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I:\Support Services\Finance\Sup Sch Fin Mgmnt\Sup for Schs\School Improvement\School Training\2025-2026\Final Accounts\To upload to Portal\"/>
    </mc:Choice>
  </mc:AlternateContent>
  <xr:revisionPtr revIDLastSave="0" documentId="14_{0E7169DE-C668-411C-B4F6-DEF0BB85F1A9}" xr6:coauthVersionLast="47" xr6:coauthVersionMax="47" xr10:uidLastSave="{00000000-0000-0000-0000-000000000000}"/>
  <bookViews>
    <workbookView xWindow="-120" yWindow="-120" windowWidth="29040" windowHeight="15720" tabRatio="765" activeTab="2" xr2:uid="{00000000-000D-0000-FFFF-FFFF00000000}"/>
  </bookViews>
  <sheets>
    <sheet name="Notes for Completion" sheetId="7" r:id="rId1"/>
    <sheet name="Example" sheetId="8" r:id="rId2"/>
    <sheet name="Sundry Creditor" sheetId="1" r:id="rId3"/>
    <sheet name="Account Codes" sheetId="10" state="hidden" r:id="rId4"/>
    <sheet name="FINANCE USE ONLY" sheetId="4" state="hidden" r:id="rId5"/>
    <sheet name="Control Sheet Summary" sheetId="9" state="hidden" r:id="rId6"/>
    <sheet name="List" sheetId="11" state="hidden" r:id="rId7"/>
  </sheets>
  <definedNames>
    <definedName name="_xlnm._FilterDatabase" localSheetId="3" hidden="1">'Account Codes'!$A$1:$C$752</definedName>
    <definedName name="_xlnm._FilterDatabase" localSheetId="1" hidden="1">Example!$F$21:$O$39</definedName>
    <definedName name="_xlnm._FilterDatabase" localSheetId="6" hidden="1">List!$A$1:$C$193</definedName>
    <definedName name="_xlnm._FilterDatabase" localSheetId="2" hidden="1">'Sundry Creditor'!$A$1:$U$1003</definedName>
    <definedName name="acctype">'Account Codes'!$A$1:$C$19988</definedName>
    <definedName name="CC_list">'Account Codes'!$E$2:$F$20001</definedName>
    <definedName name="costcentre">'Sundry Creditor'!$S$9:$T$10</definedName>
    <definedName name="IO_list">'Account Codes'!$H$2:$I$20000</definedName>
    <definedName name="_xlnm.Print_Area" localSheetId="2">'Sundry Creditor'!$A$1:$Q$133</definedName>
    <definedName name="_xlnm.Print_Titles" localSheetId="2">'Sundry Creditor'!$1:$9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 l="1"/>
  <c r="N4" i="1"/>
  <c r="N3" i="1"/>
  <c r="I3" i="4" l="1"/>
  <c r="K13" i="4"/>
  <c r="I13" i="4"/>
  <c r="H13" i="4"/>
  <c r="C13" i="4"/>
  <c r="C2" i="9" l="1"/>
  <c r="B2" i="9"/>
  <c r="E15" i="1"/>
  <c r="P25" i="1" l="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24" i="1"/>
  <c r="C24" i="1"/>
  <c r="E24" i="1" s="1"/>
  <c r="C26" i="1"/>
  <c r="C27" i="1"/>
  <c r="C28" i="1"/>
  <c r="C29" i="1"/>
  <c r="C30" i="1"/>
  <c r="C31" i="1"/>
  <c r="E31" i="1" s="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25" i="1"/>
  <c r="E25" i="1" s="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U273" i="1" s="1"/>
  <c r="W273" i="1" s="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U337" i="1" s="1"/>
  <c r="W337" i="1" s="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U369" i="1" s="1"/>
  <c r="W369" i="1" s="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U505" i="1" s="1"/>
  <c r="W505" i="1" s="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U601" i="1" s="1"/>
  <c r="W601" i="1" s="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U841" i="1" s="1"/>
  <c r="W841" i="1" s="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24" i="1"/>
  <c r="A2" i="9"/>
  <c r="T25" i="1"/>
  <c r="T26" i="1"/>
  <c r="T27" i="1"/>
  <c r="T28" i="1"/>
  <c r="T29" i="1"/>
  <c r="T30" i="1"/>
  <c r="T31" i="1"/>
  <c r="T32" i="1"/>
  <c r="T33" i="1"/>
  <c r="T34" i="1"/>
  <c r="T35" i="1"/>
  <c r="T36" i="1"/>
  <c r="T37" i="1"/>
  <c r="U37" i="1" s="1"/>
  <c r="W37" i="1" s="1"/>
  <c r="T38" i="1"/>
  <c r="T39" i="1"/>
  <c r="U39" i="1" s="1"/>
  <c r="W39" i="1" s="1"/>
  <c r="T40" i="1"/>
  <c r="T41" i="1"/>
  <c r="T42" i="1"/>
  <c r="T43" i="1"/>
  <c r="U43" i="1" s="1"/>
  <c r="W43" i="1" s="1"/>
  <c r="T44" i="1"/>
  <c r="T45" i="1"/>
  <c r="T46" i="1"/>
  <c r="T47" i="1"/>
  <c r="U47" i="1" s="1"/>
  <c r="W47" i="1" s="1"/>
  <c r="T48" i="1"/>
  <c r="T49" i="1"/>
  <c r="T50" i="1"/>
  <c r="U50" i="1" s="1"/>
  <c r="W50" i="1" s="1"/>
  <c r="T51" i="1"/>
  <c r="U51" i="1" s="1"/>
  <c r="W51" i="1" s="1"/>
  <c r="T52" i="1"/>
  <c r="T53" i="1"/>
  <c r="T54" i="1"/>
  <c r="T55" i="1"/>
  <c r="U55" i="1" s="1"/>
  <c r="W55" i="1" s="1"/>
  <c r="T56" i="1"/>
  <c r="T57" i="1"/>
  <c r="T58" i="1"/>
  <c r="U58" i="1" s="1"/>
  <c r="W58" i="1" s="1"/>
  <c r="T59" i="1"/>
  <c r="U59" i="1" s="1"/>
  <c r="W59" i="1" s="1"/>
  <c r="T60" i="1"/>
  <c r="T61" i="1"/>
  <c r="T62" i="1"/>
  <c r="T63" i="1"/>
  <c r="U63" i="1" s="1"/>
  <c r="W63" i="1" s="1"/>
  <c r="T64" i="1"/>
  <c r="T65" i="1"/>
  <c r="T66" i="1"/>
  <c r="T67" i="1"/>
  <c r="U67" i="1" s="1"/>
  <c r="W67" i="1" s="1"/>
  <c r="T68" i="1"/>
  <c r="T69" i="1"/>
  <c r="T70" i="1"/>
  <c r="T71" i="1"/>
  <c r="U71" i="1" s="1"/>
  <c r="W71" i="1" s="1"/>
  <c r="T72" i="1"/>
  <c r="T73" i="1"/>
  <c r="T74" i="1"/>
  <c r="U74" i="1" s="1"/>
  <c r="W74" i="1" s="1"/>
  <c r="T75" i="1"/>
  <c r="U75" i="1" s="1"/>
  <c r="W75" i="1" s="1"/>
  <c r="T76" i="1"/>
  <c r="T77" i="1"/>
  <c r="T78" i="1"/>
  <c r="T79" i="1"/>
  <c r="U79" i="1" s="1"/>
  <c r="W79" i="1" s="1"/>
  <c r="T80" i="1"/>
  <c r="T81" i="1"/>
  <c r="T82" i="1"/>
  <c r="T83" i="1"/>
  <c r="U83" i="1" s="1"/>
  <c r="W83" i="1" s="1"/>
  <c r="T84" i="1"/>
  <c r="T85" i="1"/>
  <c r="T86" i="1"/>
  <c r="T87" i="1"/>
  <c r="U87" i="1" s="1"/>
  <c r="W87" i="1" s="1"/>
  <c r="T88" i="1"/>
  <c r="T89" i="1"/>
  <c r="T90" i="1"/>
  <c r="U90" i="1" s="1"/>
  <c r="W90" i="1" s="1"/>
  <c r="T91" i="1"/>
  <c r="U91" i="1" s="1"/>
  <c r="W91" i="1" s="1"/>
  <c r="T92" i="1"/>
  <c r="T93" i="1"/>
  <c r="T94" i="1"/>
  <c r="T95" i="1"/>
  <c r="U95" i="1" s="1"/>
  <c r="W95" i="1" s="1"/>
  <c r="T96" i="1"/>
  <c r="T97" i="1"/>
  <c r="T98" i="1"/>
  <c r="U98" i="1" s="1"/>
  <c r="W98" i="1" s="1"/>
  <c r="T99" i="1"/>
  <c r="U99" i="1" s="1"/>
  <c r="W99" i="1" s="1"/>
  <c r="T100" i="1"/>
  <c r="T101" i="1"/>
  <c r="T102" i="1"/>
  <c r="T103" i="1"/>
  <c r="U103" i="1" s="1"/>
  <c r="W103" i="1" s="1"/>
  <c r="T104" i="1"/>
  <c r="T105" i="1"/>
  <c r="T106" i="1"/>
  <c r="U106" i="1" s="1"/>
  <c r="W106" i="1" s="1"/>
  <c r="T107" i="1"/>
  <c r="U107" i="1" s="1"/>
  <c r="W107" i="1" s="1"/>
  <c r="T108" i="1"/>
  <c r="T109" i="1"/>
  <c r="T110" i="1"/>
  <c r="T111" i="1"/>
  <c r="U111" i="1" s="1"/>
  <c r="W111" i="1" s="1"/>
  <c r="T112" i="1"/>
  <c r="T113" i="1"/>
  <c r="T114" i="1"/>
  <c r="U114" i="1" s="1"/>
  <c r="W114" i="1" s="1"/>
  <c r="T115" i="1"/>
  <c r="U115" i="1" s="1"/>
  <c r="W115" i="1" s="1"/>
  <c r="T116" i="1"/>
  <c r="T117" i="1"/>
  <c r="T118" i="1"/>
  <c r="T119" i="1"/>
  <c r="U119" i="1" s="1"/>
  <c r="W119" i="1" s="1"/>
  <c r="T120" i="1"/>
  <c r="T121" i="1"/>
  <c r="T122" i="1"/>
  <c r="U122" i="1" s="1"/>
  <c r="W122" i="1" s="1"/>
  <c r="T123" i="1"/>
  <c r="U123" i="1" s="1"/>
  <c r="W123" i="1" s="1"/>
  <c r="T124" i="1"/>
  <c r="T125" i="1"/>
  <c r="T126" i="1"/>
  <c r="U127" i="1"/>
  <c r="W127" i="1" s="1"/>
  <c r="T127" i="1"/>
  <c r="T128" i="1"/>
  <c r="T129" i="1"/>
  <c r="T130" i="1"/>
  <c r="U130" i="1" s="1"/>
  <c r="W130" i="1" s="1"/>
  <c r="T131" i="1"/>
  <c r="U131" i="1" s="1"/>
  <c r="W131" i="1" s="1"/>
  <c r="T132" i="1"/>
  <c r="T133" i="1"/>
  <c r="U133" i="1" s="1"/>
  <c r="W133" i="1" s="1"/>
  <c r="T134" i="1"/>
  <c r="T135" i="1"/>
  <c r="U135" i="1" s="1"/>
  <c r="W135" i="1" s="1"/>
  <c r="T136" i="1"/>
  <c r="T137" i="1"/>
  <c r="T138" i="1"/>
  <c r="U138" i="1" s="1"/>
  <c r="W138" i="1" s="1"/>
  <c r="T139" i="1"/>
  <c r="U139" i="1" s="1"/>
  <c r="W139" i="1" s="1"/>
  <c r="T140" i="1"/>
  <c r="T141" i="1"/>
  <c r="T142" i="1"/>
  <c r="T143" i="1"/>
  <c r="U143" i="1" s="1"/>
  <c r="W143" i="1" s="1"/>
  <c r="T144" i="1"/>
  <c r="T145" i="1"/>
  <c r="T146" i="1"/>
  <c r="U146" i="1" s="1"/>
  <c r="W146" i="1" s="1"/>
  <c r="T147" i="1"/>
  <c r="U147" i="1" s="1"/>
  <c r="W147" i="1" s="1"/>
  <c r="T148" i="1"/>
  <c r="T149" i="1"/>
  <c r="T150" i="1"/>
  <c r="T151" i="1"/>
  <c r="U151" i="1" s="1"/>
  <c r="W151" i="1" s="1"/>
  <c r="T152" i="1"/>
  <c r="T153" i="1"/>
  <c r="T154" i="1"/>
  <c r="U154" i="1" s="1"/>
  <c r="W154" i="1" s="1"/>
  <c r="T155" i="1"/>
  <c r="U155" i="1" s="1"/>
  <c r="W155" i="1" s="1"/>
  <c r="T156" i="1"/>
  <c r="T157" i="1"/>
  <c r="T158" i="1"/>
  <c r="T159" i="1"/>
  <c r="U159" i="1" s="1"/>
  <c r="W159" i="1" s="1"/>
  <c r="T160" i="1"/>
  <c r="T161" i="1"/>
  <c r="T162" i="1"/>
  <c r="U162" i="1" s="1"/>
  <c r="W162" i="1" s="1"/>
  <c r="T163" i="1"/>
  <c r="U163" i="1" s="1"/>
  <c r="W163" i="1" s="1"/>
  <c r="T164" i="1"/>
  <c r="T165" i="1"/>
  <c r="T166" i="1"/>
  <c r="T167" i="1"/>
  <c r="U167" i="1" s="1"/>
  <c r="W167" i="1" s="1"/>
  <c r="T168" i="1"/>
  <c r="T169" i="1"/>
  <c r="T170" i="1"/>
  <c r="U170" i="1" s="1"/>
  <c r="W170" i="1" s="1"/>
  <c r="T171" i="1"/>
  <c r="U171" i="1" s="1"/>
  <c r="W171" i="1" s="1"/>
  <c r="T172" i="1"/>
  <c r="T173" i="1"/>
  <c r="T174" i="1"/>
  <c r="T175" i="1"/>
  <c r="U175" i="1" s="1"/>
  <c r="W175" i="1" s="1"/>
  <c r="T176" i="1"/>
  <c r="T177" i="1"/>
  <c r="T178" i="1"/>
  <c r="T179" i="1"/>
  <c r="T180" i="1"/>
  <c r="T181" i="1"/>
  <c r="T182" i="1"/>
  <c r="T183" i="1"/>
  <c r="U183" i="1" s="1"/>
  <c r="W183" i="1" s="1"/>
  <c r="T184" i="1"/>
  <c r="T185" i="1"/>
  <c r="T186" i="1"/>
  <c r="T187" i="1"/>
  <c r="T188" i="1"/>
  <c r="T189" i="1"/>
  <c r="T190" i="1"/>
  <c r="T191" i="1"/>
  <c r="U191" i="1" s="1"/>
  <c r="W191" i="1" s="1"/>
  <c r="T192" i="1"/>
  <c r="T193" i="1"/>
  <c r="T194" i="1"/>
  <c r="U194" i="1" s="1"/>
  <c r="W194" i="1" s="1"/>
  <c r="T195" i="1"/>
  <c r="U195" i="1" s="1"/>
  <c r="W195" i="1" s="1"/>
  <c r="T196" i="1"/>
  <c r="T197" i="1"/>
  <c r="U197" i="1" s="1"/>
  <c r="W197" i="1" s="1"/>
  <c r="T198" i="1"/>
  <c r="T199" i="1"/>
  <c r="U199" i="1" s="1"/>
  <c r="W199" i="1" s="1"/>
  <c r="T200" i="1"/>
  <c r="T201" i="1"/>
  <c r="T202" i="1"/>
  <c r="U202" i="1" s="1"/>
  <c r="W202" i="1" s="1"/>
  <c r="T203" i="1"/>
  <c r="U203" i="1" s="1"/>
  <c r="W203" i="1" s="1"/>
  <c r="T204" i="1"/>
  <c r="T205" i="1"/>
  <c r="T206" i="1"/>
  <c r="T207" i="1"/>
  <c r="U207" i="1" s="1"/>
  <c r="W207" i="1" s="1"/>
  <c r="T208" i="1"/>
  <c r="T209" i="1"/>
  <c r="T210" i="1"/>
  <c r="U210" i="1" s="1"/>
  <c r="W210" i="1" s="1"/>
  <c r="T211" i="1"/>
  <c r="U211" i="1" s="1"/>
  <c r="W211" i="1" s="1"/>
  <c r="T212" i="1"/>
  <c r="T213" i="1"/>
  <c r="T214" i="1"/>
  <c r="U214" i="1" s="1"/>
  <c r="W214" i="1" s="1"/>
  <c r="T215" i="1"/>
  <c r="U215" i="1" s="1"/>
  <c r="W215" i="1" s="1"/>
  <c r="T216" i="1"/>
  <c r="T217" i="1"/>
  <c r="T218" i="1"/>
  <c r="U218" i="1" s="1"/>
  <c r="W218" i="1" s="1"/>
  <c r="T219" i="1"/>
  <c r="U219" i="1" s="1"/>
  <c r="W219" i="1" s="1"/>
  <c r="T220" i="1"/>
  <c r="T221" i="1"/>
  <c r="T222" i="1"/>
  <c r="T223" i="1"/>
  <c r="U223" i="1" s="1"/>
  <c r="W223" i="1" s="1"/>
  <c r="T224" i="1"/>
  <c r="T225" i="1"/>
  <c r="T226" i="1"/>
  <c r="U226" i="1" s="1"/>
  <c r="W226" i="1" s="1"/>
  <c r="T227" i="1"/>
  <c r="U227" i="1" s="1"/>
  <c r="W227" i="1" s="1"/>
  <c r="T228" i="1"/>
  <c r="T229" i="1"/>
  <c r="T230" i="1"/>
  <c r="T231" i="1"/>
  <c r="U231" i="1" s="1"/>
  <c r="W231" i="1" s="1"/>
  <c r="T232" i="1"/>
  <c r="T233" i="1"/>
  <c r="T234" i="1"/>
  <c r="U234" i="1" s="1"/>
  <c r="W234" i="1" s="1"/>
  <c r="T235" i="1"/>
  <c r="U235" i="1" s="1"/>
  <c r="W235" i="1" s="1"/>
  <c r="T236" i="1"/>
  <c r="T237" i="1"/>
  <c r="T238" i="1"/>
  <c r="T239" i="1"/>
  <c r="U239" i="1" s="1"/>
  <c r="W239" i="1" s="1"/>
  <c r="T240" i="1"/>
  <c r="T241" i="1"/>
  <c r="T242" i="1"/>
  <c r="U242" i="1" s="1"/>
  <c r="W242" i="1" s="1"/>
  <c r="T243" i="1"/>
  <c r="U243" i="1" s="1"/>
  <c r="W243" i="1" s="1"/>
  <c r="T244" i="1"/>
  <c r="U244" i="1" s="1"/>
  <c r="W244" i="1" s="1"/>
  <c r="T245" i="1"/>
  <c r="T246" i="1"/>
  <c r="T247" i="1"/>
  <c r="U247" i="1" s="1"/>
  <c r="W247" i="1" s="1"/>
  <c r="T248" i="1"/>
  <c r="T249" i="1"/>
  <c r="T250" i="1"/>
  <c r="U250" i="1" s="1"/>
  <c r="W250" i="1" s="1"/>
  <c r="T251" i="1"/>
  <c r="U251" i="1" s="1"/>
  <c r="W251" i="1" s="1"/>
  <c r="T252" i="1"/>
  <c r="T253" i="1"/>
  <c r="T254" i="1"/>
  <c r="T255" i="1"/>
  <c r="U255" i="1" s="1"/>
  <c r="W255" i="1" s="1"/>
  <c r="T256" i="1"/>
  <c r="T257" i="1"/>
  <c r="T258" i="1"/>
  <c r="U258" i="1" s="1"/>
  <c r="W258" i="1" s="1"/>
  <c r="T259" i="1"/>
  <c r="U259" i="1" s="1"/>
  <c r="W259" i="1" s="1"/>
  <c r="T260" i="1"/>
  <c r="T261" i="1"/>
  <c r="U261" i="1" s="1"/>
  <c r="W261" i="1" s="1"/>
  <c r="T262" i="1"/>
  <c r="T263" i="1"/>
  <c r="U263" i="1" s="1"/>
  <c r="W263" i="1" s="1"/>
  <c r="T264" i="1"/>
  <c r="T265" i="1"/>
  <c r="T266" i="1"/>
  <c r="U266" i="1" s="1"/>
  <c r="W266" i="1" s="1"/>
  <c r="T267" i="1"/>
  <c r="U267" i="1" s="1"/>
  <c r="W267" i="1" s="1"/>
  <c r="T268" i="1"/>
  <c r="T269" i="1"/>
  <c r="T270" i="1"/>
  <c r="T271" i="1"/>
  <c r="U271" i="1" s="1"/>
  <c r="W271" i="1" s="1"/>
  <c r="T272" i="1"/>
  <c r="T273" i="1"/>
  <c r="T274" i="1"/>
  <c r="U274" i="1" s="1"/>
  <c r="W274" i="1" s="1"/>
  <c r="T275" i="1"/>
  <c r="U275" i="1" s="1"/>
  <c r="W275" i="1" s="1"/>
  <c r="T276" i="1"/>
  <c r="T277" i="1"/>
  <c r="T278" i="1"/>
  <c r="T279" i="1"/>
  <c r="U279" i="1" s="1"/>
  <c r="W279" i="1" s="1"/>
  <c r="T280" i="1"/>
  <c r="T281" i="1"/>
  <c r="T282" i="1"/>
  <c r="U282" i="1" s="1"/>
  <c r="W282" i="1" s="1"/>
  <c r="T283" i="1"/>
  <c r="U283" i="1" s="1"/>
  <c r="W283" i="1" s="1"/>
  <c r="T284" i="1"/>
  <c r="T285" i="1"/>
  <c r="T286" i="1"/>
  <c r="T287" i="1"/>
  <c r="U287" i="1" s="1"/>
  <c r="W287" i="1" s="1"/>
  <c r="T288" i="1"/>
  <c r="T289" i="1"/>
  <c r="T290" i="1"/>
  <c r="U290" i="1" s="1"/>
  <c r="W290" i="1" s="1"/>
  <c r="T291" i="1"/>
  <c r="U291" i="1" s="1"/>
  <c r="W291" i="1" s="1"/>
  <c r="T292" i="1"/>
  <c r="T293" i="1"/>
  <c r="T294" i="1"/>
  <c r="T295" i="1"/>
  <c r="U295" i="1" s="1"/>
  <c r="W295" i="1" s="1"/>
  <c r="T296" i="1"/>
  <c r="T297" i="1"/>
  <c r="T298" i="1"/>
  <c r="U298" i="1" s="1"/>
  <c r="W298" i="1" s="1"/>
  <c r="T299" i="1"/>
  <c r="U299" i="1" s="1"/>
  <c r="W299" i="1" s="1"/>
  <c r="T300" i="1"/>
  <c r="U300" i="1" s="1"/>
  <c r="W300" i="1" s="1"/>
  <c r="T301" i="1"/>
  <c r="T302" i="1"/>
  <c r="T303" i="1"/>
  <c r="U303" i="1" s="1"/>
  <c r="W303" i="1" s="1"/>
  <c r="T304" i="1"/>
  <c r="T305" i="1"/>
  <c r="T306" i="1"/>
  <c r="U306" i="1" s="1"/>
  <c r="W306" i="1" s="1"/>
  <c r="T307" i="1"/>
  <c r="U307" i="1" s="1"/>
  <c r="W307" i="1" s="1"/>
  <c r="T308" i="1"/>
  <c r="T309" i="1"/>
  <c r="T310" i="1"/>
  <c r="U310" i="1" s="1"/>
  <c r="W310" i="1" s="1"/>
  <c r="T311" i="1"/>
  <c r="U311" i="1" s="1"/>
  <c r="W311" i="1" s="1"/>
  <c r="T312" i="1"/>
  <c r="T313" i="1"/>
  <c r="T314" i="1"/>
  <c r="U314" i="1" s="1"/>
  <c r="W314" i="1" s="1"/>
  <c r="T315" i="1"/>
  <c r="U315" i="1" s="1"/>
  <c r="W315" i="1" s="1"/>
  <c r="T316" i="1"/>
  <c r="T317" i="1"/>
  <c r="T318" i="1"/>
  <c r="T319" i="1"/>
  <c r="U319" i="1" s="1"/>
  <c r="W319" i="1" s="1"/>
  <c r="T320" i="1"/>
  <c r="T321" i="1"/>
  <c r="T322" i="1"/>
  <c r="U322" i="1" s="1"/>
  <c r="W322" i="1" s="1"/>
  <c r="T323" i="1"/>
  <c r="U323" i="1" s="1"/>
  <c r="W323" i="1" s="1"/>
  <c r="T324" i="1"/>
  <c r="T325" i="1"/>
  <c r="T326" i="1"/>
  <c r="T327" i="1"/>
  <c r="U327" i="1" s="1"/>
  <c r="W327" i="1" s="1"/>
  <c r="T328" i="1"/>
  <c r="T329" i="1"/>
  <c r="T330" i="1"/>
  <c r="U330" i="1" s="1"/>
  <c r="W330" i="1" s="1"/>
  <c r="T331" i="1"/>
  <c r="U331" i="1" s="1"/>
  <c r="W331" i="1" s="1"/>
  <c r="T332" i="1"/>
  <c r="T333" i="1"/>
  <c r="U333" i="1" s="1"/>
  <c r="W333" i="1" s="1"/>
  <c r="T334" i="1"/>
  <c r="T335" i="1"/>
  <c r="U335" i="1" s="1"/>
  <c r="W335" i="1" s="1"/>
  <c r="T336" i="1"/>
  <c r="T337" i="1"/>
  <c r="T338" i="1"/>
  <c r="U338" i="1" s="1"/>
  <c r="W338" i="1" s="1"/>
  <c r="T339" i="1"/>
  <c r="U339" i="1" s="1"/>
  <c r="W339" i="1" s="1"/>
  <c r="T340" i="1"/>
  <c r="T341" i="1"/>
  <c r="T342" i="1"/>
  <c r="T343" i="1"/>
  <c r="U343" i="1" s="1"/>
  <c r="W343" i="1" s="1"/>
  <c r="T344" i="1"/>
  <c r="T345" i="1"/>
  <c r="T346" i="1"/>
  <c r="U346" i="1" s="1"/>
  <c r="W346" i="1" s="1"/>
  <c r="T347" i="1"/>
  <c r="U347" i="1" s="1"/>
  <c r="W347" i="1" s="1"/>
  <c r="T348" i="1"/>
  <c r="T349" i="1"/>
  <c r="T350" i="1"/>
  <c r="T351" i="1"/>
  <c r="U351" i="1" s="1"/>
  <c r="W351" i="1" s="1"/>
  <c r="T352" i="1"/>
  <c r="T353" i="1"/>
  <c r="T354" i="1"/>
  <c r="U354" i="1" s="1"/>
  <c r="W354" i="1" s="1"/>
  <c r="T355" i="1"/>
  <c r="U355" i="1" s="1"/>
  <c r="W355" i="1" s="1"/>
  <c r="T356" i="1"/>
  <c r="T357" i="1"/>
  <c r="T358" i="1"/>
  <c r="T359" i="1"/>
  <c r="U359" i="1" s="1"/>
  <c r="W359" i="1" s="1"/>
  <c r="T360" i="1"/>
  <c r="T361" i="1"/>
  <c r="T362" i="1"/>
  <c r="U362" i="1" s="1"/>
  <c r="W362" i="1" s="1"/>
  <c r="T363" i="1"/>
  <c r="U363" i="1" s="1"/>
  <c r="W363" i="1" s="1"/>
  <c r="T364" i="1"/>
  <c r="T365" i="1"/>
  <c r="T366" i="1"/>
  <c r="T367" i="1"/>
  <c r="U367" i="1" s="1"/>
  <c r="W367" i="1" s="1"/>
  <c r="T368" i="1"/>
  <c r="T369" i="1"/>
  <c r="T370" i="1"/>
  <c r="U370" i="1" s="1"/>
  <c r="W370" i="1" s="1"/>
  <c r="T371" i="1"/>
  <c r="U371" i="1" s="1"/>
  <c r="W371" i="1" s="1"/>
  <c r="T372" i="1"/>
  <c r="T373" i="1"/>
  <c r="U373" i="1"/>
  <c r="W373" i="1" s="1"/>
  <c r="T374" i="1"/>
  <c r="T375" i="1"/>
  <c r="U375" i="1" s="1"/>
  <c r="W375" i="1" s="1"/>
  <c r="T376" i="1"/>
  <c r="T377" i="1"/>
  <c r="T378" i="1"/>
  <c r="U378" i="1" s="1"/>
  <c r="W378" i="1" s="1"/>
  <c r="T379" i="1"/>
  <c r="U379" i="1" s="1"/>
  <c r="W379" i="1" s="1"/>
  <c r="T380" i="1"/>
  <c r="T381" i="1"/>
  <c r="U381" i="1" s="1"/>
  <c r="W381" i="1" s="1"/>
  <c r="T382" i="1"/>
  <c r="T383" i="1"/>
  <c r="U383" i="1" s="1"/>
  <c r="W383" i="1" s="1"/>
  <c r="T384" i="1"/>
  <c r="T385" i="1"/>
  <c r="T386" i="1"/>
  <c r="U386" i="1" s="1"/>
  <c r="W386" i="1" s="1"/>
  <c r="T387" i="1"/>
  <c r="U387" i="1" s="1"/>
  <c r="W387" i="1" s="1"/>
  <c r="T388" i="1"/>
  <c r="T389" i="1"/>
  <c r="T390" i="1"/>
  <c r="T391" i="1"/>
  <c r="U391" i="1" s="1"/>
  <c r="W391" i="1" s="1"/>
  <c r="T392" i="1"/>
  <c r="T393" i="1"/>
  <c r="T394" i="1"/>
  <c r="T395" i="1"/>
  <c r="U395" i="1" s="1"/>
  <c r="W395" i="1" s="1"/>
  <c r="T396" i="1"/>
  <c r="T397" i="1"/>
  <c r="U397" i="1" s="1"/>
  <c r="W397" i="1" s="1"/>
  <c r="T398" i="1"/>
  <c r="T399" i="1"/>
  <c r="U399" i="1" s="1"/>
  <c r="W399" i="1" s="1"/>
  <c r="T400" i="1"/>
  <c r="T401" i="1"/>
  <c r="T402" i="1"/>
  <c r="U402" i="1" s="1"/>
  <c r="W402" i="1" s="1"/>
  <c r="T403" i="1"/>
  <c r="U403" i="1" s="1"/>
  <c r="W403" i="1" s="1"/>
  <c r="T404" i="1"/>
  <c r="T405" i="1"/>
  <c r="T406" i="1"/>
  <c r="T407" i="1"/>
  <c r="T408" i="1"/>
  <c r="T409" i="1"/>
  <c r="T410" i="1"/>
  <c r="U410" i="1" s="1"/>
  <c r="W410" i="1" s="1"/>
  <c r="T411" i="1"/>
  <c r="U411" i="1" s="1"/>
  <c r="W411" i="1" s="1"/>
  <c r="T412" i="1"/>
  <c r="T413" i="1"/>
  <c r="T414" i="1"/>
  <c r="T415" i="1"/>
  <c r="U415" i="1" s="1"/>
  <c r="W415" i="1" s="1"/>
  <c r="T416" i="1"/>
  <c r="T417" i="1"/>
  <c r="T418" i="1"/>
  <c r="U418" i="1" s="1"/>
  <c r="W418" i="1" s="1"/>
  <c r="T419" i="1"/>
  <c r="U419" i="1" s="1"/>
  <c r="W419" i="1" s="1"/>
  <c r="T420" i="1"/>
  <c r="T421" i="1"/>
  <c r="T422" i="1"/>
  <c r="T423" i="1"/>
  <c r="U423" i="1" s="1"/>
  <c r="W423" i="1" s="1"/>
  <c r="T424" i="1"/>
  <c r="T425" i="1"/>
  <c r="T426" i="1"/>
  <c r="U426" i="1" s="1"/>
  <c r="W426" i="1" s="1"/>
  <c r="T427" i="1"/>
  <c r="U427" i="1" s="1"/>
  <c r="W427" i="1" s="1"/>
  <c r="T428" i="1"/>
  <c r="T429" i="1"/>
  <c r="T430" i="1"/>
  <c r="T431" i="1"/>
  <c r="T432" i="1"/>
  <c r="T433" i="1"/>
  <c r="T434" i="1"/>
  <c r="U434" i="1" s="1"/>
  <c r="W434" i="1" s="1"/>
  <c r="T435" i="1"/>
  <c r="U435" i="1" s="1"/>
  <c r="W435" i="1" s="1"/>
  <c r="T436" i="1"/>
  <c r="T437" i="1"/>
  <c r="T438" i="1"/>
  <c r="T439" i="1"/>
  <c r="U439" i="1" s="1"/>
  <c r="W439" i="1" s="1"/>
  <c r="T440" i="1"/>
  <c r="T441" i="1"/>
  <c r="U441" i="1" s="1"/>
  <c r="W441" i="1" s="1"/>
  <c r="T442" i="1"/>
  <c r="U442" i="1" s="1"/>
  <c r="W442" i="1" s="1"/>
  <c r="T443" i="1"/>
  <c r="U443" i="1" s="1"/>
  <c r="W443" i="1" s="1"/>
  <c r="T444" i="1"/>
  <c r="T445" i="1"/>
  <c r="T446" i="1"/>
  <c r="T447" i="1"/>
  <c r="U447" i="1" s="1"/>
  <c r="W447" i="1" s="1"/>
  <c r="T448" i="1"/>
  <c r="T449" i="1"/>
  <c r="T450" i="1"/>
  <c r="U450" i="1" s="1"/>
  <c r="W450" i="1" s="1"/>
  <c r="T451" i="1"/>
  <c r="U451" i="1" s="1"/>
  <c r="W451" i="1" s="1"/>
  <c r="T452" i="1"/>
  <c r="T453" i="1"/>
  <c r="T454" i="1"/>
  <c r="T455" i="1"/>
  <c r="U455" i="1" s="1"/>
  <c r="W455" i="1" s="1"/>
  <c r="T456" i="1"/>
  <c r="T457" i="1"/>
  <c r="U457" i="1" s="1"/>
  <c r="W457" i="1" s="1"/>
  <c r="T458" i="1"/>
  <c r="U458" i="1" s="1"/>
  <c r="W458" i="1" s="1"/>
  <c r="T459" i="1"/>
  <c r="U459" i="1" s="1"/>
  <c r="W459" i="1" s="1"/>
  <c r="T460" i="1"/>
  <c r="U460" i="1" s="1"/>
  <c r="W460" i="1" s="1"/>
  <c r="T461" i="1"/>
  <c r="T462" i="1"/>
  <c r="T463" i="1"/>
  <c r="T464" i="1"/>
  <c r="T465" i="1"/>
  <c r="T466" i="1"/>
  <c r="U466" i="1" s="1"/>
  <c r="W466" i="1" s="1"/>
  <c r="T467" i="1"/>
  <c r="U467" i="1" s="1"/>
  <c r="W467" i="1" s="1"/>
  <c r="T468" i="1"/>
  <c r="T469" i="1"/>
  <c r="U469" i="1" s="1"/>
  <c r="W469" i="1" s="1"/>
  <c r="T470" i="1"/>
  <c r="T471" i="1"/>
  <c r="U471" i="1" s="1"/>
  <c r="W471" i="1" s="1"/>
  <c r="T472" i="1"/>
  <c r="T473" i="1"/>
  <c r="T474" i="1"/>
  <c r="U474" i="1" s="1"/>
  <c r="W474" i="1" s="1"/>
  <c r="T475" i="1"/>
  <c r="U475" i="1" s="1"/>
  <c r="W475" i="1" s="1"/>
  <c r="T476" i="1"/>
  <c r="T477" i="1"/>
  <c r="T478" i="1"/>
  <c r="T479" i="1"/>
  <c r="U479" i="1" s="1"/>
  <c r="W479" i="1" s="1"/>
  <c r="T480" i="1"/>
  <c r="T481" i="1"/>
  <c r="T482" i="1"/>
  <c r="U482" i="1" s="1"/>
  <c r="W482" i="1" s="1"/>
  <c r="T483" i="1"/>
  <c r="U483" i="1" s="1"/>
  <c r="W483" i="1" s="1"/>
  <c r="T484" i="1"/>
  <c r="T485" i="1"/>
  <c r="U485" i="1" s="1"/>
  <c r="W485" i="1" s="1"/>
  <c r="T486" i="1"/>
  <c r="T487" i="1"/>
  <c r="U487" i="1" s="1"/>
  <c r="W487" i="1" s="1"/>
  <c r="T488" i="1"/>
  <c r="T489" i="1"/>
  <c r="T490" i="1"/>
  <c r="U490" i="1" s="1"/>
  <c r="W490" i="1" s="1"/>
  <c r="T491" i="1"/>
  <c r="U491" i="1" s="1"/>
  <c r="W491" i="1" s="1"/>
  <c r="T492" i="1"/>
  <c r="T493" i="1"/>
  <c r="T494" i="1"/>
  <c r="T495" i="1"/>
  <c r="T496" i="1"/>
  <c r="T497" i="1"/>
  <c r="T498" i="1"/>
  <c r="U498" i="1" s="1"/>
  <c r="W498" i="1" s="1"/>
  <c r="T499" i="1"/>
  <c r="U499" i="1" s="1"/>
  <c r="W499" i="1" s="1"/>
  <c r="T500" i="1"/>
  <c r="T501" i="1"/>
  <c r="T502" i="1"/>
  <c r="T503" i="1"/>
  <c r="U503" i="1" s="1"/>
  <c r="W503" i="1" s="1"/>
  <c r="T504" i="1"/>
  <c r="T505" i="1"/>
  <c r="T506" i="1"/>
  <c r="U506" i="1" s="1"/>
  <c r="W506" i="1" s="1"/>
  <c r="T507" i="1"/>
  <c r="U507" i="1" s="1"/>
  <c r="W507" i="1" s="1"/>
  <c r="T508" i="1"/>
  <c r="T509" i="1"/>
  <c r="U509" i="1" s="1"/>
  <c r="W509" i="1" s="1"/>
  <c r="T510" i="1"/>
  <c r="T511" i="1"/>
  <c r="U511" i="1"/>
  <c r="W511" i="1" s="1"/>
  <c r="T512" i="1"/>
  <c r="T513" i="1"/>
  <c r="T514" i="1"/>
  <c r="U514" i="1" s="1"/>
  <c r="W514" i="1" s="1"/>
  <c r="T515" i="1"/>
  <c r="U515" i="1" s="1"/>
  <c r="W515" i="1" s="1"/>
  <c r="T516" i="1"/>
  <c r="T517" i="1"/>
  <c r="U517" i="1" s="1"/>
  <c r="W517" i="1" s="1"/>
  <c r="T518" i="1"/>
  <c r="T519" i="1"/>
  <c r="U519" i="1" s="1"/>
  <c r="W519" i="1" s="1"/>
  <c r="T520" i="1"/>
  <c r="T521" i="1"/>
  <c r="T522" i="1"/>
  <c r="U522" i="1" s="1"/>
  <c r="W522" i="1" s="1"/>
  <c r="T523" i="1"/>
  <c r="U523" i="1" s="1"/>
  <c r="W523" i="1" s="1"/>
  <c r="T524" i="1"/>
  <c r="T525" i="1"/>
  <c r="T526" i="1"/>
  <c r="T527" i="1"/>
  <c r="U527" i="1" s="1"/>
  <c r="W527" i="1" s="1"/>
  <c r="T528" i="1"/>
  <c r="T529" i="1"/>
  <c r="T530" i="1"/>
  <c r="U530" i="1" s="1"/>
  <c r="W530" i="1" s="1"/>
  <c r="T531" i="1"/>
  <c r="U531" i="1" s="1"/>
  <c r="W531" i="1" s="1"/>
  <c r="T532" i="1"/>
  <c r="T533" i="1"/>
  <c r="T534" i="1"/>
  <c r="T535" i="1"/>
  <c r="U535" i="1" s="1"/>
  <c r="W535" i="1" s="1"/>
  <c r="T536" i="1"/>
  <c r="T537" i="1"/>
  <c r="T538" i="1"/>
  <c r="U538" i="1" s="1"/>
  <c r="W538" i="1" s="1"/>
  <c r="T539" i="1"/>
  <c r="U539" i="1" s="1"/>
  <c r="W539" i="1" s="1"/>
  <c r="T540" i="1"/>
  <c r="T541" i="1"/>
  <c r="T542" i="1"/>
  <c r="T543" i="1"/>
  <c r="U543" i="1" s="1"/>
  <c r="W543" i="1" s="1"/>
  <c r="T544" i="1"/>
  <c r="T545" i="1"/>
  <c r="T546" i="1"/>
  <c r="U546" i="1" s="1"/>
  <c r="W546" i="1" s="1"/>
  <c r="T547" i="1"/>
  <c r="U547" i="1" s="1"/>
  <c r="W547" i="1" s="1"/>
  <c r="T548" i="1"/>
  <c r="T549" i="1"/>
  <c r="T550" i="1"/>
  <c r="T551" i="1"/>
  <c r="U551" i="1" s="1"/>
  <c r="W551" i="1" s="1"/>
  <c r="T552" i="1"/>
  <c r="T553" i="1"/>
  <c r="T554" i="1"/>
  <c r="U554" i="1" s="1"/>
  <c r="W554" i="1" s="1"/>
  <c r="T555" i="1"/>
  <c r="U555" i="1" s="1"/>
  <c r="W555" i="1" s="1"/>
  <c r="T556" i="1"/>
  <c r="T557" i="1"/>
  <c r="T558" i="1"/>
  <c r="T559" i="1"/>
  <c r="U559" i="1" s="1"/>
  <c r="W559" i="1" s="1"/>
  <c r="T560" i="1"/>
  <c r="T561" i="1"/>
  <c r="T562" i="1"/>
  <c r="U562" i="1" s="1"/>
  <c r="W562" i="1" s="1"/>
  <c r="T563" i="1"/>
  <c r="U563" i="1" s="1"/>
  <c r="W563" i="1" s="1"/>
  <c r="T564" i="1"/>
  <c r="T565" i="1"/>
  <c r="T566" i="1"/>
  <c r="T567" i="1"/>
  <c r="U567" i="1" s="1"/>
  <c r="W567" i="1" s="1"/>
  <c r="T568" i="1"/>
  <c r="T569" i="1"/>
  <c r="T570" i="1"/>
  <c r="U570" i="1" s="1"/>
  <c r="W570" i="1" s="1"/>
  <c r="T571" i="1"/>
  <c r="U571" i="1" s="1"/>
  <c r="W571" i="1" s="1"/>
  <c r="T572" i="1"/>
  <c r="T573" i="1"/>
  <c r="T574" i="1"/>
  <c r="T575" i="1"/>
  <c r="U575" i="1" s="1"/>
  <c r="W575" i="1" s="1"/>
  <c r="T576" i="1"/>
  <c r="T577" i="1"/>
  <c r="T578" i="1"/>
  <c r="U578" i="1" s="1"/>
  <c r="W578" i="1" s="1"/>
  <c r="T579" i="1"/>
  <c r="U579" i="1" s="1"/>
  <c r="W579" i="1" s="1"/>
  <c r="T580" i="1"/>
  <c r="T581" i="1"/>
  <c r="U581" i="1" s="1"/>
  <c r="W581" i="1" s="1"/>
  <c r="T582" i="1"/>
  <c r="T583" i="1"/>
  <c r="U583" i="1" s="1"/>
  <c r="W583" i="1" s="1"/>
  <c r="T584" i="1"/>
  <c r="T585" i="1"/>
  <c r="T586" i="1"/>
  <c r="U586" i="1" s="1"/>
  <c r="W586" i="1" s="1"/>
  <c r="T587" i="1"/>
  <c r="U587" i="1" s="1"/>
  <c r="W587" i="1" s="1"/>
  <c r="T588" i="1"/>
  <c r="T589" i="1"/>
  <c r="T590" i="1"/>
  <c r="T591" i="1"/>
  <c r="U591" i="1" s="1"/>
  <c r="W591" i="1" s="1"/>
  <c r="T592" i="1"/>
  <c r="T593" i="1"/>
  <c r="T594" i="1"/>
  <c r="U594" i="1" s="1"/>
  <c r="W594" i="1" s="1"/>
  <c r="T595" i="1"/>
  <c r="U595" i="1"/>
  <c r="W595" i="1" s="1"/>
  <c r="T596" i="1"/>
  <c r="U596" i="1" s="1"/>
  <c r="W596" i="1" s="1"/>
  <c r="T597" i="1"/>
  <c r="T598" i="1"/>
  <c r="T599" i="1"/>
  <c r="U599" i="1" s="1"/>
  <c r="W599" i="1" s="1"/>
  <c r="T600" i="1"/>
  <c r="T601" i="1"/>
  <c r="T602" i="1"/>
  <c r="U602" i="1" s="1"/>
  <c r="W602" i="1" s="1"/>
  <c r="T603" i="1"/>
  <c r="U603" i="1" s="1"/>
  <c r="W603" i="1" s="1"/>
  <c r="T604" i="1"/>
  <c r="T605" i="1"/>
  <c r="U605" i="1" s="1"/>
  <c r="W605" i="1" s="1"/>
  <c r="T606" i="1"/>
  <c r="T607" i="1"/>
  <c r="U607" i="1" s="1"/>
  <c r="W607" i="1" s="1"/>
  <c r="T608" i="1"/>
  <c r="T609" i="1"/>
  <c r="T610" i="1"/>
  <c r="U610" i="1" s="1"/>
  <c r="W610" i="1" s="1"/>
  <c r="T611" i="1"/>
  <c r="U611" i="1" s="1"/>
  <c r="W611" i="1" s="1"/>
  <c r="T612" i="1"/>
  <c r="T613" i="1"/>
  <c r="T614" i="1"/>
  <c r="T615" i="1"/>
  <c r="U615" i="1" s="1"/>
  <c r="W615" i="1" s="1"/>
  <c r="T616" i="1"/>
  <c r="T617" i="1"/>
  <c r="T618" i="1"/>
  <c r="U618" i="1" s="1"/>
  <c r="W618" i="1" s="1"/>
  <c r="T619" i="1"/>
  <c r="U619" i="1" s="1"/>
  <c r="W619" i="1" s="1"/>
  <c r="T620" i="1"/>
  <c r="T621" i="1"/>
  <c r="T622" i="1"/>
  <c r="T623" i="1"/>
  <c r="U623" i="1" s="1"/>
  <c r="W623" i="1" s="1"/>
  <c r="T624" i="1"/>
  <c r="T625" i="1"/>
  <c r="T626" i="1"/>
  <c r="U626" i="1" s="1"/>
  <c r="W626" i="1" s="1"/>
  <c r="T627" i="1"/>
  <c r="U627" i="1" s="1"/>
  <c r="W627" i="1" s="1"/>
  <c r="T628" i="1"/>
  <c r="U628" i="1" s="1"/>
  <c r="W628" i="1" s="1"/>
  <c r="T629" i="1"/>
  <c r="T630" i="1"/>
  <c r="T631" i="1"/>
  <c r="U631" i="1" s="1"/>
  <c r="W631" i="1" s="1"/>
  <c r="T632" i="1"/>
  <c r="T633" i="1"/>
  <c r="T634" i="1"/>
  <c r="U634" i="1" s="1"/>
  <c r="W634" i="1" s="1"/>
  <c r="T635" i="1"/>
  <c r="U635" i="1" s="1"/>
  <c r="W635" i="1" s="1"/>
  <c r="T636" i="1"/>
  <c r="T637" i="1"/>
  <c r="U637" i="1" s="1"/>
  <c r="W637" i="1" s="1"/>
  <c r="T638" i="1"/>
  <c r="T639" i="1"/>
  <c r="U639" i="1" s="1"/>
  <c r="W639" i="1" s="1"/>
  <c r="T640" i="1"/>
  <c r="T641" i="1"/>
  <c r="T642" i="1"/>
  <c r="U642" i="1" s="1"/>
  <c r="W642" i="1" s="1"/>
  <c r="T643" i="1"/>
  <c r="U643" i="1" s="1"/>
  <c r="W643" i="1" s="1"/>
  <c r="T644" i="1"/>
  <c r="U644" i="1" s="1"/>
  <c r="W644" i="1" s="1"/>
  <c r="T645" i="1"/>
  <c r="T646" i="1"/>
  <c r="T647" i="1"/>
  <c r="U647" i="1" s="1"/>
  <c r="W647" i="1" s="1"/>
  <c r="T648" i="1"/>
  <c r="T649" i="1"/>
  <c r="T650" i="1"/>
  <c r="U650" i="1" s="1"/>
  <c r="W650" i="1" s="1"/>
  <c r="T651" i="1"/>
  <c r="U651" i="1" s="1"/>
  <c r="W651" i="1" s="1"/>
  <c r="T652" i="1"/>
  <c r="U652" i="1" s="1"/>
  <c r="W652" i="1" s="1"/>
  <c r="T653" i="1"/>
  <c r="T654" i="1"/>
  <c r="T655" i="1"/>
  <c r="U655" i="1" s="1"/>
  <c r="W655" i="1" s="1"/>
  <c r="T656" i="1"/>
  <c r="T657" i="1"/>
  <c r="T658" i="1"/>
  <c r="U658" i="1" s="1"/>
  <c r="W658" i="1" s="1"/>
  <c r="T659" i="1"/>
  <c r="U659" i="1" s="1"/>
  <c r="W659" i="1" s="1"/>
  <c r="T660" i="1"/>
  <c r="U660" i="1" s="1"/>
  <c r="W660" i="1" s="1"/>
  <c r="T661" i="1"/>
  <c r="T662" i="1"/>
  <c r="T663" i="1"/>
  <c r="U663" i="1" s="1"/>
  <c r="W663" i="1" s="1"/>
  <c r="T664" i="1"/>
  <c r="T665" i="1"/>
  <c r="T666" i="1"/>
  <c r="U666" i="1" s="1"/>
  <c r="W666" i="1" s="1"/>
  <c r="T667" i="1"/>
  <c r="U667" i="1" s="1"/>
  <c r="W667" i="1" s="1"/>
  <c r="T668" i="1"/>
  <c r="T669" i="1"/>
  <c r="T670" i="1"/>
  <c r="T671" i="1"/>
  <c r="U671" i="1" s="1"/>
  <c r="W671" i="1" s="1"/>
  <c r="T672" i="1"/>
  <c r="T673" i="1"/>
  <c r="T674" i="1"/>
  <c r="U674" i="1" s="1"/>
  <c r="W674" i="1" s="1"/>
  <c r="T675" i="1"/>
  <c r="U675" i="1" s="1"/>
  <c r="W675" i="1" s="1"/>
  <c r="T676" i="1"/>
  <c r="T677" i="1"/>
  <c r="T678" i="1"/>
  <c r="T679" i="1"/>
  <c r="U679" i="1" s="1"/>
  <c r="W679" i="1" s="1"/>
  <c r="T680" i="1"/>
  <c r="T681" i="1"/>
  <c r="T682" i="1"/>
  <c r="U682" i="1" s="1"/>
  <c r="W682" i="1" s="1"/>
  <c r="T683" i="1"/>
  <c r="U683" i="1" s="1"/>
  <c r="W683" i="1" s="1"/>
  <c r="T684" i="1"/>
  <c r="T685" i="1"/>
  <c r="U685" i="1" s="1"/>
  <c r="W685" i="1" s="1"/>
  <c r="T686" i="1"/>
  <c r="T687" i="1"/>
  <c r="U687" i="1" s="1"/>
  <c r="W687" i="1" s="1"/>
  <c r="T688" i="1"/>
  <c r="T689" i="1"/>
  <c r="T690" i="1"/>
  <c r="U690" i="1" s="1"/>
  <c r="W690" i="1" s="1"/>
  <c r="T691" i="1"/>
  <c r="U691" i="1" s="1"/>
  <c r="W691" i="1" s="1"/>
  <c r="T692" i="1"/>
  <c r="T693" i="1"/>
  <c r="T694" i="1"/>
  <c r="T695" i="1"/>
  <c r="U695" i="1" s="1"/>
  <c r="W695" i="1" s="1"/>
  <c r="T696" i="1"/>
  <c r="T697" i="1"/>
  <c r="T698" i="1"/>
  <c r="U698" i="1" s="1"/>
  <c r="W698" i="1" s="1"/>
  <c r="T699" i="1"/>
  <c r="T700" i="1"/>
  <c r="U700" i="1" s="1"/>
  <c r="W700" i="1" s="1"/>
  <c r="T701" i="1"/>
  <c r="T702" i="1"/>
  <c r="T703" i="1"/>
  <c r="T704" i="1"/>
  <c r="T705" i="1"/>
  <c r="T706" i="1"/>
  <c r="U706" i="1" s="1"/>
  <c r="W706" i="1" s="1"/>
  <c r="T707" i="1"/>
  <c r="T708" i="1"/>
  <c r="T709" i="1"/>
  <c r="T710" i="1"/>
  <c r="T711" i="1"/>
  <c r="U711" i="1" s="1"/>
  <c r="W711" i="1" s="1"/>
  <c r="T712" i="1"/>
  <c r="T713" i="1"/>
  <c r="T714" i="1"/>
  <c r="U714" i="1" s="1"/>
  <c r="W714" i="1" s="1"/>
  <c r="T715" i="1"/>
  <c r="T716" i="1"/>
  <c r="T717" i="1"/>
  <c r="T718" i="1"/>
  <c r="T719" i="1"/>
  <c r="T720" i="1"/>
  <c r="T721" i="1"/>
  <c r="T722" i="1"/>
  <c r="U722" i="1" s="1"/>
  <c r="W722" i="1" s="1"/>
  <c r="T723" i="1"/>
  <c r="T724" i="1"/>
  <c r="T725" i="1"/>
  <c r="T726" i="1"/>
  <c r="T727" i="1"/>
  <c r="U727" i="1" s="1"/>
  <c r="W727" i="1" s="1"/>
  <c r="T728" i="1"/>
  <c r="T729" i="1"/>
  <c r="T730" i="1"/>
  <c r="U730" i="1" s="1"/>
  <c r="W730" i="1" s="1"/>
  <c r="T731" i="1"/>
  <c r="T732" i="1"/>
  <c r="T733" i="1"/>
  <c r="T734" i="1"/>
  <c r="T735" i="1"/>
  <c r="U735" i="1" s="1"/>
  <c r="W735" i="1" s="1"/>
  <c r="T736" i="1"/>
  <c r="T737" i="1"/>
  <c r="T738" i="1"/>
  <c r="U738" i="1"/>
  <c r="W738" i="1" s="1"/>
  <c r="T739" i="1"/>
  <c r="U739" i="1" s="1"/>
  <c r="W739" i="1" s="1"/>
  <c r="T740" i="1"/>
  <c r="T741" i="1"/>
  <c r="T742" i="1"/>
  <c r="T743" i="1"/>
  <c r="U743" i="1" s="1"/>
  <c r="W743" i="1" s="1"/>
  <c r="T744" i="1"/>
  <c r="T745" i="1"/>
  <c r="T746" i="1"/>
  <c r="U746" i="1" s="1"/>
  <c r="W746" i="1" s="1"/>
  <c r="T747" i="1"/>
  <c r="U747" i="1" s="1"/>
  <c r="W747" i="1" s="1"/>
  <c r="T748" i="1"/>
  <c r="U748" i="1" s="1"/>
  <c r="W748" i="1" s="1"/>
  <c r="T749" i="1"/>
  <c r="T750" i="1"/>
  <c r="T751" i="1"/>
  <c r="U751" i="1"/>
  <c r="W751" i="1" s="1"/>
  <c r="T752" i="1"/>
  <c r="T753" i="1"/>
  <c r="T754" i="1"/>
  <c r="U754" i="1" s="1"/>
  <c r="W754" i="1" s="1"/>
  <c r="T755" i="1"/>
  <c r="U755" i="1" s="1"/>
  <c r="W755" i="1" s="1"/>
  <c r="T756" i="1"/>
  <c r="U756" i="1" s="1"/>
  <c r="W756" i="1" s="1"/>
  <c r="T757" i="1"/>
  <c r="T758" i="1"/>
  <c r="T759" i="1"/>
  <c r="U759" i="1" s="1"/>
  <c r="W759" i="1" s="1"/>
  <c r="T760" i="1"/>
  <c r="T761" i="1"/>
  <c r="T762" i="1"/>
  <c r="U762" i="1" s="1"/>
  <c r="W762" i="1" s="1"/>
  <c r="T763" i="1"/>
  <c r="U763" i="1" s="1"/>
  <c r="W763" i="1" s="1"/>
  <c r="T764" i="1"/>
  <c r="U764" i="1" s="1"/>
  <c r="W764" i="1" s="1"/>
  <c r="T765" i="1"/>
  <c r="U765" i="1" s="1"/>
  <c r="W765" i="1" s="1"/>
  <c r="T766" i="1"/>
  <c r="T767" i="1"/>
  <c r="U767" i="1" s="1"/>
  <c r="W767" i="1" s="1"/>
  <c r="T768" i="1"/>
  <c r="T769" i="1"/>
  <c r="T770" i="1"/>
  <c r="U770" i="1" s="1"/>
  <c r="W770" i="1" s="1"/>
  <c r="T771" i="1"/>
  <c r="U771" i="1" s="1"/>
  <c r="W771" i="1" s="1"/>
  <c r="T772" i="1"/>
  <c r="U772" i="1" s="1"/>
  <c r="W772" i="1" s="1"/>
  <c r="T773" i="1"/>
  <c r="T774" i="1"/>
  <c r="T775" i="1"/>
  <c r="U775" i="1" s="1"/>
  <c r="W775" i="1" s="1"/>
  <c r="T776" i="1"/>
  <c r="T777" i="1"/>
  <c r="T778" i="1"/>
  <c r="U778" i="1" s="1"/>
  <c r="W778" i="1" s="1"/>
  <c r="T779" i="1"/>
  <c r="U779" i="1" s="1"/>
  <c r="W779" i="1" s="1"/>
  <c r="T780" i="1"/>
  <c r="U780" i="1" s="1"/>
  <c r="W780" i="1" s="1"/>
  <c r="T781" i="1"/>
  <c r="T782" i="1"/>
  <c r="T783" i="1"/>
  <c r="U783" i="1" s="1"/>
  <c r="W783" i="1" s="1"/>
  <c r="T784" i="1"/>
  <c r="T785" i="1"/>
  <c r="T786" i="1"/>
  <c r="U786" i="1" s="1"/>
  <c r="W786" i="1" s="1"/>
  <c r="T787" i="1"/>
  <c r="U787" i="1" s="1"/>
  <c r="W787" i="1" s="1"/>
  <c r="T788" i="1"/>
  <c r="U788" i="1"/>
  <c r="W788" i="1" s="1"/>
  <c r="T789" i="1"/>
  <c r="T790" i="1"/>
  <c r="T791" i="1"/>
  <c r="U791" i="1" s="1"/>
  <c r="W791" i="1" s="1"/>
  <c r="T792" i="1"/>
  <c r="T793" i="1"/>
  <c r="T794" i="1"/>
  <c r="U794" i="1" s="1"/>
  <c r="W794" i="1" s="1"/>
  <c r="T795" i="1"/>
  <c r="U795" i="1" s="1"/>
  <c r="W795" i="1" s="1"/>
  <c r="T796" i="1"/>
  <c r="U796" i="1" s="1"/>
  <c r="W796" i="1" s="1"/>
  <c r="T797" i="1"/>
  <c r="U797" i="1" s="1"/>
  <c r="W797" i="1" s="1"/>
  <c r="T798" i="1"/>
  <c r="T799" i="1"/>
  <c r="U799" i="1" s="1"/>
  <c r="W799" i="1" s="1"/>
  <c r="T800" i="1"/>
  <c r="T801" i="1"/>
  <c r="T802" i="1"/>
  <c r="U802" i="1" s="1"/>
  <c r="W802" i="1" s="1"/>
  <c r="T803" i="1"/>
  <c r="U803" i="1" s="1"/>
  <c r="W803" i="1" s="1"/>
  <c r="T804" i="1"/>
  <c r="U804" i="1" s="1"/>
  <c r="W804" i="1" s="1"/>
  <c r="T805" i="1"/>
  <c r="U805" i="1" s="1"/>
  <c r="W805" i="1" s="1"/>
  <c r="T806" i="1"/>
  <c r="T807" i="1"/>
  <c r="U807" i="1" s="1"/>
  <c r="W807" i="1" s="1"/>
  <c r="T808" i="1"/>
  <c r="T809" i="1"/>
  <c r="T810" i="1"/>
  <c r="U810" i="1" s="1"/>
  <c r="W810" i="1" s="1"/>
  <c r="T811" i="1"/>
  <c r="U811" i="1" s="1"/>
  <c r="W811" i="1" s="1"/>
  <c r="T812" i="1"/>
  <c r="U812" i="1" s="1"/>
  <c r="W812" i="1" s="1"/>
  <c r="T813" i="1"/>
  <c r="T814" i="1"/>
  <c r="U814" i="1" s="1"/>
  <c r="W814" i="1" s="1"/>
  <c r="T815" i="1"/>
  <c r="U815" i="1" s="1"/>
  <c r="W815" i="1" s="1"/>
  <c r="T816" i="1"/>
  <c r="T817" i="1"/>
  <c r="T818" i="1"/>
  <c r="U818" i="1"/>
  <c r="W818" i="1" s="1"/>
  <c r="T819" i="1"/>
  <c r="U819" i="1" s="1"/>
  <c r="W819" i="1" s="1"/>
  <c r="T820" i="1"/>
  <c r="U820" i="1" s="1"/>
  <c r="W820" i="1" s="1"/>
  <c r="T821" i="1"/>
  <c r="U821" i="1" s="1"/>
  <c r="W821" i="1" s="1"/>
  <c r="T822" i="1"/>
  <c r="T823" i="1"/>
  <c r="U823" i="1" s="1"/>
  <c r="W823" i="1" s="1"/>
  <c r="T824" i="1"/>
  <c r="T825" i="1"/>
  <c r="T826" i="1"/>
  <c r="U826" i="1" s="1"/>
  <c r="W826" i="1" s="1"/>
  <c r="T827" i="1"/>
  <c r="U827" i="1" s="1"/>
  <c r="W827" i="1" s="1"/>
  <c r="T828" i="1"/>
  <c r="T829" i="1"/>
  <c r="T830" i="1"/>
  <c r="T831" i="1"/>
  <c r="U831" i="1" s="1"/>
  <c r="W831" i="1" s="1"/>
  <c r="T832" i="1"/>
  <c r="T833" i="1"/>
  <c r="T834" i="1"/>
  <c r="U834" i="1" s="1"/>
  <c r="W834" i="1" s="1"/>
  <c r="T835" i="1"/>
  <c r="U835" i="1" s="1"/>
  <c r="W835" i="1" s="1"/>
  <c r="T836" i="1"/>
  <c r="T837" i="1"/>
  <c r="T838" i="1"/>
  <c r="T839" i="1"/>
  <c r="U839" i="1" s="1"/>
  <c r="W839" i="1" s="1"/>
  <c r="T840" i="1"/>
  <c r="T841" i="1"/>
  <c r="T842" i="1"/>
  <c r="U842" i="1" s="1"/>
  <c r="W842" i="1" s="1"/>
  <c r="T843" i="1"/>
  <c r="U843" i="1"/>
  <c r="W843" i="1" s="1"/>
  <c r="T844" i="1"/>
  <c r="T845" i="1"/>
  <c r="T846" i="1"/>
  <c r="T847" i="1"/>
  <c r="U847" i="1" s="1"/>
  <c r="W847" i="1" s="1"/>
  <c r="T848" i="1"/>
  <c r="T849" i="1"/>
  <c r="T850" i="1"/>
  <c r="U850" i="1" s="1"/>
  <c r="W850" i="1" s="1"/>
  <c r="T851" i="1"/>
  <c r="U851" i="1" s="1"/>
  <c r="W851" i="1" s="1"/>
  <c r="T852" i="1"/>
  <c r="T853" i="1"/>
  <c r="T854" i="1"/>
  <c r="T855" i="1"/>
  <c r="U855" i="1" s="1"/>
  <c r="W855" i="1" s="1"/>
  <c r="T856" i="1"/>
  <c r="T857" i="1"/>
  <c r="T858" i="1"/>
  <c r="U858" i="1" s="1"/>
  <c r="W858" i="1" s="1"/>
  <c r="T859" i="1"/>
  <c r="U859" i="1" s="1"/>
  <c r="W859" i="1" s="1"/>
  <c r="T860" i="1"/>
  <c r="T861" i="1"/>
  <c r="T862" i="1"/>
  <c r="T863" i="1"/>
  <c r="U863" i="1" s="1"/>
  <c r="W863" i="1" s="1"/>
  <c r="T864" i="1"/>
  <c r="T865" i="1"/>
  <c r="T866" i="1"/>
  <c r="U866" i="1" s="1"/>
  <c r="W866" i="1" s="1"/>
  <c r="T867" i="1"/>
  <c r="U867" i="1"/>
  <c r="W867" i="1" s="1"/>
  <c r="T868" i="1"/>
  <c r="T869" i="1"/>
  <c r="U869" i="1" s="1"/>
  <c r="W869" i="1" s="1"/>
  <c r="T870" i="1"/>
  <c r="T871" i="1"/>
  <c r="U871" i="1" s="1"/>
  <c r="W871" i="1" s="1"/>
  <c r="T872" i="1"/>
  <c r="T873" i="1"/>
  <c r="T874" i="1"/>
  <c r="U874" i="1" s="1"/>
  <c r="W874" i="1" s="1"/>
  <c r="T875" i="1"/>
  <c r="U875" i="1" s="1"/>
  <c r="W875" i="1" s="1"/>
  <c r="T876" i="1"/>
  <c r="T877" i="1"/>
  <c r="U877" i="1" s="1"/>
  <c r="W877" i="1" s="1"/>
  <c r="T878" i="1"/>
  <c r="T879" i="1"/>
  <c r="U879" i="1" s="1"/>
  <c r="W879" i="1" s="1"/>
  <c r="T880" i="1"/>
  <c r="T881" i="1"/>
  <c r="T882" i="1"/>
  <c r="U882" i="1" s="1"/>
  <c r="W882" i="1" s="1"/>
  <c r="T883" i="1"/>
  <c r="U883" i="1" s="1"/>
  <c r="W883" i="1" s="1"/>
  <c r="T884" i="1"/>
  <c r="T885" i="1"/>
  <c r="U885" i="1" s="1"/>
  <c r="W885" i="1" s="1"/>
  <c r="T886" i="1"/>
  <c r="T887" i="1"/>
  <c r="U887" i="1" s="1"/>
  <c r="W887" i="1" s="1"/>
  <c r="T888" i="1"/>
  <c r="T889" i="1"/>
  <c r="T890" i="1"/>
  <c r="U890" i="1" s="1"/>
  <c r="W890" i="1" s="1"/>
  <c r="T891" i="1"/>
  <c r="U891" i="1" s="1"/>
  <c r="W891" i="1" s="1"/>
  <c r="T892" i="1"/>
  <c r="T893" i="1"/>
  <c r="T894" i="1"/>
  <c r="T895" i="1"/>
  <c r="U895" i="1"/>
  <c r="W895" i="1" s="1"/>
  <c r="T896" i="1"/>
  <c r="T897" i="1"/>
  <c r="T898" i="1"/>
  <c r="U898" i="1" s="1"/>
  <c r="W898" i="1" s="1"/>
  <c r="T899" i="1"/>
  <c r="U899" i="1" s="1"/>
  <c r="W899" i="1" s="1"/>
  <c r="T900" i="1"/>
  <c r="T901" i="1"/>
  <c r="T902" i="1"/>
  <c r="T903" i="1"/>
  <c r="U903" i="1" s="1"/>
  <c r="W903" i="1" s="1"/>
  <c r="T904" i="1"/>
  <c r="T905" i="1"/>
  <c r="T906" i="1"/>
  <c r="U906" i="1" s="1"/>
  <c r="W906" i="1" s="1"/>
  <c r="T907" i="1"/>
  <c r="U907" i="1" s="1"/>
  <c r="W907" i="1" s="1"/>
  <c r="T908" i="1"/>
  <c r="T909" i="1"/>
  <c r="T910" i="1"/>
  <c r="T911" i="1"/>
  <c r="U911" i="1" s="1"/>
  <c r="W911" i="1" s="1"/>
  <c r="T912" i="1"/>
  <c r="T913" i="1"/>
  <c r="T914" i="1"/>
  <c r="U914" i="1" s="1"/>
  <c r="W914" i="1" s="1"/>
  <c r="T915" i="1"/>
  <c r="U915" i="1" s="1"/>
  <c r="W915" i="1" s="1"/>
  <c r="T916" i="1"/>
  <c r="T917" i="1"/>
  <c r="U917" i="1" s="1"/>
  <c r="W917" i="1" s="1"/>
  <c r="T918" i="1"/>
  <c r="T919" i="1"/>
  <c r="U919" i="1" s="1"/>
  <c r="W919" i="1" s="1"/>
  <c r="T920" i="1"/>
  <c r="T921" i="1"/>
  <c r="T922" i="1"/>
  <c r="U922" i="1" s="1"/>
  <c r="W922" i="1" s="1"/>
  <c r="T923" i="1"/>
  <c r="U923" i="1" s="1"/>
  <c r="W923" i="1" s="1"/>
  <c r="T924" i="1"/>
  <c r="T925" i="1"/>
  <c r="T926" i="1"/>
  <c r="T927" i="1"/>
  <c r="U927" i="1" s="1"/>
  <c r="W927" i="1" s="1"/>
  <c r="T928" i="1"/>
  <c r="T929" i="1"/>
  <c r="T930" i="1"/>
  <c r="U930" i="1" s="1"/>
  <c r="W930" i="1" s="1"/>
  <c r="T931" i="1"/>
  <c r="U931" i="1" s="1"/>
  <c r="W931" i="1" s="1"/>
  <c r="T932" i="1"/>
  <c r="T933" i="1"/>
  <c r="T934" i="1"/>
  <c r="T935" i="1"/>
  <c r="U935" i="1" s="1"/>
  <c r="W935" i="1" s="1"/>
  <c r="T936" i="1"/>
  <c r="T937" i="1"/>
  <c r="T938" i="1"/>
  <c r="U938" i="1" s="1"/>
  <c r="W938" i="1" s="1"/>
  <c r="T939" i="1"/>
  <c r="U939" i="1" s="1"/>
  <c r="W939" i="1" s="1"/>
  <c r="T940" i="1"/>
  <c r="T941" i="1"/>
  <c r="T942" i="1"/>
  <c r="T943" i="1"/>
  <c r="U943" i="1"/>
  <c r="W943" i="1" s="1"/>
  <c r="T944" i="1"/>
  <c r="T945" i="1"/>
  <c r="T946" i="1"/>
  <c r="U946" i="1" s="1"/>
  <c r="W946" i="1" s="1"/>
  <c r="T947" i="1"/>
  <c r="U947" i="1" s="1"/>
  <c r="W947" i="1" s="1"/>
  <c r="T948" i="1"/>
  <c r="T949" i="1"/>
  <c r="T950" i="1"/>
  <c r="T951" i="1"/>
  <c r="U951" i="1" s="1"/>
  <c r="W951" i="1" s="1"/>
  <c r="T952" i="1"/>
  <c r="T953" i="1"/>
  <c r="T954" i="1"/>
  <c r="U954" i="1" s="1"/>
  <c r="W954" i="1" s="1"/>
  <c r="T955" i="1"/>
  <c r="U955" i="1" s="1"/>
  <c r="W955" i="1" s="1"/>
  <c r="T956" i="1"/>
  <c r="T957" i="1"/>
  <c r="U957" i="1" s="1"/>
  <c r="W957" i="1" s="1"/>
  <c r="T958" i="1"/>
  <c r="T959" i="1"/>
  <c r="U959" i="1" s="1"/>
  <c r="W959" i="1" s="1"/>
  <c r="T960" i="1"/>
  <c r="T961" i="1"/>
  <c r="T962" i="1"/>
  <c r="U962" i="1" s="1"/>
  <c r="W962" i="1" s="1"/>
  <c r="T963" i="1"/>
  <c r="U963" i="1" s="1"/>
  <c r="W963" i="1" s="1"/>
  <c r="T964" i="1"/>
  <c r="T965" i="1"/>
  <c r="T966" i="1"/>
  <c r="T967" i="1"/>
  <c r="U967" i="1" s="1"/>
  <c r="W967" i="1" s="1"/>
  <c r="T968" i="1"/>
  <c r="T969" i="1"/>
  <c r="T970" i="1"/>
  <c r="U970" i="1" s="1"/>
  <c r="W970" i="1" s="1"/>
  <c r="T971" i="1"/>
  <c r="U971" i="1"/>
  <c r="W971" i="1" s="1"/>
  <c r="T972" i="1"/>
  <c r="T973" i="1"/>
  <c r="T974" i="1"/>
  <c r="T975" i="1"/>
  <c r="U975" i="1" s="1"/>
  <c r="W975" i="1" s="1"/>
  <c r="T976" i="1"/>
  <c r="T977" i="1"/>
  <c r="T978" i="1"/>
  <c r="U978" i="1" s="1"/>
  <c r="W978" i="1" s="1"/>
  <c r="T979" i="1"/>
  <c r="U979" i="1" s="1"/>
  <c r="W979" i="1" s="1"/>
  <c r="T980" i="1"/>
  <c r="T981" i="1"/>
  <c r="T982" i="1"/>
  <c r="T983" i="1"/>
  <c r="U983" i="1" s="1"/>
  <c r="W983" i="1" s="1"/>
  <c r="T984" i="1"/>
  <c r="T985" i="1"/>
  <c r="T986" i="1"/>
  <c r="U986" i="1" s="1"/>
  <c r="W986" i="1" s="1"/>
  <c r="T987" i="1"/>
  <c r="U987" i="1" s="1"/>
  <c r="W987" i="1" s="1"/>
  <c r="T988" i="1"/>
  <c r="T989" i="1"/>
  <c r="T990" i="1"/>
  <c r="T991" i="1"/>
  <c r="U991" i="1" s="1"/>
  <c r="W991" i="1" s="1"/>
  <c r="T992" i="1"/>
  <c r="T993" i="1"/>
  <c r="T994" i="1"/>
  <c r="U994" i="1" s="1"/>
  <c r="W994" i="1" s="1"/>
  <c r="T995" i="1"/>
  <c r="U995" i="1" s="1"/>
  <c r="W995" i="1" s="1"/>
  <c r="T996" i="1"/>
  <c r="T997" i="1"/>
  <c r="T998" i="1"/>
  <c r="T999" i="1"/>
  <c r="U999" i="1" s="1"/>
  <c r="W999" i="1" s="1"/>
  <c r="T1000" i="1"/>
  <c r="T1001" i="1"/>
  <c r="T1002" i="1"/>
  <c r="U1002" i="1" s="1"/>
  <c r="W1002" i="1" s="1"/>
  <c r="T1003" i="1"/>
  <c r="U1003" i="1" s="1"/>
  <c r="W1003" i="1" s="1"/>
  <c r="T24" i="1"/>
  <c r="I16" i="4"/>
  <c r="I17" i="4"/>
  <c r="H16" i="4"/>
  <c r="H17" i="4"/>
  <c r="E16" i="4"/>
  <c r="E17" i="4"/>
  <c r="D16" i="4"/>
  <c r="D17" i="4"/>
  <c r="C16" i="4"/>
  <c r="C17" i="4"/>
  <c r="E20" i="1"/>
  <c r="E19" i="1"/>
  <c r="U31" i="1" l="1"/>
  <c r="W31" i="1" s="1"/>
  <c r="U29" i="1"/>
  <c r="W29" i="1" s="1"/>
  <c r="U35" i="1"/>
  <c r="W35" i="1" s="1"/>
  <c r="U296" i="1"/>
  <c r="W296" i="1" s="1"/>
  <c r="U185" i="1"/>
  <c r="W185" i="1" s="1"/>
  <c r="U169" i="1"/>
  <c r="W169" i="1" s="1"/>
  <c r="U161" i="1"/>
  <c r="W161" i="1" s="1"/>
  <c r="U840" i="1"/>
  <c r="W840" i="1" s="1"/>
  <c r="U937" i="1"/>
  <c r="W937" i="1" s="1"/>
  <c r="U281" i="1"/>
  <c r="W281" i="1" s="1"/>
  <c r="U593" i="1"/>
  <c r="W593" i="1" s="1"/>
  <c r="U577" i="1"/>
  <c r="W577" i="1" s="1"/>
  <c r="U321" i="1"/>
  <c r="W321" i="1" s="1"/>
  <c r="U313" i="1"/>
  <c r="W313" i="1" s="1"/>
  <c r="U297" i="1"/>
  <c r="W297" i="1" s="1"/>
  <c r="U145" i="1"/>
  <c r="W145" i="1" s="1"/>
  <c r="U121" i="1"/>
  <c r="W121" i="1" s="1"/>
  <c r="U113" i="1"/>
  <c r="W113" i="1" s="1"/>
  <c r="U521" i="1"/>
  <c r="W521" i="1" s="1"/>
  <c r="U137" i="1"/>
  <c r="W137" i="1" s="1"/>
  <c r="U729" i="1"/>
  <c r="W729" i="1" s="1"/>
  <c r="U697" i="1"/>
  <c r="W697" i="1" s="1"/>
  <c r="U241" i="1"/>
  <c r="W241" i="1" s="1"/>
  <c r="U105" i="1"/>
  <c r="W105" i="1" s="1"/>
  <c r="U97" i="1"/>
  <c r="W97" i="1" s="1"/>
  <c r="U905" i="1"/>
  <c r="W905" i="1" s="1"/>
  <c r="U153" i="1"/>
  <c r="W153" i="1" s="1"/>
  <c r="U129" i="1"/>
  <c r="W129" i="1" s="1"/>
  <c r="U865" i="1"/>
  <c r="W865" i="1" s="1"/>
  <c r="U673" i="1"/>
  <c r="W673" i="1" s="1"/>
  <c r="U649" i="1"/>
  <c r="W649" i="1" s="1"/>
  <c r="U641" i="1"/>
  <c r="W641" i="1" s="1"/>
  <c r="U361" i="1"/>
  <c r="W361" i="1" s="1"/>
  <c r="U345" i="1"/>
  <c r="W345" i="1" s="1"/>
  <c r="U217" i="1"/>
  <c r="W217" i="1" s="1"/>
  <c r="U89" i="1"/>
  <c r="W89" i="1" s="1"/>
  <c r="U81" i="1"/>
  <c r="W81" i="1" s="1"/>
  <c r="U65" i="1"/>
  <c r="W65" i="1" s="1"/>
  <c r="U49" i="1"/>
  <c r="W49" i="1" s="1"/>
  <c r="U41" i="1"/>
  <c r="W41" i="1" s="1"/>
  <c r="U933" i="1"/>
  <c r="W933" i="1" s="1"/>
  <c r="U925" i="1"/>
  <c r="W925" i="1" s="1"/>
  <c r="U901" i="1"/>
  <c r="W901" i="1" s="1"/>
  <c r="U893" i="1"/>
  <c r="W893" i="1" s="1"/>
  <c r="U861" i="1"/>
  <c r="W861" i="1" s="1"/>
  <c r="U845" i="1"/>
  <c r="W845" i="1" s="1"/>
  <c r="U813" i="1"/>
  <c r="W813" i="1" s="1"/>
  <c r="U789" i="1"/>
  <c r="W789" i="1" s="1"/>
  <c r="U781" i="1"/>
  <c r="W781" i="1" s="1"/>
  <c r="U757" i="1"/>
  <c r="W757" i="1" s="1"/>
  <c r="U741" i="1"/>
  <c r="W741" i="1" s="1"/>
  <c r="U565" i="1"/>
  <c r="W565" i="1" s="1"/>
  <c r="U541" i="1"/>
  <c r="W541" i="1" s="1"/>
  <c r="U525" i="1"/>
  <c r="W525" i="1" s="1"/>
  <c r="U501" i="1"/>
  <c r="W501" i="1" s="1"/>
  <c r="U453" i="1"/>
  <c r="W453" i="1" s="1"/>
  <c r="U405" i="1"/>
  <c r="W405" i="1" s="1"/>
  <c r="U365" i="1"/>
  <c r="W365" i="1" s="1"/>
  <c r="U341" i="1"/>
  <c r="W341" i="1" s="1"/>
  <c r="U317" i="1"/>
  <c r="W317" i="1" s="1"/>
  <c r="U285" i="1"/>
  <c r="W285" i="1" s="1"/>
  <c r="U253" i="1"/>
  <c r="W253" i="1" s="1"/>
  <c r="U237" i="1"/>
  <c r="W237" i="1" s="1"/>
  <c r="U229" i="1"/>
  <c r="W229" i="1" s="1"/>
  <c r="U221" i="1"/>
  <c r="W221" i="1" s="1"/>
  <c r="U173" i="1"/>
  <c r="W173" i="1" s="1"/>
  <c r="U157" i="1"/>
  <c r="W157" i="1" s="1"/>
  <c r="U109" i="1"/>
  <c r="W109" i="1" s="1"/>
  <c r="U93" i="1"/>
  <c r="W93" i="1" s="1"/>
  <c r="U77" i="1"/>
  <c r="W77" i="1" s="1"/>
  <c r="U848" i="1"/>
  <c r="W848" i="1" s="1"/>
  <c r="U497" i="1"/>
  <c r="W497" i="1" s="1"/>
  <c r="U473" i="1"/>
  <c r="W473" i="1" s="1"/>
  <c r="U661" i="1"/>
  <c r="W661" i="1" s="1"/>
  <c r="U653" i="1"/>
  <c r="W653" i="1" s="1"/>
  <c r="U301" i="1"/>
  <c r="W301" i="1" s="1"/>
  <c r="U69" i="1"/>
  <c r="W69" i="1" s="1"/>
  <c r="U997" i="1"/>
  <c r="W997" i="1" s="1"/>
  <c r="U941" i="1"/>
  <c r="W941" i="1" s="1"/>
  <c r="U993" i="1"/>
  <c r="W993" i="1" s="1"/>
  <c r="U985" i="1"/>
  <c r="W985" i="1" s="1"/>
  <c r="U977" i="1"/>
  <c r="W977" i="1" s="1"/>
  <c r="U961" i="1"/>
  <c r="W961" i="1" s="1"/>
  <c r="U953" i="1"/>
  <c r="W953" i="1" s="1"/>
  <c r="U945" i="1"/>
  <c r="W945" i="1" s="1"/>
  <c r="U929" i="1"/>
  <c r="W929" i="1" s="1"/>
  <c r="U921" i="1"/>
  <c r="W921" i="1" s="1"/>
  <c r="U913" i="1"/>
  <c r="W913" i="1" s="1"/>
  <c r="U897" i="1"/>
  <c r="W897" i="1" s="1"/>
  <c r="U881" i="1"/>
  <c r="W881" i="1" s="1"/>
  <c r="U857" i="1"/>
  <c r="W857" i="1" s="1"/>
  <c r="U833" i="1"/>
  <c r="W833" i="1" s="1"/>
  <c r="U825" i="1"/>
  <c r="W825" i="1" s="1"/>
  <c r="U785" i="1"/>
  <c r="W785" i="1" s="1"/>
  <c r="U753" i="1"/>
  <c r="W753" i="1" s="1"/>
  <c r="U745" i="1"/>
  <c r="W745" i="1" s="1"/>
  <c r="U721" i="1"/>
  <c r="W721" i="1" s="1"/>
  <c r="U705" i="1"/>
  <c r="W705" i="1" s="1"/>
  <c r="U681" i="1"/>
  <c r="W681" i="1" s="1"/>
  <c r="U561" i="1"/>
  <c r="W561" i="1" s="1"/>
  <c r="U489" i="1"/>
  <c r="W489" i="1" s="1"/>
  <c r="U465" i="1"/>
  <c r="W465" i="1" s="1"/>
  <c r="U393" i="1"/>
  <c r="W393" i="1" s="1"/>
  <c r="U377" i="1"/>
  <c r="W377" i="1" s="1"/>
  <c r="U329" i="1"/>
  <c r="W329" i="1" s="1"/>
  <c r="U305" i="1"/>
  <c r="W305" i="1" s="1"/>
  <c r="U289" i="1"/>
  <c r="W289" i="1" s="1"/>
  <c r="U265" i="1"/>
  <c r="W265" i="1" s="1"/>
  <c r="U257" i="1"/>
  <c r="W257" i="1" s="1"/>
  <c r="U853" i="1"/>
  <c r="W853" i="1" s="1"/>
  <c r="U557" i="1"/>
  <c r="W557" i="1" s="1"/>
  <c r="U549" i="1"/>
  <c r="W549" i="1" s="1"/>
  <c r="U445" i="1"/>
  <c r="W445" i="1" s="1"/>
  <c r="U437" i="1"/>
  <c r="W437" i="1" s="1"/>
  <c r="U429" i="1"/>
  <c r="W429" i="1" s="1"/>
  <c r="U357" i="1"/>
  <c r="W357" i="1" s="1"/>
  <c r="U165" i="1"/>
  <c r="W165" i="1" s="1"/>
  <c r="U82" i="1"/>
  <c r="W82" i="1" s="1"/>
  <c r="U533" i="1"/>
  <c r="W533" i="1" s="1"/>
  <c r="U277" i="1"/>
  <c r="W277" i="1" s="1"/>
  <c r="U66" i="1"/>
  <c r="W66" i="1" s="1"/>
  <c r="U958" i="1"/>
  <c r="W958" i="1" s="1"/>
  <c r="U950" i="1"/>
  <c r="W950" i="1" s="1"/>
  <c r="U926" i="1"/>
  <c r="W926" i="1" s="1"/>
  <c r="U894" i="1"/>
  <c r="W894" i="1" s="1"/>
  <c r="U862" i="1"/>
  <c r="W862" i="1" s="1"/>
  <c r="U822" i="1"/>
  <c r="W822" i="1" s="1"/>
  <c r="U806" i="1"/>
  <c r="W806" i="1" s="1"/>
  <c r="U782" i="1"/>
  <c r="W782" i="1" s="1"/>
  <c r="U774" i="1"/>
  <c r="W774" i="1" s="1"/>
  <c r="U758" i="1"/>
  <c r="W758" i="1" s="1"/>
  <c r="U742" i="1"/>
  <c r="W742" i="1" s="1"/>
  <c r="U726" i="1"/>
  <c r="W726" i="1" s="1"/>
  <c r="U718" i="1"/>
  <c r="W718" i="1" s="1"/>
  <c r="U710" i="1"/>
  <c r="W710" i="1" s="1"/>
  <c r="U702" i="1"/>
  <c r="W702" i="1" s="1"/>
  <c r="U694" i="1"/>
  <c r="W694" i="1" s="1"/>
  <c r="U686" i="1"/>
  <c r="W686" i="1" s="1"/>
  <c r="U662" i="1"/>
  <c r="W662" i="1" s="1"/>
  <c r="U654" i="1"/>
  <c r="W654" i="1" s="1"/>
  <c r="U606" i="1"/>
  <c r="W606" i="1" s="1"/>
  <c r="U590" i="1"/>
  <c r="W590" i="1" s="1"/>
  <c r="U566" i="1"/>
  <c r="W566" i="1" s="1"/>
  <c r="U558" i="1"/>
  <c r="W558" i="1" s="1"/>
  <c r="U550" i="1"/>
  <c r="W550" i="1" s="1"/>
  <c r="U542" i="1"/>
  <c r="W542" i="1" s="1"/>
  <c r="U510" i="1"/>
  <c r="W510" i="1" s="1"/>
  <c r="U470" i="1"/>
  <c r="W470" i="1" s="1"/>
  <c r="U462" i="1"/>
  <c r="W462" i="1" s="1"/>
  <c r="U438" i="1"/>
  <c r="W438" i="1" s="1"/>
  <c r="U382" i="1"/>
  <c r="W382" i="1" s="1"/>
  <c r="U374" i="1"/>
  <c r="W374" i="1" s="1"/>
  <c r="U358" i="1"/>
  <c r="W358" i="1" s="1"/>
  <c r="U350" i="1"/>
  <c r="W350" i="1" s="1"/>
  <c r="U342" i="1"/>
  <c r="W342" i="1" s="1"/>
  <c r="U326" i="1"/>
  <c r="W326" i="1" s="1"/>
  <c r="U318" i="1"/>
  <c r="W318" i="1" s="1"/>
  <c r="U294" i="1"/>
  <c r="W294" i="1" s="1"/>
  <c r="U270" i="1"/>
  <c r="W270" i="1" s="1"/>
  <c r="U262" i="1"/>
  <c r="W262" i="1" s="1"/>
  <c r="U230" i="1"/>
  <c r="W230" i="1" s="1"/>
  <c r="U222" i="1"/>
  <c r="W222" i="1" s="1"/>
  <c r="U198" i="1"/>
  <c r="W198" i="1" s="1"/>
  <c r="U965" i="1"/>
  <c r="W965" i="1" s="1"/>
  <c r="U749" i="1"/>
  <c r="W749" i="1" s="1"/>
  <c r="U693" i="1"/>
  <c r="W693" i="1" s="1"/>
  <c r="U669" i="1"/>
  <c r="W669" i="1" s="1"/>
  <c r="U589" i="1"/>
  <c r="W589" i="1" s="1"/>
  <c r="U493" i="1"/>
  <c r="W493" i="1" s="1"/>
  <c r="U477" i="1"/>
  <c r="W477" i="1" s="1"/>
  <c r="U141" i="1"/>
  <c r="W141" i="1" s="1"/>
  <c r="U125" i="1"/>
  <c r="W125" i="1" s="1"/>
  <c r="U61" i="1"/>
  <c r="W61" i="1" s="1"/>
  <c r="U205" i="1"/>
  <c r="W205" i="1" s="1"/>
  <c r="U101" i="1"/>
  <c r="W101" i="1" s="1"/>
  <c r="U564" i="1"/>
  <c r="W564" i="1" s="1"/>
  <c r="U829" i="1"/>
  <c r="W829" i="1" s="1"/>
  <c r="U461" i="1"/>
  <c r="W461" i="1" s="1"/>
  <c r="U325" i="1"/>
  <c r="W325" i="1" s="1"/>
  <c r="U245" i="1"/>
  <c r="W245" i="1" s="1"/>
  <c r="U969" i="1"/>
  <c r="W969" i="1" s="1"/>
  <c r="U878" i="1"/>
  <c r="W878" i="1" s="1"/>
  <c r="U870" i="1"/>
  <c r="W870" i="1" s="1"/>
  <c r="U838" i="1"/>
  <c r="W838" i="1" s="1"/>
  <c r="U766" i="1"/>
  <c r="W766" i="1" s="1"/>
  <c r="U630" i="1"/>
  <c r="W630" i="1" s="1"/>
  <c r="U622" i="1"/>
  <c r="W622" i="1" s="1"/>
  <c r="U366" i="1"/>
  <c r="W366" i="1" s="1"/>
  <c r="U582" i="1"/>
  <c r="W582" i="1" s="1"/>
  <c r="U1001" i="1"/>
  <c r="W1001" i="1" s="1"/>
  <c r="U430" i="1"/>
  <c r="W430" i="1" s="1"/>
  <c r="U278" i="1"/>
  <c r="W278" i="1" s="1"/>
  <c r="U78" i="1"/>
  <c r="W78" i="1" s="1"/>
  <c r="U110" i="1"/>
  <c r="W110" i="1" s="1"/>
  <c r="U989" i="1"/>
  <c r="W989" i="1" s="1"/>
  <c r="U798" i="1"/>
  <c r="W798" i="1" s="1"/>
  <c r="U934" i="1"/>
  <c r="W934" i="1" s="1"/>
  <c r="U830" i="1"/>
  <c r="W830" i="1" s="1"/>
  <c r="U657" i="1"/>
  <c r="W657" i="1" s="1"/>
  <c r="U889" i="1"/>
  <c r="W889" i="1" s="1"/>
  <c r="U817" i="1"/>
  <c r="W817" i="1" s="1"/>
  <c r="U809" i="1"/>
  <c r="W809" i="1" s="1"/>
  <c r="U801" i="1"/>
  <c r="W801" i="1" s="1"/>
  <c r="U777" i="1"/>
  <c r="W777" i="1" s="1"/>
  <c r="U761" i="1"/>
  <c r="W761" i="1" s="1"/>
  <c r="U553" i="1"/>
  <c r="W553" i="1" s="1"/>
  <c r="U174" i="1"/>
  <c r="W174" i="1" s="1"/>
  <c r="U998" i="1"/>
  <c r="W998" i="1" s="1"/>
  <c r="U854" i="1"/>
  <c r="W854" i="1" s="1"/>
  <c r="U769" i="1"/>
  <c r="W769" i="1" s="1"/>
  <c r="U670" i="1"/>
  <c r="W670" i="1" s="1"/>
  <c r="U534" i="1"/>
  <c r="W534" i="1" s="1"/>
  <c r="U526" i="1"/>
  <c r="W526" i="1" s="1"/>
  <c r="U142" i="1"/>
  <c r="W142" i="1" s="1"/>
  <c r="U94" i="1"/>
  <c r="W94" i="1" s="1"/>
  <c r="U249" i="1"/>
  <c r="W249" i="1" s="1"/>
  <c r="U233" i="1"/>
  <c r="W233" i="1" s="1"/>
  <c r="U974" i="1"/>
  <c r="W974" i="1" s="1"/>
  <c r="U633" i="1"/>
  <c r="W633" i="1" s="1"/>
  <c r="U254" i="1"/>
  <c r="W254" i="1" s="1"/>
  <c r="U126" i="1"/>
  <c r="W126" i="1" s="1"/>
  <c r="U62" i="1"/>
  <c r="W62" i="1" s="1"/>
  <c r="U750" i="1"/>
  <c r="W750" i="1" s="1"/>
  <c r="U478" i="1"/>
  <c r="W478" i="1" s="1"/>
  <c r="U414" i="1"/>
  <c r="W414" i="1" s="1"/>
  <c r="U353" i="1"/>
  <c r="W353" i="1" s="1"/>
  <c r="U990" i="1"/>
  <c r="W990" i="1" s="1"/>
  <c r="U973" i="1"/>
  <c r="W973" i="1" s="1"/>
  <c r="U966" i="1"/>
  <c r="W966" i="1" s="1"/>
  <c r="U910" i="1"/>
  <c r="W910" i="1" s="1"/>
  <c r="U790" i="1"/>
  <c r="W790" i="1" s="1"/>
  <c r="U734" i="1"/>
  <c r="W734" i="1" s="1"/>
  <c r="U689" i="1"/>
  <c r="W689" i="1" s="1"/>
  <c r="U678" i="1"/>
  <c r="W678" i="1" s="1"/>
  <c r="U646" i="1"/>
  <c r="W646" i="1" s="1"/>
  <c r="U617" i="1"/>
  <c r="W617" i="1" s="1"/>
  <c r="U609" i="1"/>
  <c r="W609" i="1" s="1"/>
  <c r="U597" i="1"/>
  <c r="W597" i="1" s="1"/>
  <c r="U573" i="1"/>
  <c r="W573" i="1" s="1"/>
  <c r="U532" i="1"/>
  <c r="W532" i="1" s="1"/>
  <c r="U513" i="1"/>
  <c r="W513" i="1" s="1"/>
  <c r="U449" i="1"/>
  <c r="W449" i="1" s="1"/>
  <c r="U421" i="1"/>
  <c r="W421" i="1" s="1"/>
  <c r="U413" i="1"/>
  <c r="W413" i="1" s="1"/>
  <c r="U150" i="1"/>
  <c r="W150" i="1" s="1"/>
  <c r="U118" i="1"/>
  <c r="W118" i="1" s="1"/>
  <c r="U86" i="1"/>
  <c r="W86" i="1" s="1"/>
  <c r="U54" i="1"/>
  <c r="W54" i="1" s="1"/>
  <c r="U238" i="1"/>
  <c r="W238" i="1" s="1"/>
  <c r="U158" i="1"/>
  <c r="W158" i="1" s="1"/>
  <c r="U846" i="1"/>
  <c r="W846" i="1" s="1"/>
  <c r="U625" i="1"/>
  <c r="W625" i="1" s="1"/>
  <c r="U598" i="1"/>
  <c r="W598" i="1" s="1"/>
  <c r="U574" i="1"/>
  <c r="W574" i="1" s="1"/>
  <c r="U545" i="1"/>
  <c r="W545" i="1" s="1"/>
  <c r="U406" i="1"/>
  <c r="W406" i="1" s="1"/>
  <c r="U949" i="1"/>
  <c r="W949" i="1" s="1"/>
  <c r="U909" i="1"/>
  <c r="W909" i="1" s="1"/>
  <c r="U902" i="1"/>
  <c r="W902" i="1" s="1"/>
  <c r="U886" i="1"/>
  <c r="W886" i="1" s="1"/>
  <c r="U713" i="1"/>
  <c r="W713" i="1" s="1"/>
  <c r="U677" i="1"/>
  <c r="W677" i="1" s="1"/>
  <c r="U665" i="1"/>
  <c r="W665" i="1" s="1"/>
  <c r="U645" i="1"/>
  <c r="W645" i="1" s="1"/>
  <c r="U638" i="1"/>
  <c r="W638" i="1" s="1"/>
  <c r="U585" i="1"/>
  <c r="W585" i="1" s="1"/>
  <c r="U518" i="1"/>
  <c r="W518" i="1" s="1"/>
  <c r="U494" i="1"/>
  <c r="W494" i="1" s="1"/>
  <c r="U398" i="1"/>
  <c r="W398" i="1" s="1"/>
  <c r="U385" i="1"/>
  <c r="W385" i="1" s="1"/>
  <c r="U334" i="1"/>
  <c r="W334" i="1" s="1"/>
  <c r="U293" i="1"/>
  <c r="W293" i="1" s="1"/>
  <c r="U246" i="1"/>
  <c r="W246" i="1" s="1"/>
  <c r="U225" i="1"/>
  <c r="W225" i="1" s="1"/>
  <c r="U149" i="1"/>
  <c r="W149" i="1" s="1"/>
  <c r="U117" i="1"/>
  <c r="W117" i="1" s="1"/>
  <c r="U85" i="1"/>
  <c r="W85" i="1" s="1"/>
  <c r="U53" i="1"/>
  <c r="W53" i="1" s="1"/>
  <c r="U46" i="1"/>
  <c r="W46" i="1" s="1"/>
  <c r="U38" i="1"/>
  <c r="W38" i="1" s="1"/>
  <c r="U30" i="1"/>
  <c r="W30" i="1" s="1"/>
  <c r="U209" i="1"/>
  <c r="W209" i="1" s="1"/>
  <c r="U982" i="1"/>
  <c r="W982" i="1" s="1"/>
  <c r="U873" i="1"/>
  <c r="W873" i="1" s="1"/>
  <c r="U849" i="1"/>
  <c r="W849" i="1" s="1"/>
  <c r="U837" i="1"/>
  <c r="W837" i="1" s="1"/>
  <c r="U773" i="1"/>
  <c r="W773" i="1" s="1"/>
  <c r="U629" i="1"/>
  <c r="W629" i="1" s="1"/>
  <c r="U621" i="1"/>
  <c r="W621" i="1" s="1"/>
  <c r="U614" i="1"/>
  <c r="W614" i="1" s="1"/>
  <c r="U537" i="1"/>
  <c r="W537" i="1" s="1"/>
  <c r="U529" i="1"/>
  <c r="W529" i="1" s="1"/>
  <c r="U433" i="1"/>
  <c r="W433" i="1" s="1"/>
  <c r="U390" i="1"/>
  <c r="W390" i="1" s="1"/>
  <c r="U309" i="1"/>
  <c r="W309" i="1" s="1"/>
  <c r="U286" i="1"/>
  <c r="W286" i="1" s="1"/>
  <c r="U269" i="1"/>
  <c r="W269" i="1" s="1"/>
  <c r="U213" i="1"/>
  <c r="W213" i="1" s="1"/>
  <c r="U189" i="1"/>
  <c r="W189" i="1" s="1"/>
  <c r="U181" i="1"/>
  <c r="W181" i="1" s="1"/>
  <c r="U981" i="1"/>
  <c r="W981" i="1" s="1"/>
  <c r="U942" i="1"/>
  <c r="W942" i="1" s="1"/>
  <c r="U918" i="1"/>
  <c r="W918" i="1" s="1"/>
  <c r="U793" i="1"/>
  <c r="W793" i="1" s="1"/>
  <c r="U737" i="1"/>
  <c r="W737" i="1" s="1"/>
  <c r="U613" i="1"/>
  <c r="W613" i="1" s="1"/>
  <c r="U569" i="1"/>
  <c r="W569" i="1" s="1"/>
  <c r="U481" i="1"/>
  <c r="W481" i="1" s="1"/>
  <c r="U446" i="1"/>
  <c r="W446" i="1" s="1"/>
  <c r="U425" i="1"/>
  <c r="W425" i="1" s="1"/>
  <c r="U417" i="1"/>
  <c r="W417" i="1" s="1"/>
  <c r="U409" i="1"/>
  <c r="W409" i="1" s="1"/>
  <c r="U389" i="1"/>
  <c r="W389" i="1" s="1"/>
  <c r="U349" i="1"/>
  <c r="W349" i="1" s="1"/>
  <c r="U302" i="1"/>
  <c r="W302" i="1" s="1"/>
  <c r="U206" i="1"/>
  <c r="W206" i="1" s="1"/>
  <c r="U166" i="1"/>
  <c r="W166" i="1" s="1"/>
  <c r="U134" i="1"/>
  <c r="W134" i="1" s="1"/>
  <c r="U102" i="1"/>
  <c r="W102" i="1" s="1"/>
  <c r="U70" i="1"/>
  <c r="W70" i="1" s="1"/>
  <c r="U201" i="1"/>
  <c r="W201" i="1" s="1"/>
  <c r="U57" i="1"/>
  <c r="W57" i="1" s="1"/>
  <c r="U33" i="1"/>
  <c r="W33" i="1" s="1"/>
  <c r="U177" i="1"/>
  <c r="W177" i="1" s="1"/>
  <c r="U73" i="1"/>
  <c r="W73" i="1" s="1"/>
  <c r="U45" i="1"/>
  <c r="W45" i="1" s="1"/>
  <c r="U996" i="1"/>
  <c r="W996" i="1" s="1"/>
  <c r="U988" i="1"/>
  <c r="W988" i="1" s="1"/>
  <c r="U980" i="1"/>
  <c r="W980" i="1" s="1"/>
  <c r="U972" i="1"/>
  <c r="W972" i="1" s="1"/>
  <c r="U964" i="1"/>
  <c r="W964" i="1" s="1"/>
  <c r="U956" i="1"/>
  <c r="W956" i="1" s="1"/>
  <c r="U948" i="1"/>
  <c r="W948" i="1" s="1"/>
  <c r="U940" i="1"/>
  <c r="W940" i="1" s="1"/>
  <c r="U932" i="1"/>
  <c r="W932" i="1" s="1"/>
  <c r="U924" i="1"/>
  <c r="W924" i="1" s="1"/>
  <c r="U916" i="1"/>
  <c r="W916" i="1" s="1"/>
  <c r="U908" i="1"/>
  <c r="W908" i="1" s="1"/>
  <c r="U900" i="1"/>
  <c r="W900" i="1" s="1"/>
  <c r="U892" i="1"/>
  <c r="W892" i="1" s="1"/>
  <c r="U884" i="1"/>
  <c r="W884" i="1" s="1"/>
  <c r="U876" i="1"/>
  <c r="W876" i="1" s="1"/>
  <c r="U868" i="1"/>
  <c r="W868" i="1" s="1"/>
  <c r="U860" i="1"/>
  <c r="W860" i="1" s="1"/>
  <c r="U852" i="1"/>
  <c r="W852" i="1" s="1"/>
  <c r="U740" i="1"/>
  <c r="W740" i="1" s="1"/>
  <c r="U732" i="1"/>
  <c r="W732" i="1" s="1"/>
  <c r="U724" i="1"/>
  <c r="W724" i="1" s="1"/>
  <c r="U716" i="1"/>
  <c r="W716" i="1" s="1"/>
  <c r="U708" i="1"/>
  <c r="W708" i="1" s="1"/>
  <c r="U692" i="1"/>
  <c r="W692" i="1" s="1"/>
  <c r="U684" i="1"/>
  <c r="W684" i="1" s="1"/>
  <c r="U676" i="1"/>
  <c r="W676" i="1" s="1"/>
  <c r="U668" i="1"/>
  <c r="W668" i="1" s="1"/>
  <c r="U636" i="1"/>
  <c r="W636" i="1" s="1"/>
  <c r="U620" i="1"/>
  <c r="W620" i="1" s="1"/>
  <c r="U612" i="1"/>
  <c r="W612" i="1" s="1"/>
  <c r="U604" i="1"/>
  <c r="W604" i="1" s="1"/>
  <c r="U588" i="1"/>
  <c r="W588" i="1" s="1"/>
  <c r="U580" i="1"/>
  <c r="W580" i="1" s="1"/>
  <c r="U572" i="1"/>
  <c r="W572" i="1" s="1"/>
  <c r="U556" i="1"/>
  <c r="W556" i="1" s="1"/>
  <c r="U548" i="1"/>
  <c r="W548" i="1" s="1"/>
  <c r="U540" i="1"/>
  <c r="W540" i="1" s="1"/>
  <c r="U524" i="1"/>
  <c r="W524" i="1" s="1"/>
  <c r="U516" i="1"/>
  <c r="W516" i="1" s="1"/>
  <c r="U508" i="1"/>
  <c r="W508" i="1" s="1"/>
  <c r="U500" i="1"/>
  <c r="W500" i="1" s="1"/>
  <c r="U492" i="1"/>
  <c r="W492" i="1" s="1"/>
  <c r="U484" i="1"/>
  <c r="W484" i="1" s="1"/>
  <c r="U476" i="1"/>
  <c r="W476" i="1" s="1"/>
  <c r="U468" i="1"/>
  <c r="W468" i="1" s="1"/>
  <c r="U452" i="1"/>
  <c r="W452" i="1" s="1"/>
  <c r="U444" i="1"/>
  <c r="W444" i="1" s="1"/>
  <c r="U436" i="1"/>
  <c r="W436" i="1" s="1"/>
  <c r="U428" i="1"/>
  <c r="W428" i="1" s="1"/>
  <c r="U420" i="1"/>
  <c r="W420" i="1" s="1"/>
  <c r="U412" i="1"/>
  <c r="W412" i="1" s="1"/>
  <c r="U396" i="1"/>
  <c r="W396" i="1" s="1"/>
  <c r="U380" i="1"/>
  <c r="W380" i="1" s="1"/>
  <c r="U364" i="1"/>
  <c r="W364" i="1" s="1"/>
  <c r="U356" i="1"/>
  <c r="W356" i="1" s="1"/>
  <c r="U348" i="1"/>
  <c r="W348" i="1" s="1"/>
  <c r="U340" i="1"/>
  <c r="W340" i="1" s="1"/>
  <c r="U332" i="1"/>
  <c r="W332" i="1" s="1"/>
  <c r="U324" i="1"/>
  <c r="W324" i="1" s="1"/>
  <c r="U316" i="1"/>
  <c r="W316" i="1" s="1"/>
  <c r="U308" i="1"/>
  <c r="W308" i="1" s="1"/>
  <c r="U292" i="1"/>
  <c r="W292" i="1" s="1"/>
  <c r="U284" i="1"/>
  <c r="W284" i="1" s="1"/>
  <c r="U276" i="1"/>
  <c r="W276" i="1" s="1"/>
  <c r="U268" i="1"/>
  <c r="W268" i="1" s="1"/>
  <c r="U260" i="1"/>
  <c r="W260" i="1" s="1"/>
  <c r="U252" i="1"/>
  <c r="W252" i="1" s="1"/>
  <c r="U236" i="1"/>
  <c r="W236" i="1" s="1"/>
  <c r="U228" i="1"/>
  <c r="W228" i="1" s="1"/>
  <c r="U220" i="1"/>
  <c r="W220" i="1" s="1"/>
  <c r="U212" i="1"/>
  <c r="W212" i="1" s="1"/>
  <c r="U204" i="1"/>
  <c r="W204" i="1" s="1"/>
  <c r="U196" i="1"/>
  <c r="W196" i="1" s="1"/>
  <c r="U1000" i="1"/>
  <c r="W1000" i="1" s="1"/>
  <c r="U992" i="1"/>
  <c r="W992" i="1" s="1"/>
  <c r="U984" i="1"/>
  <c r="W984" i="1" s="1"/>
  <c r="U976" i="1"/>
  <c r="W976" i="1" s="1"/>
  <c r="U968" i="1"/>
  <c r="W968" i="1" s="1"/>
  <c r="U960" i="1"/>
  <c r="W960" i="1" s="1"/>
  <c r="U952" i="1"/>
  <c r="W952" i="1" s="1"/>
  <c r="U944" i="1"/>
  <c r="W944" i="1" s="1"/>
  <c r="U936" i="1"/>
  <c r="W936" i="1" s="1"/>
  <c r="U928" i="1"/>
  <c r="W928" i="1" s="1"/>
  <c r="U920" i="1"/>
  <c r="W920" i="1" s="1"/>
  <c r="U912" i="1"/>
  <c r="W912" i="1" s="1"/>
  <c r="U904" i="1"/>
  <c r="W904" i="1" s="1"/>
  <c r="U896" i="1"/>
  <c r="W896" i="1" s="1"/>
  <c r="U888" i="1"/>
  <c r="W888" i="1" s="1"/>
  <c r="U880" i="1"/>
  <c r="W880" i="1" s="1"/>
  <c r="U872" i="1"/>
  <c r="W872" i="1" s="1"/>
  <c r="U864" i="1"/>
  <c r="W864" i="1" s="1"/>
  <c r="U856" i="1"/>
  <c r="W856" i="1" s="1"/>
  <c r="U832" i="1"/>
  <c r="W832" i="1" s="1"/>
  <c r="U824" i="1"/>
  <c r="W824" i="1" s="1"/>
  <c r="U816" i="1"/>
  <c r="W816" i="1" s="1"/>
  <c r="U808" i="1"/>
  <c r="W808" i="1" s="1"/>
  <c r="U800" i="1"/>
  <c r="W800" i="1" s="1"/>
  <c r="U792" i="1"/>
  <c r="W792" i="1" s="1"/>
  <c r="U784" i="1"/>
  <c r="W784" i="1" s="1"/>
  <c r="U776" i="1"/>
  <c r="W776" i="1" s="1"/>
  <c r="U768" i="1"/>
  <c r="W768" i="1" s="1"/>
  <c r="U760" i="1"/>
  <c r="W760" i="1" s="1"/>
  <c r="U752" i="1"/>
  <c r="W752" i="1" s="1"/>
  <c r="U744" i="1"/>
  <c r="W744" i="1" s="1"/>
  <c r="U736" i="1"/>
  <c r="W736" i="1" s="1"/>
  <c r="U728" i="1"/>
  <c r="W728" i="1" s="1"/>
  <c r="U720" i="1"/>
  <c r="W720" i="1" s="1"/>
  <c r="U712" i="1"/>
  <c r="W712" i="1" s="1"/>
  <c r="U704" i="1"/>
  <c r="W704" i="1" s="1"/>
  <c r="U696" i="1"/>
  <c r="W696" i="1" s="1"/>
  <c r="U688" i="1"/>
  <c r="W688" i="1" s="1"/>
  <c r="U680" i="1"/>
  <c r="W680" i="1" s="1"/>
  <c r="U672" i="1"/>
  <c r="W672" i="1" s="1"/>
  <c r="U664" i="1"/>
  <c r="W664" i="1" s="1"/>
  <c r="U656" i="1"/>
  <c r="W656" i="1" s="1"/>
  <c r="U648" i="1"/>
  <c r="W648" i="1" s="1"/>
  <c r="U640" i="1"/>
  <c r="W640" i="1" s="1"/>
  <c r="U632" i="1"/>
  <c r="W632" i="1" s="1"/>
  <c r="U624" i="1"/>
  <c r="W624" i="1" s="1"/>
  <c r="U616" i="1"/>
  <c r="W616" i="1" s="1"/>
  <c r="U608" i="1"/>
  <c r="W608" i="1" s="1"/>
  <c r="U600" i="1"/>
  <c r="W600" i="1" s="1"/>
  <c r="U592" i="1"/>
  <c r="W592" i="1" s="1"/>
  <c r="U584" i="1"/>
  <c r="W584" i="1" s="1"/>
  <c r="U576" i="1"/>
  <c r="W576" i="1" s="1"/>
  <c r="U568" i="1"/>
  <c r="W568" i="1" s="1"/>
  <c r="U560" i="1"/>
  <c r="W560" i="1" s="1"/>
  <c r="U552" i="1"/>
  <c r="W552" i="1" s="1"/>
  <c r="U544" i="1"/>
  <c r="W544" i="1" s="1"/>
  <c r="U536" i="1"/>
  <c r="W536" i="1" s="1"/>
  <c r="U528" i="1"/>
  <c r="W528" i="1" s="1"/>
  <c r="U520" i="1"/>
  <c r="W520" i="1" s="1"/>
  <c r="U512" i="1"/>
  <c r="W512" i="1" s="1"/>
  <c r="U504" i="1"/>
  <c r="W504" i="1" s="1"/>
  <c r="U496" i="1"/>
  <c r="W496" i="1" s="1"/>
  <c r="U488" i="1"/>
  <c r="W488" i="1" s="1"/>
  <c r="U480" i="1"/>
  <c r="W480" i="1" s="1"/>
  <c r="U472" i="1"/>
  <c r="W472" i="1" s="1"/>
  <c r="U464" i="1"/>
  <c r="W464" i="1" s="1"/>
  <c r="U456" i="1"/>
  <c r="W456" i="1" s="1"/>
  <c r="U448" i="1"/>
  <c r="W448" i="1" s="1"/>
  <c r="U440" i="1"/>
  <c r="W440" i="1" s="1"/>
  <c r="U432" i="1"/>
  <c r="W432" i="1" s="1"/>
  <c r="U424" i="1"/>
  <c r="W424" i="1" s="1"/>
  <c r="U360" i="1"/>
  <c r="W360" i="1" s="1"/>
  <c r="U352" i="1"/>
  <c r="W352" i="1" s="1"/>
  <c r="U344" i="1"/>
  <c r="W344" i="1" s="1"/>
  <c r="U336" i="1"/>
  <c r="W336" i="1" s="1"/>
  <c r="U328" i="1"/>
  <c r="W328" i="1" s="1"/>
  <c r="U320" i="1"/>
  <c r="W320" i="1" s="1"/>
  <c r="U312" i="1"/>
  <c r="W312" i="1" s="1"/>
  <c r="U304" i="1"/>
  <c r="W304" i="1" s="1"/>
  <c r="U288" i="1"/>
  <c r="W288" i="1" s="1"/>
  <c r="U280" i="1"/>
  <c r="W280" i="1" s="1"/>
  <c r="U272" i="1"/>
  <c r="W272" i="1" s="1"/>
  <c r="U264" i="1"/>
  <c r="W264" i="1" s="1"/>
  <c r="U256" i="1"/>
  <c r="W256" i="1" s="1"/>
  <c r="U248" i="1"/>
  <c r="W248" i="1" s="1"/>
  <c r="U240" i="1"/>
  <c r="W240" i="1" s="1"/>
  <c r="U232" i="1"/>
  <c r="W232" i="1" s="1"/>
  <c r="U224" i="1"/>
  <c r="W224" i="1" s="1"/>
  <c r="U216" i="1"/>
  <c r="W216" i="1" s="1"/>
  <c r="U208" i="1"/>
  <c r="W208" i="1" s="1"/>
  <c r="U200" i="1"/>
  <c r="W200" i="1" s="1"/>
  <c r="U192" i="1"/>
  <c r="W192" i="1" s="1"/>
  <c r="U184" i="1"/>
  <c r="W184" i="1" s="1"/>
  <c r="U176" i="1"/>
  <c r="W176" i="1" s="1"/>
  <c r="U168" i="1"/>
  <c r="W168" i="1" s="1"/>
  <c r="U160" i="1"/>
  <c r="W160" i="1" s="1"/>
  <c r="U152" i="1"/>
  <c r="W152" i="1" s="1"/>
  <c r="U144" i="1"/>
  <c r="W144" i="1" s="1"/>
  <c r="U136" i="1"/>
  <c r="W136" i="1" s="1"/>
  <c r="U112" i="1"/>
  <c r="W112" i="1" s="1"/>
  <c r="U96" i="1"/>
  <c r="W96" i="1" s="1"/>
  <c r="U80" i="1"/>
  <c r="W80" i="1" s="1"/>
  <c r="U72" i="1"/>
  <c r="W72" i="1" s="1"/>
  <c r="U42" i="1"/>
  <c r="W42" i="1" s="1"/>
  <c r="U48" i="1"/>
  <c r="W48" i="1" s="1"/>
  <c r="U40" i="1"/>
  <c r="W40" i="1" s="1"/>
  <c r="U32" i="1"/>
  <c r="W32" i="1" s="1"/>
  <c r="U34" i="1"/>
  <c r="W34" i="1" s="1"/>
  <c r="U28" i="1"/>
  <c r="W28" i="1" s="1"/>
  <c r="U24" i="1"/>
  <c r="W24" i="1" s="1"/>
  <c r="U188" i="1"/>
  <c r="W188" i="1" s="1"/>
  <c r="U108" i="1"/>
  <c r="W108" i="1" s="1"/>
  <c r="U64" i="1"/>
  <c r="W64" i="1" s="1"/>
  <c r="U844" i="1"/>
  <c r="W844" i="1" s="1"/>
  <c r="U836" i="1"/>
  <c r="W836" i="1" s="1"/>
  <c r="U828" i="1"/>
  <c r="W828" i="1" s="1"/>
  <c r="U120" i="1"/>
  <c r="W120" i="1" s="1"/>
  <c r="U76" i="1"/>
  <c r="W76" i="1" s="1"/>
  <c r="U88" i="1"/>
  <c r="W88" i="1" s="1"/>
  <c r="U404" i="1"/>
  <c r="W404" i="1" s="1"/>
  <c r="U388" i="1"/>
  <c r="W388" i="1" s="1"/>
  <c r="U372" i="1"/>
  <c r="W372" i="1" s="1"/>
  <c r="U180" i="1"/>
  <c r="W180" i="1" s="1"/>
  <c r="U164" i="1"/>
  <c r="W164" i="1" s="1"/>
  <c r="U148" i="1"/>
  <c r="W148" i="1" s="1"/>
  <c r="U132" i="1"/>
  <c r="W132" i="1" s="1"/>
  <c r="U100" i="1"/>
  <c r="W100" i="1" s="1"/>
  <c r="U56" i="1"/>
  <c r="W56" i="1" s="1"/>
  <c r="U44" i="1"/>
  <c r="W44" i="1" s="1"/>
  <c r="U124" i="1"/>
  <c r="W124" i="1" s="1"/>
  <c r="U116" i="1"/>
  <c r="W116" i="1" s="1"/>
  <c r="U104" i="1"/>
  <c r="W104" i="1" s="1"/>
  <c r="U92" i="1"/>
  <c r="W92" i="1" s="1"/>
  <c r="U84" i="1"/>
  <c r="W84" i="1" s="1"/>
  <c r="U68" i="1"/>
  <c r="W68" i="1" s="1"/>
  <c r="U416" i="1"/>
  <c r="W416" i="1" s="1"/>
  <c r="U172" i="1"/>
  <c r="W172" i="1" s="1"/>
  <c r="U156" i="1"/>
  <c r="W156" i="1" s="1"/>
  <c r="U140" i="1"/>
  <c r="W140" i="1" s="1"/>
  <c r="U128" i="1"/>
  <c r="W128" i="1" s="1"/>
  <c r="U60" i="1"/>
  <c r="W60" i="1" s="1"/>
  <c r="U52" i="1"/>
  <c r="W52" i="1" s="1"/>
  <c r="U36" i="1"/>
  <c r="W36" i="1" s="1"/>
  <c r="U25" i="1"/>
  <c r="W25" i="1" s="1"/>
  <c r="U27" i="1"/>
  <c r="W27" i="1" s="1"/>
  <c r="U26" i="1"/>
  <c r="W26" i="1" s="1"/>
  <c r="U733" i="1"/>
  <c r="W733" i="1" s="1"/>
  <c r="U717" i="1"/>
  <c r="W717" i="1" s="1"/>
  <c r="U701" i="1"/>
  <c r="W701" i="1" s="1"/>
  <c r="U454" i="1"/>
  <c r="W454" i="1" s="1"/>
  <c r="U431" i="1"/>
  <c r="W431" i="1" s="1"/>
  <c r="U723" i="1"/>
  <c r="W723" i="1" s="1"/>
  <c r="U707" i="1"/>
  <c r="W707" i="1" s="1"/>
  <c r="U502" i="1"/>
  <c r="W502" i="1" s="1"/>
  <c r="U407" i="1"/>
  <c r="W407" i="1" s="1"/>
  <c r="U719" i="1"/>
  <c r="W719" i="1" s="1"/>
  <c r="U703" i="1"/>
  <c r="W703" i="1" s="1"/>
  <c r="U495" i="1"/>
  <c r="W495" i="1" s="1"/>
  <c r="U422" i="1"/>
  <c r="W422" i="1" s="1"/>
  <c r="U187" i="1"/>
  <c r="W187" i="1" s="1"/>
  <c r="U725" i="1"/>
  <c r="W725" i="1" s="1"/>
  <c r="U709" i="1"/>
  <c r="W709" i="1" s="1"/>
  <c r="U463" i="1"/>
  <c r="W463" i="1" s="1"/>
  <c r="U394" i="1"/>
  <c r="W394" i="1" s="1"/>
  <c r="U731" i="1"/>
  <c r="W731" i="1" s="1"/>
  <c r="U715" i="1"/>
  <c r="W715" i="1" s="1"/>
  <c r="U699" i="1"/>
  <c r="W699" i="1" s="1"/>
  <c r="U486" i="1"/>
  <c r="W486" i="1" s="1"/>
  <c r="U401" i="1"/>
  <c r="W401" i="1" s="1"/>
  <c r="U190" i="1"/>
  <c r="W190" i="1" s="1"/>
  <c r="U400" i="1"/>
  <c r="W400" i="1" s="1"/>
  <c r="U384" i="1"/>
  <c r="W384" i="1" s="1"/>
  <c r="U368" i="1"/>
  <c r="W368" i="1" s="1"/>
  <c r="U408" i="1"/>
  <c r="W408" i="1" s="1"/>
  <c r="U392" i="1"/>
  <c r="W392" i="1" s="1"/>
  <c r="U376" i="1"/>
  <c r="W376" i="1" s="1"/>
  <c r="U186" i="1"/>
  <c r="W186" i="1" s="1"/>
  <c r="U182" i="1"/>
  <c r="W182" i="1" s="1"/>
  <c r="U179" i="1"/>
  <c r="W179" i="1" s="1"/>
  <c r="U178" i="1"/>
  <c r="W178" i="1" s="1"/>
  <c r="U193" i="1"/>
  <c r="W193" i="1" s="1"/>
  <c r="H8" i="8" l="1"/>
  <c r="H20" i="8"/>
  <c r="E12" i="8"/>
  <c r="E13" i="8"/>
  <c r="E14" i="8"/>
  <c r="E15" i="8"/>
  <c r="E16" i="8"/>
  <c r="E17" i="8"/>
  <c r="E18" i="8"/>
  <c r="E19" i="8"/>
  <c r="E11" i="8"/>
  <c r="G2" i="9" l="1"/>
  <c r="E7" i="4"/>
  <c r="E8" i="4"/>
  <c r="E9" i="4"/>
  <c r="E10" i="4"/>
  <c r="E11" i="4"/>
  <c r="E12" i="4"/>
  <c r="E14" i="4"/>
  <c r="E15" i="4"/>
  <c r="E6" i="4"/>
  <c r="E9" i="1"/>
  <c r="E10" i="1"/>
  <c r="E11" i="1"/>
  <c r="E12" i="1"/>
  <c r="E13" i="1"/>
  <c r="E14" i="1"/>
  <c r="E16" i="1"/>
  <c r="E17" i="1"/>
  <c r="E18" i="1"/>
  <c r="C7" i="4"/>
  <c r="C8" i="4"/>
  <c r="C9" i="4"/>
  <c r="C10" i="4"/>
  <c r="C11" i="4"/>
  <c r="C12" i="4"/>
  <c r="C14" i="4"/>
  <c r="C15" i="4"/>
  <c r="C6" i="4"/>
  <c r="D7" i="4"/>
  <c r="D8" i="4"/>
  <c r="D9" i="4"/>
  <c r="D10" i="4"/>
  <c r="D11" i="4"/>
  <c r="D12" i="4"/>
  <c r="D14" i="4"/>
  <c r="D15" i="4"/>
  <c r="D6" i="4"/>
  <c r="D24" i="4"/>
  <c r="M25" i="1"/>
  <c r="L25" i="1" s="1"/>
  <c r="M26" i="1"/>
  <c r="L26" i="1" s="1"/>
  <c r="M27" i="1"/>
  <c r="L27" i="1" s="1"/>
  <c r="M28" i="1"/>
  <c r="L28" i="1" s="1"/>
  <c r="M29" i="1"/>
  <c r="L29" i="1" s="1"/>
  <c r="M30" i="1"/>
  <c r="L30" i="1" s="1"/>
  <c r="M31" i="1"/>
  <c r="L31" i="1" s="1"/>
  <c r="M32" i="1"/>
  <c r="L32" i="1" s="1"/>
  <c r="M33" i="1"/>
  <c r="L33" i="1" s="1"/>
  <c r="M34" i="1"/>
  <c r="L34" i="1" s="1"/>
  <c r="M35" i="1"/>
  <c r="L35" i="1" s="1"/>
  <c r="M36" i="1"/>
  <c r="L36" i="1" s="1"/>
  <c r="M37" i="1"/>
  <c r="L37" i="1" s="1"/>
  <c r="M38" i="1"/>
  <c r="L38" i="1" s="1"/>
  <c r="M39" i="1"/>
  <c r="L39" i="1" s="1"/>
  <c r="M40" i="1"/>
  <c r="L40" i="1" s="1"/>
  <c r="M41" i="1"/>
  <c r="L41" i="1" s="1"/>
  <c r="M42" i="1"/>
  <c r="L42" i="1" s="1"/>
  <c r="M43" i="1"/>
  <c r="L43" i="1" s="1"/>
  <c r="M44" i="1"/>
  <c r="L44" i="1" s="1"/>
  <c r="M45" i="1"/>
  <c r="L45" i="1" s="1"/>
  <c r="M46" i="1"/>
  <c r="L46" i="1" s="1"/>
  <c r="M47" i="1"/>
  <c r="L47" i="1" s="1"/>
  <c r="M48" i="1"/>
  <c r="L48" i="1" s="1"/>
  <c r="M49" i="1"/>
  <c r="L49" i="1" s="1"/>
  <c r="M50" i="1"/>
  <c r="L50" i="1" s="1"/>
  <c r="M51" i="1"/>
  <c r="L51" i="1" s="1"/>
  <c r="M52" i="1"/>
  <c r="L52" i="1" s="1"/>
  <c r="M53" i="1"/>
  <c r="L53" i="1" s="1"/>
  <c r="M54" i="1"/>
  <c r="L54" i="1" s="1"/>
  <c r="M55" i="1"/>
  <c r="L55" i="1" s="1"/>
  <c r="M56" i="1"/>
  <c r="L56" i="1" s="1"/>
  <c r="M57" i="1"/>
  <c r="L57" i="1" s="1"/>
  <c r="M58" i="1"/>
  <c r="L58" i="1" s="1"/>
  <c r="M59" i="1"/>
  <c r="L59" i="1" s="1"/>
  <c r="M60" i="1"/>
  <c r="L60" i="1" s="1"/>
  <c r="M61" i="1"/>
  <c r="L61" i="1" s="1"/>
  <c r="M62" i="1"/>
  <c r="L62" i="1" s="1"/>
  <c r="M63" i="1"/>
  <c r="L63" i="1" s="1"/>
  <c r="M64" i="1"/>
  <c r="L64" i="1" s="1"/>
  <c r="M65" i="1"/>
  <c r="L65" i="1" s="1"/>
  <c r="M66" i="1"/>
  <c r="L66" i="1" s="1"/>
  <c r="M67" i="1"/>
  <c r="L67" i="1" s="1"/>
  <c r="M68" i="1"/>
  <c r="L68" i="1" s="1"/>
  <c r="M69" i="1"/>
  <c r="L69" i="1" s="1"/>
  <c r="M70" i="1"/>
  <c r="L70" i="1" s="1"/>
  <c r="M71" i="1"/>
  <c r="L71" i="1" s="1"/>
  <c r="M72" i="1"/>
  <c r="L72" i="1" s="1"/>
  <c r="M73" i="1"/>
  <c r="L73" i="1" s="1"/>
  <c r="M74" i="1"/>
  <c r="L74" i="1" s="1"/>
  <c r="M75" i="1"/>
  <c r="L75" i="1" s="1"/>
  <c r="M76" i="1"/>
  <c r="L76" i="1" s="1"/>
  <c r="M77" i="1"/>
  <c r="L77" i="1" s="1"/>
  <c r="M78" i="1"/>
  <c r="L78" i="1" s="1"/>
  <c r="M79" i="1"/>
  <c r="L79" i="1" s="1"/>
  <c r="M80" i="1"/>
  <c r="L80" i="1" s="1"/>
  <c r="M81" i="1"/>
  <c r="L81" i="1" s="1"/>
  <c r="M82" i="1"/>
  <c r="L82" i="1" s="1"/>
  <c r="M83" i="1"/>
  <c r="L83" i="1" s="1"/>
  <c r="M84" i="1"/>
  <c r="L84" i="1" s="1"/>
  <c r="M85" i="1"/>
  <c r="L85" i="1" s="1"/>
  <c r="M86" i="1"/>
  <c r="L86" i="1" s="1"/>
  <c r="M87" i="1"/>
  <c r="L87" i="1" s="1"/>
  <c r="M88" i="1"/>
  <c r="L88" i="1" s="1"/>
  <c r="M89" i="1"/>
  <c r="L89" i="1" s="1"/>
  <c r="M90" i="1"/>
  <c r="L90" i="1" s="1"/>
  <c r="M91" i="1"/>
  <c r="L91" i="1" s="1"/>
  <c r="M92" i="1"/>
  <c r="L92" i="1" s="1"/>
  <c r="M93" i="1"/>
  <c r="L93" i="1" s="1"/>
  <c r="M94" i="1"/>
  <c r="L94" i="1" s="1"/>
  <c r="M95" i="1"/>
  <c r="L95" i="1" s="1"/>
  <c r="M96" i="1"/>
  <c r="L96" i="1" s="1"/>
  <c r="M97" i="1"/>
  <c r="L97" i="1" s="1"/>
  <c r="M98" i="1"/>
  <c r="L98" i="1" s="1"/>
  <c r="M99" i="1"/>
  <c r="L99" i="1" s="1"/>
  <c r="M100" i="1"/>
  <c r="L100" i="1" s="1"/>
  <c r="M101" i="1"/>
  <c r="L101" i="1" s="1"/>
  <c r="M102" i="1"/>
  <c r="L102" i="1" s="1"/>
  <c r="M103" i="1"/>
  <c r="L103" i="1" s="1"/>
  <c r="M104" i="1"/>
  <c r="L104" i="1" s="1"/>
  <c r="M105" i="1"/>
  <c r="L105" i="1" s="1"/>
  <c r="M106" i="1"/>
  <c r="L106" i="1" s="1"/>
  <c r="M107" i="1"/>
  <c r="L107" i="1" s="1"/>
  <c r="M108" i="1"/>
  <c r="L108" i="1" s="1"/>
  <c r="M109" i="1"/>
  <c r="L109" i="1" s="1"/>
  <c r="M110" i="1"/>
  <c r="L110" i="1" s="1"/>
  <c r="M111" i="1"/>
  <c r="L111" i="1" s="1"/>
  <c r="M112" i="1"/>
  <c r="L112" i="1" s="1"/>
  <c r="M113" i="1"/>
  <c r="L113" i="1" s="1"/>
  <c r="M114" i="1"/>
  <c r="L114" i="1" s="1"/>
  <c r="M115" i="1"/>
  <c r="L115" i="1" s="1"/>
  <c r="M116" i="1"/>
  <c r="L116" i="1" s="1"/>
  <c r="M117" i="1"/>
  <c r="L117" i="1" s="1"/>
  <c r="M118" i="1"/>
  <c r="L118" i="1" s="1"/>
  <c r="M119" i="1"/>
  <c r="L119" i="1" s="1"/>
  <c r="M120" i="1"/>
  <c r="L120" i="1" s="1"/>
  <c r="M121" i="1"/>
  <c r="L121" i="1" s="1"/>
  <c r="M122" i="1"/>
  <c r="L122" i="1" s="1"/>
  <c r="M123" i="1"/>
  <c r="L123" i="1" s="1"/>
  <c r="M124" i="1"/>
  <c r="L124" i="1" s="1"/>
  <c r="M125" i="1"/>
  <c r="L125" i="1" s="1"/>
  <c r="M126" i="1"/>
  <c r="L126" i="1" s="1"/>
  <c r="M127" i="1"/>
  <c r="L127" i="1" s="1"/>
  <c r="M128" i="1"/>
  <c r="L128" i="1" s="1"/>
  <c r="M129" i="1"/>
  <c r="L129" i="1" s="1"/>
  <c r="M130" i="1"/>
  <c r="L130" i="1" s="1"/>
  <c r="M131" i="1"/>
  <c r="L131" i="1" s="1"/>
  <c r="M132" i="1"/>
  <c r="L132" i="1" s="1"/>
  <c r="M133" i="1"/>
  <c r="L133" i="1" s="1"/>
  <c r="M134" i="1"/>
  <c r="L134" i="1" s="1"/>
  <c r="M135" i="1"/>
  <c r="L135" i="1" s="1"/>
  <c r="M136" i="1"/>
  <c r="L136" i="1" s="1"/>
  <c r="M137" i="1"/>
  <c r="L137" i="1" s="1"/>
  <c r="M138" i="1"/>
  <c r="L138" i="1" s="1"/>
  <c r="M139" i="1"/>
  <c r="L139" i="1" s="1"/>
  <c r="M140" i="1"/>
  <c r="L140" i="1" s="1"/>
  <c r="M141" i="1"/>
  <c r="L141" i="1" s="1"/>
  <c r="M142" i="1"/>
  <c r="L142" i="1" s="1"/>
  <c r="M143" i="1"/>
  <c r="L143" i="1" s="1"/>
  <c r="M144" i="1"/>
  <c r="L144" i="1" s="1"/>
  <c r="M145" i="1"/>
  <c r="L145" i="1" s="1"/>
  <c r="M146" i="1"/>
  <c r="L146" i="1" s="1"/>
  <c r="M147" i="1"/>
  <c r="L147" i="1" s="1"/>
  <c r="M148" i="1"/>
  <c r="L148" i="1" s="1"/>
  <c r="M149" i="1"/>
  <c r="L149" i="1" s="1"/>
  <c r="M150" i="1"/>
  <c r="L150" i="1" s="1"/>
  <c r="M151" i="1"/>
  <c r="L151" i="1" s="1"/>
  <c r="M152" i="1"/>
  <c r="L152" i="1" s="1"/>
  <c r="M153" i="1"/>
  <c r="L153" i="1" s="1"/>
  <c r="M154" i="1"/>
  <c r="L154" i="1" s="1"/>
  <c r="M155" i="1"/>
  <c r="L155" i="1" s="1"/>
  <c r="M156" i="1"/>
  <c r="L156" i="1" s="1"/>
  <c r="M157" i="1"/>
  <c r="L157" i="1" s="1"/>
  <c r="M158" i="1"/>
  <c r="L158" i="1" s="1"/>
  <c r="M159" i="1"/>
  <c r="L159" i="1" s="1"/>
  <c r="M160" i="1"/>
  <c r="L160" i="1" s="1"/>
  <c r="M161" i="1"/>
  <c r="L161" i="1" s="1"/>
  <c r="M162" i="1"/>
  <c r="L162" i="1" s="1"/>
  <c r="M163" i="1"/>
  <c r="L163" i="1" s="1"/>
  <c r="M164" i="1"/>
  <c r="L164" i="1" s="1"/>
  <c r="M165" i="1"/>
  <c r="L165" i="1" s="1"/>
  <c r="M166" i="1"/>
  <c r="L166" i="1" s="1"/>
  <c r="M167" i="1"/>
  <c r="L167" i="1" s="1"/>
  <c r="M168" i="1"/>
  <c r="L168" i="1" s="1"/>
  <c r="M169" i="1"/>
  <c r="L169" i="1" s="1"/>
  <c r="M170" i="1"/>
  <c r="L170" i="1" s="1"/>
  <c r="M171" i="1"/>
  <c r="L171" i="1" s="1"/>
  <c r="M172" i="1"/>
  <c r="L172" i="1" s="1"/>
  <c r="M173" i="1"/>
  <c r="L173" i="1" s="1"/>
  <c r="M174" i="1"/>
  <c r="L174" i="1" s="1"/>
  <c r="M175" i="1"/>
  <c r="L175" i="1" s="1"/>
  <c r="M176" i="1"/>
  <c r="L176" i="1" s="1"/>
  <c r="M177" i="1"/>
  <c r="L177" i="1" s="1"/>
  <c r="M178" i="1"/>
  <c r="L178" i="1" s="1"/>
  <c r="M179" i="1"/>
  <c r="L179" i="1" s="1"/>
  <c r="M180" i="1"/>
  <c r="L180" i="1" s="1"/>
  <c r="M181" i="1"/>
  <c r="L181" i="1" s="1"/>
  <c r="M182" i="1"/>
  <c r="L182" i="1" s="1"/>
  <c r="M183" i="1"/>
  <c r="L183" i="1" s="1"/>
  <c r="M184" i="1"/>
  <c r="L184" i="1" s="1"/>
  <c r="M185" i="1"/>
  <c r="L185" i="1" s="1"/>
  <c r="M186" i="1"/>
  <c r="L186" i="1" s="1"/>
  <c r="M187" i="1"/>
  <c r="L187" i="1" s="1"/>
  <c r="M188" i="1"/>
  <c r="L188" i="1" s="1"/>
  <c r="M189" i="1"/>
  <c r="L189" i="1" s="1"/>
  <c r="M190" i="1"/>
  <c r="L190" i="1" s="1"/>
  <c r="M191" i="1"/>
  <c r="L191" i="1" s="1"/>
  <c r="M192" i="1"/>
  <c r="L192" i="1" s="1"/>
  <c r="M193" i="1"/>
  <c r="L193" i="1" s="1"/>
  <c r="M194" i="1"/>
  <c r="L194" i="1" s="1"/>
  <c r="M195" i="1"/>
  <c r="L195" i="1" s="1"/>
  <c r="M196" i="1"/>
  <c r="L196" i="1" s="1"/>
  <c r="M197" i="1"/>
  <c r="L197" i="1" s="1"/>
  <c r="M198" i="1"/>
  <c r="L198" i="1" s="1"/>
  <c r="M199" i="1"/>
  <c r="L199" i="1" s="1"/>
  <c r="M200" i="1"/>
  <c r="L200" i="1" s="1"/>
  <c r="M201" i="1"/>
  <c r="L201" i="1" s="1"/>
  <c r="M202" i="1"/>
  <c r="L202" i="1" s="1"/>
  <c r="M203" i="1"/>
  <c r="L203" i="1" s="1"/>
  <c r="M204" i="1"/>
  <c r="L204" i="1" s="1"/>
  <c r="M205" i="1"/>
  <c r="L205" i="1" s="1"/>
  <c r="M206" i="1"/>
  <c r="L206" i="1" s="1"/>
  <c r="M207" i="1"/>
  <c r="L207" i="1" s="1"/>
  <c r="M208" i="1"/>
  <c r="L208" i="1" s="1"/>
  <c r="M209" i="1"/>
  <c r="L209" i="1" s="1"/>
  <c r="M210" i="1"/>
  <c r="L210" i="1" s="1"/>
  <c r="M211" i="1"/>
  <c r="L211" i="1" s="1"/>
  <c r="M212" i="1"/>
  <c r="L212" i="1" s="1"/>
  <c r="M213" i="1"/>
  <c r="L213" i="1" s="1"/>
  <c r="M214" i="1"/>
  <c r="L214" i="1" s="1"/>
  <c r="M215" i="1"/>
  <c r="L215" i="1" s="1"/>
  <c r="M216" i="1"/>
  <c r="L216" i="1" s="1"/>
  <c r="M217" i="1"/>
  <c r="L217" i="1" s="1"/>
  <c r="M218" i="1"/>
  <c r="L218" i="1" s="1"/>
  <c r="M219" i="1"/>
  <c r="L219" i="1" s="1"/>
  <c r="M220" i="1"/>
  <c r="L220" i="1" s="1"/>
  <c r="M221" i="1"/>
  <c r="L221" i="1" s="1"/>
  <c r="M222" i="1"/>
  <c r="L222" i="1" s="1"/>
  <c r="M223" i="1"/>
  <c r="L223" i="1" s="1"/>
  <c r="M224" i="1"/>
  <c r="L224" i="1" s="1"/>
  <c r="M225" i="1"/>
  <c r="L225" i="1" s="1"/>
  <c r="M226" i="1"/>
  <c r="L226" i="1" s="1"/>
  <c r="M227" i="1"/>
  <c r="L227" i="1" s="1"/>
  <c r="M228" i="1"/>
  <c r="L228" i="1" s="1"/>
  <c r="M229" i="1"/>
  <c r="L229" i="1" s="1"/>
  <c r="M230" i="1"/>
  <c r="L230" i="1" s="1"/>
  <c r="M231" i="1"/>
  <c r="L231" i="1" s="1"/>
  <c r="M232" i="1"/>
  <c r="L232" i="1" s="1"/>
  <c r="M233" i="1"/>
  <c r="L233" i="1" s="1"/>
  <c r="M234" i="1"/>
  <c r="L234" i="1" s="1"/>
  <c r="M235" i="1"/>
  <c r="L235" i="1" s="1"/>
  <c r="M236" i="1"/>
  <c r="L236" i="1" s="1"/>
  <c r="M237" i="1"/>
  <c r="L237" i="1" s="1"/>
  <c r="M238" i="1"/>
  <c r="L238" i="1" s="1"/>
  <c r="M239" i="1"/>
  <c r="L239" i="1" s="1"/>
  <c r="M240" i="1"/>
  <c r="L240" i="1" s="1"/>
  <c r="M241" i="1"/>
  <c r="L241" i="1" s="1"/>
  <c r="M242" i="1"/>
  <c r="L242" i="1" s="1"/>
  <c r="M243" i="1"/>
  <c r="L243" i="1" s="1"/>
  <c r="M244" i="1"/>
  <c r="L244" i="1" s="1"/>
  <c r="M245" i="1"/>
  <c r="L245" i="1" s="1"/>
  <c r="M246" i="1"/>
  <c r="L246" i="1" s="1"/>
  <c r="M247" i="1"/>
  <c r="L247" i="1" s="1"/>
  <c r="M248" i="1"/>
  <c r="L248" i="1" s="1"/>
  <c r="M249" i="1"/>
  <c r="L249" i="1" s="1"/>
  <c r="M250" i="1"/>
  <c r="L250" i="1" s="1"/>
  <c r="M251" i="1"/>
  <c r="L251" i="1" s="1"/>
  <c r="M252" i="1"/>
  <c r="L252" i="1" s="1"/>
  <c r="M253" i="1"/>
  <c r="L253" i="1" s="1"/>
  <c r="M254" i="1"/>
  <c r="L254" i="1" s="1"/>
  <c r="M255" i="1"/>
  <c r="L255" i="1" s="1"/>
  <c r="M256" i="1"/>
  <c r="L256" i="1" s="1"/>
  <c r="M257" i="1"/>
  <c r="L257" i="1" s="1"/>
  <c r="M258" i="1"/>
  <c r="L258" i="1" s="1"/>
  <c r="M259" i="1"/>
  <c r="L259" i="1" s="1"/>
  <c r="M260" i="1"/>
  <c r="L260" i="1" s="1"/>
  <c r="M261" i="1"/>
  <c r="L261" i="1" s="1"/>
  <c r="M262" i="1"/>
  <c r="L262" i="1" s="1"/>
  <c r="M263" i="1"/>
  <c r="L263" i="1" s="1"/>
  <c r="M264" i="1"/>
  <c r="L264" i="1" s="1"/>
  <c r="M265" i="1"/>
  <c r="L265" i="1" s="1"/>
  <c r="M266" i="1"/>
  <c r="L266" i="1" s="1"/>
  <c r="M267" i="1"/>
  <c r="L267" i="1" s="1"/>
  <c r="M268" i="1"/>
  <c r="L268" i="1" s="1"/>
  <c r="M269" i="1"/>
  <c r="L269" i="1" s="1"/>
  <c r="M270" i="1"/>
  <c r="L270" i="1" s="1"/>
  <c r="M271" i="1"/>
  <c r="L271" i="1" s="1"/>
  <c r="M272" i="1"/>
  <c r="L272" i="1" s="1"/>
  <c r="M273" i="1"/>
  <c r="L273" i="1" s="1"/>
  <c r="M274" i="1"/>
  <c r="L274" i="1" s="1"/>
  <c r="M275" i="1"/>
  <c r="L275" i="1" s="1"/>
  <c r="M276" i="1"/>
  <c r="L276" i="1" s="1"/>
  <c r="M277" i="1"/>
  <c r="L277" i="1" s="1"/>
  <c r="M278" i="1"/>
  <c r="L278" i="1" s="1"/>
  <c r="M279" i="1"/>
  <c r="L279" i="1" s="1"/>
  <c r="M280" i="1"/>
  <c r="L280" i="1" s="1"/>
  <c r="M281" i="1"/>
  <c r="L281" i="1" s="1"/>
  <c r="M282" i="1"/>
  <c r="L282" i="1" s="1"/>
  <c r="M283" i="1"/>
  <c r="L283" i="1" s="1"/>
  <c r="M284" i="1"/>
  <c r="L284" i="1" s="1"/>
  <c r="M285" i="1"/>
  <c r="L285" i="1" s="1"/>
  <c r="M286" i="1"/>
  <c r="L286" i="1" s="1"/>
  <c r="M287" i="1"/>
  <c r="L287" i="1" s="1"/>
  <c r="M288" i="1"/>
  <c r="L288" i="1" s="1"/>
  <c r="M289" i="1"/>
  <c r="L289" i="1" s="1"/>
  <c r="M290" i="1"/>
  <c r="L290" i="1" s="1"/>
  <c r="M291" i="1"/>
  <c r="L291" i="1" s="1"/>
  <c r="M292" i="1"/>
  <c r="L292" i="1" s="1"/>
  <c r="M293" i="1"/>
  <c r="L293" i="1" s="1"/>
  <c r="M294" i="1"/>
  <c r="L294" i="1" s="1"/>
  <c r="M295" i="1"/>
  <c r="L295" i="1" s="1"/>
  <c r="M296" i="1"/>
  <c r="L296" i="1" s="1"/>
  <c r="M297" i="1"/>
  <c r="L297" i="1" s="1"/>
  <c r="M298" i="1"/>
  <c r="L298" i="1" s="1"/>
  <c r="M299" i="1"/>
  <c r="L299" i="1" s="1"/>
  <c r="M300" i="1"/>
  <c r="L300" i="1" s="1"/>
  <c r="M301" i="1"/>
  <c r="L301" i="1" s="1"/>
  <c r="M302" i="1"/>
  <c r="L302" i="1" s="1"/>
  <c r="M303" i="1"/>
  <c r="L303" i="1" s="1"/>
  <c r="M304" i="1"/>
  <c r="L304" i="1" s="1"/>
  <c r="M305" i="1"/>
  <c r="L305" i="1" s="1"/>
  <c r="M306" i="1"/>
  <c r="L306" i="1" s="1"/>
  <c r="M307" i="1"/>
  <c r="L307" i="1" s="1"/>
  <c r="M308" i="1"/>
  <c r="L308" i="1" s="1"/>
  <c r="M309" i="1"/>
  <c r="L309" i="1" s="1"/>
  <c r="M310" i="1"/>
  <c r="L310" i="1" s="1"/>
  <c r="M311" i="1"/>
  <c r="L311" i="1" s="1"/>
  <c r="M312" i="1"/>
  <c r="L312" i="1" s="1"/>
  <c r="M313" i="1"/>
  <c r="L313" i="1" s="1"/>
  <c r="M314" i="1"/>
  <c r="L314" i="1" s="1"/>
  <c r="M315" i="1"/>
  <c r="L315" i="1" s="1"/>
  <c r="M316" i="1"/>
  <c r="L316" i="1" s="1"/>
  <c r="M317" i="1"/>
  <c r="L317" i="1" s="1"/>
  <c r="M318" i="1"/>
  <c r="L318" i="1" s="1"/>
  <c r="M319" i="1"/>
  <c r="L319" i="1" s="1"/>
  <c r="M320" i="1"/>
  <c r="L320" i="1" s="1"/>
  <c r="M321" i="1"/>
  <c r="L321" i="1" s="1"/>
  <c r="M322" i="1"/>
  <c r="L322" i="1" s="1"/>
  <c r="M323" i="1"/>
  <c r="L323" i="1" s="1"/>
  <c r="M324" i="1"/>
  <c r="L324" i="1" s="1"/>
  <c r="M325" i="1"/>
  <c r="L325" i="1" s="1"/>
  <c r="M326" i="1"/>
  <c r="L326" i="1" s="1"/>
  <c r="M327" i="1"/>
  <c r="L327" i="1" s="1"/>
  <c r="M328" i="1"/>
  <c r="L328" i="1" s="1"/>
  <c r="M329" i="1"/>
  <c r="L329" i="1" s="1"/>
  <c r="M330" i="1"/>
  <c r="L330" i="1" s="1"/>
  <c r="M331" i="1"/>
  <c r="L331" i="1" s="1"/>
  <c r="M332" i="1"/>
  <c r="L332" i="1" s="1"/>
  <c r="M333" i="1"/>
  <c r="L333" i="1" s="1"/>
  <c r="M334" i="1"/>
  <c r="L334" i="1" s="1"/>
  <c r="M335" i="1"/>
  <c r="L335" i="1" s="1"/>
  <c r="M336" i="1"/>
  <c r="L336" i="1" s="1"/>
  <c r="M337" i="1"/>
  <c r="L337" i="1" s="1"/>
  <c r="M338" i="1"/>
  <c r="L338" i="1" s="1"/>
  <c r="M339" i="1"/>
  <c r="L339" i="1" s="1"/>
  <c r="M340" i="1"/>
  <c r="L340" i="1" s="1"/>
  <c r="M341" i="1"/>
  <c r="L341" i="1" s="1"/>
  <c r="M342" i="1"/>
  <c r="L342" i="1" s="1"/>
  <c r="M343" i="1"/>
  <c r="L343" i="1" s="1"/>
  <c r="M344" i="1"/>
  <c r="L344" i="1" s="1"/>
  <c r="M345" i="1"/>
  <c r="L345" i="1" s="1"/>
  <c r="M346" i="1"/>
  <c r="L346" i="1" s="1"/>
  <c r="M347" i="1"/>
  <c r="L347" i="1" s="1"/>
  <c r="M348" i="1"/>
  <c r="L348" i="1" s="1"/>
  <c r="M349" i="1"/>
  <c r="L349" i="1" s="1"/>
  <c r="M350" i="1"/>
  <c r="L350" i="1" s="1"/>
  <c r="M351" i="1"/>
  <c r="L351" i="1" s="1"/>
  <c r="M352" i="1"/>
  <c r="L352" i="1" s="1"/>
  <c r="M353" i="1"/>
  <c r="L353" i="1" s="1"/>
  <c r="M354" i="1"/>
  <c r="L354" i="1" s="1"/>
  <c r="M355" i="1"/>
  <c r="L355" i="1" s="1"/>
  <c r="M356" i="1"/>
  <c r="L356" i="1" s="1"/>
  <c r="M357" i="1"/>
  <c r="L357" i="1" s="1"/>
  <c r="M358" i="1"/>
  <c r="L358" i="1" s="1"/>
  <c r="M359" i="1"/>
  <c r="L359" i="1" s="1"/>
  <c r="M360" i="1"/>
  <c r="L360" i="1" s="1"/>
  <c r="M361" i="1"/>
  <c r="L361" i="1" s="1"/>
  <c r="M362" i="1"/>
  <c r="L362" i="1" s="1"/>
  <c r="M363" i="1"/>
  <c r="L363" i="1" s="1"/>
  <c r="M364" i="1"/>
  <c r="L364" i="1" s="1"/>
  <c r="M365" i="1"/>
  <c r="L365" i="1" s="1"/>
  <c r="M366" i="1"/>
  <c r="L366" i="1" s="1"/>
  <c r="M367" i="1"/>
  <c r="L367" i="1" s="1"/>
  <c r="M368" i="1"/>
  <c r="L368" i="1" s="1"/>
  <c r="M369" i="1"/>
  <c r="L369" i="1" s="1"/>
  <c r="M370" i="1"/>
  <c r="L370" i="1" s="1"/>
  <c r="M371" i="1"/>
  <c r="L371" i="1" s="1"/>
  <c r="M372" i="1"/>
  <c r="L372" i="1" s="1"/>
  <c r="M373" i="1"/>
  <c r="L373" i="1" s="1"/>
  <c r="M374" i="1"/>
  <c r="L374" i="1" s="1"/>
  <c r="M375" i="1"/>
  <c r="L375" i="1" s="1"/>
  <c r="M376" i="1"/>
  <c r="L376" i="1" s="1"/>
  <c r="M377" i="1"/>
  <c r="L377" i="1" s="1"/>
  <c r="M378" i="1"/>
  <c r="L378" i="1" s="1"/>
  <c r="M379" i="1"/>
  <c r="L379" i="1" s="1"/>
  <c r="M380" i="1"/>
  <c r="L380" i="1" s="1"/>
  <c r="M381" i="1"/>
  <c r="L381" i="1" s="1"/>
  <c r="M382" i="1"/>
  <c r="L382" i="1" s="1"/>
  <c r="M383" i="1"/>
  <c r="L383" i="1" s="1"/>
  <c r="M384" i="1"/>
  <c r="L384" i="1" s="1"/>
  <c r="M385" i="1"/>
  <c r="L385" i="1" s="1"/>
  <c r="M386" i="1"/>
  <c r="L386" i="1" s="1"/>
  <c r="M387" i="1"/>
  <c r="L387" i="1" s="1"/>
  <c r="M388" i="1"/>
  <c r="L388" i="1" s="1"/>
  <c r="M389" i="1"/>
  <c r="L389" i="1" s="1"/>
  <c r="M390" i="1"/>
  <c r="L390" i="1" s="1"/>
  <c r="M391" i="1"/>
  <c r="L391" i="1" s="1"/>
  <c r="M392" i="1"/>
  <c r="L392" i="1" s="1"/>
  <c r="M393" i="1"/>
  <c r="L393" i="1" s="1"/>
  <c r="M394" i="1"/>
  <c r="L394" i="1" s="1"/>
  <c r="M395" i="1"/>
  <c r="L395" i="1" s="1"/>
  <c r="M396" i="1"/>
  <c r="L396" i="1" s="1"/>
  <c r="M397" i="1"/>
  <c r="L397" i="1" s="1"/>
  <c r="M398" i="1"/>
  <c r="L398" i="1" s="1"/>
  <c r="M399" i="1"/>
  <c r="L399" i="1" s="1"/>
  <c r="M400" i="1"/>
  <c r="L400" i="1" s="1"/>
  <c r="M401" i="1"/>
  <c r="L401" i="1" s="1"/>
  <c r="M402" i="1"/>
  <c r="L402" i="1" s="1"/>
  <c r="M403" i="1"/>
  <c r="L403" i="1" s="1"/>
  <c r="M404" i="1"/>
  <c r="L404" i="1" s="1"/>
  <c r="M405" i="1"/>
  <c r="L405" i="1" s="1"/>
  <c r="M406" i="1"/>
  <c r="L406" i="1" s="1"/>
  <c r="M407" i="1"/>
  <c r="L407" i="1" s="1"/>
  <c r="M408" i="1"/>
  <c r="L408" i="1" s="1"/>
  <c r="M409" i="1"/>
  <c r="L409" i="1" s="1"/>
  <c r="M410" i="1"/>
  <c r="L410" i="1" s="1"/>
  <c r="M411" i="1"/>
  <c r="L411" i="1" s="1"/>
  <c r="M412" i="1"/>
  <c r="L412" i="1" s="1"/>
  <c r="M413" i="1"/>
  <c r="L413" i="1" s="1"/>
  <c r="M414" i="1"/>
  <c r="L414" i="1" s="1"/>
  <c r="M415" i="1"/>
  <c r="L415" i="1" s="1"/>
  <c r="M416" i="1"/>
  <c r="L416" i="1" s="1"/>
  <c r="M417" i="1"/>
  <c r="L417" i="1" s="1"/>
  <c r="M418" i="1"/>
  <c r="L418" i="1" s="1"/>
  <c r="M419" i="1"/>
  <c r="L419" i="1" s="1"/>
  <c r="M420" i="1"/>
  <c r="L420" i="1" s="1"/>
  <c r="M421" i="1"/>
  <c r="L421" i="1" s="1"/>
  <c r="M422" i="1"/>
  <c r="L422" i="1" s="1"/>
  <c r="M423" i="1"/>
  <c r="L423" i="1" s="1"/>
  <c r="M424" i="1"/>
  <c r="L424" i="1" s="1"/>
  <c r="M425" i="1"/>
  <c r="L425" i="1" s="1"/>
  <c r="M426" i="1"/>
  <c r="L426" i="1" s="1"/>
  <c r="M427" i="1"/>
  <c r="L427" i="1" s="1"/>
  <c r="M428" i="1"/>
  <c r="L428" i="1" s="1"/>
  <c r="M429" i="1"/>
  <c r="L429" i="1" s="1"/>
  <c r="M430" i="1"/>
  <c r="L430" i="1" s="1"/>
  <c r="M431" i="1"/>
  <c r="L431" i="1" s="1"/>
  <c r="M432" i="1"/>
  <c r="L432" i="1" s="1"/>
  <c r="M433" i="1"/>
  <c r="L433" i="1" s="1"/>
  <c r="M434" i="1"/>
  <c r="L434" i="1" s="1"/>
  <c r="M435" i="1"/>
  <c r="L435" i="1" s="1"/>
  <c r="M436" i="1"/>
  <c r="L436" i="1" s="1"/>
  <c r="M437" i="1"/>
  <c r="L437" i="1" s="1"/>
  <c r="M438" i="1"/>
  <c r="L438" i="1" s="1"/>
  <c r="M439" i="1"/>
  <c r="L439" i="1" s="1"/>
  <c r="M440" i="1"/>
  <c r="L440" i="1" s="1"/>
  <c r="M441" i="1"/>
  <c r="L441" i="1" s="1"/>
  <c r="M442" i="1"/>
  <c r="L442" i="1" s="1"/>
  <c r="M443" i="1"/>
  <c r="L443" i="1" s="1"/>
  <c r="M444" i="1"/>
  <c r="L444" i="1" s="1"/>
  <c r="M445" i="1"/>
  <c r="L445" i="1" s="1"/>
  <c r="M446" i="1"/>
  <c r="L446" i="1" s="1"/>
  <c r="M447" i="1"/>
  <c r="L447" i="1" s="1"/>
  <c r="M448" i="1"/>
  <c r="L448" i="1" s="1"/>
  <c r="M449" i="1"/>
  <c r="L449" i="1" s="1"/>
  <c r="M450" i="1"/>
  <c r="L450" i="1" s="1"/>
  <c r="M451" i="1"/>
  <c r="L451" i="1" s="1"/>
  <c r="M452" i="1"/>
  <c r="L452" i="1" s="1"/>
  <c r="M453" i="1"/>
  <c r="L453" i="1" s="1"/>
  <c r="M454" i="1"/>
  <c r="L454" i="1" s="1"/>
  <c r="M455" i="1"/>
  <c r="L455" i="1" s="1"/>
  <c r="M456" i="1"/>
  <c r="L456" i="1" s="1"/>
  <c r="M457" i="1"/>
  <c r="L457" i="1" s="1"/>
  <c r="M458" i="1"/>
  <c r="L458" i="1" s="1"/>
  <c r="M459" i="1"/>
  <c r="L459" i="1" s="1"/>
  <c r="M460" i="1"/>
  <c r="L460" i="1" s="1"/>
  <c r="M461" i="1"/>
  <c r="L461" i="1" s="1"/>
  <c r="M462" i="1"/>
  <c r="L462" i="1" s="1"/>
  <c r="M463" i="1"/>
  <c r="L463" i="1" s="1"/>
  <c r="M464" i="1"/>
  <c r="L464" i="1" s="1"/>
  <c r="M465" i="1"/>
  <c r="L465" i="1" s="1"/>
  <c r="M466" i="1"/>
  <c r="L466" i="1" s="1"/>
  <c r="M467" i="1"/>
  <c r="L467" i="1" s="1"/>
  <c r="M468" i="1"/>
  <c r="L468" i="1" s="1"/>
  <c r="M469" i="1"/>
  <c r="L469" i="1" s="1"/>
  <c r="M470" i="1"/>
  <c r="L470" i="1" s="1"/>
  <c r="M471" i="1"/>
  <c r="L471" i="1" s="1"/>
  <c r="M472" i="1"/>
  <c r="L472" i="1" s="1"/>
  <c r="M473" i="1"/>
  <c r="L473" i="1" s="1"/>
  <c r="M474" i="1"/>
  <c r="L474" i="1" s="1"/>
  <c r="M475" i="1"/>
  <c r="L475" i="1" s="1"/>
  <c r="M476" i="1"/>
  <c r="L476" i="1" s="1"/>
  <c r="M477" i="1"/>
  <c r="L477" i="1" s="1"/>
  <c r="M478" i="1"/>
  <c r="L478" i="1" s="1"/>
  <c r="M479" i="1"/>
  <c r="L479" i="1" s="1"/>
  <c r="M480" i="1"/>
  <c r="L480" i="1" s="1"/>
  <c r="M481" i="1"/>
  <c r="L481" i="1" s="1"/>
  <c r="M482" i="1"/>
  <c r="L482" i="1" s="1"/>
  <c r="M483" i="1"/>
  <c r="L483" i="1" s="1"/>
  <c r="M484" i="1"/>
  <c r="L484" i="1" s="1"/>
  <c r="M485" i="1"/>
  <c r="L485" i="1" s="1"/>
  <c r="M486" i="1"/>
  <c r="L486" i="1" s="1"/>
  <c r="M487" i="1"/>
  <c r="L487" i="1" s="1"/>
  <c r="M488" i="1"/>
  <c r="L488" i="1" s="1"/>
  <c r="M489" i="1"/>
  <c r="L489" i="1" s="1"/>
  <c r="M490" i="1"/>
  <c r="L490" i="1" s="1"/>
  <c r="M491" i="1"/>
  <c r="L491" i="1" s="1"/>
  <c r="M492" i="1"/>
  <c r="L492" i="1" s="1"/>
  <c r="M493" i="1"/>
  <c r="L493" i="1" s="1"/>
  <c r="M494" i="1"/>
  <c r="L494" i="1" s="1"/>
  <c r="M495" i="1"/>
  <c r="L495" i="1" s="1"/>
  <c r="M496" i="1"/>
  <c r="L496" i="1" s="1"/>
  <c r="M497" i="1"/>
  <c r="L497" i="1" s="1"/>
  <c r="M498" i="1"/>
  <c r="L498" i="1" s="1"/>
  <c r="M499" i="1"/>
  <c r="L499" i="1" s="1"/>
  <c r="M500" i="1"/>
  <c r="L500" i="1" s="1"/>
  <c r="M501" i="1"/>
  <c r="L501" i="1" s="1"/>
  <c r="M502" i="1"/>
  <c r="L502" i="1" s="1"/>
  <c r="M503" i="1"/>
  <c r="L503" i="1" s="1"/>
  <c r="M504" i="1"/>
  <c r="L504" i="1" s="1"/>
  <c r="M505" i="1"/>
  <c r="L505" i="1" s="1"/>
  <c r="M506" i="1"/>
  <c r="L506" i="1" s="1"/>
  <c r="M507" i="1"/>
  <c r="L507" i="1" s="1"/>
  <c r="M508" i="1"/>
  <c r="L508" i="1" s="1"/>
  <c r="M509" i="1"/>
  <c r="L509" i="1" s="1"/>
  <c r="M510" i="1"/>
  <c r="L510" i="1" s="1"/>
  <c r="M511" i="1"/>
  <c r="L511" i="1" s="1"/>
  <c r="M512" i="1"/>
  <c r="L512" i="1" s="1"/>
  <c r="M513" i="1"/>
  <c r="L513" i="1" s="1"/>
  <c r="M514" i="1"/>
  <c r="L514" i="1" s="1"/>
  <c r="M515" i="1"/>
  <c r="L515" i="1" s="1"/>
  <c r="M516" i="1"/>
  <c r="L516" i="1" s="1"/>
  <c r="M517" i="1"/>
  <c r="L517" i="1" s="1"/>
  <c r="M518" i="1"/>
  <c r="L518" i="1" s="1"/>
  <c r="M519" i="1"/>
  <c r="L519" i="1" s="1"/>
  <c r="M520" i="1"/>
  <c r="L520" i="1" s="1"/>
  <c r="M521" i="1"/>
  <c r="L521" i="1" s="1"/>
  <c r="M522" i="1"/>
  <c r="L522" i="1" s="1"/>
  <c r="M523" i="1"/>
  <c r="L523" i="1" s="1"/>
  <c r="M524" i="1"/>
  <c r="L524" i="1" s="1"/>
  <c r="M525" i="1"/>
  <c r="L525" i="1" s="1"/>
  <c r="M526" i="1"/>
  <c r="L526" i="1" s="1"/>
  <c r="M527" i="1"/>
  <c r="L527" i="1" s="1"/>
  <c r="M528" i="1"/>
  <c r="L528" i="1" s="1"/>
  <c r="M529" i="1"/>
  <c r="L529" i="1" s="1"/>
  <c r="M530" i="1"/>
  <c r="L530" i="1" s="1"/>
  <c r="M531" i="1"/>
  <c r="L531" i="1" s="1"/>
  <c r="M532" i="1"/>
  <c r="L532" i="1" s="1"/>
  <c r="M533" i="1"/>
  <c r="L533" i="1" s="1"/>
  <c r="M534" i="1"/>
  <c r="L534" i="1" s="1"/>
  <c r="M535" i="1"/>
  <c r="L535" i="1" s="1"/>
  <c r="M536" i="1"/>
  <c r="L536" i="1" s="1"/>
  <c r="M537" i="1"/>
  <c r="L537" i="1" s="1"/>
  <c r="M538" i="1"/>
  <c r="L538" i="1" s="1"/>
  <c r="M539" i="1"/>
  <c r="L539" i="1" s="1"/>
  <c r="M540" i="1"/>
  <c r="L540" i="1" s="1"/>
  <c r="M541" i="1"/>
  <c r="L541" i="1" s="1"/>
  <c r="M542" i="1"/>
  <c r="L542" i="1" s="1"/>
  <c r="M543" i="1"/>
  <c r="L543" i="1" s="1"/>
  <c r="M544" i="1"/>
  <c r="L544" i="1" s="1"/>
  <c r="M545" i="1"/>
  <c r="L545" i="1" s="1"/>
  <c r="M546" i="1"/>
  <c r="L546" i="1" s="1"/>
  <c r="M547" i="1"/>
  <c r="L547" i="1" s="1"/>
  <c r="M548" i="1"/>
  <c r="L548" i="1" s="1"/>
  <c r="M549" i="1"/>
  <c r="L549" i="1" s="1"/>
  <c r="M550" i="1"/>
  <c r="L550" i="1" s="1"/>
  <c r="M551" i="1"/>
  <c r="L551" i="1" s="1"/>
  <c r="M552" i="1"/>
  <c r="L552" i="1" s="1"/>
  <c r="M553" i="1"/>
  <c r="L553" i="1" s="1"/>
  <c r="M554" i="1"/>
  <c r="L554" i="1" s="1"/>
  <c r="M555" i="1"/>
  <c r="L555" i="1" s="1"/>
  <c r="M556" i="1"/>
  <c r="L556" i="1" s="1"/>
  <c r="M557" i="1"/>
  <c r="L557" i="1" s="1"/>
  <c r="M558" i="1"/>
  <c r="L558" i="1" s="1"/>
  <c r="M559" i="1"/>
  <c r="L559" i="1" s="1"/>
  <c r="M560" i="1"/>
  <c r="L560" i="1" s="1"/>
  <c r="M561" i="1"/>
  <c r="L561" i="1" s="1"/>
  <c r="M562" i="1"/>
  <c r="L562" i="1" s="1"/>
  <c r="M563" i="1"/>
  <c r="L563" i="1" s="1"/>
  <c r="M564" i="1"/>
  <c r="L564" i="1" s="1"/>
  <c r="M565" i="1"/>
  <c r="L565" i="1" s="1"/>
  <c r="M566" i="1"/>
  <c r="L566" i="1" s="1"/>
  <c r="M567" i="1"/>
  <c r="L567" i="1" s="1"/>
  <c r="M568" i="1"/>
  <c r="L568" i="1" s="1"/>
  <c r="M569" i="1"/>
  <c r="L569" i="1" s="1"/>
  <c r="M570" i="1"/>
  <c r="L570" i="1" s="1"/>
  <c r="M571" i="1"/>
  <c r="L571" i="1" s="1"/>
  <c r="M572" i="1"/>
  <c r="L572" i="1" s="1"/>
  <c r="M573" i="1"/>
  <c r="L573" i="1" s="1"/>
  <c r="M574" i="1"/>
  <c r="L574" i="1" s="1"/>
  <c r="M575" i="1"/>
  <c r="L575" i="1" s="1"/>
  <c r="M576" i="1"/>
  <c r="L576" i="1" s="1"/>
  <c r="M577" i="1"/>
  <c r="L577" i="1" s="1"/>
  <c r="M578" i="1"/>
  <c r="L578" i="1" s="1"/>
  <c r="M579" i="1"/>
  <c r="L579" i="1" s="1"/>
  <c r="M580" i="1"/>
  <c r="L580" i="1" s="1"/>
  <c r="M581" i="1"/>
  <c r="L581" i="1" s="1"/>
  <c r="M582" i="1"/>
  <c r="L582" i="1" s="1"/>
  <c r="M583" i="1"/>
  <c r="L583" i="1" s="1"/>
  <c r="M584" i="1"/>
  <c r="L584" i="1" s="1"/>
  <c r="M585" i="1"/>
  <c r="L585" i="1" s="1"/>
  <c r="M586" i="1"/>
  <c r="L586" i="1" s="1"/>
  <c r="M587" i="1"/>
  <c r="L587" i="1" s="1"/>
  <c r="M588" i="1"/>
  <c r="L588" i="1" s="1"/>
  <c r="M589" i="1"/>
  <c r="L589" i="1" s="1"/>
  <c r="M590" i="1"/>
  <c r="L590" i="1" s="1"/>
  <c r="M591" i="1"/>
  <c r="L591" i="1" s="1"/>
  <c r="M592" i="1"/>
  <c r="L592" i="1" s="1"/>
  <c r="M593" i="1"/>
  <c r="L593" i="1" s="1"/>
  <c r="M594" i="1"/>
  <c r="L594" i="1" s="1"/>
  <c r="M595" i="1"/>
  <c r="L595" i="1" s="1"/>
  <c r="M596" i="1"/>
  <c r="L596" i="1" s="1"/>
  <c r="M597" i="1"/>
  <c r="L597" i="1" s="1"/>
  <c r="M598" i="1"/>
  <c r="L598" i="1" s="1"/>
  <c r="M599" i="1"/>
  <c r="L599" i="1" s="1"/>
  <c r="M600" i="1"/>
  <c r="L600" i="1" s="1"/>
  <c r="M601" i="1"/>
  <c r="L601" i="1" s="1"/>
  <c r="M602" i="1"/>
  <c r="L602" i="1" s="1"/>
  <c r="M603" i="1"/>
  <c r="L603" i="1" s="1"/>
  <c r="M604" i="1"/>
  <c r="L604" i="1" s="1"/>
  <c r="M605" i="1"/>
  <c r="L605" i="1" s="1"/>
  <c r="M606" i="1"/>
  <c r="L606" i="1" s="1"/>
  <c r="M607" i="1"/>
  <c r="L607" i="1" s="1"/>
  <c r="M608" i="1"/>
  <c r="L608" i="1" s="1"/>
  <c r="M609" i="1"/>
  <c r="L609" i="1" s="1"/>
  <c r="M610" i="1"/>
  <c r="L610" i="1" s="1"/>
  <c r="M611" i="1"/>
  <c r="L611" i="1" s="1"/>
  <c r="M612" i="1"/>
  <c r="L612" i="1" s="1"/>
  <c r="M613" i="1"/>
  <c r="L613" i="1" s="1"/>
  <c r="M614" i="1"/>
  <c r="L614" i="1" s="1"/>
  <c r="M615" i="1"/>
  <c r="L615" i="1" s="1"/>
  <c r="M616" i="1"/>
  <c r="L616" i="1" s="1"/>
  <c r="M617" i="1"/>
  <c r="L617" i="1" s="1"/>
  <c r="M618" i="1"/>
  <c r="L618" i="1" s="1"/>
  <c r="M619" i="1"/>
  <c r="L619" i="1" s="1"/>
  <c r="M620" i="1"/>
  <c r="L620" i="1" s="1"/>
  <c r="M621" i="1"/>
  <c r="L621" i="1" s="1"/>
  <c r="M622" i="1"/>
  <c r="L622" i="1" s="1"/>
  <c r="M623" i="1"/>
  <c r="L623" i="1" s="1"/>
  <c r="M624" i="1"/>
  <c r="L624" i="1" s="1"/>
  <c r="M625" i="1"/>
  <c r="L625" i="1" s="1"/>
  <c r="M626" i="1"/>
  <c r="L626" i="1" s="1"/>
  <c r="M627" i="1"/>
  <c r="L627" i="1" s="1"/>
  <c r="M628" i="1"/>
  <c r="L628" i="1" s="1"/>
  <c r="M629" i="1"/>
  <c r="L629" i="1" s="1"/>
  <c r="M630" i="1"/>
  <c r="L630" i="1" s="1"/>
  <c r="M631" i="1"/>
  <c r="L631" i="1" s="1"/>
  <c r="M632" i="1"/>
  <c r="L632" i="1" s="1"/>
  <c r="M633" i="1"/>
  <c r="L633" i="1" s="1"/>
  <c r="M634" i="1"/>
  <c r="L634" i="1" s="1"/>
  <c r="M635" i="1"/>
  <c r="L635" i="1" s="1"/>
  <c r="M636" i="1"/>
  <c r="L636" i="1" s="1"/>
  <c r="M637" i="1"/>
  <c r="L637" i="1" s="1"/>
  <c r="M638" i="1"/>
  <c r="L638" i="1" s="1"/>
  <c r="M639" i="1"/>
  <c r="L639" i="1" s="1"/>
  <c r="M640" i="1"/>
  <c r="L640" i="1" s="1"/>
  <c r="M641" i="1"/>
  <c r="L641" i="1" s="1"/>
  <c r="M642" i="1"/>
  <c r="L642" i="1" s="1"/>
  <c r="M643" i="1"/>
  <c r="L643" i="1" s="1"/>
  <c r="M644" i="1"/>
  <c r="L644" i="1" s="1"/>
  <c r="M645" i="1"/>
  <c r="L645" i="1" s="1"/>
  <c r="M646" i="1"/>
  <c r="L646" i="1" s="1"/>
  <c r="M647" i="1"/>
  <c r="L647" i="1" s="1"/>
  <c r="M648" i="1"/>
  <c r="L648" i="1" s="1"/>
  <c r="M649" i="1"/>
  <c r="L649" i="1" s="1"/>
  <c r="M650" i="1"/>
  <c r="L650" i="1" s="1"/>
  <c r="M651" i="1"/>
  <c r="L651" i="1" s="1"/>
  <c r="M652" i="1"/>
  <c r="L652" i="1" s="1"/>
  <c r="M653" i="1"/>
  <c r="L653" i="1" s="1"/>
  <c r="M654" i="1"/>
  <c r="L654" i="1" s="1"/>
  <c r="M655" i="1"/>
  <c r="L655" i="1" s="1"/>
  <c r="M656" i="1"/>
  <c r="L656" i="1" s="1"/>
  <c r="M657" i="1"/>
  <c r="L657" i="1" s="1"/>
  <c r="M658" i="1"/>
  <c r="L658" i="1" s="1"/>
  <c r="M659" i="1"/>
  <c r="L659" i="1" s="1"/>
  <c r="M660" i="1"/>
  <c r="L660" i="1" s="1"/>
  <c r="M661" i="1"/>
  <c r="L661" i="1" s="1"/>
  <c r="M662" i="1"/>
  <c r="L662" i="1" s="1"/>
  <c r="M663" i="1"/>
  <c r="L663" i="1" s="1"/>
  <c r="M664" i="1"/>
  <c r="L664" i="1" s="1"/>
  <c r="M665" i="1"/>
  <c r="L665" i="1" s="1"/>
  <c r="M666" i="1"/>
  <c r="L666" i="1" s="1"/>
  <c r="M667" i="1"/>
  <c r="L667" i="1" s="1"/>
  <c r="M668" i="1"/>
  <c r="L668" i="1" s="1"/>
  <c r="M669" i="1"/>
  <c r="L669" i="1" s="1"/>
  <c r="M670" i="1"/>
  <c r="L670" i="1" s="1"/>
  <c r="M671" i="1"/>
  <c r="L671" i="1" s="1"/>
  <c r="M672" i="1"/>
  <c r="L672" i="1" s="1"/>
  <c r="M673" i="1"/>
  <c r="L673" i="1" s="1"/>
  <c r="M674" i="1"/>
  <c r="L674" i="1" s="1"/>
  <c r="M675" i="1"/>
  <c r="L675" i="1" s="1"/>
  <c r="M676" i="1"/>
  <c r="L676" i="1" s="1"/>
  <c r="M677" i="1"/>
  <c r="L677" i="1" s="1"/>
  <c r="M678" i="1"/>
  <c r="L678" i="1" s="1"/>
  <c r="M679" i="1"/>
  <c r="L679" i="1" s="1"/>
  <c r="M680" i="1"/>
  <c r="L680" i="1" s="1"/>
  <c r="M681" i="1"/>
  <c r="L681" i="1" s="1"/>
  <c r="M682" i="1"/>
  <c r="L682" i="1" s="1"/>
  <c r="M683" i="1"/>
  <c r="L683" i="1" s="1"/>
  <c r="M684" i="1"/>
  <c r="L684" i="1" s="1"/>
  <c r="M685" i="1"/>
  <c r="L685" i="1" s="1"/>
  <c r="M686" i="1"/>
  <c r="L686" i="1" s="1"/>
  <c r="M687" i="1"/>
  <c r="L687" i="1" s="1"/>
  <c r="M688" i="1"/>
  <c r="L688" i="1" s="1"/>
  <c r="M689" i="1"/>
  <c r="L689" i="1" s="1"/>
  <c r="M690" i="1"/>
  <c r="L690" i="1" s="1"/>
  <c r="M691" i="1"/>
  <c r="L691" i="1" s="1"/>
  <c r="M692" i="1"/>
  <c r="L692" i="1" s="1"/>
  <c r="M693" i="1"/>
  <c r="L693" i="1" s="1"/>
  <c r="M694" i="1"/>
  <c r="L694" i="1" s="1"/>
  <c r="M695" i="1"/>
  <c r="L695" i="1" s="1"/>
  <c r="M696" i="1"/>
  <c r="L696" i="1" s="1"/>
  <c r="M697" i="1"/>
  <c r="L697" i="1" s="1"/>
  <c r="M698" i="1"/>
  <c r="L698" i="1" s="1"/>
  <c r="M699" i="1"/>
  <c r="L699" i="1" s="1"/>
  <c r="M700" i="1"/>
  <c r="L700" i="1" s="1"/>
  <c r="M701" i="1"/>
  <c r="L701" i="1" s="1"/>
  <c r="M702" i="1"/>
  <c r="L702" i="1" s="1"/>
  <c r="M703" i="1"/>
  <c r="L703" i="1" s="1"/>
  <c r="M704" i="1"/>
  <c r="L704" i="1" s="1"/>
  <c r="M705" i="1"/>
  <c r="L705" i="1" s="1"/>
  <c r="M706" i="1"/>
  <c r="L706" i="1" s="1"/>
  <c r="M707" i="1"/>
  <c r="L707" i="1" s="1"/>
  <c r="M708" i="1"/>
  <c r="L708" i="1" s="1"/>
  <c r="M709" i="1"/>
  <c r="L709" i="1" s="1"/>
  <c r="M710" i="1"/>
  <c r="L710" i="1" s="1"/>
  <c r="M711" i="1"/>
  <c r="L711" i="1" s="1"/>
  <c r="M712" i="1"/>
  <c r="L712" i="1" s="1"/>
  <c r="M713" i="1"/>
  <c r="L713" i="1" s="1"/>
  <c r="M714" i="1"/>
  <c r="L714" i="1" s="1"/>
  <c r="M715" i="1"/>
  <c r="L715" i="1" s="1"/>
  <c r="M716" i="1"/>
  <c r="L716" i="1" s="1"/>
  <c r="M717" i="1"/>
  <c r="L717" i="1" s="1"/>
  <c r="M718" i="1"/>
  <c r="L718" i="1" s="1"/>
  <c r="M719" i="1"/>
  <c r="L719" i="1" s="1"/>
  <c r="M720" i="1"/>
  <c r="L720" i="1" s="1"/>
  <c r="M721" i="1"/>
  <c r="L721" i="1" s="1"/>
  <c r="M722" i="1"/>
  <c r="L722" i="1" s="1"/>
  <c r="M723" i="1"/>
  <c r="L723" i="1" s="1"/>
  <c r="M724" i="1"/>
  <c r="L724" i="1" s="1"/>
  <c r="M725" i="1"/>
  <c r="L725" i="1" s="1"/>
  <c r="M726" i="1"/>
  <c r="L726" i="1" s="1"/>
  <c r="M727" i="1"/>
  <c r="L727" i="1" s="1"/>
  <c r="M728" i="1"/>
  <c r="L728" i="1" s="1"/>
  <c r="M729" i="1"/>
  <c r="L729" i="1" s="1"/>
  <c r="M730" i="1"/>
  <c r="L730" i="1" s="1"/>
  <c r="M731" i="1"/>
  <c r="L731" i="1" s="1"/>
  <c r="M732" i="1"/>
  <c r="L732" i="1" s="1"/>
  <c r="M733" i="1"/>
  <c r="L733" i="1" s="1"/>
  <c r="M734" i="1"/>
  <c r="L734" i="1" s="1"/>
  <c r="M735" i="1"/>
  <c r="L735" i="1" s="1"/>
  <c r="M736" i="1"/>
  <c r="L736" i="1" s="1"/>
  <c r="M737" i="1"/>
  <c r="L737" i="1" s="1"/>
  <c r="M738" i="1"/>
  <c r="L738" i="1" s="1"/>
  <c r="M739" i="1"/>
  <c r="L739" i="1" s="1"/>
  <c r="M740" i="1"/>
  <c r="L740" i="1" s="1"/>
  <c r="M741" i="1"/>
  <c r="L741" i="1" s="1"/>
  <c r="M742" i="1"/>
  <c r="L742" i="1" s="1"/>
  <c r="M743" i="1"/>
  <c r="L743" i="1" s="1"/>
  <c r="M744" i="1"/>
  <c r="L744" i="1" s="1"/>
  <c r="M745" i="1"/>
  <c r="L745" i="1" s="1"/>
  <c r="M746" i="1"/>
  <c r="L746" i="1" s="1"/>
  <c r="M747" i="1"/>
  <c r="L747" i="1" s="1"/>
  <c r="M748" i="1"/>
  <c r="L748" i="1" s="1"/>
  <c r="M749" i="1"/>
  <c r="L749" i="1" s="1"/>
  <c r="M750" i="1"/>
  <c r="L750" i="1" s="1"/>
  <c r="M751" i="1"/>
  <c r="L751" i="1" s="1"/>
  <c r="M752" i="1"/>
  <c r="L752" i="1" s="1"/>
  <c r="M753" i="1"/>
  <c r="L753" i="1" s="1"/>
  <c r="M754" i="1"/>
  <c r="L754" i="1" s="1"/>
  <c r="M755" i="1"/>
  <c r="L755" i="1" s="1"/>
  <c r="M756" i="1"/>
  <c r="L756" i="1" s="1"/>
  <c r="M757" i="1"/>
  <c r="L757" i="1" s="1"/>
  <c r="M758" i="1"/>
  <c r="L758" i="1" s="1"/>
  <c r="M759" i="1"/>
  <c r="L759" i="1" s="1"/>
  <c r="M760" i="1"/>
  <c r="L760" i="1" s="1"/>
  <c r="M761" i="1"/>
  <c r="L761" i="1" s="1"/>
  <c r="M762" i="1"/>
  <c r="L762" i="1" s="1"/>
  <c r="M763" i="1"/>
  <c r="L763" i="1" s="1"/>
  <c r="M764" i="1"/>
  <c r="L764" i="1" s="1"/>
  <c r="M765" i="1"/>
  <c r="L765" i="1" s="1"/>
  <c r="M766" i="1"/>
  <c r="L766" i="1" s="1"/>
  <c r="M767" i="1"/>
  <c r="L767" i="1" s="1"/>
  <c r="M768" i="1"/>
  <c r="L768" i="1" s="1"/>
  <c r="M769" i="1"/>
  <c r="L769" i="1" s="1"/>
  <c r="M770" i="1"/>
  <c r="L770" i="1" s="1"/>
  <c r="M771" i="1"/>
  <c r="L771" i="1" s="1"/>
  <c r="M772" i="1"/>
  <c r="L772" i="1" s="1"/>
  <c r="M773" i="1"/>
  <c r="L773" i="1" s="1"/>
  <c r="M774" i="1"/>
  <c r="L774" i="1" s="1"/>
  <c r="M775" i="1"/>
  <c r="L775" i="1" s="1"/>
  <c r="M776" i="1"/>
  <c r="L776" i="1" s="1"/>
  <c r="M777" i="1"/>
  <c r="L777" i="1" s="1"/>
  <c r="M778" i="1"/>
  <c r="L778" i="1" s="1"/>
  <c r="M779" i="1"/>
  <c r="L779" i="1" s="1"/>
  <c r="M780" i="1"/>
  <c r="L780" i="1" s="1"/>
  <c r="M781" i="1"/>
  <c r="L781" i="1" s="1"/>
  <c r="M782" i="1"/>
  <c r="L782" i="1" s="1"/>
  <c r="M783" i="1"/>
  <c r="L783" i="1" s="1"/>
  <c r="M784" i="1"/>
  <c r="L784" i="1" s="1"/>
  <c r="M785" i="1"/>
  <c r="L785" i="1" s="1"/>
  <c r="M786" i="1"/>
  <c r="L786" i="1" s="1"/>
  <c r="M787" i="1"/>
  <c r="L787" i="1" s="1"/>
  <c r="M788" i="1"/>
  <c r="L788" i="1" s="1"/>
  <c r="M789" i="1"/>
  <c r="L789" i="1" s="1"/>
  <c r="M790" i="1"/>
  <c r="L790" i="1" s="1"/>
  <c r="M791" i="1"/>
  <c r="L791" i="1" s="1"/>
  <c r="M792" i="1"/>
  <c r="L792" i="1" s="1"/>
  <c r="M793" i="1"/>
  <c r="L793" i="1" s="1"/>
  <c r="M794" i="1"/>
  <c r="L794" i="1" s="1"/>
  <c r="M795" i="1"/>
  <c r="L795" i="1" s="1"/>
  <c r="M796" i="1"/>
  <c r="L796" i="1" s="1"/>
  <c r="M797" i="1"/>
  <c r="L797" i="1" s="1"/>
  <c r="M798" i="1"/>
  <c r="L798" i="1" s="1"/>
  <c r="M799" i="1"/>
  <c r="L799" i="1" s="1"/>
  <c r="M800" i="1"/>
  <c r="L800" i="1" s="1"/>
  <c r="M801" i="1"/>
  <c r="L801" i="1" s="1"/>
  <c r="M802" i="1"/>
  <c r="L802" i="1" s="1"/>
  <c r="M803" i="1"/>
  <c r="L803" i="1" s="1"/>
  <c r="M804" i="1"/>
  <c r="L804" i="1" s="1"/>
  <c r="M805" i="1"/>
  <c r="L805" i="1" s="1"/>
  <c r="M806" i="1"/>
  <c r="L806" i="1" s="1"/>
  <c r="M807" i="1"/>
  <c r="L807" i="1" s="1"/>
  <c r="M808" i="1"/>
  <c r="L808" i="1" s="1"/>
  <c r="M809" i="1"/>
  <c r="L809" i="1" s="1"/>
  <c r="M810" i="1"/>
  <c r="L810" i="1" s="1"/>
  <c r="M811" i="1"/>
  <c r="L811" i="1" s="1"/>
  <c r="M812" i="1"/>
  <c r="L812" i="1" s="1"/>
  <c r="M813" i="1"/>
  <c r="L813" i="1" s="1"/>
  <c r="M814" i="1"/>
  <c r="L814" i="1" s="1"/>
  <c r="M815" i="1"/>
  <c r="L815" i="1" s="1"/>
  <c r="M816" i="1"/>
  <c r="L816" i="1" s="1"/>
  <c r="M817" i="1"/>
  <c r="L817" i="1" s="1"/>
  <c r="M818" i="1"/>
  <c r="L818" i="1" s="1"/>
  <c r="M819" i="1"/>
  <c r="L819" i="1" s="1"/>
  <c r="M820" i="1"/>
  <c r="L820" i="1" s="1"/>
  <c r="M821" i="1"/>
  <c r="L821" i="1" s="1"/>
  <c r="M822" i="1"/>
  <c r="L822" i="1" s="1"/>
  <c r="M823" i="1"/>
  <c r="L823" i="1" s="1"/>
  <c r="M824" i="1"/>
  <c r="L824" i="1" s="1"/>
  <c r="M825" i="1"/>
  <c r="L825" i="1" s="1"/>
  <c r="M826" i="1"/>
  <c r="L826" i="1" s="1"/>
  <c r="M827" i="1"/>
  <c r="L827" i="1" s="1"/>
  <c r="M828" i="1"/>
  <c r="L828" i="1" s="1"/>
  <c r="M829" i="1"/>
  <c r="L829" i="1" s="1"/>
  <c r="M830" i="1"/>
  <c r="L830" i="1" s="1"/>
  <c r="M831" i="1"/>
  <c r="L831" i="1" s="1"/>
  <c r="M832" i="1"/>
  <c r="L832" i="1" s="1"/>
  <c r="M833" i="1"/>
  <c r="L833" i="1" s="1"/>
  <c r="M834" i="1"/>
  <c r="L834" i="1" s="1"/>
  <c r="M835" i="1"/>
  <c r="L835" i="1" s="1"/>
  <c r="M836" i="1"/>
  <c r="L836" i="1" s="1"/>
  <c r="M837" i="1"/>
  <c r="L837" i="1" s="1"/>
  <c r="M838" i="1"/>
  <c r="L838" i="1" s="1"/>
  <c r="M839" i="1"/>
  <c r="L839" i="1" s="1"/>
  <c r="M840" i="1"/>
  <c r="L840" i="1" s="1"/>
  <c r="M841" i="1"/>
  <c r="L841" i="1" s="1"/>
  <c r="M842" i="1"/>
  <c r="L842" i="1" s="1"/>
  <c r="M843" i="1"/>
  <c r="L843" i="1" s="1"/>
  <c r="M844" i="1"/>
  <c r="L844" i="1" s="1"/>
  <c r="M845" i="1"/>
  <c r="L845" i="1" s="1"/>
  <c r="M846" i="1"/>
  <c r="L846" i="1" s="1"/>
  <c r="M847" i="1"/>
  <c r="L847" i="1" s="1"/>
  <c r="M848" i="1"/>
  <c r="L848" i="1" s="1"/>
  <c r="M849" i="1"/>
  <c r="L849" i="1" s="1"/>
  <c r="M850" i="1"/>
  <c r="L850" i="1" s="1"/>
  <c r="M851" i="1"/>
  <c r="L851" i="1" s="1"/>
  <c r="M852" i="1"/>
  <c r="L852" i="1" s="1"/>
  <c r="M853" i="1"/>
  <c r="L853" i="1" s="1"/>
  <c r="M854" i="1"/>
  <c r="L854" i="1" s="1"/>
  <c r="M855" i="1"/>
  <c r="L855" i="1" s="1"/>
  <c r="M856" i="1"/>
  <c r="L856" i="1" s="1"/>
  <c r="M857" i="1"/>
  <c r="L857" i="1" s="1"/>
  <c r="M858" i="1"/>
  <c r="L858" i="1" s="1"/>
  <c r="M859" i="1"/>
  <c r="L859" i="1" s="1"/>
  <c r="M860" i="1"/>
  <c r="L860" i="1" s="1"/>
  <c r="M861" i="1"/>
  <c r="L861" i="1" s="1"/>
  <c r="M862" i="1"/>
  <c r="L862" i="1" s="1"/>
  <c r="M863" i="1"/>
  <c r="L863" i="1" s="1"/>
  <c r="M864" i="1"/>
  <c r="L864" i="1" s="1"/>
  <c r="M865" i="1"/>
  <c r="L865" i="1" s="1"/>
  <c r="M866" i="1"/>
  <c r="L866" i="1" s="1"/>
  <c r="M867" i="1"/>
  <c r="L867" i="1" s="1"/>
  <c r="M868" i="1"/>
  <c r="L868" i="1" s="1"/>
  <c r="M869" i="1"/>
  <c r="L869" i="1" s="1"/>
  <c r="M870" i="1"/>
  <c r="L870" i="1" s="1"/>
  <c r="M871" i="1"/>
  <c r="L871" i="1" s="1"/>
  <c r="M872" i="1"/>
  <c r="L872" i="1" s="1"/>
  <c r="M873" i="1"/>
  <c r="L873" i="1" s="1"/>
  <c r="M874" i="1"/>
  <c r="L874" i="1" s="1"/>
  <c r="M875" i="1"/>
  <c r="L875" i="1" s="1"/>
  <c r="M876" i="1"/>
  <c r="L876" i="1" s="1"/>
  <c r="M877" i="1"/>
  <c r="L877" i="1" s="1"/>
  <c r="M878" i="1"/>
  <c r="L878" i="1" s="1"/>
  <c r="M879" i="1"/>
  <c r="L879" i="1" s="1"/>
  <c r="M880" i="1"/>
  <c r="L880" i="1" s="1"/>
  <c r="M881" i="1"/>
  <c r="L881" i="1" s="1"/>
  <c r="M882" i="1"/>
  <c r="L882" i="1" s="1"/>
  <c r="M883" i="1"/>
  <c r="L883" i="1" s="1"/>
  <c r="M884" i="1"/>
  <c r="L884" i="1" s="1"/>
  <c r="M885" i="1"/>
  <c r="L885" i="1" s="1"/>
  <c r="M886" i="1"/>
  <c r="L886" i="1" s="1"/>
  <c r="M887" i="1"/>
  <c r="L887" i="1" s="1"/>
  <c r="M888" i="1"/>
  <c r="L888" i="1" s="1"/>
  <c r="M889" i="1"/>
  <c r="L889" i="1" s="1"/>
  <c r="M890" i="1"/>
  <c r="L890" i="1" s="1"/>
  <c r="M891" i="1"/>
  <c r="L891" i="1" s="1"/>
  <c r="M892" i="1"/>
  <c r="L892" i="1" s="1"/>
  <c r="M893" i="1"/>
  <c r="L893" i="1" s="1"/>
  <c r="M894" i="1"/>
  <c r="L894" i="1" s="1"/>
  <c r="M895" i="1"/>
  <c r="L895" i="1" s="1"/>
  <c r="M896" i="1"/>
  <c r="L896" i="1" s="1"/>
  <c r="M897" i="1"/>
  <c r="L897" i="1" s="1"/>
  <c r="M898" i="1"/>
  <c r="L898" i="1" s="1"/>
  <c r="M899" i="1"/>
  <c r="L899" i="1" s="1"/>
  <c r="M900" i="1"/>
  <c r="L900" i="1" s="1"/>
  <c r="M901" i="1"/>
  <c r="L901" i="1" s="1"/>
  <c r="M902" i="1"/>
  <c r="L902" i="1" s="1"/>
  <c r="M903" i="1"/>
  <c r="L903" i="1" s="1"/>
  <c r="M904" i="1"/>
  <c r="L904" i="1" s="1"/>
  <c r="M905" i="1"/>
  <c r="L905" i="1" s="1"/>
  <c r="M906" i="1"/>
  <c r="L906" i="1" s="1"/>
  <c r="M907" i="1"/>
  <c r="L907" i="1" s="1"/>
  <c r="M908" i="1"/>
  <c r="L908" i="1" s="1"/>
  <c r="M909" i="1"/>
  <c r="L909" i="1" s="1"/>
  <c r="M910" i="1"/>
  <c r="L910" i="1" s="1"/>
  <c r="M911" i="1"/>
  <c r="L911" i="1" s="1"/>
  <c r="M912" i="1"/>
  <c r="L912" i="1" s="1"/>
  <c r="M913" i="1"/>
  <c r="L913" i="1" s="1"/>
  <c r="M914" i="1"/>
  <c r="L914" i="1" s="1"/>
  <c r="M915" i="1"/>
  <c r="L915" i="1" s="1"/>
  <c r="M916" i="1"/>
  <c r="L916" i="1" s="1"/>
  <c r="M917" i="1"/>
  <c r="L917" i="1" s="1"/>
  <c r="M918" i="1"/>
  <c r="L918" i="1" s="1"/>
  <c r="M919" i="1"/>
  <c r="L919" i="1" s="1"/>
  <c r="M920" i="1"/>
  <c r="L920" i="1" s="1"/>
  <c r="M921" i="1"/>
  <c r="L921" i="1" s="1"/>
  <c r="M922" i="1"/>
  <c r="L922" i="1" s="1"/>
  <c r="M923" i="1"/>
  <c r="L923" i="1" s="1"/>
  <c r="M924" i="1"/>
  <c r="L924" i="1" s="1"/>
  <c r="M925" i="1"/>
  <c r="L925" i="1" s="1"/>
  <c r="M926" i="1"/>
  <c r="L926" i="1" s="1"/>
  <c r="M927" i="1"/>
  <c r="L927" i="1" s="1"/>
  <c r="M928" i="1"/>
  <c r="L928" i="1" s="1"/>
  <c r="M929" i="1"/>
  <c r="L929" i="1" s="1"/>
  <c r="M930" i="1"/>
  <c r="L930" i="1" s="1"/>
  <c r="M931" i="1"/>
  <c r="L931" i="1" s="1"/>
  <c r="M932" i="1"/>
  <c r="L932" i="1" s="1"/>
  <c r="M933" i="1"/>
  <c r="L933" i="1" s="1"/>
  <c r="M934" i="1"/>
  <c r="L934" i="1" s="1"/>
  <c r="M935" i="1"/>
  <c r="L935" i="1" s="1"/>
  <c r="M936" i="1"/>
  <c r="L936" i="1" s="1"/>
  <c r="M937" i="1"/>
  <c r="L937" i="1" s="1"/>
  <c r="M938" i="1"/>
  <c r="L938" i="1" s="1"/>
  <c r="M939" i="1"/>
  <c r="L939" i="1" s="1"/>
  <c r="M940" i="1"/>
  <c r="L940" i="1" s="1"/>
  <c r="M941" i="1"/>
  <c r="L941" i="1" s="1"/>
  <c r="M942" i="1"/>
  <c r="L942" i="1" s="1"/>
  <c r="M943" i="1"/>
  <c r="L943" i="1" s="1"/>
  <c r="M944" i="1"/>
  <c r="L944" i="1" s="1"/>
  <c r="M945" i="1"/>
  <c r="L945" i="1" s="1"/>
  <c r="M946" i="1"/>
  <c r="L946" i="1" s="1"/>
  <c r="M947" i="1"/>
  <c r="L947" i="1" s="1"/>
  <c r="M948" i="1"/>
  <c r="L948" i="1" s="1"/>
  <c r="M949" i="1"/>
  <c r="L949" i="1" s="1"/>
  <c r="M950" i="1"/>
  <c r="L950" i="1" s="1"/>
  <c r="M951" i="1"/>
  <c r="L951" i="1" s="1"/>
  <c r="M952" i="1"/>
  <c r="L952" i="1" s="1"/>
  <c r="M953" i="1"/>
  <c r="L953" i="1" s="1"/>
  <c r="M954" i="1"/>
  <c r="L954" i="1" s="1"/>
  <c r="M955" i="1"/>
  <c r="L955" i="1" s="1"/>
  <c r="M956" i="1"/>
  <c r="L956" i="1" s="1"/>
  <c r="M957" i="1"/>
  <c r="L957" i="1" s="1"/>
  <c r="M958" i="1"/>
  <c r="L958" i="1" s="1"/>
  <c r="M959" i="1"/>
  <c r="L959" i="1" s="1"/>
  <c r="M960" i="1"/>
  <c r="L960" i="1" s="1"/>
  <c r="M961" i="1"/>
  <c r="L961" i="1" s="1"/>
  <c r="M962" i="1"/>
  <c r="L962" i="1" s="1"/>
  <c r="M963" i="1"/>
  <c r="L963" i="1" s="1"/>
  <c r="M964" i="1"/>
  <c r="L964" i="1" s="1"/>
  <c r="M965" i="1"/>
  <c r="L965" i="1" s="1"/>
  <c r="M966" i="1"/>
  <c r="L966" i="1" s="1"/>
  <c r="M967" i="1"/>
  <c r="L967" i="1" s="1"/>
  <c r="M968" i="1"/>
  <c r="L968" i="1" s="1"/>
  <c r="M969" i="1"/>
  <c r="L969" i="1" s="1"/>
  <c r="M970" i="1"/>
  <c r="L970" i="1" s="1"/>
  <c r="M971" i="1"/>
  <c r="L971" i="1" s="1"/>
  <c r="M972" i="1"/>
  <c r="L972" i="1" s="1"/>
  <c r="M973" i="1"/>
  <c r="L973" i="1" s="1"/>
  <c r="M974" i="1"/>
  <c r="L974" i="1" s="1"/>
  <c r="M975" i="1"/>
  <c r="L975" i="1" s="1"/>
  <c r="M976" i="1"/>
  <c r="L976" i="1" s="1"/>
  <c r="M977" i="1"/>
  <c r="L977" i="1" s="1"/>
  <c r="M978" i="1"/>
  <c r="L978" i="1" s="1"/>
  <c r="M979" i="1"/>
  <c r="L979" i="1" s="1"/>
  <c r="M980" i="1"/>
  <c r="L980" i="1" s="1"/>
  <c r="M981" i="1"/>
  <c r="L981" i="1" s="1"/>
  <c r="M982" i="1"/>
  <c r="L982" i="1" s="1"/>
  <c r="M983" i="1"/>
  <c r="L983" i="1" s="1"/>
  <c r="M984" i="1"/>
  <c r="L984" i="1" s="1"/>
  <c r="M985" i="1"/>
  <c r="L985" i="1" s="1"/>
  <c r="M986" i="1"/>
  <c r="L986" i="1" s="1"/>
  <c r="M987" i="1"/>
  <c r="L987" i="1" s="1"/>
  <c r="M988" i="1"/>
  <c r="L988" i="1" s="1"/>
  <c r="M989" i="1"/>
  <c r="L989" i="1" s="1"/>
  <c r="M990" i="1"/>
  <c r="L990" i="1" s="1"/>
  <c r="M991" i="1"/>
  <c r="L991" i="1" s="1"/>
  <c r="M992" i="1"/>
  <c r="L992" i="1" s="1"/>
  <c r="M993" i="1"/>
  <c r="L993" i="1" s="1"/>
  <c r="M994" i="1"/>
  <c r="L994" i="1" s="1"/>
  <c r="M995" i="1"/>
  <c r="L995" i="1" s="1"/>
  <c r="M996" i="1"/>
  <c r="L996" i="1" s="1"/>
  <c r="M997" i="1"/>
  <c r="L997" i="1" s="1"/>
  <c r="M998" i="1"/>
  <c r="L998" i="1" s="1"/>
  <c r="M999" i="1"/>
  <c r="L999" i="1" s="1"/>
  <c r="M1000" i="1"/>
  <c r="L1000" i="1" s="1"/>
  <c r="M1001" i="1"/>
  <c r="L1001" i="1" s="1"/>
  <c r="M1002" i="1"/>
  <c r="L1002" i="1" s="1"/>
  <c r="M24" i="1"/>
  <c r="L24" i="1" s="1"/>
  <c r="A20" i="4" l="1"/>
  <c r="A21" i="4"/>
  <c r="A22" i="4"/>
  <c r="A23" i="4"/>
  <c r="A24" i="4"/>
  <c r="A25" i="4"/>
  <c r="A26" i="4"/>
  <c r="A27" i="4"/>
  <c r="A28" i="4"/>
  <c r="I28" i="4" s="1"/>
  <c r="A29" i="4"/>
  <c r="I29" i="4" s="1"/>
  <c r="A30" i="4"/>
  <c r="I30" i="4" s="1"/>
  <c r="A31" i="4"/>
  <c r="I31" i="4" s="1"/>
  <c r="A32" i="4"/>
  <c r="H32" i="4" s="1"/>
  <c r="A33" i="4"/>
  <c r="A34" i="4"/>
  <c r="H34" i="4" s="1"/>
  <c r="A35" i="4"/>
  <c r="A36" i="4"/>
  <c r="A37" i="4"/>
  <c r="A38" i="4"/>
  <c r="A39" i="4"/>
  <c r="A40" i="4"/>
  <c r="I40" i="4" s="1"/>
  <c r="A41" i="4"/>
  <c r="A42" i="4"/>
  <c r="H42" i="4" s="1"/>
  <c r="A43" i="4"/>
  <c r="A44" i="4"/>
  <c r="A45" i="4"/>
  <c r="A46" i="4"/>
  <c r="A47" i="4"/>
  <c r="A48" i="4"/>
  <c r="I48" i="4" s="1"/>
  <c r="A49" i="4"/>
  <c r="A50" i="4"/>
  <c r="H50" i="4" s="1"/>
  <c r="A51" i="4"/>
  <c r="A52" i="4"/>
  <c r="A53" i="4"/>
  <c r="A54" i="4"/>
  <c r="A55" i="4"/>
  <c r="A56" i="4"/>
  <c r="H56" i="4" s="1"/>
  <c r="A57" i="4"/>
  <c r="A58" i="4"/>
  <c r="H58" i="4" s="1"/>
  <c r="A59" i="4"/>
  <c r="A60" i="4"/>
  <c r="A61" i="4"/>
  <c r="A62" i="4"/>
  <c r="A63" i="4"/>
  <c r="A64" i="4"/>
  <c r="H64" i="4" s="1"/>
  <c r="A65" i="4"/>
  <c r="A66" i="4"/>
  <c r="H66" i="4" s="1"/>
  <c r="A67" i="4"/>
  <c r="A68" i="4"/>
  <c r="A69" i="4"/>
  <c r="A70" i="4"/>
  <c r="A71" i="4"/>
  <c r="A72" i="4"/>
  <c r="I72" i="4" s="1"/>
  <c r="A73" i="4"/>
  <c r="A74" i="4"/>
  <c r="H74" i="4" s="1"/>
  <c r="A75" i="4"/>
  <c r="A76" i="4"/>
  <c r="A77" i="4"/>
  <c r="A78" i="4"/>
  <c r="A79" i="4"/>
  <c r="A80" i="4"/>
  <c r="I80" i="4" s="1"/>
  <c r="A81" i="4"/>
  <c r="A82" i="4"/>
  <c r="H82" i="4" s="1"/>
  <c r="A83" i="4"/>
  <c r="A84" i="4"/>
  <c r="A85" i="4"/>
  <c r="A86" i="4"/>
  <c r="A87" i="4"/>
  <c r="A88" i="4"/>
  <c r="H88" i="4" s="1"/>
  <c r="A89" i="4"/>
  <c r="A90" i="4"/>
  <c r="H90" i="4" s="1"/>
  <c r="A91" i="4"/>
  <c r="A92" i="4"/>
  <c r="A93" i="4"/>
  <c r="A94" i="4"/>
  <c r="A95" i="4"/>
  <c r="A96" i="4"/>
  <c r="H96" i="4" s="1"/>
  <c r="A97" i="4"/>
  <c r="A98" i="4"/>
  <c r="H98" i="4" s="1"/>
  <c r="A99" i="4"/>
  <c r="A100" i="4"/>
  <c r="A101" i="4"/>
  <c r="A102" i="4"/>
  <c r="A103" i="4"/>
  <c r="A104" i="4"/>
  <c r="I104" i="4" s="1"/>
  <c r="A105" i="4"/>
  <c r="A106" i="4"/>
  <c r="H106" i="4" s="1"/>
  <c r="A107" i="4"/>
  <c r="A108" i="4"/>
  <c r="A109" i="4"/>
  <c r="A110" i="4"/>
  <c r="A111" i="4"/>
  <c r="A112" i="4"/>
  <c r="I112" i="4" s="1"/>
  <c r="A113" i="4"/>
  <c r="A114" i="4"/>
  <c r="H114" i="4" s="1"/>
  <c r="A115" i="4"/>
  <c r="A116" i="4"/>
  <c r="A117" i="4"/>
  <c r="A118" i="4"/>
  <c r="A119" i="4"/>
  <c r="A120" i="4"/>
  <c r="H120" i="4" s="1"/>
  <c r="A121" i="4"/>
  <c r="A122" i="4"/>
  <c r="H122" i="4" s="1"/>
  <c r="A123" i="4"/>
  <c r="A124" i="4"/>
  <c r="A125" i="4"/>
  <c r="A126" i="4"/>
  <c r="A127" i="4"/>
  <c r="A128" i="4"/>
  <c r="H128" i="4" s="1"/>
  <c r="A129" i="4"/>
  <c r="A130" i="4"/>
  <c r="H130" i="4" s="1"/>
  <c r="A131" i="4"/>
  <c r="A132" i="4"/>
  <c r="A133" i="4"/>
  <c r="A134" i="4"/>
  <c r="A135" i="4"/>
  <c r="A136" i="4"/>
  <c r="I136" i="4" s="1"/>
  <c r="A137" i="4"/>
  <c r="A138" i="4"/>
  <c r="H138" i="4" s="1"/>
  <c r="A139" i="4"/>
  <c r="A140" i="4"/>
  <c r="A141" i="4"/>
  <c r="A142" i="4"/>
  <c r="A143" i="4"/>
  <c r="A144" i="4"/>
  <c r="I144" i="4" s="1"/>
  <c r="A145" i="4"/>
  <c r="A146" i="4"/>
  <c r="H146" i="4" s="1"/>
  <c r="A147" i="4"/>
  <c r="A148" i="4"/>
  <c r="A149" i="4"/>
  <c r="A150" i="4"/>
  <c r="A151" i="4"/>
  <c r="A152" i="4"/>
  <c r="H152" i="4" s="1"/>
  <c r="A153" i="4"/>
  <c r="A154" i="4"/>
  <c r="H154" i="4" s="1"/>
  <c r="A155" i="4"/>
  <c r="A156" i="4"/>
  <c r="A157" i="4"/>
  <c r="A158" i="4"/>
  <c r="A159" i="4"/>
  <c r="A160" i="4"/>
  <c r="H160" i="4" s="1"/>
  <c r="A161" i="4"/>
  <c r="A162" i="4"/>
  <c r="H162" i="4" s="1"/>
  <c r="A163" i="4"/>
  <c r="A164" i="4"/>
  <c r="A165" i="4"/>
  <c r="A166" i="4"/>
  <c r="A167" i="4"/>
  <c r="A168" i="4"/>
  <c r="I168" i="4" s="1"/>
  <c r="A169" i="4"/>
  <c r="A170" i="4"/>
  <c r="H170" i="4" s="1"/>
  <c r="A171" i="4"/>
  <c r="A172" i="4"/>
  <c r="A173" i="4"/>
  <c r="A174" i="4"/>
  <c r="A175" i="4"/>
  <c r="A176" i="4"/>
  <c r="I176" i="4" s="1"/>
  <c r="A177" i="4"/>
  <c r="A178" i="4"/>
  <c r="H178" i="4" s="1"/>
  <c r="A179" i="4"/>
  <c r="A180" i="4"/>
  <c r="A181" i="4"/>
  <c r="A182" i="4"/>
  <c r="A183" i="4"/>
  <c r="A184" i="4"/>
  <c r="H184" i="4" s="1"/>
  <c r="A185" i="4"/>
  <c r="A186" i="4"/>
  <c r="H186" i="4" s="1"/>
  <c r="A187" i="4"/>
  <c r="A188" i="4"/>
  <c r="A189" i="4"/>
  <c r="A190" i="4"/>
  <c r="A191" i="4"/>
  <c r="A192" i="4"/>
  <c r="H192" i="4" s="1"/>
  <c r="A193" i="4"/>
  <c r="A194" i="4"/>
  <c r="H194" i="4" s="1"/>
  <c r="A195" i="4"/>
  <c r="A196" i="4"/>
  <c r="A197" i="4"/>
  <c r="A198" i="4"/>
  <c r="A199" i="4"/>
  <c r="A200" i="4"/>
  <c r="I200" i="4" s="1"/>
  <c r="A201" i="4"/>
  <c r="A202" i="4"/>
  <c r="H202" i="4" s="1"/>
  <c r="A203" i="4"/>
  <c r="A204" i="4"/>
  <c r="A205" i="4"/>
  <c r="A206" i="4"/>
  <c r="A207" i="4"/>
  <c r="A208" i="4"/>
  <c r="I208" i="4" s="1"/>
  <c r="A209" i="4"/>
  <c r="A210" i="4"/>
  <c r="H210" i="4" s="1"/>
  <c r="A211" i="4"/>
  <c r="A212" i="4"/>
  <c r="A213" i="4"/>
  <c r="A214" i="4"/>
  <c r="A215" i="4"/>
  <c r="A216" i="4"/>
  <c r="H216" i="4" s="1"/>
  <c r="A217" i="4"/>
  <c r="A218" i="4"/>
  <c r="H218" i="4" s="1"/>
  <c r="A219" i="4"/>
  <c r="A220" i="4"/>
  <c r="A221" i="4"/>
  <c r="A222" i="4"/>
  <c r="A223" i="4"/>
  <c r="A224" i="4"/>
  <c r="H224" i="4" s="1"/>
  <c r="A225" i="4"/>
  <c r="A226" i="4"/>
  <c r="H226" i="4" s="1"/>
  <c r="A227" i="4"/>
  <c r="A228" i="4"/>
  <c r="A229" i="4"/>
  <c r="A230" i="4"/>
  <c r="A231" i="4"/>
  <c r="A232" i="4"/>
  <c r="I232" i="4" s="1"/>
  <c r="A233" i="4"/>
  <c r="A234" i="4"/>
  <c r="H234" i="4" s="1"/>
  <c r="A235" i="4"/>
  <c r="A236" i="4"/>
  <c r="A237" i="4"/>
  <c r="A238" i="4"/>
  <c r="A239" i="4"/>
  <c r="A240" i="4"/>
  <c r="I240" i="4" s="1"/>
  <c r="A241" i="4"/>
  <c r="A242" i="4"/>
  <c r="H242" i="4" s="1"/>
  <c r="A243" i="4"/>
  <c r="A244" i="4"/>
  <c r="A245" i="4"/>
  <c r="A246" i="4"/>
  <c r="A247" i="4"/>
  <c r="A248" i="4"/>
  <c r="H248" i="4" s="1"/>
  <c r="A249" i="4"/>
  <c r="A250" i="4"/>
  <c r="H250" i="4" s="1"/>
  <c r="A251" i="4"/>
  <c r="A252" i="4"/>
  <c r="A253" i="4"/>
  <c r="A254" i="4"/>
  <c r="A255" i="4"/>
  <c r="A256" i="4"/>
  <c r="H256" i="4" s="1"/>
  <c r="A257" i="4"/>
  <c r="A258" i="4"/>
  <c r="H258" i="4" s="1"/>
  <c r="A259" i="4"/>
  <c r="A260" i="4"/>
  <c r="A261" i="4"/>
  <c r="A262" i="4"/>
  <c r="A263" i="4"/>
  <c r="A264" i="4"/>
  <c r="I264" i="4" s="1"/>
  <c r="A265" i="4"/>
  <c r="A266" i="4"/>
  <c r="H266" i="4" s="1"/>
  <c r="A267" i="4"/>
  <c r="A268" i="4"/>
  <c r="A269" i="4"/>
  <c r="A270" i="4"/>
  <c r="A271" i="4"/>
  <c r="A272" i="4"/>
  <c r="I272" i="4" s="1"/>
  <c r="A273" i="4"/>
  <c r="A274" i="4"/>
  <c r="H274" i="4" s="1"/>
  <c r="A275" i="4"/>
  <c r="A276" i="4"/>
  <c r="A277" i="4"/>
  <c r="A278" i="4"/>
  <c r="A279" i="4"/>
  <c r="A280" i="4"/>
  <c r="H280" i="4" s="1"/>
  <c r="A281" i="4"/>
  <c r="A282" i="4"/>
  <c r="H282" i="4" s="1"/>
  <c r="A283" i="4"/>
  <c r="A284" i="4"/>
  <c r="A285" i="4"/>
  <c r="A286" i="4"/>
  <c r="A287" i="4"/>
  <c r="A288" i="4"/>
  <c r="H288" i="4" s="1"/>
  <c r="A289" i="4"/>
  <c r="A290" i="4"/>
  <c r="H290" i="4" s="1"/>
  <c r="A291" i="4"/>
  <c r="A292" i="4"/>
  <c r="A293" i="4"/>
  <c r="A294" i="4"/>
  <c r="A295" i="4"/>
  <c r="A296" i="4"/>
  <c r="I296" i="4" s="1"/>
  <c r="A297" i="4"/>
  <c r="A298" i="4"/>
  <c r="H298" i="4" s="1"/>
  <c r="A299" i="4"/>
  <c r="A300" i="4"/>
  <c r="A301" i="4"/>
  <c r="A302" i="4"/>
  <c r="A303" i="4"/>
  <c r="A304" i="4"/>
  <c r="I304" i="4" s="1"/>
  <c r="A305" i="4"/>
  <c r="A306" i="4"/>
  <c r="H306" i="4" s="1"/>
  <c r="A307" i="4"/>
  <c r="A308" i="4"/>
  <c r="A309" i="4"/>
  <c r="A310" i="4"/>
  <c r="A311" i="4"/>
  <c r="A312" i="4"/>
  <c r="H312" i="4" s="1"/>
  <c r="A313" i="4"/>
  <c r="A314" i="4"/>
  <c r="H314" i="4" s="1"/>
  <c r="A315" i="4"/>
  <c r="I315" i="4" s="1"/>
  <c r="A316" i="4"/>
  <c r="A317" i="4"/>
  <c r="A318" i="4"/>
  <c r="A319" i="4"/>
  <c r="A320" i="4"/>
  <c r="H320" i="4" s="1"/>
  <c r="A321" i="4"/>
  <c r="A322" i="4"/>
  <c r="A323" i="4"/>
  <c r="A324" i="4"/>
  <c r="A325" i="4"/>
  <c r="A326" i="4"/>
  <c r="A327" i="4"/>
  <c r="A328" i="4"/>
  <c r="I328" i="4" s="1"/>
  <c r="A329" i="4"/>
  <c r="A330" i="4"/>
  <c r="H330" i="4" s="1"/>
  <c r="A331" i="4"/>
  <c r="A332" i="4"/>
  <c r="A333" i="4"/>
  <c r="A334" i="4"/>
  <c r="A335" i="4"/>
  <c r="A336" i="4"/>
  <c r="I336" i="4" s="1"/>
  <c r="A337" i="4"/>
  <c r="A338" i="4"/>
  <c r="H338" i="4" s="1"/>
  <c r="A339" i="4"/>
  <c r="A340" i="4"/>
  <c r="A341" i="4"/>
  <c r="A342" i="4"/>
  <c r="A343" i="4"/>
  <c r="A344" i="4"/>
  <c r="H344" i="4" s="1"/>
  <c r="A345" i="4"/>
  <c r="A346" i="4"/>
  <c r="H346" i="4" s="1"/>
  <c r="A347" i="4"/>
  <c r="A348" i="4"/>
  <c r="A349" i="4"/>
  <c r="A350" i="4"/>
  <c r="A351" i="4"/>
  <c r="A352" i="4"/>
  <c r="H352" i="4" s="1"/>
  <c r="A353" i="4"/>
  <c r="A354" i="4"/>
  <c r="H354" i="4" s="1"/>
  <c r="A355" i="4"/>
  <c r="A356" i="4"/>
  <c r="A357" i="4"/>
  <c r="A358" i="4"/>
  <c r="A359" i="4"/>
  <c r="A360" i="4"/>
  <c r="I360" i="4" s="1"/>
  <c r="A361" i="4"/>
  <c r="A362" i="4"/>
  <c r="H362" i="4" s="1"/>
  <c r="A363" i="4"/>
  <c r="A364" i="4"/>
  <c r="A365" i="4"/>
  <c r="A366" i="4"/>
  <c r="A367" i="4"/>
  <c r="A368" i="4"/>
  <c r="I368" i="4" s="1"/>
  <c r="A369" i="4"/>
  <c r="A370" i="4"/>
  <c r="H370" i="4" s="1"/>
  <c r="A371" i="4"/>
  <c r="A372" i="4"/>
  <c r="A373" i="4"/>
  <c r="A374" i="4"/>
  <c r="A375" i="4"/>
  <c r="A376" i="4"/>
  <c r="H376" i="4" s="1"/>
  <c r="A377" i="4"/>
  <c r="A378" i="4"/>
  <c r="H378" i="4" s="1"/>
  <c r="A379" i="4"/>
  <c r="A380" i="4"/>
  <c r="A381" i="4"/>
  <c r="A382" i="4"/>
  <c r="A383" i="4"/>
  <c r="A384" i="4"/>
  <c r="H384" i="4" s="1"/>
  <c r="A385" i="4"/>
  <c r="A386" i="4"/>
  <c r="H386" i="4" s="1"/>
  <c r="A387" i="4"/>
  <c r="A388" i="4"/>
  <c r="A389" i="4"/>
  <c r="A390" i="4"/>
  <c r="A391" i="4"/>
  <c r="A392" i="4"/>
  <c r="I392" i="4" s="1"/>
  <c r="A393" i="4"/>
  <c r="A394" i="4"/>
  <c r="H394" i="4" s="1"/>
  <c r="A395" i="4"/>
  <c r="A396" i="4"/>
  <c r="A397" i="4"/>
  <c r="A398" i="4"/>
  <c r="A399" i="4"/>
  <c r="A400" i="4"/>
  <c r="I400" i="4" s="1"/>
  <c r="A401" i="4"/>
  <c r="A402" i="4"/>
  <c r="H402" i="4" s="1"/>
  <c r="A403" i="4"/>
  <c r="A404" i="4"/>
  <c r="A405" i="4"/>
  <c r="A406" i="4"/>
  <c r="A407" i="4"/>
  <c r="A408" i="4"/>
  <c r="H408" i="4" s="1"/>
  <c r="A409" i="4"/>
  <c r="A410" i="4"/>
  <c r="H410" i="4" s="1"/>
  <c r="A411" i="4"/>
  <c r="A412" i="4"/>
  <c r="A413" i="4"/>
  <c r="A414" i="4"/>
  <c r="A415" i="4"/>
  <c r="A416" i="4"/>
  <c r="H416" i="4" s="1"/>
  <c r="A417" i="4"/>
  <c r="A418" i="4"/>
  <c r="H418" i="4" s="1"/>
  <c r="A419" i="4"/>
  <c r="A420" i="4"/>
  <c r="A421" i="4"/>
  <c r="A422" i="4"/>
  <c r="A423" i="4"/>
  <c r="A424" i="4"/>
  <c r="I424" i="4" s="1"/>
  <c r="A425" i="4"/>
  <c r="A426" i="4"/>
  <c r="H426" i="4" s="1"/>
  <c r="A427" i="4"/>
  <c r="A428" i="4"/>
  <c r="A429" i="4"/>
  <c r="A430" i="4"/>
  <c r="A431" i="4"/>
  <c r="A432" i="4"/>
  <c r="I432" i="4" s="1"/>
  <c r="A433" i="4"/>
  <c r="A434" i="4"/>
  <c r="H434" i="4" s="1"/>
  <c r="A435" i="4"/>
  <c r="A436" i="4"/>
  <c r="A437" i="4"/>
  <c r="A438" i="4"/>
  <c r="A439" i="4"/>
  <c r="A440" i="4"/>
  <c r="H440" i="4" s="1"/>
  <c r="A441" i="4"/>
  <c r="A442" i="4"/>
  <c r="H442" i="4" s="1"/>
  <c r="A443" i="4"/>
  <c r="A444" i="4"/>
  <c r="A445" i="4"/>
  <c r="A446" i="4"/>
  <c r="A447" i="4"/>
  <c r="A448" i="4"/>
  <c r="H448" i="4" s="1"/>
  <c r="A449" i="4"/>
  <c r="A450" i="4"/>
  <c r="H450" i="4" s="1"/>
  <c r="A451" i="4"/>
  <c r="A452" i="4"/>
  <c r="A453" i="4"/>
  <c r="A454" i="4"/>
  <c r="A455" i="4"/>
  <c r="A456" i="4"/>
  <c r="I456" i="4" s="1"/>
  <c r="A457" i="4"/>
  <c r="A458" i="4"/>
  <c r="H458" i="4" s="1"/>
  <c r="A459" i="4"/>
  <c r="A460" i="4"/>
  <c r="A461" i="4"/>
  <c r="A462" i="4"/>
  <c r="A463" i="4"/>
  <c r="A464" i="4"/>
  <c r="I464" i="4" s="1"/>
  <c r="A465" i="4"/>
  <c r="A466" i="4"/>
  <c r="H466" i="4" s="1"/>
  <c r="A467" i="4"/>
  <c r="A468" i="4"/>
  <c r="A469" i="4"/>
  <c r="A470" i="4"/>
  <c r="A471" i="4"/>
  <c r="A472" i="4"/>
  <c r="H472" i="4" s="1"/>
  <c r="A473" i="4"/>
  <c r="A474" i="4"/>
  <c r="H474" i="4" s="1"/>
  <c r="A475" i="4"/>
  <c r="A476" i="4"/>
  <c r="A477" i="4"/>
  <c r="A478" i="4"/>
  <c r="A479" i="4"/>
  <c r="A480" i="4"/>
  <c r="H480" i="4" s="1"/>
  <c r="A481" i="4"/>
  <c r="A482" i="4"/>
  <c r="H482" i="4" s="1"/>
  <c r="A483" i="4"/>
  <c r="A484" i="4"/>
  <c r="A485" i="4"/>
  <c r="A486" i="4"/>
  <c r="A487" i="4"/>
  <c r="A488" i="4"/>
  <c r="I488" i="4" s="1"/>
  <c r="A489" i="4"/>
  <c r="A490" i="4"/>
  <c r="H490" i="4" s="1"/>
  <c r="A491" i="4"/>
  <c r="A492" i="4"/>
  <c r="A493" i="4"/>
  <c r="A494" i="4"/>
  <c r="A495" i="4"/>
  <c r="A496" i="4"/>
  <c r="I496" i="4" s="1"/>
  <c r="A497" i="4"/>
  <c r="A498" i="4"/>
  <c r="H498" i="4" s="1"/>
  <c r="A499" i="4"/>
  <c r="A500" i="4"/>
  <c r="A501" i="4"/>
  <c r="A502" i="4"/>
  <c r="A503" i="4"/>
  <c r="A504" i="4"/>
  <c r="H504" i="4" s="1"/>
  <c r="A505" i="4"/>
  <c r="A506" i="4"/>
  <c r="H506" i="4" s="1"/>
  <c r="A507" i="4"/>
  <c r="A508" i="4"/>
  <c r="A509" i="4"/>
  <c r="A510" i="4"/>
  <c r="A511" i="4"/>
  <c r="A512" i="4"/>
  <c r="H512" i="4" s="1"/>
  <c r="A513" i="4"/>
  <c r="A514" i="4"/>
  <c r="H514" i="4" s="1"/>
  <c r="A515" i="4"/>
  <c r="A516" i="4"/>
  <c r="A517" i="4"/>
  <c r="A518" i="4"/>
  <c r="A519" i="4"/>
  <c r="A520" i="4"/>
  <c r="I520" i="4" s="1"/>
  <c r="A521" i="4"/>
  <c r="A522" i="4"/>
  <c r="H522" i="4" s="1"/>
  <c r="A523" i="4"/>
  <c r="A524" i="4"/>
  <c r="A525" i="4"/>
  <c r="A526" i="4"/>
  <c r="A527" i="4"/>
  <c r="A528" i="4"/>
  <c r="I528" i="4" s="1"/>
  <c r="A529" i="4"/>
  <c r="A530" i="4"/>
  <c r="H530" i="4" s="1"/>
  <c r="A531" i="4"/>
  <c r="A532" i="4"/>
  <c r="A533" i="4"/>
  <c r="A534" i="4"/>
  <c r="A535" i="4"/>
  <c r="A536" i="4"/>
  <c r="H536" i="4" s="1"/>
  <c r="A537" i="4"/>
  <c r="A538" i="4"/>
  <c r="H538" i="4" s="1"/>
  <c r="A539" i="4"/>
  <c r="A540" i="4"/>
  <c r="A541" i="4"/>
  <c r="A542" i="4"/>
  <c r="A543" i="4"/>
  <c r="A544" i="4"/>
  <c r="H544" i="4" s="1"/>
  <c r="A545" i="4"/>
  <c r="A546" i="4"/>
  <c r="H546" i="4" s="1"/>
  <c r="A547" i="4"/>
  <c r="A548" i="4"/>
  <c r="A549" i="4"/>
  <c r="A550" i="4"/>
  <c r="A551" i="4"/>
  <c r="A552" i="4"/>
  <c r="I552" i="4" s="1"/>
  <c r="A553" i="4"/>
  <c r="A554" i="4"/>
  <c r="H554" i="4" s="1"/>
  <c r="A555" i="4"/>
  <c r="A556" i="4"/>
  <c r="A557" i="4"/>
  <c r="A558" i="4"/>
  <c r="A559" i="4"/>
  <c r="A560" i="4"/>
  <c r="I560" i="4" s="1"/>
  <c r="A561" i="4"/>
  <c r="A562" i="4"/>
  <c r="H562" i="4" s="1"/>
  <c r="A563" i="4"/>
  <c r="A564" i="4"/>
  <c r="A565" i="4"/>
  <c r="A566" i="4"/>
  <c r="A567" i="4"/>
  <c r="A568" i="4"/>
  <c r="H568" i="4" s="1"/>
  <c r="A569" i="4"/>
  <c r="A570" i="4"/>
  <c r="H570" i="4" s="1"/>
  <c r="A571" i="4"/>
  <c r="A572" i="4"/>
  <c r="A573" i="4"/>
  <c r="A574" i="4"/>
  <c r="A575" i="4"/>
  <c r="A576" i="4"/>
  <c r="H576" i="4" s="1"/>
  <c r="A577" i="4"/>
  <c r="A578" i="4"/>
  <c r="H578" i="4" s="1"/>
  <c r="A579" i="4"/>
  <c r="A580" i="4"/>
  <c r="A581" i="4"/>
  <c r="A582" i="4"/>
  <c r="A583" i="4"/>
  <c r="A584" i="4"/>
  <c r="I584" i="4" s="1"/>
  <c r="A585" i="4"/>
  <c r="A586" i="4"/>
  <c r="H586" i="4" s="1"/>
  <c r="A587" i="4"/>
  <c r="A588" i="4"/>
  <c r="A589" i="4"/>
  <c r="A590" i="4"/>
  <c r="A591" i="4"/>
  <c r="A592" i="4"/>
  <c r="I592" i="4" s="1"/>
  <c r="A593" i="4"/>
  <c r="A594" i="4"/>
  <c r="H594" i="4" s="1"/>
  <c r="A595" i="4"/>
  <c r="A596" i="4"/>
  <c r="A597" i="4"/>
  <c r="A598" i="4"/>
  <c r="A599" i="4"/>
  <c r="A600" i="4"/>
  <c r="H600" i="4" s="1"/>
  <c r="A601" i="4"/>
  <c r="A602" i="4"/>
  <c r="H602" i="4" s="1"/>
  <c r="A603" i="4"/>
  <c r="A604" i="4"/>
  <c r="A605" i="4"/>
  <c r="A606" i="4"/>
  <c r="A607" i="4"/>
  <c r="A608" i="4"/>
  <c r="H608" i="4" s="1"/>
  <c r="A609" i="4"/>
  <c r="A610" i="4"/>
  <c r="H610" i="4" s="1"/>
  <c r="A611" i="4"/>
  <c r="A612" i="4"/>
  <c r="A613" i="4"/>
  <c r="A614" i="4"/>
  <c r="A615" i="4"/>
  <c r="A616" i="4"/>
  <c r="I616" i="4" s="1"/>
  <c r="A617" i="4"/>
  <c r="A618" i="4"/>
  <c r="H618" i="4" s="1"/>
  <c r="A619" i="4"/>
  <c r="A620" i="4"/>
  <c r="A621" i="4"/>
  <c r="A622" i="4"/>
  <c r="A623" i="4"/>
  <c r="A624" i="4"/>
  <c r="I624" i="4" s="1"/>
  <c r="A625" i="4"/>
  <c r="A626" i="4"/>
  <c r="H626" i="4" s="1"/>
  <c r="A627" i="4"/>
  <c r="A628" i="4"/>
  <c r="A629" i="4"/>
  <c r="A630" i="4"/>
  <c r="A631" i="4"/>
  <c r="A632" i="4"/>
  <c r="H632" i="4" s="1"/>
  <c r="A633" i="4"/>
  <c r="A634" i="4"/>
  <c r="H634" i="4" s="1"/>
  <c r="A635" i="4"/>
  <c r="A636" i="4"/>
  <c r="A637" i="4"/>
  <c r="A638" i="4"/>
  <c r="A639" i="4"/>
  <c r="A640" i="4"/>
  <c r="H640" i="4" s="1"/>
  <c r="A641" i="4"/>
  <c r="A642" i="4"/>
  <c r="H642" i="4" s="1"/>
  <c r="A643" i="4"/>
  <c r="A644" i="4"/>
  <c r="A645" i="4"/>
  <c r="A646" i="4"/>
  <c r="A647" i="4"/>
  <c r="A648" i="4"/>
  <c r="I648" i="4" s="1"/>
  <c r="A649" i="4"/>
  <c r="A650" i="4"/>
  <c r="H650" i="4" s="1"/>
  <c r="A651" i="4"/>
  <c r="H651" i="4" s="1"/>
  <c r="A652" i="4"/>
  <c r="A653" i="4"/>
  <c r="I653" i="4" s="1"/>
  <c r="A654" i="4"/>
  <c r="A655" i="4"/>
  <c r="A656" i="4"/>
  <c r="I656" i="4" s="1"/>
  <c r="A657" i="4"/>
  <c r="A658" i="4"/>
  <c r="H658" i="4" s="1"/>
  <c r="A659" i="4"/>
  <c r="H659" i="4" s="1"/>
  <c r="A660" i="4"/>
  <c r="A661" i="4"/>
  <c r="I661" i="4" s="1"/>
  <c r="A662" i="4"/>
  <c r="A663" i="4"/>
  <c r="A664" i="4"/>
  <c r="H664" i="4" s="1"/>
  <c r="A665" i="4"/>
  <c r="A666" i="4"/>
  <c r="H666" i="4" s="1"/>
  <c r="A667" i="4"/>
  <c r="H667" i="4" s="1"/>
  <c r="A668" i="4"/>
  <c r="A669" i="4"/>
  <c r="I669" i="4" s="1"/>
  <c r="A670" i="4"/>
  <c r="A671" i="4"/>
  <c r="A672" i="4"/>
  <c r="I672" i="4" s="1"/>
  <c r="A673" i="4"/>
  <c r="A674" i="4"/>
  <c r="H674" i="4" s="1"/>
  <c r="A675" i="4"/>
  <c r="H675" i="4" s="1"/>
  <c r="A676" i="4"/>
  <c r="A677" i="4"/>
  <c r="H677" i="4" s="1"/>
  <c r="A678" i="4"/>
  <c r="A679" i="4"/>
  <c r="A680" i="4"/>
  <c r="I680" i="4" s="1"/>
  <c r="A681" i="4"/>
  <c r="A682" i="4"/>
  <c r="H682" i="4" s="1"/>
  <c r="A683" i="4"/>
  <c r="H683" i="4" s="1"/>
  <c r="A684" i="4"/>
  <c r="A685" i="4"/>
  <c r="H685" i="4" s="1"/>
  <c r="A686" i="4"/>
  <c r="A687" i="4"/>
  <c r="A688" i="4"/>
  <c r="H688" i="4" s="1"/>
  <c r="A689" i="4"/>
  <c r="A690" i="4"/>
  <c r="H690" i="4" s="1"/>
  <c r="A691" i="4"/>
  <c r="H691" i="4" s="1"/>
  <c r="A692" i="4"/>
  <c r="A693" i="4"/>
  <c r="H693" i="4" s="1"/>
  <c r="A694" i="4"/>
  <c r="A695" i="4"/>
  <c r="A696" i="4"/>
  <c r="I696" i="4" s="1"/>
  <c r="A697" i="4"/>
  <c r="A698" i="4"/>
  <c r="H698" i="4" s="1"/>
  <c r="A699" i="4"/>
  <c r="H699" i="4" s="1"/>
  <c r="A700" i="4"/>
  <c r="A701" i="4"/>
  <c r="I701" i="4" s="1"/>
  <c r="A702" i="4"/>
  <c r="A703" i="4"/>
  <c r="A704" i="4"/>
  <c r="I704" i="4" s="1"/>
  <c r="A705" i="4"/>
  <c r="A706" i="4"/>
  <c r="H706" i="4" s="1"/>
  <c r="A707" i="4"/>
  <c r="H707" i="4" s="1"/>
  <c r="A708" i="4"/>
  <c r="A709" i="4"/>
  <c r="H709" i="4" s="1"/>
  <c r="A710" i="4"/>
  <c r="A711" i="4"/>
  <c r="A712" i="4"/>
  <c r="H712" i="4" s="1"/>
  <c r="A713" i="4"/>
  <c r="A714" i="4"/>
  <c r="H714" i="4" s="1"/>
  <c r="A715" i="4"/>
  <c r="H715" i="4" s="1"/>
  <c r="A716" i="4"/>
  <c r="A717" i="4"/>
  <c r="A718" i="4"/>
  <c r="A719" i="4"/>
  <c r="A720" i="4"/>
  <c r="H720" i="4" s="1"/>
  <c r="A721" i="4"/>
  <c r="A722" i="4"/>
  <c r="H722" i="4" s="1"/>
  <c r="A723" i="4"/>
  <c r="H723" i="4" s="1"/>
  <c r="A724" i="4"/>
  <c r="A725" i="4"/>
  <c r="I725" i="4" s="1"/>
  <c r="A726" i="4"/>
  <c r="A727" i="4"/>
  <c r="A728" i="4"/>
  <c r="I728" i="4" s="1"/>
  <c r="A729" i="4"/>
  <c r="A730" i="4"/>
  <c r="H730" i="4" s="1"/>
  <c r="A731" i="4"/>
  <c r="H731" i="4" s="1"/>
  <c r="A732" i="4"/>
  <c r="A733" i="4"/>
  <c r="I733" i="4" s="1"/>
  <c r="A734" i="4"/>
  <c r="A735" i="4"/>
  <c r="A736" i="4"/>
  <c r="H736" i="4" s="1"/>
  <c r="A737" i="4"/>
  <c r="A738" i="4"/>
  <c r="H738" i="4" s="1"/>
  <c r="A739" i="4"/>
  <c r="H739" i="4" s="1"/>
  <c r="A740" i="4"/>
  <c r="A741" i="4"/>
  <c r="H741" i="4" s="1"/>
  <c r="A742" i="4"/>
  <c r="A743" i="4"/>
  <c r="A744" i="4"/>
  <c r="H744" i="4" s="1"/>
  <c r="A745" i="4"/>
  <c r="A746" i="4"/>
  <c r="H746" i="4" s="1"/>
  <c r="A747" i="4"/>
  <c r="H747" i="4" s="1"/>
  <c r="A748" i="4"/>
  <c r="A749" i="4"/>
  <c r="H749" i="4" s="1"/>
  <c r="A750" i="4"/>
  <c r="A751" i="4"/>
  <c r="A752" i="4"/>
  <c r="I752" i="4" s="1"/>
  <c r="A753" i="4"/>
  <c r="A754" i="4"/>
  <c r="H754" i="4" s="1"/>
  <c r="A755" i="4"/>
  <c r="H755" i="4" s="1"/>
  <c r="A756" i="4"/>
  <c r="A757" i="4"/>
  <c r="H757" i="4" s="1"/>
  <c r="A758" i="4"/>
  <c r="A759" i="4"/>
  <c r="A760" i="4"/>
  <c r="I760" i="4" s="1"/>
  <c r="A761" i="4"/>
  <c r="A762" i="4"/>
  <c r="H762" i="4" s="1"/>
  <c r="A763" i="4"/>
  <c r="H763" i="4" s="1"/>
  <c r="A764" i="4"/>
  <c r="A765" i="4"/>
  <c r="I765" i="4" s="1"/>
  <c r="A766" i="4"/>
  <c r="A767" i="4"/>
  <c r="A768" i="4"/>
  <c r="H768" i="4" s="1"/>
  <c r="A769" i="4"/>
  <c r="A770" i="4"/>
  <c r="H770" i="4" s="1"/>
  <c r="A771" i="4"/>
  <c r="H771" i="4" s="1"/>
  <c r="A772" i="4"/>
  <c r="A773" i="4"/>
  <c r="H773" i="4" s="1"/>
  <c r="A774" i="4"/>
  <c r="A775" i="4"/>
  <c r="A776" i="4"/>
  <c r="I776" i="4" s="1"/>
  <c r="A777" i="4"/>
  <c r="A778" i="4"/>
  <c r="H778" i="4" s="1"/>
  <c r="A779" i="4"/>
  <c r="H779" i="4" s="1"/>
  <c r="A780" i="4"/>
  <c r="A781" i="4"/>
  <c r="A782" i="4"/>
  <c r="A783" i="4"/>
  <c r="A784" i="4"/>
  <c r="I784" i="4" s="1"/>
  <c r="A785" i="4"/>
  <c r="A786" i="4"/>
  <c r="H786" i="4" s="1"/>
  <c r="A787" i="4"/>
  <c r="H787" i="4" s="1"/>
  <c r="A788" i="4"/>
  <c r="A789" i="4"/>
  <c r="I789" i="4" s="1"/>
  <c r="A790" i="4"/>
  <c r="A791" i="4"/>
  <c r="A792" i="4"/>
  <c r="I792" i="4" s="1"/>
  <c r="A793" i="4"/>
  <c r="A794" i="4"/>
  <c r="H794" i="4" s="1"/>
  <c r="A795" i="4"/>
  <c r="H795" i="4" s="1"/>
  <c r="A796" i="4"/>
  <c r="A797" i="4"/>
  <c r="I797" i="4" s="1"/>
  <c r="A798" i="4"/>
  <c r="A799" i="4"/>
  <c r="A800" i="4"/>
  <c r="I800" i="4" s="1"/>
  <c r="A801" i="4"/>
  <c r="A802" i="4"/>
  <c r="H802" i="4" s="1"/>
  <c r="A803" i="4"/>
  <c r="H803" i="4" s="1"/>
  <c r="A804" i="4"/>
  <c r="A805" i="4"/>
  <c r="H805" i="4" s="1"/>
  <c r="A806" i="4"/>
  <c r="A807" i="4"/>
  <c r="A808" i="4"/>
  <c r="I808" i="4" s="1"/>
  <c r="A809" i="4"/>
  <c r="A810" i="4"/>
  <c r="H810" i="4" s="1"/>
  <c r="A811" i="4"/>
  <c r="H811" i="4" s="1"/>
  <c r="A812" i="4"/>
  <c r="A813" i="4"/>
  <c r="H813" i="4" s="1"/>
  <c r="A814" i="4"/>
  <c r="A815" i="4"/>
  <c r="A816" i="4"/>
  <c r="I816" i="4" s="1"/>
  <c r="A817" i="4"/>
  <c r="A818" i="4"/>
  <c r="H818" i="4" s="1"/>
  <c r="A819" i="4"/>
  <c r="H819" i="4" s="1"/>
  <c r="A820" i="4"/>
  <c r="A821" i="4"/>
  <c r="H821" i="4" s="1"/>
  <c r="A822" i="4"/>
  <c r="A823" i="4"/>
  <c r="A824" i="4"/>
  <c r="H824" i="4" s="1"/>
  <c r="A825" i="4"/>
  <c r="A826" i="4"/>
  <c r="H826" i="4" s="1"/>
  <c r="A827" i="4"/>
  <c r="A828" i="4"/>
  <c r="A829" i="4"/>
  <c r="I829" i="4" s="1"/>
  <c r="A830" i="4"/>
  <c r="A831" i="4"/>
  <c r="A832" i="4"/>
  <c r="I832" i="4" s="1"/>
  <c r="A833" i="4"/>
  <c r="A834" i="4"/>
  <c r="H834" i="4" s="1"/>
  <c r="A835" i="4"/>
  <c r="H835" i="4" s="1"/>
  <c r="A836" i="4"/>
  <c r="A837" i="4"/>
  <c r="H837" i="4" s="1"/>
  <c r="A838" i="4"/>
  <c r="A839" i="4"/>
  <c r="A840" i="4"/>
  <c r="I840" i="4" s="1"/>
  <c r="A841" i="4"/>
  <c r="A842" i="4"/>
  <c r="H842" i="4" s="1"/>
  <c r="A843" i="4"/>
  <c r="H843" i="4" s="1"/>
  <c r="A844" i="4"/>
  <c r="A845" i="4"/>
  <c r="A846" i="4"/>
  <c r="A847" i="4"/>
  <c r="A848" i="4"/>
  <c r="H848" i="4" s="1"/>
  <c r="A849" i="4"/>
  <c r="A850" i="4"/>
  <c r="H850" i="4" s="1"/>
  <c r="A851" i="4"/>
  <c r="H851" i="4" s="1"/>
  <c r="A852" i="4"/>
  <c r="A853" i="4"/>
  <c r="I853" i="4" s="1"/>
  <c r="A854" i="4"/>
  <c r="A855" i="4"/>
  <c r="A856" i="4"/>
  <c r="I856" i="4" s="1"/>
  <c r="A857" i="4"/>
  <c r="A858" i="4"/>
  <c r="H858" i="4" s="1"/>
  <c r="A859" i="4"/>
  <c r="H859" i="4" s="1"/>
  <c r="A860" i="4"/>
  <c r="A861" i="4"/>
  <c r="I861" i="4" s="1"/>
  <c r="A862" i="4"/>
  <c r="A863" i="4"/>
  <c r="A864" i="4"/>
  <c r="I864" i="4" s="1"/>
  <c r="A865" i="4"/>
  <c r="A866" i="4"/>
  <c r="H866" i="4" s="1"/>
  <c r="A867" i="4"/>
  <c r="H867" i="4" s="1"/>
  <c r="A868" i="4"/>
  <c r="A869" i="4"/>
  <c r="H869" i="4" s="1"/>
  <c r="A870" i="4"/>
  <c r="A871" i="4"/>
  <c r="A872" i="4"/>
  <c r="H872" i="4" s="1"/>
  <c r="A873" i="4"/>
  <c r="A874" i="4"/>
  <c r="H874" i="4" s="1"/>
  <c r="A875" i="4"/>
  <c r="H875" i="4" s="1"/>
  <c r="A876" i="4"/>
  <c r="A877" i="4"/>
  <c r="H877" i="4" s="1"/>
  <c r="A878" i="4"/>
  <c r="A879" i="4"/>
  <c r="A880" i="4"/>
  <c r="I880" i="4" s="1"/>
  <c r="A881" i="4"/>
  <c r="A882" i="4"/>
  <c r="H882" i="4" s="1"/>
  <c r="A883" i="4"/>
  <c r="H883" i="4" s="1"/>
  <c r="A884" i="4"/>
  <c r="A885" i="4"/>
  <c r="H885" i="4" s="1"/>
  <c r="A886" i="4"/>
  <c r="A887" i="4"/>
  <c r="A888" i="4"/>
  <c r="H888" i="4" s="1"/>
  <c r="A889" i="4"/>
  <c r="A890" i="4"/>
  <c r="H890" i="4" s="1"/>
  <c r="A891" i="4"/>
  <c r="I891" i="4" s="1"/>
  <c r="A892" i="4"/>
  <c r="A893" i="4"/>
  <c r="I893" i="4" s="1"/>
  <c r="A894" i="4"/>
  <c r="A895" i="4"/>
  <c r="A896" i="4"/>
  <c r="H896" i="4" s="1"/>
  <c r="A897" i="4"/>
  <c r="A898" i="4"/>
  <c r="H898" i="4" s="1"/>
  <c r="A899" i="4"/>
  <c r="H899" i="4" s="1"/>
  <c r="A900" i="4"/>
  <c r="A901" i="4"/>
  <c r="H901" i="4" s="1"/>
  <c r="A902" i="4"/>
  <c r="A903" i="4"/>
  <c r="A904" i="4"/>
  <c r="I904" i="4" s="1"/>
  <c r="A905" i="4"/>
  <c r="A906" i="4"/>
  <c r="H906" i="4" s="1"/>
  <c r="A907" i="4"/>
  <c r="H907" i="4" s="1"/>
  <c r="A908" i="4"/>
  <c r="A909" i="4"/>
  <c r="A910" i="4"/>
  <c r="A911" i="4"/>
  <c r="A912" i="4"/>
  <c r="I912" i="4" s="1"/>
  <c r="A913" i="4"/>
  <c r="A914" i="4"/>
  <c r="H914" i="4" s="1"/>
  <c r="A915" i="4"/>
  <c r="H915" i="4" s="1"/>
  <c r="A916" i="4"/>
  <c r="A917" i="4"/>
  <c r="I917" i="4" s="1"/>
  <c r="A918" i="4"/>
  <c r="A919" i="4"/>
  <c r="A920" i="4"/>
  <c r="H920" i="4" s="1"/>
  <c r="A921" i="4"/>
  <c r="A922" i="4"/>
  <c r="H922" i="4" s="1"/>
  <c r="A923" i="4"/>
  <c r="H923" i="4" s="1"/>
  <c r="A924" i="4"/>
  <c r="A925" i="4"/>
  <c r="I925" i="4" s="1"/>
  <c r="A926" i="4"/>
  <c r="A927" i="4"/>
  <c r="A928" i="4"/>
  <c r="I928" i="4" s="1"/>
  <c r="A929" i="4"/>
  <c r="A930" i="4"/>
  <c r="H930" i="4" s="1"/>
  <c r="A931" i="4"/>
  <c r="H931" i="4" s="1"/>
  <c r="A932" i="4"/>
  <c r="A933" i="4"/>
  <c r="H933" i="4" s="1"/>
  <c r="A934" i="4"/>
  <c r="A935" i="4"/>
  <c r="A936" i="4"/>
  <c r="I936" i="4" s="1"/>
  <c r="A937" i="4"/>
  <c r="A938" i="4"/>
  <c r="H938" i="4" s="1"/>
  <c r="A939" i="4"/>
  <c r="H939" i="4" s="1"/>
  <c r="A940" i="4"/>
  <c r="A941" i="4"/>
  <c r="H941" i="4" s="1"/>
  <c r="A942" i="4"/>
  <c r="A943" i="4"/>
  <c r="A944" i="4"/>
  <c r="H944" i="4" s="1"/>
  <c r="A945" i="4"/>
  <c r="A946" i="4"/>
  <c r="H946" i="4" s="1"/>
  <c r="A947" i="4"/>
  <c r="H947" i="4" s="1"/>
  <c r="A948" i="4"/>
  <c r="A949" i="4"/>
  <c r="H949" i="4" s="1"/>
  <c r="A950" i="4"/>
  <c r="A951" i="4"/>
  <c r="A952" i="4"/>
  <c r="I952" i="4" s="1"/>
  <c r="A953" i="4"/>
  <c r="A954" i="4"/>
  <c r="H954" i="4" s="1"/>
  <c r="A955" i="4"/>
  <c r="H955" i="4" s="1"/>
  <c r="A956" i="4"/>
  <c r="A957" i="4"/>
  <c r="I957" i="4" s="1"/>
  <c r="A958" i="4"/>
  <c r="A959" i="4"/>
  <c r="A960" i="4"/>
  <c r="I960" i="4" s="1"/>
  <c r="A961" i="4"/>
  <c r="A962" i="4"/>
  <c r="H962" i="4" s="1"/>
  <c r="A963" i="4"/>
  <c r="H963" i="4" s="1"/>
  <c r="A964" i="4"/>
  <c r="A965" i="4"/>
  <c r="H965" i="4" s="1"/>
  <c r="A966" i="4"/>
  <c r="A967" i="4"/>
  <c r="A968" i="4"/>
  <c r="H968" i="4" s="1"/>
  <c r="A969" i="4"/>
  <c r="A970" i="4"/>
  <c r="H970" i="4" s="1"/>
  <c r="A971" i="4"/>
  <c r="H971" i="4" s="1"/>
  <c r="A972" i="4"/>
  <c r="A973" i="4"/>
  <c r="A974" i="4"/>
  <c r="A975" i="4"/>
  <c r="A976" i="4"/>
  <c r="H976" i="4" s="1"/>
  <c r="A977" i="4"/>
  <c r="A978" i="4"/>
  <c r="H978" i="4" s="1"/>
  <c r="A979" i="4"/>
  <c r="H979" i="4" s="1"/>
  <c r="A980" i="4"/>
  <c r="A981" i="4"/>
  <c r="I981" i="4" s="1"/>
  <c r="A982" i="4"/>
  <c r="A983" i="4"/>
  <c r="A984" i="4"/>
  <c r="I984" i="4" s="1"/>
  <c r="A985" i="4"/>
  <c r="A986" i="4"/>
  <c r="H986" i="4" s="1"/>
  <c r="A987" i="4"/>
  <c r="H987" i="4" s="1"/>
  <c r="A988" i="4"/>
  <c r="A989" i="4"/>
  <c r="I989" i="4" s="1"/>
  <c r="A990" i="4"/>
  <c r="A991" i="4"/>
  <c r="A992" i="4"/>
  <c r="H992" i="4" s="1"/>
  <c r="A993" i="4"/>
  <c r="A994" i="4"/>
  <c r="H994" i="4" s="1"/>
  <c r="A995" i="4"/>
  <c r="H995" i="4" s="1"/>
  <c r="A996" i="4"/>
  <c r="A997" i="4"/>
  <c r="H997" i="4" s="1"/>
  <c r="A998" i="4"/>
  <c r="A999" i="4"/>
  <c r="A1000" i="4"/>
  <c r="A1001" i="4"/>
  <c r="A1002" i="4"/>
  <c r="H1002" i="4" s="1"/>
  <c r="A1003" i="4"/>
  <c r="H1003" i="4" s="1"/>
  <c r="A1004" i="4"/>
  <c r="A1005" i="4"/>
  <c r="H1005" i="4" s="1"/>
  <c r="A1006" i="4"/>
  <c r="A1007" i="4"/>
  <c r="A1008" i="4"/>
  <c r="A1009" i="4"/>
  <c r="A1010" i="4"/>
  <c r="H1010" i="4" s="1"/>
  <c r="A1011" i="4"/>
  <c r="H1011" i="4" s="1"/>
  <c r="A1012" i="4"/>
  <c r="A1013" i="4"/>
  <c r="H1013" i="4" s="1"/>
  <c r="A1014" i="4"/>
  <c r="A1015" i="4"/>
  <c r="A1016" i="4"/>
  <c r="A1017" i="4"/>
  <c r="A1018" i="4"/>
  <c r="H1018" i="4" s="1"/>
  <c r="A1019" i="4"/>
  <c r="H1019" i="4" s="1"/>
  <c r="A1020" i="4"/>
  <c r="A1021" i="4"/>
  <c r="I1021" i="4" s="1"/>
  <c r="A1022" i="4"/>
  <c r="A1023" i="4"/>
  <c r="A1024" i="4"/>
  <c r="A1025" i="4"/>
  <c r="A1026" i="4"/>
  <c r="H1026" i="4" s="1"/>
  <c r="A1027" i="4"/>
  <c r="H1027" i="4" s="1"/>
  <c r="A1028" i="4"/>
  <c r="A1029" i="4"/>
  <c r="H1029" i="4" s="1"/>
  <c r="A1030" i="4"/>
  <c r="A1031" i="4"/>
  <c r="A1032" i="4"/>
  <c r="A1033" i="4"/>
  <c r="A1034" i="4"/>
  <c r="H1034" i="4" s="1"/>
  <c r="A1035" i="4"/>
  <c r="H1035" i="4" s="1"/>
  <c r="A1036" i="4"/>
  <c r="A1037" i="4"/>
  <c r="A1038" i="4"/>
  <c r="A1039" i="4"/>
  <c r="A1040" i="4"/>
  <c r="A1041" i="4"/>
  <c r="A1042" i="4"/>
  <c r="H1042" i="4" s="1"/>
  <c r="A1043" i="4"/>
  <c r="H1043" i="4" s="1"/>
  <c r="A1044" i="4"/>
  <c r="A1045" i="4"/>
  <c r="I1045" i="4" s="1"/>
  <c r="A1046" i="4"/>
  <c r="A1047" i="4"/>
  <c r="A1048" i="4"/>
  <c r="A1049" i="4"/>
  <c r="A1050" i="4"/>
  <c r="H1050" i="4" s="1"/>
  <c r="A1051" i="4"/>
  <c r="H1051" i="4" s="1"/>
  <c r="A1052" i="4"/>
  <c r="A1053" i="4"/>
  <c r="I1053" i="4" s="1"/>
  <c r="A1054" i="4"/>
  <c r="A1055" i="4"/>
  <c r="A1056" i="4"/>
  <c r="A1057" i="4"/>
  <c r="A1058" i="4"/>
  <c r="H1058" i="4" s="1"/>
  <c r="A1059" i="4"/>
  <c r="H1059" i="4" s="1"/>
  <c r="A1060" i="4"/>
  <c r="A1061" i="4"/>
  <c r="H1061" i="4" s="1"/>
  <c r="A1062" i="4"/>
  <c r="A1063" i="4"/>
  <c r="A1064" i="4"/>
  <c r="A1065" i="4"/>
  <c r="A1066" i="4"/>
  <c r="H1066" i="4" s="1"/>
  <c r="A1067" i="4"/>
  <c r="H1067" i="4" s="1"/>
  <c r="A1068" i="4"/>
  <c r="A1069" i="4"/>
  <c r="H1069" i="4" s="1"/>
  <c r="A1070" i="4"/>
  <c r="A1071" i="4"/>
  <c r="A1072" i="4"/>
  <c r="A1073" i="4"/>
  <c r="A1074" i="4"/>
  <c r="H1074" i="4" s="1"/>
  <c r="A1075" i="4"/>
  <c r="H1075" i="4" s="1"/>
  <c r="A1076" i="4"/>
  <c r="A1077" i="4"/>
  <c r="H1077" i="4" s="1"/>
  <c r="A1078" i="4"/>
  <c r="A1079" i="4"/>
  <c r="A1080" i="4"/>
  <c r="A1081" i="4"/>
  <c r="A1082" i="4"/>
  <c r="H1082" i="4" s="1"/>
  <c r="A1083" i="4"/>
  <c r="H1083" i="4" s="1"/>
  <c r="A1084" i="4"/>
  <c r="A1085" i="4"/>
  <c r="I1085" i="4" s="1"/>
  <c r="A1086" i="4"/>
  <c r="A1087" i="4"/>
  <c r="A1088" i="4"/>
  <c r="A1089" i="4"/>
  <c r="A1090" i="4"/>
  <c r="H1090" i="4" s="1"/>
  <c r="A1091" i="4"/>
  <c r="H1091" i="4" s="1"/>
  <c r="A1092" i="4"/>
  <c r="A1093" i="4"/>
  <c r="H1093" i="4" s="1"/>
  <c r="A1094" i="4"/>
  <c r="A1095" i="4"/>
  <c r="A1096" i="4"/>
  <c r="A1097" i="4"/>
  <c r="A1098" i="4"/>
  <c r="H1098" i="4" s="1"/>
  <c r="A1099" i="4"/>
  <c r="H1099" i="4" s="1"/>
  <c r="A1100" i="4"/>
  <c r="A1101" i="4"/>
  <c r="A1102" i="4"/>
  <c r="A1103" i="4"/>
  <c r="A1104" i="4"/>
  <c r="A1105" i="4"/>
  <c r="A1106" i="4"/>
  <c r="H1106" i="4" s="1"/>
  <c r="A1107" i="4"/>
  <c r="H1107" i="4" s="1"/>
  <c r="A1108" i="4"/>
  <c r="A1109" i="4"/>
  <c r="I1109" i="4" s="1"/>
  <c r="A1110" i="4"/>
  <c r="A1111" i="4"/>
  <c r="A1112" i="4"/>
  <c r="A1113" i="4"/>
  <c r="A1114" i="4"/>
  <c r="H1114" i="4" s="1"/>
  <c r="A1115" i="4"/>
  <c r="H1115" i="4" s="1"/>
  <c r="A1116" i="4"/>
  <c r="A1117" i="4"/>
  <c r="I1117" i="4" s="1"/>
  <c r="A1118" i="4"/>
  <c r="A1119" i="4"/>
  <c r="A1120" i="4"/>
  <c r="A1121" i="4"/>
  <c r="A1122" i="4"/>
  <c r="H1122" i="4" s="1"/>
  <c r="A1123" i="4"/>
  <c r="H1123" i="4" s="1"/>
  <c r="A1124" i="4"/>
  <c r="A1125" i="4"/>
  <c r="H1125" i="4" s="1"/>
  <c r="A1126" i="4"/>
  <c r="A1127" i="4"/>
  <c r="A1128" i="4"/>
  <c r="A1129" i="4"/>
  <c r="A1130" i="4"/>
  <c r="H1130" i="4" s="1"/>
  <c r="A1131" i="4"/>
  <c r="H1131" i="4" s="1"/>
  <c r="A1132" i="4"/>
  <c r="A1133" i="4"/>
  <c r="H1133" i="4" s="1"/>
  <c r="A1134" i="4"/>
  <c r="A1135" i="4"/>
  <c r="A1136" i="4"/>
  <c r="A1137" i="4"/>
  <c r="A1138" i="4"/>
  <c r="H1138" i="4" s="1"/>
  <c r="A1139" i="4"/>
  <c r="H1139" i="4" s="1"/>
  <c r="A1140" i="4"/>
  <c r="A1141" i="4"/>
  <c r="H1141" i="4" s="1"/>
  <c r="A1142" i="4"/>
  <c r="A1143" i="4"/>
  <c r="A1144" i="4"/>
  <c r="A1145" i="4"/>
  <c r="A1146" i="4"/>
  <c r="I1146" i="4" s="1"/>
  <c r="A1147" i="4"/>
  <c r="I1147" i="4" s="1"/>
  <c r="A1148" i="4"/>
  <c r="A1149" i="4"/>
  <c r="I1149" i="4" s="1"/>
  <c r="A1150" i="4"/>
  <c r="A1151" i="4"/>
  <c r="A1152" i="4"/>
  <c r="A1153" i="4"/>
  <c r="A1154" i="4"/>
  <c r="I1154" i="4" s="1"/>
  <c r="A1155" i="4"/>
  <c r="H1155" i="4" s="1"/>
  <c r="A1156" i="4"/>
  <c r="A1157" i="4"/>
  <c r="H1157" i="4" s="1"/>
  <c r="A1158" i="4"/>
  <c r="A1159" i="4"/>
  <c r="A1160" i="4"/>
  <c r="A1161" i="4"/>
  <c r="A1162" i="4"/>
  <c r="H1162" i="4" s="1"/>
  <c r="A1163" i="4"/>
  <c r="H1163" i="4" s="1"/>
  <c r="A1164" i="4"/>
  <c r="A1165" i="4"/>
  <c r="I1165" i="4" s="1"/>
  <c r="A1166" i="4"/>
  <c r="A1167" i="4"/>
  <c r="A1168" i="4"/>
  <c r="A1169" i="4"/>
  <c r="A1170" i="4"/>
  <c r="H1170" i="4" s="1"/>
  <c r="A1171" i="4"/>
  <c r="H1171" i="4" s="1"/>
  <c r="A1172" i="4"/>
  <c r="A1173" i="4"/>
  <c r="I1173" i="4" s="1"/>
  <c r="A1174" i="4"/>
  <c r="A1175" i="4"/>
  <c r="A1176" i="4"/>
  <c r="A1177" i="4"/>
  <c r="A1178" i="4"/>
  <c r="H1178" i="4" s="1"/>
  <c r="A1179" i="4"/>
  <c r="H1179" i="4" s="1"/>
  <c r="A1180" i="4"/>
  <c r="A1181" i="4"/>
  <c r="H1181" i="4" s="1"/>
  <c r="A1182" i="4"/>
  <c r="A1183" i="4"/>
  <c r="A1184" i="4"/>
  <c r="A1185" i="4"/>
  <c r="A1186" i="4"/>
  <c r="I1186" i="4" s="1"/>
  <c r="A1187" i="4"/>
  <c r="H1187" i="4" s="1"/>
  <c r="A1188" i="4"/>
  <c r="A1189" i="4"/>
  <c r="I1189" i="4" s="1"/>
  <c r="A1190" i="4"/>
  <c r="A1191" i="4"/>
  <c r="A1192" i="4"/>
  <c r="A1193" i="4"/>
  <c r="A1194" i="4"/>
  <c r="I1194" i="4" s="1"/>
  <c r="A1195" i="4"/>
  <c r="H1195" i="4" s="1"/>
  <c r="A1196" i="4"/>
  <c r="A1197" i="4"/>
  <c r="H1197" i="4" s="1"/>
  <c r="A1198" i="4"/>
  <c r="A1199" i="4"/>
  <c r="A1200" i="4"/>
  <c r="A1201" i="4"/>
  <c r="A1202" i="4"/>
  <c r="H1202" i="4" s="1"/>
  <c r="A1203" i="4"/>
  <c r="H1203" i="4" s="1"/>
  <c r="A1204" i="4"/>
  <c r="A1205" i="4"/>
  <c r="H1205" i="4" s="1"/>
  <c r="A1206" i="4"/>
  <c r="A1207" i="4"/>
  <c r="A1208" i="4"/>
  <c r="A1209" i="4"/>
  <c r="A1210" i="4"/>
  <c r="H1210" i="4" s="1"/>
  <c r="A1211" i="4"/>
  <c r="H1211" i="4" s="1"/>
  <c r="A1212" i="4"/>
  <c r="A1213" i="4"/>
  <c r="I1213" i="4" s="1"/>
  <c r="A1214" i="4"/>
  <c r="A1215" i="4"/>
  <c r="A1216" i="4"/>
  <c r="A1217" i="4"/>
  <c r="A1218" i="4"/>
  <c r="H1218" i="4" s="1"/>
  <c r="A1219" i="4"/>
  <c r="H1219" i="4" s="1"/>
  <c r="A1220" i="4"/>
  <c r="A1221" i="4"/>
  <c r="H1221" i="4" s="1"/>
  <c r="A1222" i="4"/>
  <c r="A1223" i="4"/>
  <c r="A1224" i="4"/>
  <c r="A1225" i="4"/>
  <c r="A1226" i="4"/>
  <c r="I1226" i="4" s="1"/>
  <c r="A1227" i="4"/>
  <c r="H1227" i="4" s="1"/>
  <c r="A1228" i="4"/>
  <c r="A1229" i="4"/>
  <c r="I1229" i="4" s="1"/>
  <c r="A1230" i="4"/>
  <c r="A1231" i="4"/>
  <c r="A1232" i="4"/>
  <c r="A1233" i="4"/>
  <c r="A1234" i="4"/>
  <c r="H1234" i="4" s="1"/>
  <c r="A1235" i="4"/>
  <c r="H1235" i="4" s="1"/>
  <c r="A1236" i="4"/>
  <c r="A1237" i="4"/>
  <c r="I1237" i="4" s="1"/>
  <c r="A1238" i="4"/>
  <c r="A1239" i="4"/>
  <c r="A1240" i="4"/>
  <c r="A1241" i="4"/>
  <c r="A1242" i="4"/>
  <c r="H1242" i="4" s="1"/>
  <c r="A1243" i="4"/>
  <c r="H1243" i="4" s="1"/>
  <c r="A1244" i="4"/>
  <c r="A1245" i="4"/>
  <c r="H1245" i="4" s="1"/>
  <c r="A1246" i="4"/>
  <c r="A1247" i="4"/>
  <c r="A1248" i="4"/>
  <c r="A1249" i="4"/>
  <c r="A1250" i="4"/>
  <c r="H1250" i="4" s="1"/>
  <c r="A1251" i="4"/>
  <c r="H1251" i="4" s="1"/>
  <c r="A1252" i="4"/>
  <c r="A1253" i="4"/>
  <c r="I1253" i="4" s="1"/>
  <c r="A1254" i="4"/>
  <c r="A1255" i="4"/>
  <c r="A1256" i="4"/>
  <c r="A1257" i="4"/>
  <c r="A1258" i="4"/>
  <c r="I1258" i="4" s="1"/>
  <c r="A1259" i="4"/>
  <c r="H1259" i="4" s="1"/>
  <c r="A1260" i="4"/>
  <c r="A1261" i="4"/>
  <c r="H1261" i="4" s="1"/>
  <c r="A1262" i="4"/>
  <c r="A1263" i="4"/>
  <c r="A1264" i="4"/>
  <c r="A1265" i="4"/>
  <c r="A1266" i="4"/>
  <c r="I1266" i="4" s="1"/>
  <c r="A1267" i="4"/>
  <c r="H1267" i="4" s="1"/>
  <c r="A1268" i="4"/>
  <c r="A1269" i="4"/>
  <c r="H1269" i="4" s="1"/>
  <c r="A1270" i="4"/>
  <c r="A1271" i="4"/>
  <c r="A1272" i="4"/>
  <c r="A1273" i="4"/>
  <c r="A1274" i="4"/>
  <c r="H1274" i="4" s="1"/>
  <c r="A1275" i="4"/>
  <c r="H1275" i="4" s="1"/>
  <c r="A1276" i="4"/>
  <c r="A1277" i="4"/>
  <c r="I1277" i="4" s="1"/>
  <c r="A1278" i="4"/>
  <c r="A1279" i="4"/>
  <c r="A1280" i="4"/>
  <c r="A1281" i="4"/>
  <c r="A1282" i="4"/>
  <c r="H1282" i="4" s="1"/>
  <c r="A1283" i="4"/>
  <c r="H1283" i="4" s="1"/>
  <c r="A1284" i="4"/>
  <c r="A1285" i="4"/>
  <c r="H1285" i="4" s="1"/>
  <c r="A1286" i="4"/>
  <c r="A1287" i="4"/>
  <c r="A1288" i="4"/>
  <c r="A1289" i="4"/>
  <c r="A1290" i="4"/>
  <c r="H1290" i="4" s="1"/>
  <c r="A1291" i="4"/>
  <c r="H1291" i="4" s="1"/>
  <c r="A1292" i="4"/>
  <c r="A1293" i="4"/>
  <c r="I1293" i="4" s="1"/>
  <c r="A1294" i="4"/>
  <c r="A1295" i="4"/>
  <c r="A1296" i="4"/>
  <c r="A1297" i="4"/>
  <c r="A1298" i="4"/>
  <c r="I1298" i="4" s="1"/>
  <c r="A1299" i="4"/>
  <c r="H1299" i="4" s="1"/>
  <c r="A1300" i="4"/>
  <c r="A1301" i="4"/>
  <c r="I1301" i="4" s="1"/>
  <c r="A1302" i="4"/>
  <c r="A1303" i="4"/>
  <c r="A1304" i="4"/>
  <c r="A1305" i="4"/>
  <c r="A1306" i="4"/>
  <c r="H1306" i="4" s="1"/>
  <c r="A1307" i="4"/>
  <c r="H1307" i="4" s="1"/>
  <c r="A1308" i="4"/>
  <c r="A1309" i="4"/>
  <c r="H1309" i="4" s="1"/>
  <c r="A1310" i="4"/>
  <c r="A1311" i="4"/>
  <c r="A1312" i="4"/>
  <c r="A1313" i="4"/>
  <c r="A1314" i="4"/>
  <c r="H1314" i="4" s="1"/>
  <c r="A1315" i="4"/>
  <c r="H1315" i="4" s="1"/>
  <c r="A1316" i="4"/>
  <c r="A1317" i="4"/>
  <c r="I1317" i="4" s="1"/>
  <c r="A1318" i="4"/>
  <c r="A1319" i="4"/>
  <c r="A1320" i="4"/>
  <c r="A1321" i="4"/>
  <c r="A1322" i="4"/>
  <c r="H1322" i="4" s="1"/>
  <c r="A1323" i="4"/>
  <c r="H1323" i="4" s="1"/>
  <c r="A1324" i="4"/>
  <c r="A1325" i="4"/>
  <c r="H1325" i="4" s="1"/>
  <c r="A1326" i="4"/>
  <c r="A1327" i="4"/>
  <c r="A1328" i="4"/>
  <c r="A1329" i="4"/>
  <c r="A1330" i="4"/>
  <c r="I1330" i="4" s="1"/>
  <c r="A1331" i="4"/>
  <c r="A1332" i="4"/>
  <c r="A1333" i="4"/>
  <c r="H1333" i="4" s="1"/>
  <c r="A1334" i="4"/>
  <c r="A1335" i="4"/>
  <c r="A1336" i="4"/>
  <c r="A1337" i="4"/>
  <c r="A1338" i="4"/>
  <c r="I1338" i="4" s="1"/>
  <c r="A1339" i="4"/>
  <c r="A1340" i="4"/>
  <c r="A1341" i="4"/>
  <c r="I1341" i="4" s="1"/>
  <c r="A1342" i="4"/>
  <c r="A1343" i="4"/>
  <c r="A1344" i="4"/>
  <c r="A1345" i="4"/>
  <c r="A1346" i="4"/>
  <c r="I1346" i="4" s="1"/>
  <c r="A1347" i="4"/>
  <c r="A1348" i="4"/>
  <c r="A1349" i="4"/>
  <c r="I1349" i="4" s="1"/>
  <c r="A1350" i="4"/>
  <c r="A1351" i="4"/>
  <c r="A1352" i="4"/>
  <c r="A1353" i="4"/>
  <c r="A1354" i="4"/>
  <c r="I1354" i="4" s="1"/>
  <c r="A1355" i="4"/>
  <c r="A1356" i="4"/>
  <c r="A1357" i="4"/>
  <c r="I1357" i="4" s="1"/>
  <c r="A1358" i="4"/>
  <c r="A1359" i="4"/>
  <c r="A1360" i="4"/>
  <c r="A1361" i="4"/>
  <c r="A1362" i="4"/>
  <c r="I1362" i="4" s="1"/>
  <c r="A1363" i="4"/>
  <c r="A1364" i="4"/>
  <c r="A1365" i="4"/>
  <c r="I1365" i="4" s="1"/>
  <c r="A1366" i="4"/>
  <c r="A1367" i="4"/>
  <c r="A1368" i="4"/>
  <c r="A1369" i="4"/>
  <c r="A1370" i="4"/>
  <c r="I1370" i="4" s="1"/>
  <c r="A1371" i="4"/>
  <c r="I1371" i="4" s="1"/>
  <c r="A1372" i="4"/>
  <c r="A1373" i="4"/>
  <c r="A1374" i="4"/>
  <c r="A1375" i="4"/>
  <c r="A1376" i="4"/>
  <c r="A1377" i="4"/>
  <c r="A1378" i="4"/>
  <c r="I1378" i="4" s="1"/>
  <c r="A1379" i="4"/>
  <c r="A1380" i="4"/>
  <c r="A1381" i="4"/>
  <c r="I1381" i="4" s="1"/>
  <c r="A1382" i="4"/>
  <c r="A1383" i="4"/>
  <c r="A1384" i="4"/>
  <c r="A1385" i="4"/>
  <c r="A1386" i="4"/>
  <c r="A1387" i="4"/>
  <c r="A1388" i="4"/>
  <c r="A1389" i="4"/>
  <c r="I1389" i="4" s="1"/>
  <c r="A1390" i="4"/>
  <c r="A1391" i="4"/>
  <c r="A1392" i="4"/>
  <c r="A1393" i="4"/>
  <c r="A1394" i="4"/>
  <c r="I1394" i="4" s="1"/>
  <c r="A1395" i="4"/>
  <c r="A1396" i="4"/>
  <c r="A1397" i="4"/>
  <c r="H1397" i="4" s="1"/>
  <c r="A1398" i="4"/>
  <c r="A1399" i="4"/>
  <c r="A1400" i="4"/>
  <c r="A1401" i="4"/>
  <c r="A1402" i="4"/>
  <c r="I1402" i="4" s="1"/>
  <c r="A1403" i="4"/>
  <c r="H1403" i="4" s="1"/>
  <c r="A1404" i="4"/>
  <c r="A1405" i="4"/>
  <c r="H1405" i="4" s="1"/>
  <c r="A1406" i="4"/>
  <c r="A1407" i="4"/>
  <c r="A1408" i="4"/>
  <c r="A1409" i="4"/>
  <c r="A1410" i="4"/>
  <c r="I1410" i="4" s="1"/>
  <c r="A1411" i="4"/>
  <c r="A1412" i="4"/>
  <c r="A1413" i="4"/>
  <c r="H1413" i="4" s="1"/>
  <c r="A1414" i="4"/>
  <c r="A1415" i="4"/>
  <c r="A1416" i="4"/>
  <c r="A1417" i="4"/>
  <c r="A1418" i="4"/>
  <c r="A1419" i="4"/>
  <c r="A1420" i="4"/>
  <c r="A1421" i="4"/>
  <c r="I1421" i="4" s="1"/>
  <c r="A1422" i="4"/>
  <c r="A1423" i="4"/>
  <c r="A1424" i="4"/>
  <c r="A1425" i="4"/>
  <c r="A1426" i="4"/>
  <c r="I1426" i="4" s="1"/>
  <c r="A1427" i="4"/>
  <c r="A1428" i="4"/>
  <c r="A1429" i="4"/>
  <c r="I1429" i="4" s="1"/>
  <c r="A1430" i="4"/>
  <c r="A1431" i="4"/>
  <c r="A1432" i="4"/>
  <c r="A1433" i="4"/>
  <c r="A1434" i="4"/>
  <c r="I1434" i="4" s="1"/>
  <c r="A1435" i="4"/>
  <c r="A1436" i="4"/>
  <c r="A1437" i="4"/>
  <c r="H1437" i="4" s="1"/>
  <c r="A1438" i="4"/>
  <c r="A1439" i="4"/>
  <c r="A1440" i="4"/>
  <c r="A1441" i="4"/>
  <c r="A1442" i="4"/>
  <c r="I1442" i="4" s="1"/>
  <c r="A1443" i="4"/>
  <c r="A1444" i="4"/>
  <c r="A1445" i="4"/>
  <c r="I1445" i="4" s="1"/>
  <c r="A1446" i="4"/>
  <c r="A1447" i="4"/>
  <c r="A1448" i="4"/>
  <c r="A1449" i="4"/>
  <c r="A1450" i="4"/>
  <c r="I1450" i="4" s="1"/>
  <c r="A1451" i="4"/>
  <c r="A1452" i="4"/>
  <c r="A1453" i="4"/>
  <c r="I1453" i="4" s="1"/>
  <c r="A1454" i="4"/>
  <c r="A1455" i="4"/>
  <c r="A1456" i="4"/>
  <c r="A1457" i="4"/>
  <c r="A1458" i="4"/>
  <c r="I1458" i="4" s="1"/>
  <c r="A1459" i="4"/>
  <c r="A1460" i="4"/>
  <c r="A1461" i="4"/>
  <c r="H1461" i="4" s="1"/>
  <c r="A1462" i="4"/>
  <c r="A1463" i="4"/>
  <c r="A1464" i="4"/>
  <c r="A1465" i="4"/>
  <c r="A1466" i="4"/>
  <c r="I1466" i="4" s="1"/>
  <c r="A1467" i="4"/>
  <c r="A1468" i="4"/>
  <c r="A1469" i="4"/>
  <c r="H1469" i="4" s="1"/>
  <c r="A1470" i="4"/>
  <c r="A1471" i="4"/>
  <c r="A1472" i="4"/>
  <c r="A1473" i="4"/>
  <c r="A1474" i="4"/>
  <c r="I1474" i="4" s="1"/>
  <c r="A1475" i="4"/>
  <c r="A1476" i="4"/>
  <c r="A1477" i="4"/>
  <c r="I1477" i="4" s="1"/>
  <c r="A1478" i="4"/>
  <c r="A1479" i="4"/>
  <c r="A1480" i="4"/>
  <c r="A1481" i="4"/>
  <c r="A1482" i="4"/>
  <c r="I1482" i="4" s="1"/>
  <c r="A1483" i="4"/>
  <c r="A1484" i="4"/>
  <c r="A1485" i="4"/>
  <c r="I1485" i="4" s="1"/>
  <c r="A1486" i="4"/>
  <c r="A1487" i="4"/>
  <c r="A1488" i="4"/>
  <c r="A1489" i="4"/>
  <c r="A1490" i="4"/>
  <c r="I1490" i="4" s="1"/>
  <c r="A1491" i="4"/>
  <c r="A1492" i="4"/>
  <c r="A1493" i="4"/>
  <c r="I1493" i="4" s="1"/>
  <c r="A1494" i="4"/>
  <c r="A1495" i="4"/>
  <c r="A1496" i="4"/>
  <c r="A1497" i="4"/>
  <c r="A1498" i="4"/>
  <c r="I1498" i="4" s="1"/>
  <c r="A1499" i="4"/>
  <c r="A1500" i="4"/>
  <c r="A1501" i="4"/>
  <c r="H1501" i="4" s="1"/>
  <c r="A1502" i="4"/>
  <c r="A1503" i="4"/>
  <c r="A1504" i="4"/>
  <c r="A1505" i="4"/>
  <c r="A1506" i="4"/>
  <c r="I1506" i="4" s="1"/>
  <c r="A1507" i="4"/>
  <c r="A1508" i="4"/>
  <c r="A1509" i="4"/>
  <c r="I1509" i="4" s="1"/>
  <c r="A1510" i="4"/>
  <c r="A1511" i="4"/>
  <c r="A1512" i="4"/>
  <c r="A1513" i="4"/>
  <c r="A1514" i="4"/>
  <c r="I1514" i="4" s="1"/>
  <c r="A1515" i="4"/>
  <c r="A1516" i="4"/>
  <c r="A1517" i="4"/>
  <c r="I1517" i="4" s="1"/>
  <c r="A1518" i="4"/>
  <c r="A1519" i="4"/>
  <c r="A1520" i="4"/>
  <c r="A1521" i="4"/>
  <c r="A1522" i="4"/>
  <c r="A1523" i="4"/>
  <c r="A1524" i="4"/>
  <c r="A1525" i="4"/>
  <c r="H1525" i="4" s="1"/>
  <c r="A1526" i="4"/>
  <c r="A1527" i="4"/>
  <c r="A1528" i="4"/>
  <c r="A1529" i="4"/>
  <c r="A1530" i="4"/>
  <c r="I1530" i="4" s="1"/>
  <c r="A1531" i="4"/>
  <c r="H1531" i="4" s="1"/>
  <c r="A1532" i="4"/>
  <c r="A1533" i="4"/>
  <c r="H1533" i="4" s="1"/>
  <c r="A1534" i="4"/>
  <c r="A1535" i="4"/>
  <c r="A1536" i="4"/>
  <c r="A1537" i="4"/>
  <c r="A1538" i="4"/>
  <c r="I1538" i="4" s="1"/>
  <c r="A1539" i="4"/>
  <c r="A1540" i="4"/>
  <c r="A1541" i="4"/>
  <c r="H1541" i="4" s="1"/>
  <c r="A1542" i="4"/>
  <c r="A1543" i="4"/>
  <c r="A1544" i="4"/>
  <c r="A1545" i="4"/>
  <c r="A1546" i="4"/>
  <c r="I1546" i="4" s="1"/>
  <c r="A1547" i="4"/>
  <c r="A1548" i="4"/>
  <c r="A1549" i="4"/>
  <c r="H1549" i="4" s="1"/>
  <c r="A1550" i="4"/>
  <c r="A1551" i="4"/>
  <c r="A1552" i="4"/>
  <c r="A1553" i="4"/>
  <c r="A1554" i="4"/>
  <c r="A1555" i="4"/>
  <c r="A1556" i="4"/>
  <c r="A1557" i="4"/>
  <c r="I1557" i="4" s="1"/>
  <c r="A1558" i="4"/>
  <c r="A1559" i="4"/>
  <c r="A1560" i="4"/>
  <c r="A1561" i="4"/>
  <c r="A1562" i="4"/>
  <c r="I1562" i="4" s="1"/>
  <c r="A1563" i="4"/>
  <c r="A1564" i="4"/>
  <c r="A1565" i="4"/>
  <c r="H1565" i="4" s="1"/>
  <c r="A1566" i="4"/>
  <c r="A1567" i="4"/>
  <c r="A1568" i="4"/>
  <c r="A1569" i="4"/>
  <c r="A1570" i="4"/>
  <c r="I1570" i="4" s="1"/>
  <c r="A1571" i="4"/>
  <c r="A1572" i="4"/>
  <c r="A1573" i="4"/>
  <c r="I1573" i="4" s="1"/>
  <c r="A1574" i="4"/>
  <c r="A1575" i="4"/>
  <c r="A1576" i="4"/>
  <c r="A1577" i="4"/>
  <c r="A1578" i="4"/>
  <c r="I1578" i="4" s="1"/>
  <c r="A1579" i="4"/>
  <c r="A1580" i="4"/>
  <c r="A1581" i="4"/>
  <c r="H1581" i="4" s="1"/>
  <c r="A1582" i="4"/>
  <c r="A1583" i="4"/>
  <c r="A1584" i="4"/>
  <c r="A1585" i="4"/>
  <c r="A1586" i="4"/>
  <c r="I1586" i="4" s="1"/>
  <c r="A1587" i="4"/>
  <c r="A1588" i="4"/>
  <c r="A1589" i="4"/>
  <c r="I1589" i="4" s="1"/>
  <c r="A1590" i="4"/>
  <c r="A1591" i="4"/>
  <c r="A1592" i="4"/>
  <c r="A1593" i="4"/>
  <c r="A1594" i="4"/>
  <c r="I1594" i="4" s="1"/>
  <c r="A1595" i="4"/>
  <c r="H1595" i="4" s="1"/>
  <c r="A1596" i="4"/>
  <c r="A1597" i="4"/>
  <c r="I1597" i="4" s="1"/>
  <c r="A1598" i="4"/>
  <c r="A1599" i="4"/>
  <c r="A1600" i="4"/>
  <c r="A1601" i="4"/>
  <c r="A1602" i="4"/>
  <c r="I1602" i="4" s="1"/>
  <c r="A1603" i="4"/>
  <c r="A1604" i="4"/>
  <c r="A1605" i="4"/>
  <c r="H1605" i="4" s="1"/>
  <c r="A1606" i="4"/>
  <c r="A1607" i="4"/>
  <c r="A1608" i="4"/>
  <c r="A1609" i="4"/>
  <c r="A1610" i="4"/>
  <c r="I1610" i="4" s="1"/>
  <c r="A1611" i="4"/>
  <c r="A1612" i="4"/>
  <c r="A1613" i="4"/>
  <c r="I1613" i="4" s="1"/>
  <c r="A1614" i="4"/>
  <c r="A1615" i="4"/>
  <c r="A1616" i="4"/>
  <c r="A1617" i="4"/>
  <c r="A1618" i="4"/>
  <c r="I1618" i="4" s="1"/>
  <c r="A1619" i="4"/>
  <c r="A1620" i="4"/>
  <c r="A1621" i="4"/>
  <c r="I1621" i="4" s="1"/>
  <c r="A1622" i="4"/>
  <c r="A1623" i="4"/>
  <c r="A1624" i="4"/>
  <c r="A1625" i="4"/>
  <c r="A1626" i="4"/>
  <c r="I1626" i="4" s="1"/>
  <c r="A1627" i="4"/>
  <c r="A1628" i="4"/>
  <c r="A1629" i="4"/>
  <c r="H1629" i="4" s="1"/>
  <c r="A1630" i="4"/>
  <c r="A1631" i="4"/>
  <c r="A1632" i="4"/>
  <c r="A1633" i="4"/>
  <c r="A1634" i="4"/>
  <c r="I1634" i="4" s="1"/>
  <c r="A1635" i="4"/>
  <c r="A1636" i="4"/>
  <c r="A1637" i="4"/>
  <c r="I1637" i="4" s="1"/>
  <c r="A1638" i="4"/>
  <c r="A1639" i="4"/>
  <c r="A1640" i="4"/>
  <c r="A1641" i="4"/>
  <c r="A1642" i="4"/>
  <c r="I1642" i="4" s="1"/>
  <c r="A1643" i="4"/>
  <c r="A1644" i="4"/>
  <c r="A1645" i="4"/>
  <c r="I1645" i="4" s="1"/>
  <c r="A1646" i="4"/>
  <c r="A1647" i="4"/>
  <c r="A1648" i="4"/>
  <c r="A1649" i="4"/>
  <c r="A1650" i="4"/>
  <c r="I1650" i="4" s="1"/>
  <c r="A1651" i="4"/>
  <c r="A1652" i="4"/>
  <c r="A1653" i="4"/>
  <c r="I1653" i="4" s="1"/>
  <c r="A1654" i="4"/>
  <c r="A1655" i="4"/>
  <c r="A1656" i="4"/>
  <c r="A1657" i="4"/>
  <c r="A1658" i="4"/>
  <c r="A1659" i="4"/>
  <c r="H1659" i="4" s="1"/>
  <c r="A1660" i="4"/>
  <c r="A1661" i="4"/>
  <c r="I1661" i="4" s="1"/>
  <c r="A1662" i="4"/>
  <c r="A1663" i="4"/>
  <c r="A1664" i="4"/>
  <c r="A1665" i="4"/>
  <c r="A1666" i="4"/>
  <c r="I1666" i="4" s="1"/>
  <c r="A1667" i="4"/>
  <c r="A1668" i="4"/>
  <c r="A1669" i="4"/>
  <c r="I1669" i="4" s="1"/>
  <c r="A1670" i="4"/>
  <c r="A1671" i="4"/>
  <c r="A1672" i="4"/>
  <c r="A1673" i="4"/>
  <c r="A1674" i="4"/>
  <c r="I1674" i="4" s="1"/>
  <c r="A1675" i="4"/>
  <c r="A1676" i="4"/>
  <c r="A1677" i="4"/>
  <c r="H1677" i="4" s="1"/>
  <c r="A1678" i="4"/>
  <c r="A1679" i="4"/>
  <c r="A1680" i="4"/>
  <c r="A1681" i="4"/>
  <c r="A1682" i="4"/>
  <c r="I1682" i="4" s="1"/>
  <c r="A1683" i="4"/>
  <c r="A1684" i="4"/>
  <c r="A1685" i="4"/>
  <c r="H1685" i="4" s="1"/>
  <c r="A1686" i="4"/>
  <c r="A1687" i="4"/>
  <c r="A1688" i="4"/>
  <c r="A1689" i="4"/>
  <c r="A1690" i="4"/>
  <c r="A1691" i="4"/>
  <c r="A1692" i="4"/>
  <c r="A1693" i="4"/>
  <c r="H1693" i="4" s="1"/>
  <c r="A1694" i="4"/>
  <c r="A1695" i="4"/>
  <c r="A1696" i="4"/>
  <c r="A1697" i="4"/>
  <c r="A1698" i="4"/>
  <c r="I1698" i="4" s="1"/>
  <c r="A1699" i="4"/>
  <c r="A1700" i="4"/>
  <c r="A1701" i="4"/>
  <c r="I1701" i="4" s="1"/>
  <c r="A1702" i="4"/>
  <c r="A1703" i="4"/>
  <c r="A1704" i="4"/>
  <c r="A1705" i="4"/>
  <c r="A1706" i="4"/>
  <c r="I1706" i="4" s="1"/>
  <c r="A1707" i="4"/>
  <c r="A1708" i="4"/>
  <c r="A1709" i="4"/>
  <c r="H1709" i="4" s="1"/>
  <c r="A1710" i="4"/>
  <c r="A1711" i="4"/>
  <c r="A1712" i="4"/>
  <c r="A1713" i="4"/>
  <c r="A1714" i="4"/>
  <c r="I1714" i="4" s="1"/>
  <c r="A1715" i="4"/>
  <c r="A1716" i="4"/>
  <c r="A1717" i="4"/>
  <c r="H1717" i="4" s="1"/>
  <c r="A1718" i="4"/>
  <c r="A1719" i="4"/>
  <c r="A1720" i="4"/>
  <c r="A1721" i="4"/>
  <c r="A1722" i="4"/>
  <c r="I1722" i="4" s="1"/>
  <c r="A1723" i="4"/>
  <c r="H1723" i="4" s="1"/>
  <c r="A1724" i="4"/>
  <c r="A1725" i="4"/>
  <c r="I1725" i="4" s="1"/>
  <c r="A1726" i="4"/>
  <c r="A1727" i="4"/>
  <c r="A1728" i="4"/>
  <c r="A1729" i="4"/>
  <c r="A1730" i="4"/>
  <c r="I1730" i="4" s="1"/>
  <c r="A1731" i="4"/>
  <c r="A1732" i="4"/>
  <c r="A1733" i="4"/>
  <c r="I1733" i="4" s="1"/>
  <c r="A1734" i="4"/>
  <c r="A1735" i="4"/>
  <c r="A1736" i="4"/>
  <c r="A1737" i="4"/>
  <c r="A1738" i="4"/>
  <c r="I1738" i="4" s="1"/>
  <c r="A1739" i="4"/>
  <c r="A1740" i="4"/>
  <c r="A1741" i="4"/>
  <c r="I1741" i="4" s="1"/>
  <c r="A1742" i="4"/>
  <c r="A1743" i="4"/>
  <c r="A1744" i="4"/>
  <c r="A1745" i="4"/>
  <c r="A1746" i="4"/>
  <c r="I1746" i="4" s="1"/>
  <c r="A1747" i="4"/>
  <c r="A1748" i="4"/>
  <c r="A1749" i="4"/>
  <c r="I1749" i="4" s="1"/>
  <c r="A1750" i="4"/>
  <c r="A1751" i="4"/>
  <c r="A1752" i="4"/>
  <c r="A1753" i="4"/>
  <c r="A1754" i="4"/>
  <c r="I1754" i="4" s="1"/>
  <c r="A1755" i="4"/>
  <c r="A1756" i="4"/>
  <c r="A1757" i="4"/>
  <c r="A1758" i="4"/>
  <c r="A1759"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K602" i="4"/>
  <c r="K603" i="4"/>
  <c r="K604" i="4"/>
  <c r="K605" i="4"/>
  <c r="K606" i="4"/>
  <c r="K607" i="4"/>
  <c r="K608" i="4"/>
  <c r="K609" i="4"/>
  <c r="K610" i="4"/>
  <c r="K611" i="4"/>
  <c r="K612" i="4"/>
  <c r="K613" i="4"/>
  <c r="K614" i="4"/>
  <c r="K615" i="4"/>
  <c r="K616" i="4"/>
  <c r="K617" i="4"/>
  <c r="K618" i="4"/>
  <c r="K619" i="4"/>
  <c r="K620" i="4"/>
  <c r="K621" i="4"/>
  <c r="K622" i="4"/>
  <c r="K623" i="4"/>
  <c r="K624" i="4"/>
  <c r="K625" i="4"/>
  <c r="K626" i="4"/>
  <c r="K627" i="4"/>
  <c r="K628" i="4"/>
  <c r="K629" i="4"/>
  <c r="K630" i="4"/>
  <c r="K631" i="4"/>
  <c r="K632" i="4"/>
  <c r="K633" i="4"/>
  <c r="K634" i="4"/>
  <c r="K635" i="4"/>
  <c r="K636" i="4"/>
  <c r="K637" i="4"/>
  <c r="K638" i="4"/>
  <c r="K639" i="4"/>
  <c r="K640" i="4"/>
  <c r="K641" i="4"/>
  <c r="K642" i="4"/>
  <c r="K643" i="4"/>
  <c r="K644" i="4"/>
  <c r="K645" i="4"/>
  <c r="K646" i="4"/>
  <c r="K647" i="4"/>
  <c r="K648" i="4"/>
  <c r="K649" i="4"/>
  <c r="K650" i="4"/>
  <c r="K651" i="4"/>
  <c r="K652" i="4"/>
  <c r="K653" i="4"/>
  <c r="K654" i="4"/>
  <c r="K655" i="4"/>
  <c r="K656" i="4"/>
  <c r="K657" i="4"/>
  <c r="K658" i="4"/>
  <c r="K659" i="4"/>
  <c r="K660" i="4"/>
  <c r="K661" i="4"/>
  <c r="K662" i="4"/>
  <c r="K663" i="4"/>
  <c r="K664" i="4"/>
  <c r="K665" i="4"/>
  <c r="K666" i="4"/>
  <c r="K667" i="4"/>
  <c r="K668" i="4"/>
  <c r="K669" i="4"/>
  <c r="K670" i="4"/>
  <c r="K671" i="4"/>
  <c r="K672" i="4"/>
  <c r="K673" i="4"/>
  <c r="K674" i="4"/>
  <c r="K675" i="4"/>
  <c r="K676" i="4"/>
  <c r="K677" i="4"/>
  <c r="K678" i="4"/>
  <c r="K679" i="4"/>
  <c r="K680" i="4"/>
  <c r="K681" i="4"/>
  <c r="K682" i="4"/>
  <c r="K683" i="4"/>
  <c r="K684" i="4"/>
  <c r="K685" i="4"/>
  <c r="K686" i="4"/>
  <c r="K687" i="4"/>
  <c r="K688" i="4"/>
  <c r="K689" i="4"/>
  <c r="K690" i="4"/>
  <c r="K691" i="4"/>
  <c r="K692" i="4"/>
  <c r="K693" i="4"/>
  <c r="K694" i="4"/>
  <c r="K695" i="4"/>
  <c r="K696" i="4"/>
  <c r="K697" i="4"/>
  <c r="K698" i="4"/>
  <c r="K699" i="4"/>
  <c r="K700" i="4"/>
  <c r="K701" i="4"/>
  <c r="K702" i="4"/>
  <c r="K703" i="4"/>
  <c r="K704" i="4"/>
  <c r="K705" i="4"/>
  <c r="K706" i="4"/>
  <c r="K707" i="4"/>
  <c r="K708" i="4"/>
  <c r="K709" i="4"/>
  <c r="K710" i="4"/>
  <c r="K711" i="4"/>
  <c r="K712" i="4"/>
  <c r="K713" i="4"/>
  <c r="K714" i="4"/>
  <c r="K715" i="4"/>
  <c r="K716" i="4"/>
  <c r="K717" i="4"/>
  <c r="K718" i="4"/>
  <c r="K719" i="4"/>
  <c r="K720" i="4"/>
  <c r="K721" i="4"/>
  <c r="K722" i="4"/>
  <c r="K723" i="4"/>
  <c r="K724" i="4"/>
  <c r="K725" i="4"/>
  <c r="K726" i="4"/>
  <c r="K727" i="4"/>
  <c r="K728" i="4"/>
  <c r="K729" i="4"/>
  <c r="K730" i="4"/>
  <c r="K731" i="4"/>
  <c r="K732" i="4"/>
  <c r="K733" i="4"/>
  <c r="K734" i="4"/>
  <c r="K735" i="4"/>
  <c r="K736" i="4"/>
  <c r="K737" i="4"/>
  <c r="K738" i="4"/>
  <c r="K739" i="4"/>
  <c r="K740" i="4"/>
  <c r="K741" i="4"/>
  <c r="K742" i="4"/>
  <c r="K743" i="4"/>
  <c r="K744" i="4"/>
  <c r="K745" i="4"/>
  <c r="K746" i="4"/>
  <c r="K747" i="4"/>
  <c r="K748" i="4"/>
  <c r="K749" i="4"/>
  <c r="K750" i="4"/>
  <c r="K751" i="4"/>
  <c r="K752" i="4"/>
  <c r="K753" i="4"/>
  <c r="K754" i="4"/>
  <c r="K755" i="4"/>
  <c r="K756" i="4"/>
  <c r="K757" i="4"/>
  <c r="K758" i="4"/>
  <c r="K759" i="4"/>
  <c r="K760" i="4"/>
  <c r="K761" i="4"/>
  <c r="K762" i="4"/>
  <c r="K763" i="4"/>
  <c r="K764" i="4"/>
  <c r="K765" i="4"/>
  <c r="K766" i="4"/>
  <c r="K767" i="4"/>
  <c r="K768" i="4"/>
  <c r="K769" i="4"/>
  <c r="K770" i="4"/>
  <c r="K771" i="4"/>
  <c r="K772" i="4"/>
  <c r="K773" i="4"/>
  <c r="K774" i="4"/>
  <c r="K775" i="4"/>
  <c r="K776" i="4"/>
  <c r="K777" i="4"/>
  <c r="K778" i="4"/>
  <c r="K779" i="4"/>
  <c r="K780" i="4"/>
  <c r="K781" i="4"/>
  <c r="K782" i="4"/>
  <c r="K783" i="4"/>
  <c r="K784" i="4"/>
  <c r="K785" i="4"/>
  <c r="K786" i="4"/>
  <c r="K787" i="4"/>
  <c r="K788" i="4"/>
  <c r="K789" i="4"/>
  <c r="K790" i="4"/>
  <c r="K791" i="4"/>
  <c r="K792" i="4"/>
  <c r="K793" i="4"/>
  <c r="K794" i="4"/>
  <c r="K795" i="4"/>
  <c r="K796" i="4"/>
  <c r="K797" i="4"/>
  <c r="K798" i="4"/>
  <c r="K799" i="4"/>
  <c r="K800" i="4"/>
  <c r="K801" i="4"/>
  <c r="K802" i="4"/>
  <c r="K803" i="4"/>
  <c r="K804" i="4"/>
  <c r="K805" i="4"/>
  <c r="K806" i="4"/>
  <c r="K807" i="4"/>
  <c r="K808" i="4"/>
  <c r="K809" i="4"/>
  <c r="K810" i="4"/>
  <c r="K811" i="4"/>
  <c r="K812" i="4"/>
  <c r="K813" i="4"/>
  <c r="K814" i="4"/>
  <c r="K815" i="4"/>
  <c r="K816" i="4"/>
  <c r="K817" i="4"/>
  <c r="K818" i="4"/>
  <c r="K819" i="4"/>
  <c r="K820" i="4"/>
  <c r="K821" i="4"/>
  <c r="K822" i="4"/>
  <c r="K823" i="4"/>
  <c r="K824" i="4"/>
  <c r="K825" i="4"/>
  <c r="K826" i="4"/>
  <c r="K827" i="4"/>
  <c r="K828" i="4"/>
  <c r="K829" i="4"/>
  <c r="K830" i="4"/>
  <c r="K831" i="4"/>
  <c r="K832" i="4"/>
  <c r="K833" i="4"/>
  <c r="K834" i="4"/>
  <c r="K835" i="4"/>
  <c r="K836" i="4"/>
  <c r="K837" i="4"/>
  <c r="K838" i="4"/>
  <c r="K839" i="4"/>
  <c r="K840" i="4"/>
  <c r="K841" i="4"/>
  <c r="K842" i="4"/>
  <c r="K843" i="4"/>
  <c r="K844" i="4"/>
  <c r="K845" i="4"/>
  <c r="K846" i="4"/>
  <c r="K847" i="4"/>
  <c r="K848" i="4"/>
  <c r="K849" i="4"/>
  <c r="K850" i="4"/>
  <c r="K851" i="4"/>
  <c r="K852" i="4"/>
  <c r="K853" i="4"/>
  <c r="K854" i="4"/>
  <c r="K855" i="4"/>
  <c r="K856" i="4"/>
  <c r="K857" i="4"/>
  <c r="K858" i="4"/>
  <c r="K859" i="4"/>
  <c r="K860" i="4"/>
  <c r="K861" i="4"/>
  <c r="K862" i="4"/>
  <c r="K863" i="4"/>
  <c r="K864" i="4"/>
  <c r="K865" i="4"/>
  <c r="K866" i="4"/>
  <c r="K867" i="4"/>
  <c r="K868" i="4"/>
  <c r="K869" i="4"/>
  <c r="K870" i="4"/>
  <c r="K871" i="4"/>
  <c r="K872" i="4"/>
  <c r="K873" i="4"/>
  <c r="K874" i="4"/>
  <c r="K875" i="4"/>
  <c r="K876" i="4"/>
  <c r="K877" i="4"/>
  <c r="K878" i="4"/>
  <c r="K879" i="4"/>
  <c r="K880" i="4"/>
  <c r="K881" i="4"/>
  <c r="K882" i="4"/>
  <c r="K883" i="4"/>
  <c r="K884" i="4"/>
  <c r="K885" i="4"/>
  <c r="K886" i="4"/>
  <c r="K887" i="4"/>
  <c r="K888" i="4"/>
  <c r="K889" i="4"/>
  <c r="K890" i="4"/>
  <c r="K891" i="4"/>
  <c r="K892" i="4"/>
  <c r="K893" i="4"/>
  <c r="K894" i="4"/>
  <c r="K895" i="4"/>
  <c r="K896" i="4"/>
  <c r="K897" i="4"/>
  <c r="K898" i="4"/>
  <c r="K899" i="4"/>
  <c r="K900" i="4"/>
  <c r="K901" i="4"/>
  <c r="K902" i="4"/>
  <c r="K903" i="4"/>
  <c r="K904" i="4"/>
  <c r="K905" i="4"/>
  <c r="K906" i="4"/>
  <c r="K907" i="4"/>
  <c r="K908" i="4"/>
  <c r="K909" i="4"/>
  <c r="K910" i="4"/>
  <c r="K911" i="4"/>
  <c r="K912" i="4"/>
  <c r="K913" i="4"/>
  <c r="K914" i="4"/>
  <c r="K915" i="4"/>
  <c r="K916" i="4"/>
  <c r="K917" i="4"/>
  <c r="K918" i="4"/>
  <c r="K919" i="4"/>
  <c r="K920" i="4"/>
  <c r="K921" i="4"/>
  <c r="K922" i="4"/>
  <c r="K923" i="4"/>
  <c r="K924" i="4"/>
  <c r="K925" i="4"/>
  <c r="K926" i="4"/>
  <c r="K927" i="4"/>
  <c r="K928" i="4"/>
  <c r="K929" i="4"/>
  <c r="K930" i="4"/>
  <c r="K931" i="4"/>
  <c r="K932" i="4"/>
  <c r="K933" i="4"/>
  <c r="K934" i="4"/>
  <c r="K935" i="4"/>
  <c r="K936" i="4"/>
  <c r="K937" i="4"/>
  <c r="K938" i="4"/>
  <c r="K939" i="4"/>
  <c r="K940" i="4"/>
  <c r="K941" i="4"/>
  <c r="K942" i="4"/>
  <c r="K943" i="4"/>
  <c r="K944" i="4"/>
  <c r="K945" i="4"/>
  <c r="K946" i="4"/>
  <c r="K947" i="4"/>
  <c r="K948" i="4"/>
  <c r="K949" i="4"/>
  <c r="K950" i="4"/>
  <c r="K951" i="4"/>
  <c r="K952" i="4"/>
  <c r="K953" i="4"/>
  <c r="K954" i="4"/>
  <c r="K955" i="4"/>
  <c r="K956" i="4"/>
  <c r="K957" i="4"/>
  <c r="K958" i="4"/>
  <c r="K959" i="4"/>
  <c r="K960" i="4"/>
  <c r="K961" i="4"/>
  <c r="K962" i="4"/>
  <c r="K963" i="4"/>
  <c r="K964" i="4"/>
  <c r="K965" i="4"/>
  <c r="K966" i="4"/>
  <c r="K967" i="4"/>
  <c r="K968" i="4"/>
  <c r="K969" i="4"/>
  <c r="K970" i="4"/>
  <c r="K971" i="4"/>
  <c r="K972" i="4"/>
  <c r="K973" i="4"/>
  <c r="K974" i="4"/>
  <c r="K975" i="4"/>
  <c r="K976" i="4"/>
  <c r="K977" i="4"/>
  <c r="K978" i="4"/>
  <c r="K979" i="4"/>
  <c r="K980" i="4"/>
  <c r="K981" i="4"/>
  <c r="K982" i="4"/>
  <c r="K983" i="4"/>
  <c r="K984" i="4"/>
  <c r="K985" i="4"/>
  <c r="K986" i="4"/>
  <c r="K987" i="4"/>
  <c r="K988" i="4"/>
  <c r="K989" i="4"/>
  <c r="K990" i="4"/>
  <c r="K991" i="4"/>
  <c r="K992" i="4"/>
  <c r="K993" i="4"/>
  <c r="K994" i="4"/>
  <c r="K995" i="4"/>
  <c r="K996" i="4"/>
  <c r="K997" i="4"/>
  <c r="K998" i="4"/>
  <c r="K999" i="4"/>
  <c r="K1000" i="4"/>
  <c r="K1001" i="4"/>
  <c r="K1002" i="4"/>
  <c r="K1003" i="4"/>
  <c r="K1004" i="4"/>
  <c r="K1005" i="4"/>
  <c r="K1006" i="4"/>
  <c r="K1007" i="4"/>
  <c r="K1008" i="4"/>
  <c r="K1009" i="4"/>
  <c r="K1010" i="4"/>
  <c r="K1011" i="4"/>
  <c r="K1012" i="4"/>
  <c r="K1013" i="4"/>
  <c r="K1014" i="4"/>
  <c r="K1015" i="4"/>
  <c r="K1016" i="4"/>
  <c r="K1017" i="4"/>
  <c r="K1018" i="4"/>
  <c r="K1019" i="4"/>
  <c r="K1020" i="4"/>
  <c r="K1021" i="4"/>
  <c r="K1022" i="4"/>
  <c r="K1023" i="4"/>
  <c r="K1024" i="4"/>
  <c r="K1025" i="4"/>
  <c r="K1026" i="4"/>
  <c r="K1027" i="4"/>
  <c r="K1028" i="4"/>
  <c r="K1029" i="4"/>
  <c r="K1030" i="4"/>
  <c r="K1031" i="4"/>
  <c r="K1032" i="4"/>
  <c r="K1033" i="4"/>
  <c r="K1034" i="4"/>
  <c r="K1035" i="4"/>
  <c r="K1036" i="4"/>
  <c r="K1037" i="4"/>
  <c r="K1038" i="4"/>
  <c r="K1039" i="4"/>
  <c r="K1040" i="4"/>
  <c r="K1041" i="4"/>
  <c r="K1042" i="4"/>
  <c r="K1043" i="4"/>
  <c r="K1044" i="4"/>
  <c r="K1045" i="4"/>
  <c r="K1046" i="4"/>
  <c r="K1047" i="4"/>
  <c r="K1048" i="4"/>
  <c r="K1049" i="4"/>
  <c r="K1050" i="4"/>
  <c r="K1051" i="4"/>
  <c r="K1052" i="4"/>
  <c r="K1053" i="4"/>
  <c r="K1054" i="4"/>
  <c r="K1055" i="4"/>
  <c r="K1056" i="4"/>
  <c r="K1057" i="4"/>
  <c r="K1058" i="4"/>
  <c r="K1059" i="4"/>
  <c r="K1060" i="4"/>
  <c r="K1061" i="4"/>
  <c r="K1062" i="4"/>
  <c r="K1063" i="4"/>
  <c r="K1064" i="4"/>
  <c r="K1065" i="4"/>
  <c r="K1066" i="4"/>
  <c r="K1067" i="4"/>
  <c r="K1068" i="4"/>
  <c r="K1069" i="4"/>
  <c r="K1070" i="4"/>
  <c r="K1071" i="4"/>
  <c r="K1072" i="4"/>
  <c r="K1073" i="4"/>
  <c r="K1074" i="4"/>
  <c r="K1075" i="4"/>
  <c r="K1076" i="4"/>
  <c r="K1077" i="4"/>
  <c r="K1078" i="4"/>
  <c r="K1079" i="4"/>
  <c r="K1080" i="4"/>
  <c r="K1081" i="4"/>
  <c r="K1082" i="4"/>
  <c r="K1083" i="4"/>
  <c r="K1084" i="4"/>
  <c r="K1085" i="4"/>
  <c r="K1086" i="4"/>
  <c r="K1087" i="4"/>
  <c r="K1088" i="4"/>
  <c r="K1089" i="4"/>
  <c r="K1090" i="4"/>
  <c r="K1091" i="4"/>
  <c r="K1092" i="4"/>
  <c r="K1093" i="4"/>
  <c r="K1094" i="4"/>
  <c r="K1095" i="4"/>
  <c r="K1096" i="4"/>
  <c r="K1097" i="4"/>
  <c r="K1098" i="4"/>
  <c r="K1099" i="4"/>
  <c r="K1100" i="4"/>
  <c r="K1101" i="4"/>
  <c r="K1102" i="4"/>
  <c r="K1103" i="4"/>
  <c r="K1104" i="4"/>
  <c r="K1105" i="4"/>
  <c r="K1106" i="4"/>
  <c r="K1107" i="4"/>
  <c r="K1108" i="4"/>
  <c r="K1109" i="4"/>
  <c r="K1110" i="4"/>
  <c r="K1111" i="4"/>
  <c r="K1112" i="4"/>
  <c r="K1113" i="4"/>
  <c r="K1114" i="4"/>
  <c r="K1115" i="4"/>
  <c r="K1116" i="4"/>
  <c r="K1117" i="4"/>
  <c r="K1118" i="4"/>
  <c r="K1119" i="4"/>
  <c r="K1120" i="4"/>
  <c r="K1121" i="4"/>
  <c r="K1122" i="4"/>
  <c r="K1123" i="4"/>
  <c r="K1124" i="4"/>
  <c r="K1125" i="4"/>
  <c r="K1126" i="4"/>
  <c r="K1127" i="4"/>
  <c r="K1128" i="4"/>
  <c r="K1129" i="4"/>
  <c r="K1130" i="4"/>
  <c r="K1131" i="4"/>
  <c r="K1132" i="4"/>
  <c r="K1133" i="4"/>
  <c r="K1134" i="4"/>
  <c r="K1135" i="4"/>
  <c r="K1136" i="4"/>
  <c r="K1137" i="4"/>
  <c r="K1138" i="4"/>
  <c r="K1139" i="4"/>
  <c r="K1140" i="4"/>
  <c r="K1141" i="4"/>
  <c r="K1142" i="4"/>
  <c r="K1143" i="4"/>
  <c r="K1144" i="4"/>
  <c r="K1145" i="4"/>
  <c r="K1146" i="4"/>
  <c r="K1147" i="4"/>
  <c r="K1148" i="4"/>
  <c r="K1149" i="4"/>
  <c r="K1150" i="4"/>
  <c r="K1151" i="4"/>
  <c r="K1152" i="4"/>
  <c r="K1153" i="4"/>
  <c r="K1154" i="4"/>
  <c r="K1155" i="4"/>
  <c r="K1156" i="4"/>
  <c r="K1157" i="4"/>
  <c r="K1158" i="4"/>
  <c r="K1159" i="4"/>
  <c r="K1160" i="4"/>
  <c r="K1161" i="4"/>
  <c r="K1162" i="4"/>
  <c r="K1163" i="4"/>
  <c r="K1164" i="4"/>
  <c r="K1165" i="4"/>
  <c r="K1166" i="4"/>
  <c r="K1167" i="4"/>
  <c r="K1168" i="4"/>
  <c r="K1169" i="4"/>
  <c r="K1170" i="4"/>
  <c r="K1171" i="4"/>
  <c r="K1172" i="4"/>
  <c r="K1173" i="4"/>
  <c r="K1174" i="4"/>
  <c r="K1175" i="4"/>
  <c r="K1176" i="4"/>
  <c r="K1177" i="4"/>
  <c r="K1178" i="4"/>
  <c r="K1179" i="4"/>
  <c r="K1180" i="4"/>
  <c r="K1181" i="4"/>
  <c r="K1182" i="4"/>
  <c r="K1183" i="4"/>
  <c r="K1184" i="4"/>
  <c r="K1185" i="4"/>
  <c r="K1186" i="4"/>
  <c r="K1187" i="4"/>
  <c r="K1188" i="4"/>
  <c r="K1189" i="4"/>
  <c r="K1190" i="4"/>
  <c r="K1191" i="4"/>
  <c r="K1192" i="4"/>
  <c r="K1193" i="4"/>
  <c r="K1194" i="4"/>
  <c r="K1195" i="4"/>
  <c r="K1196" i="4"/>
  <c r="K1197" i="4"/>
  <c r="K1198" i="4"/>
  <c r="K1199" i="4"/>
  <c r="K1200" i="4"/>
  <c r="K1201" i="4"/>
  <c r="K1202" i="4"/>
  <c r="K1203" i="4"/>
  <c r="K1204" i="4"/>
  <c r="K1205" i="4"/>
  <c r="K1206" i="4"/>
  <c r="K1207" i="4"/>
  <c r="K1208" i="4"/>
  <c r="K1209" i="4"/>
  <c r="K1210" i="4"/>
  <c r="K1211" i="4"/>
  <c r="K1212" i="4"/>
  <c r="K1213" i="4"/>
  <c r="K1214" i="4"/>
  <c r="K1215" i="4"/>
  <c r="K1216" i="4"/>
  <c r="K1217" i="4"/>
  <c r="K1218" i="4"/>
  <c r="K1219" i="4"/>
  <c r="K1220" i="4"/>
  <c r="K1221" i="4"/>
  <c r="K1222" i="4"/>
  <c r="K1223" i="4"/>
  <c r="K1224" i="4"/>
  <c r="K1225" i="4"/>
  <c r="K1226" i="4"/>
  <c r="K1227" i="4"/>
  <c r="K1228" i="4"/>
  <c r="K1229" i="4"/>
  <c r="K1230" i="4"/>
  <c r="K1231" i="4"/>
  <c r="K1232" i="4"/>
  <c r="K1233" i="4"/>
  <c r="K1234" i="4"/>
  <c r="K1235" i="4"/>
  <c r="K1236" i="4"/>
  <c r="K1237" i="4"/>
  <c r="K1238" i="4"/>
  <c r="K1239" i="4"/>
  <c r="K1240" i="4"/>
  <c r="K1241" i="4"/>
  <c r="K1242" i="4"/>
  <c r="K1243" i="4"/>
  <c r="K1244" i="4"/>
  <c r="K1245" i="4"/>
  <c r="K1246" i="4"/>
  <c r="K1247" i="4"/>
  <c r="K1248" i="4"/>
  <c r="K1249" i="4"/>
  <c r="K1250" i="4"/>
  <c r="K1251" i="4"/>
  <c r="K1252" i="4"/>
  <c r="K1253" i="4"/>
  <c r="K1254" i="4"/>
  <c r="K1255" i="4"/>
  <c r="K1256" i="4"/>
  <c r="K1257" i="4"/>
  <c r="K1258" i="4"/>
  <c r="K1259" i="4"/>
  <c r="K1260" i="4"/>
  <c r="K1261" i="4"/>
  <c r="K1262" i="4"/>
  <c r="K1263" i="4"/>
  <c r="K1264" i="4"/>
  <c r="K1265" i="4"/>
  <c r="K1266" i="4"/>
  <c r="K1267" i="4"/>
  <c r="K1268" i="4"/>
  <c r="K1269" i="4"/>
  <c r="K1270" i="4"/>
  <c r="K1271" i="4"/>
  <c r="K1272" i="4"/>
  <c r="K1273" i="4"/>
  <c r="K1274" i="4"/>
  <c r="K1275" i="4"/>
  <c r="K1276" i="4"/>
  <c r="K1277" i="4"/>
  <c r="K1278" i="4"/>
  <c r="K1279" i="4"/>
  <c r="K1280" i="4"/>
  <c r="K1281" i="4"/>
  <c r="K1282" i="4"/>
  <c r="K1283" i="4"/>
  <c r="K1284" i="4"/>
  <c r="K1285" i="4"/>
  <c r="K1286" i="4"/>
  <c r="K1287" i="4"/>
  <c r="K1288" i="4"/>
  <c r="K1289" i="4"/>
  <c r="K1290" i="4"/>
  <c r="K1291" i="4"/>
  <c r="K1292" i="4"/>
  <c r="K1293" i="4"/>
  <c r="K1294" i="4"/>
  <c r="K1295" i="4"/>
  <c r="K1296" i="4"/>
  <c r="K1297" i="4"/>
  <c r="K1298" i="4"/>
  <c r="K1299" i="4"/>
  <c r="K1300" i="4"/>
  <c r="K1301" i="4"/>
  <c r="K1302" i="4"/>
  <c r="K1303" i="4"/>
  <c r="K1304" i="4"/>
  <c r="K1305" i="4"/>
  <c r="K1306" i="4"/>
  <c r="K1307" i="4"/>
  <c r="K1308" i="4"/>
  <c r="K1309" i="4"/>
  <c r="K1310" i="4"/>
  <c r="K1311" i="4"/>
  <c r="K1312" i="4"/>
  <c r="K1313" i="4"/>
  <c r="K1314" i="4"/>
  <c r="K1315" i="4"/>
  <c r="K1316" i="4"/>
  <c r="K1317" i="4"/>
  <c r="K1318" i="4"/>
  <c r="K1319" i="4"/>
  <c r="K1320" i="4"/>
  <c r="K1321" i="4"/>
  <c r="K1322" i="4"/>
  <c r="K1323" i="4"/>
  <c r="K1324" i="4"/>
  <c r="K1325" i="4"/>
  <c r="K1326" i="4"/>
  <c r="K1327" i="4"/>
  <c r="K1328" i="4"/>
  <c r="K1329" i="4"/>
  <c r="K1330" i="4"/>
  <c r="K1331" i="4"/>
  <c r="K1332" i="4"/>
  <c r="K1333" i="4"/>
  <c r="K1334" i="4"/>
  <c r="K1335" i="4"/>
  <c r="K1336" i="4"/>
  <c r="K1337" i="4"/>
  <c r="K1338" i="4"/>
  <c r="K1339" i="4"/>
  <c r="K1340" i="4"/>
  <c r="K1341" i="4"/>
  <c r="K1342" i="4"/>
  <c r="K1343" i="4"/>
  <c r="K1344" i="4"/>
  <c r="K1345" i="4"/>
  <c r="K1346" i="4"/>
  <c r="K1347" i="4"/>
  <c r="K1348" i="4"/>
  <c r="K1349" i="4"/>
  <c r="K1350" i="4"/>
  <c r="K1351" i="4"/>
  <c r="K1352" i="4"/>
  <c r="K1353" i="4"/>
  <c r="K1354" i="4"/>
  <c r="K1355" i="4"/>
  <c r="K1356" i="4"/>
  <c r="K1357" i="4"/>
  <c r="K1358" i="4"/>
  <c r="K1359" i="4"/>
  <c r="K1360" i="4"/>
  <c r="K1361" i="4"/>
  <c r="K1362" i="4"/>
  <c r="K1363" i="4"/>
  <c r="K1364" i="4"/>
  <c r="K1365" i="4"/>
  <c r="K1366" i="4"/>
  <c r="K1367" i="4"/>
  <c r="K1368" i="4"/>
  <c r="K1369" i="4"/>
  <c r="K1370" i="4"/>
  <c r="K1371" i="4"/>
  <c r="K1372" i="4"/>
  <c r="K1373" i="4"/>
  <c r="K1374" i="4"/>
  <c r="K1375" i="4"/>
  <c r="K1376" i="4"/>
  <c r="K1377" i="4"/>
  <c r="K1378" i="4"/>
  <c r="K1379" i="4"/>
  <c r="K1380" i="4"/>
  <c r="K1381" i="4"/>
  <c r="K1382" i="4"/>
  <c r="K1383" i="4"/>
  <c r="K1384" i="4"/>
  <c r="K1385" i="4"/>
  <c r="K1386" i="4"/>
  <c r="K1387" i="4"/>
  <c r="K1388" i="4"/>
  <c r="K1389" i="4"/>
  <c r="K1390" i="4"/>
  <c r="K1391" i="4"/>
  <c r="K1392" i="4"/>
  <c r="K1393" i="4"/>
  <c r="K1394" i="4"/>
  <c r="K1395" i="4"/>
  <c r="K1396" i="4"/>
  <c r="K1397" i="4"/>
  <c r="K1398" i="4"/>
  <c r="K1399" i="4"/>
  <c r="K1400" i="4"/>
  <c r="K1401" i="4"/>
  <c r="K1402" i="4"/>
  <c r="K1403" i="4"/>
  <c r="K1404" i="4"/>
  <c r="K1405" i="4"/>
  <c r="K1406" i="4"/>
  <c r="K1407" i="4"/>
  <c r="K1408" i="4"/>
  <c r="K1409" i="4"/>
  <c r="K1410" i="4"/>
  <c r="K1411" i="4"/>
  <c r="K1412" i="4"/>
  <c r="K1413" i="4"/>
  <c r="K1414" i="4"/>
  <c r="K1415" i="4"/>
  <c r="K1416" i="4"/>
  <c r="K1417" i="4"/>
  <c r="K1418" i="4"/>
  <c r="K1419" i="4"/>
  <c r="K1420" i="4"/>
  <c r="K1421" i="4"/>
  <c r="K1422" i="4"/>
  <c r="K1423" i="4"/>
  <c r="K1424" i="4"/>
  <c r="K1425" i="4"/>
  <c r="K1426" i="4"/>
  <c r="K1427" i="4"/>
  <c r="K1428" i="4"/>
  <c r="K1429" i="4"/>
  <c r="K1430" i="4"/>
  <c r="K1431" i="4"/>
  <c r="K1432" i="4"/>
  <c r="K1433" i="4"/>
  <c r="K1434" i="4"/>
  <c r="K1435" i="4"/>
  <c r="K1436" i="4"/>
  <c r="K1437" i="4"/>
  <c r="K1438" i="4"/>
  <c r="K1439" i="4"/>
  <c r="K1440" i="4"/>
  <c r="K1441" i="4"/>
  <c r="K1442" i="4"/>
  <c r="K1443" i="4"/>
  <c r="K1444" i="4"/>
  <c r="K1445" i="4"/>
  <c r="K1446" i="4"/>
  <c r="K1447" i="4"/>
  <c r="K1448" i="4"/>
  <c r="K1449" i="4"/>
  <c r="K1450" i="4"/>
  <c r="K1451" i="4"/>
  <c r="K1452" i="4"/>
  <c r="K1453" i="4"/>
  <c r="K1454" i="4"/>
  <c r="K1455" i="4"/>
  <c r="K1456" i="4"/>
  <c r="K1457" i="4"/>
  <c r="K1458" i="4"/>
  <c r="K1459" i="4"/>
  <c r="K1460" i="4"/>
  <c r="K1461" i="4"/>
  <c r="K1462" i="4"/>
  <c r="K1463" i="4"/>
  <c r="K1464" i="4"/>
  <c r="K1465" i="4"/>
  <c r="K1466" i="4"/>
  <c r="K1467" i="4"/>
  <c r="K1468" i="4"/>
  <c r="K1469" i="4"/>
  <c r="K1470" i="4"/>
  <c r="K1471" i="4"/>
  <c r="K1472" i="4"/>
  <c r="K1473" i="4"/>
  <c r="K1474" i="4"/>
  <c r="K1475" i="4"/>
  <c r="K1476" i="4"/>
  <c r="K1477" i="4"/>
  <c r="K1478" i="4"/>
  <c r="K1479" i="4"/>
  <c r="K1480" i="4"/>
  <c r="K1481" i="4"/>
  <c r="K1482" i="4"/>
  <c r="K1483" i="4"/>
  <c r="K1484" i="4"/>
  <c r="K1485" i="4"/>
  <c r="K1486" i="4"/>
  <c r="K1487" i="4"/>
  <c r="K1488" i="4"/>
  <c r="K1489" i="4"/>
  <c r="K1490" i="4"/>
  <c r="K1491" i="4"/>
  <c r="K1492" i="4"/>
  <c r="K1493" i="4"/>
  <c r="K1494" i="4"/>
  <c r="K1495" i="4"/>
  <c r="K1496" i="4"/>
  <c r="K1497" i="4"/>
  <c r="K1498" i="4"/>
  <c r="K1499" i="4"/>
  <c r="K1500" i="4"/>
  <c r="K1501" i="4"/>
  <c r="K1502" i="4"/>
  <c r="K1503" i="4"/>
  <c r="K1504" i="4"/>
  <c r="K1505" i="4"/>
  <c r="K1506" i="4"/>
  <c r="K1507" i="4"/>
  <c r="K1508" i="4"/>
  <c r="K1509" i="4"/>
  <c r="K1510" i="4"/>
  <c r="K1511" i="4"/>
  <c r="K1512" i="4"/>
  <c r="K1513" i="4"/>
  <c r="K1514" i="4"/>
  <c r="K1515" i="4"/>
  <c r="K1516" i="4"/>
  <c r="K1517" i="4"/>
  <c r="K1518" i="4"/>
  <c r="K1519" i="4"/>
  <c r="K1520" i="4"/>
  <c r="K1521" i="4"/>
  <c r="K1522" i="4"/>
  <c r="K1523" i="4"/>
  <c r="K1524" i="4"/>
  <c r="K1525" i="4"/>
  <c r="K1526" i="4"/>
  <c r="K1527" i="4"/>
  <c r="K1528" i="4"/>
  <c r="K1529" i="4"/>
  <c r="K1530" i="4"/>
  <c r="K1531" i="4"/>
  <c r="K1532" i="4"/>
  <c r="K1533" i="4"/>
  <c r="K1534" i="4"/>
  <c r="K1535" i="4"/>
  <c r="K1536" i="4"/>
  <c r="K1537" i="4"/>
  <c r="K1538" i="4"/>
  <c r="K1539" i="4"/>
  <c r="K1540" i="4"/>
  <c r="K1541" i="4"/>
  <c r="K1542" i="4"/>
  <c r="K1543" i="4"/>
  <c r="K1544" i="4"/>
  <c r="K1545" i="4"/>
  <c r="K1546" i="4"/>
  <c r="K1547" i="4"/>
  <c r="K1548" i="4"/>
  <c r="K1549" i="4"/>
  <c r="K1550" i="4"/>
  <c r="K1551" i="4"/>
  <c r="K1552" i="4"/>
  <c r="K1553" i="4"/>
  <c r="K1554" i="4"/>
  <c r="K1555" i="4"/>
  <c r="K1556" i="4"/>
  <c r="K1557" i="4"/>
  <c r="K1558" i="4"/>
  <c r="K1559" i="4"/>
  <c r="K1560" i="4"/>
  <c r="K1561" i="4"/>
  <c r="K1562" i="4"/>
  <c r="K1563" i="4"/>
  <c r="K1564" i="4"/>
  <c r="K1565" i="4"/>
  <c r="K1566" i="4"/>
  <c r="K1567" i="4"/>
  <c r="K1568" i="4"/>
  <c r="K1569" i="4"/>
  <c r="K1570" i="4"/>
  <c r="K1571" i="4"/>
  <c r="K1572" i="4"/>
  <c r="K1573" i="4"/>
  <c r="K1574" i="4"/>
  <c r="K1575" i="4"/>
  <c r="K1576" i="4"/>
  <c r="K1577" i="4"/>
  <c r="K1578" i="4"/>
  <c r="K1579" i="4"/>
  <c r="K1580" i="4"/>
  <c r="K1581" i="4"/>
  <c r="K1582" i="4"/>
  <c r="K1583" i="4"/>
  <c r="K1584" i="4"/>
  <c r="K1585" i="4"/>
  <c r="K1586" i="4"/>
  <c r="K1587" i="4"/>
  <c r="K1588" i="4"/>
  <c r="K1589" i="4"/>
  <c r="K1590" i="4"/>
  <c r="K1591" i="4"/>
  <c r="K1592" i="4"/>
  <c r="K1593" i="4"/>
  <c r="K1594" i="4"/>
  <c r="K1595" i="4"/>
  <c r="K1596" i="4"/>
  <c r="K1597" i="4"/>
  <c r="K1598" i="4"/>
  <c r="K1599" i="4"/>
  <c r="K1600" i="4"/>
  <c r="K1601" i="4"/>
  <c r="K1602" i="4"/>
  <c r="K1603" i="4"/>
  <c r="K1604" i="4"/>
  <c r="K1605" i="4"/>
  <c r="K1606" i="4"/>
  <c r="K1607" i="4"/>
  <c r="K1608" i="4"/>
  <c r="K1609" i="4"/>
  <c r="K1610" i="4"/>
  <c r="K1611" i="4"/>
  <c r="K1612" i="4"/>
  <c r="K1613" i="4"/>
  <c r="K1614" i="4"/>
  <c r="K1615" i="4"/>
  <c r="K1616" i="4"/>
  <c r="K1617" i="4"/>
  <c r="K1618" i="4"/>
  <c r="K1619" i="4"/>
  <c r="K1620" i="4"/>
  <c r="K1621" i="4"/>
  <c r="K1622" i="4"/>
  <c r="K1623" i="4"/>
  <c r="K1624" i="4"/>
  <c r="K1625" i="4"/>
  <c r="K1626" i="4"/>
  <c r="K1627" i="4"/>
  <c r="K1628" i="4"/>
  <c r="K1629" i="4"/>
  <c r="K1630" i="4"/>
  <c r="K1631" i="4"/>
  <c r="K1632" i="4"/>
  <c r="K1633" i="4"/>
  <c r="K1634" i="4"/>
  <c r="K1635" i="4"/>
  <c r="K1636" i="4"/>
  <c r="K1637" i="4"/>
  <c r="K1638" i="4"/>
  <c r="K1639" i="4"/>
  <c r="K1640" i="4"/>
  <c r="K1641" i="4"/>
  <c r="K1642" i="4"/>
  <c r="K1643" i="4"/>
  <c r="K1644" i="4"/>
  <c r="K1645" i="4"/>
  <c r="K1646" i="4"/>
  <c r="K1647" i="4"/>
  <c r="K1648" i="4"/>
  <c r="K1649" i="4"/>
  <c r="K1650" i="4"/>
  <c r="K1651" i="4"/>
  <c r="K1652" i="4"/>
  <c r="K1653" i="4"/>
  <c r="K1654" i="4"/>
  <c r="K1655" i="4"/>
  <c r="K1656" i="4"/>
  <c r="K1657" i="4"/>
  <c r="K1658" i="4"/>
  <c r="K1659" i="4"/>
  <c r="K1660" i="4"/>
  <c r="K1661" i="4"/>
  <c r="K1662" i="4"/>
  <c r="K1663" i="4"/>
  <c r="K1664" i="4"/>
  <c r="K1665" i="4"/>
  <c r="K1666" i="4"/>
  <c r="K1667" i="4"/>
  <c r="K1668" i="4"/>
  <c r="K1669" i="4"/>
  <c r="K1670" i="4"/>
  <c r="K1671" i="4"/>
  <c r="K1672" i="4"/>
  <c r="K1673" i="4"/>
  <c r="K1674" i="4"/>
  <c r="K1675" i="4"/>
  <c r="K1676" i="4"/>
  <c r="K1677" i="4"/>
  <c r="K1678" i="4"/>
  <c r="K1679" i="4"/>
  <c r="K1680" i="4"/>
  <c r="K1681" i="4"/>
  <c r="K1682" i="4"/>
  <c r="K1683" i="4"/>
  <c r="K1684" i="4"/>
  <c r="K1685" i="4"/>
  <c r="K1686" i="4"/>
  <c r="K1687" i="4"/>
  <c r="K1688" i="4"/>
  <c r="K1689" i="4"/>
  <c r="K1690" i="4"/>
  <c r="K1691" i="4"/>
  <c r="K1692" i="4"/>
  <c r="K1693" i="4"/>
  <c r="K1694" i="4"/>
  <c r="K1695" i="4"/>
  <c r="K1696" i="4"/>
  <c r="K1697" i="4"/>
  <c r="K1698" i="4"/>
  <c r="K1699" i="4"/>
  <c r="K1700" i="4"/>
  <c r="K1701" i="4"/>
  <c r="K1702" i="4"/>
  <c r="K1703" i="4"/>
  <c r="K1704" i="4"/>
  <c r="K1705" i="4"/>
  <c r="K1706" i="4"/>
  <c r="K1707" i="4"/>
  <c r="K1708" i="4"/>
  <c r="K1709" i="4"/>
  <c r="K1710" i="4"/>
  <c r="K1711" i="4"/>
  <c r="K1712" i="4"/>
  <c r="K1713" i="4"/>
  <c r="K1714" i="4"/>
  <c r="K1715" i="4"/>
  <c r="K1716" i="4"/>
  <c r="K1717" i="4"/>
  <c r="K1718" i="4"/>
  <c r="K1719" i="4"/>
  <c r="K1720" i="4"/>
  <c r="K1721" i="4"/>
  <c r="K1722" i="4"/>
  <c r="K1723" i="4"/>
  <c r="K1724" i="4"/>
  <c r="K1725" i="4"/>
  <c r="K1726" i="4"/>
  <c r="K1727" i="4"/>
  <c r="K1728" i="4"/>
  <c r="K1729" i="4"/>
  <c r="K1730" i="4"/>
  <c r="K1731" i="4"/>
  <c r="K1732" i="4"/>
  <c r="K1733" i="4"/>
  <c r="K1734" i="4"/>
  <c r="K1735" i="4"/>
  <c r="K1736" i="4"/>
  <c r="K1737" i="4"/>
  <c r="K1738" i="4"/>
  <c r="K1739" i="4"/>
  <c r="K1740" i="4"/>
  <c r="K1741" i="4"/>
  <c r="K1742" i="4"/>
  <c r="K1743" i="4"/>
  <c r="K1744" i="4"/>
  <c r="K1745" i="4"/>
  <c r="K1746" i="4"/>
  <c r="K1747" i="4"/>
  <c r="K1748" i="4"/>
  <c r="K1749" i="4"/>
  <c r="K1750" i="4"/>
  <c r="K1751" i="4"/>
  <c r="K1752" i="4"/>
  <c r="K1753" i="4"/>
  <c r="K1754" i="4"/>
  <c r="K1755" i="4"/>
  <c r="K1756" i="4"/>
  <c r="K1757" i="4"/>
  <c r="K1758" i="4"/>
  <c r="K1759" i="4"/>
  <c r="I33" i="4"/>
  <c r="I36" i="4"/>
  <c r="I37" i="4"/>
  <c r="I38" i="4"/>
  <c r="I39" i="4"/>
  <c r="I41" i="4"/>
  <c r="I44" i="4"/>
  <c r="I45" i="4"/>
  <c r="I46" i="4"/>
  <c r="I47" i="4"/>
  <c r="I49" i="4"/>
  <c r="I52" i="4"/>
  <c r="I53" i="4"/>
  <c r="I54" i="4"/>
  <c r="I55" i="4"/>
  <c r="I56" i="4"/>
  <c r="I57" i="4"/>
  <c r="I60" i="4"/>
  <c r="I61" i="4"/>
  <c r="I62" i="4"/>
  <c r="I63" i="4"/>
  <c r="I65" i="4"/>
  <c r="I68" i="4"/>
  <c r="I69" i="4"/>
  <c r="I70" i="4"/>
  <c r="I71" i="4"/>
  <c r="I73" i="4"/>
  <c r="I76" i="4"/>
  <c r="I77" i="4"/>
  <c r="I78" i="4"/>
  <c r="I79" i="4"/>
  <c r="I81" i="4"/>
  <c r="I84" i="4"/>
  <c r="I85" i="4"/>
  <c r="I86" i="4"/>
  <c r="I87" i="4"/>
  <c r="I89" i="4"/>
  <c r="I92" i="4"/>
  <c r="I93" i="4"/>
  <c r="I94" i="4"/>
  <c r="I95" i="4"/>
  <c r="I97" i="4"/>
  <c r="I100" i="4"/>
  <c r="I101" i="4"/>
  <c r="I102" i="4"/>
  <c r="I103" i="4"/>
  <c r="I105" i="4"/>
  <c r="I108" i="4"/>
  <c r="I109" i="4"/>
  <c r="I110" i="4"/>
  <c r="I111" i="4"/>
  <c r="I113" i="4"/>
  <c r="I116" i="4"/>
  <c r="I117" i="4"/>
  <c r="I118" i="4"/>
  <c r="I119" i="4"/>
  <c r="I121" i="4"/>
  <c r="I124" i="4"/>
  <c r="I125" i="4"/>
  <c r="I126" i="4"/>
  <c r="I127" i="4"/>
  <c r="I129" i="4"/>
  <c r="I132" i="4"/>
  <c r="I133" i="4"/>
  <c r="I134" i="4"/>
  <c r="I135" i="4"/>
  <c r="I137" i="4"/>
  <c r="I140" i="4"/>
  <c r="I141" i="4"/>
  <c r="I142" i="4"/>
  <c r="I143" i="4"/>
  <c r="I145" i="4"/>
  <c r="I148" i="4"/>
  <c r="I149" i="4"/>
  <c r="I150" i="4"/>
  <c r="I151" i="4"/>
  <c r="I153" i="4"/>
  <c r="I156" i="4"/>
  <c r="I157" i="4"/>
  <c r="I158" i="4"/>
  <c r="I159" i="4"/>
  <c r="I161" i="4"/>
  <c r="I164" i="4"/>
  <c r="I165" i="4"/>
  <c r="I166" i="4"/>
  <c r="I167" i="4"/>
  <c r="I169" i="4"/>
  <c r="I172" i="4"/>
  <c r="I173" i="4"/>
  <c r="I174" i="4"/>
  <c r="I175" i="4"/>
  <c r="I177" i="4"/>
  <c r="I180" i="4"/>
  <c r="I181" i="4"/>
  <c r="I182" i="4"/>
  <c r="I183" i="4"/>
  <c r="I185" i="4"/>
  <c r="I188" i="4"/>
  <c r="I189" i="4"/>
  <c r="I190" i="4"/>
  <c r="I191" i="4"/>
  <c r="I193" i="4"/>
  <c r="I196" i="4"/>
  <c r="I197" i="4"/>
  <c r="I198" i="4"/>
  <c r="I199" i="4"/>
  <c r="I201" i="4"/>
  <c r="I204" i="4"/>
  <c r="I205" i="4"/>
  <c r="I206" i="4"/>
  <c r="I207" i="4"/>
  <c r="I209" i="4"/>
  <c r="I212" i="4"/>
  <c r="I213" i="4"/>
  <c r="I214" i="4"/>
  <c r="I215" i="4"/>
  <c r="I217" i="4"/>
  <c r="I220" i="4"/>
  <c r="I221" i="4"/>
  <c r="I222" i="4"/>
  <c r="I223" i="4"/>
  <c r="I225" i="4"/>
  <c r="I228" i="4"/>
  <c r="I229" i="4"/>
  <c r="I230" i="4"/>
  <c r="I231" i="4"/>
  <c r="I233" i="4"/>
  <c r="I236" i="4"/>
  <c r="I237" i="4"/>
  <c r="I238" i="4"/>
  <c r="I239" i="4"/>
  <c r="I241" i="4"/>
  <c r="I244" i="4"/>
  <c r="I245" i="4"/>
  <c r="I246" i="4"/>
  <c r="I247" i="4"/>
  <c r="I249" i="4"/>
  <c r="I252" i="4"/>
  <c r="I253" i="4"/>
  <c r="I254" i="4"/>
  <c r="I255" i="4"/>
  <c r="I257" i="4"/>
  <c r="I260" i="4"/>
  <c r="I261" i="4"/>
  <c r="I262" i="4"/>
  <c r="I263" i="4"/>
  <c r="I265" i="4"/>
  <c r="I268" i="4"/>
  <c r="I269" i="4"/>
  <c r="I270" i="4"/>
  <c r="I271" i="4"/>
  <c r="I273" i="4"/>
  <c r="I276" i="4"/>
  <c r="I277" i="4"/>
  <c r="I278" i="4"/>
  <c r="I279" i="4"/>
  <c r="I280" i="4"/>
  <c r="I281" i="4"/>
  <c r="I284" i="4"/>
  <c r="I285" i="4"/>
  <c r="I286" i="4"/>
  <c r="I287" i="4"/>
  <c r="I289" i="4"/>
  <c r="I292" i="4"/>
  <c r="I293" i="4"/>
  <c r="I294" i="4"/>
  <c r="I295" i="4"/>
  <c r="I297" i="4"/>
  <c r="I300" i="4"/>
  <c r="I301" i="4"/>
  <c r="I302" i="4"/>
  <c r="I303" i="4"/>
  <c r="I305" i="4"/>
  <c r="I308" i="4"/>
  <c r="I309" i="4"/>
  <c r="I310" i="4"/>
  <c r="I311" i="4"/>
  <c r="I312" i="4"/>
  <c r="I313" i="4"/>
  <c r="I316" i="4"/>
  <c r="I317" i="4"/>
  <c r="I318" i="4"/>
  <c r="I319" i="4"/>
  <c r="I321" i="4"/>
  <c r="I324" i="4"/>
  <c r="I325" i="4"/>
  <c r="I326" i="4"/>
  <c r="I327" i="4"/>
  <c r="I329" i="4"/>
  <c r="I332" i="4"/>
  <c r="I333" i="4"/>
  <c r="I334" i="4"/>
  <c r="I335" i="4"/>
  <c r="I337" i="4"/>
  <c r="I340" i="4"/>
  <c r="I341" i="4"/>
  <c r="I342" i="4"/>
  <c r="I343" i="4"/>
  <c r="I345" i="4"/>
  <c r="I348" i="4"/>
  <c r="I349" i="4"/>
  <c r="I350" i="4"/>
  <c r="I351" i="4"/>
  <c r="I353" i="4"/>
  <c r="I356" i="4"/>
  <c r="I357" i="4"/>
  <c r="I358" i="4"/>
  <c r="I359" i="4"/>
  <c r="I361" i="4"/>
  <c r="I364" i="4"/>
  <c r="I365" i="4"/>
  <c r="I366" i="4"/>
  <c r="I367" i="4"/>
  <c r="I369" i="4"/>
  <c r="I372" i="4"/>
  <c r="I373" i="4"/>
  <c r="I374" i="4"/>
  <c r="I375" i="4"/>
  <c r="I377" i="4"/>
  <c r="I380" i="4"/>
  <c r="I381" i="4"/>
  <c r="I382" i="4"/>
  <c r="I383" i="4"/>
  <c r="I385" i="4"/>
  <c r="I388" i="4"/>
  <c r="I389" i="4"/>
  <c r="I390" i="4"/>
  <c r="I391" i="4"/>
  <c r="I393" i="4"/>
  <c r="I396" i="4"/>
  <c r="I397" i="4"/>
  <c r="I398" i="4"/>
  <c r="I399" i="4"/>
  <c r="I401" i="4"/>
  <c r="I404" i="4"/>
  <c r="I405" i="4"/>
  <c r="I406" i="4"/>
  <c r="I407" i="4"/>
  <c r="I409" i="4"/>
  <c r="I412" i="4"/>
  <c r="I413" i="4"/>
  <c r="I414" i="4"/>
  <c r="I415" i="4"/>
  <c r="I417" i="4"/>
  <c r="I420" i="4"/>
  <c r="I421" i="4"/>
  <c r="I422" i="4"/>
  <c r="I423" i="4"/>
  <c r="I425" i="4"/>
  <c r="I428" i="4"/>
  <c r="I429" i="4"/>
  <c r="I430" i="4"/>
  <c r="I431" i="4"/>
  <c r="I433" i="4"/>
  <c r="I436" i="4"/>
  <c r="I437" i="4"/>
  <c r="I438" i="4"/>
  <c r="I439" i="4"/>
  <c r="I441" i="4"/>
  <c r="I444" i="4"/>
  <c r="I445" i="4"/>
  <c r="I446" i="4"/>
  <c r="I447" i="4"/>
  <c r="I449" i="4"/>
  <c r="I452" i="4"/>
  <c r="I453" i="4"/>
  <c r="I454" i="4"/>
  <c r="I455" i="4"/>
  <c r="I457" i="4"/>
  <c r="I460" i="4"/>
  <c r="I461" i="4"/>
  <c r="I462" i="4"/>
  <c r="I463" i="4"/>
  <c r="I465" i="4"/>
  <c r="I468" i="4"/>
  <c r="I469" i="4"/>
  <c r="I470" i="4"/>
  <c r="I471" i="4"/>
  <c r="I473" i="4"/>
  <c r="I476" i="4"/>
  <c r="I477" i="4"/>
  <c r="I478" i="4"/>
  <c r="I479" i="4"/>
  <c r="I481" i="4"/>
  <c r="I484" i="4"/>
  <c r="I485" i="4"/>
  <c r="I486" i="4"/>
  <c r="I487" i="4"/>
  <c r="I489" i="4"/>
  <c r="I492" i="4"/>
  <c r="I493" i="4"/>
  <c r="I494" i="4"/>
  <c r="I495" i="4"/>
  <c r="I497" i="4"/>
  <c r="I500" i="4"/>
  <c r="I501" i="4"/>
  <c r="I502" i="4"/>
  <c r="I503" i="4"/>
  <c r="I505" i="4"/>
  <c r="I508" i="4"/>
  <c r="I509" i="4"/>
  <c r="I510" i="4"/>
  <c r="I511" i="4"/>
  <c r="I513" i="4"/>
  <c r="I516" i="4"/>
  <c r="I517" i="4"/>
  <c r="I518" i="4"/>
  <c r="I519" i="4"/>
  <c r="I521" i="4"/>
  <c r="I524" i="4"/>
  <c r="I525" i="4"/>
  <c r="I526" i="4"/>
  <c r="I527" i="4"/>
  <c r="I529" i="4"/>
  <c r="I532" i="4"/>
  <c r="I533" i="4"/>
  <c r="I534" i="4"/>
  <c r="I535" i="4"/>
  <c r="I536" i="4"/>
  <c r="I537" i="4"/>
  <c r="I540" i="4"/>
  <c r="I541" i="4"/>
  <c r="I542" i="4"/>
  <c r="I543" i="4"/>
  <c r="I545" i="4"/>
  <c r="I548" i="4"/>
  <c r="I549" i="4"/>
  <c r="I550" i="4"/>
  <c r="I551" i="4"/>
  <c r="I553" i="4"/>
  <c r="I556" i="4"/>
  <c r="I557" i="4"/>
  <c r="I558" i="4"/>
  <c r="I559" i="4"/>
  <c r="I561" i="4"/>
  <c r="I564" i="4"/>
  <c r="I565" i="4"/>
  <c r="I566" i="4"/>
  <c r="I567" i="4"/>
  <c r="I568" i="4"/>
  <c r="I569" i="4"/>
  <c r="I572" i="4"/>
  <c r="I573" i="4"/>
  <c r="I574" i="4"/>
  <c r="I575" i="4"/>
  <c r="I577" i="4"/>
  <c r="I580" i="4"/>
  <c r="I581" i="4"/>
  <c r="I582" i="4"/>
  <c r="I583" i="4"/>
  <c r="I585" i="4"/>
  <c r="I588" i="4"/>
  <c r="I589" i="4"/>
  <c r="I590" i="4"/>
  <c r="I591" i="4"/>
  <c r="I593" i="4"/>
  <c r="I596" i="4"/>
  <c r="I597" i="4"/>
  <c r="I598" i="4"/>
  <c r="I599" i="4"/>
  <c r="I601" i="4"/>
  <c r="I604" i="4"/>
  <c r="I605" i="4"/>
  <c r="I606" i="4"/>
  <c r="I607" i="4"/>
  <c r="I609" i="4"/>
  <c r="I612" i="4"/>
  <c r="I613" i="4"/>
  <c r="I614" i="4"/>
  <c r="I615" i="4"/>
  <c r="I617" i="4"/>
  <c r="I620" i="4"/>
  <c r="I621" i="4"/>
  <c r="I622" i="4"/>
  <c r="I623" i="4"/>
  <c r="I625" i="4"/>
  <c r="I628" i="4"/>
  <c r="I629" i="4"/>
  <c r="I630" i="4"/>
  <c r="I631" i="4"/>
  <c r="I633" i="4"/>
  <c r="I636" i="4"/>
  <c r="I637" i="4"/>
  <c r="I638" i="4"/>
  <c r="I639" i="4"/>
  <c r="I641" i="4"/>
  <c r="I644" i="4"/>
  <c r="I645" i="4"/>
  <c r="I646" i="4"/>
  <c r="I647" i="4"/>
  <c r="I649" i="4"/>
  <c r="I652" i="4"/>
  <c r="I654" i="4"/>
  <c r="I655" i="4"/>
  <c r="I657" i="4"/>
  <c r="I660" i="4"/>
  <c r="I662" i="4"/>
  <c r="I663" i="4"/>
  <c r="I665" i="4"/>
  <c r="I668" i="4"/>
  <c r="I670" i="4"/>
  <c r="I671" i="4"/>
  <c r="I673" i="4"/>
  <c r="I676" i="4"/>
  <c r="I677" i="4"/>
  <c r="I678" i="4"/>
  <c r="I679" i="4"/>
  <c r="I681" i="4"/>
  <c r="I684" i="4"/>
  <c r="I685" i="4"/>
  <c r="I686" i="4"/>
  <c r="I687" i="4"/>
  <c r="I689" i="4"/>
  <c r="I692" i="4"/>
  <c r="I694" i="4"/>
  <c r="I695" i="4"/>
  <c r="I697" i="4"/>
  <c r="I700" i="4"/>
  <c r="I702" i="4"/>
  <c r="I703" i="4"/>
  <c r="I705" i="4"/>
  <c r="I708" i="4"/>
  <c r="I709" i="4"/>
  <c r="I710" i="4"/>
  <c r="I711" i="4"/>
  <c r="I713" i="4"/>
  <c r="I716" i="4"/>
  <c r="I717" i="4"/>
  <c r="I718" i="4"/>
  <c r="I719" i="4"/>
  <c r="I721" i="4"/>
  <c r="I724" i="4"/>
  <c r="I726" i="4"/>
  <c r="I727" i="4"/>
  <c r="I729" i="4"/>
  <c r="I732" i="4"/>
  <c r="I734" i="4"/>
  <c r="I735" i="4"/>
  <c r="I737" i="4"/>
  <c r="I740" i="4"/>
  <c r="I741" i="4"/>
  <c r="I742" i="4"/>
  <c r="I743" i="4"/>
  <c r="I744" i="4"/>
  <c r="I745" i="4"/>
  <c r="I748" i="4"/>
  <c r="I749" i="4"/>
  <c r="I750" i="4"/>
  <c r="I751" i="4"/>
  <c r="I753" i="4"/>
  <c r="I756" i="4"/>
  <c r="I758" i="4"/>
  <c r="I759" i="4"/>
  <c r="I761" i="4"/>
  <c r="I764" i="4"/>
  <c r="I766" i="4"/>
  <c r="I767" i="4"/>
  <c r="I769" i="4"/>
  <c r="I772" i="4"/>
  <c r="I773" i="4"/>
  <c r="I774" i="4"/>
  <c r="I775" i="4"/>
  <c r="I777" i="4"/>
  <c r="I780" i="4"/>
  <c r="I781" i="4"/>
  <c r="I782" i="4"/>
  <c r="I783" i="4"/>
  <c r="I785" i="4"/>
  <c r="I788" i="4"/>
  <c r="I790" i="4"/>
  <c r="I791" i="4"/>
  <c r="I793" i="4"/>
  <c r="I796" i="4"/>
  <c r="I798" i="4"/>
  <c r="I799" i="4"/>
  <c r="I801" i="4"/>
  <c r="I804" i="4"/>
  <c r="I805" i="4"/>
  <c r="I806" i="4"/>
  <c r="I807" i="4"/>
  <c r="I809" i="4"/>
  <c r="I812" i="4"/>
  <c r="I813" i="4"/>
  <c r="I814" i="4"/>
  <c r="I815" i="4"/>
  <c r="I817" i="4"/>
  <c r="I820" i="4"/>
  <c r="I822" i="4"/>
  <c r="I823" i="4"/>
  <c r="I825" i="4"/>
  <c r="I828" i="4"/>
  <c r="I830" i="4"/>
  <c r="I831" i="4"/>
  <c r="I833" i="4"/>
  <c r="I836" i="4"/>
  <c r="I837" i="4"/>
  <c r="I838" i="4"/>
  <c r="I839" i="4"/>
  <c r="I841" i="4"/>
  <c r="I844" i="4"/>
  <c r="I845" i="4"/>
  <c r="I846" i="4"/>
  <c r="I847" i="4"/>
  <c r="I849" i="4"/>
  <c r="I852" i="4"/>
  <c r="I854" i="4"/>
  <c r="I855" i="4"/>
  <c r="I857" i="4"/>
  <c r="I860" i="4"/>
  <c r="I862" i="4"/>
  <c r="I863" i="4"/>
  <c r="I865" i="4"/>
  <c r="I868" i="4"/>
  <c r="I869" i="4"/>
  <c r="I870" i="4"/>
  <c r="I871" i="4"/>
  <c r="I873" i="4"/>
  <c r="I876" i="4"/>
  <c r="I877" i="4"/>
  <c r="I878" i="4"/>
  <c r="I879" i="4"/>
  <c r="I881" i="4"/>
  <c r="I884" i="4"/>
  <c r="I886" i="4"/>
  <c r="I887" i="4"/>
  <c r="I889" i="4"/>
  <c r="I892" i="4"/>
  <c r="I894" i="4"/>
  <c r="I895" i="4"/>
  <c r="I897" i="4"/>
  <c r="I900" i="4"/>
  <c r="I901" i="4"/>
  <c r="I902" i="4"/>
  <c r="I903" i="4"/>
  <c r="I905" i="4"/>
  <c r="I908" i="4"/>
  <c r="I909" i="4"/>
  <c r="I910" i="4"/>
  <c r="I911" i="4"/>
  <c r="I913" i="4"/>
  <c r="I916" i="4"/>
  <c r="I918" i="4"/>
  <c r="I919" i="4"/>
  <c r="I921" i="4"/>
  <c r="I924" i="4"/>
  <c r="I926" i="4"/>
  <c r="I927" i="4"/>
  <c r="I929" i="4"/>
  <c r="I932" i="4"/>
  <c r="I933" i="4"/>
  <c r="I934" i="4"/>
  <c r="I935" i="4"/>
  <c r="I937" i="4"/>
  <c r="I940" i="4"/>
  <c r="I941" i="4"/>
  <c r="I942" i="4"/>
  <c r="I943" i="4"/>
  <c r="I945" i="4"/>
  <c r="I948" i="4"/>
  <c r="I950" i="4"/>
  <c r="I951" i="4"/>
  <c r="I953" i="4"/>
  <c r="I956" i="4"/>
  <c r="I958" i="4"/>
  <c r="I959" i="4"/>
  <c r="I961" i="4"/>
  <c r="I964" i="4"/>
  <c r="I965" i="4"/>
  <c r="I966" i="4"/>
  <c r="I967" i="4"/>
  <c r="I969" i="4"/>
  <c r="I972" i="4"/>
  <c r="I973" i="4"/>
  <c r="I974" i="4"/>
  <c r="I975" i="4"/>
  <c r="I977" i="4"/>
  <c r="I980" i="4"/>
  <c r="I982" i="4"/>
  <c r="I983" i="4"/>
  <c r="I985" i="4"/>
  <c r="I988" i="4"/>
  <c r="I990" i="4"/>
  <c r="I991" i="4"/>
  <c r="I993" i="4"/>
  <c r="I996" i="4"/>
  <c r="I997" i="4"/>
  <c r="I998" i="4"/>
  <c r="I999" i="4"/>
  <c r="I1000" i="4"/>
  <c r="I1001" i="4"/>
  <c r="I1004" i="4"/>
  <c r="I1005" i="4"/>
  <c r="I1006" i="4"/>
  <c r="I1007" i="4"/>
  <c r="I1008" i="4"/>
  <c r="I1009" i="4"/>
  <c r="I1012" i="4"/>
  <c r="I1014" i="4"/>
  <c r="I1015" i="4"/>
  <c r="I1016" i="4"/>
  <c r="I1017" i="4"/>
  <c r="I1020" i="4"/>
  <c r="I1022" i="4"/>
  <c r="I1023" i="4"/>
  <c r="I1024" i="4"/>
  <c r="I1025" i="4"/>
  <c r="I1028" i="4"/>
  <c r="I1029" i="4"/>
  <c r="I1030" i="4"/>
  <c r="I1031" i="4"/>
  <c r="I1032" i="4"/>
  <c r="I1033" i="4"/>
  <c r="I1036" i="4"/>
  <c r="I1037" i="4"/>
  <c r="I1038" i="4"/>
  <c r="I1039" i="4"/>
  <c r="I1040" i="4"/>
  <c r="I1041" i="4"/>
  <c r="I1044" i="4"/>
  <c r="I1046" i="4"/>
  <c r="I1047" i="4"/>
  <c r="I1048" i="4"/>
  <c r="I1049" i="4"/>
  <c r="I1052" i="4"/>
  <c r="I1054" i="4"/>
  <c r="I1055" i="4"/>
  <c r="I1056" i="4"/>
  <c r="I1057" i="4"/>
  <c r="I1060" i="4"/>
  <c r="I1061" i="4"/>
  <c r="I1062" i="4"/>
  <c r="I1063" i="4"/>
  <c r="I1064" i="4"/>
  <c r="I1065" i="4"/>
  <c r="I1068" i="4"/>
  <c r="I1069" i="4"/>
  <c r="I1070" i="4"/>
  <c r="I1071" i="4"/>
  <c r="I1072" i="4"/>
  <c r="I1073" i="4"/>
  <c r="I1076" i="4"/>
  <c r="I1078" i="4"/>
  <c r="I1079" i="4"/>
  <c r="I1080" i="4"/>
  <c r="I1081" i="4"/>
  <c r="I1084" i="4"/>
  <c r="I1086" i="4"/>
  <c r="I1087" i="4"/>
  <c r="I1088" i="4"/>
  <c r="I1089" i="4"/>
  <c r="I1092" i="4"/>
  <c r="I1093" i="4"/>
  <c r="I1094" i="4"/>
  <c r="I1095" i="4"/>
  <c r="I1096" i="4"/>
  <c r="I1097" i="4"/>
  <c r="I1100" i="4"/>
  <c r="I1101" i="4"/>
  <c r="I1102" i="4"/>
  <c r="I1103" i="4"/>
  <c r="I1104" i="4"/>
  <c r="I1105" i="4"/>
  <c r="I1108" i="4"/>
  <c r="I1110" i="4"/>
  <c r="I1111" i="4"/>
  <c r="I1112" i="4"/>
  <c r="I1113" i="4"/>
  <c r="I1116" i="4"/>
  <c r="I1118" i="4"/>
  <c r="I1119" i="4"/>
  <c r="I1120" i="4"/>
  <c r="I1121" i="4"/>
  <c r="I1124" i="4"/>
  <c r="I1125" i="4"/>
  <c r="I1126" i="4"/>
  <c r="I1127" i="4"/>
  <c r="I1128" i="4"/>
  <c r="I1129" i="4"/>
  <c r="I1132" i="4"/>
  <c r="I1133" i="4"/>
  <c r="I1134" i="4"/>
  <c r="I1135" i="4"/>
  <c r="I1136" i="4"/>
  <c r="I1137" i="4"/>
  <c r="I1140" i="4"/>
  <c r="I1142" i="4"/>
  <c r="I1143" i="4"/>
  <c r="I1144" i="4"/>
  <c r="I1145" i="4"/>
  <c r="I1148" i="4"/>
  <c r="I1150" i="4"/>
  <c r="I1151" i="4"/>
  <c r="I1152" i="4"/>
  <c r="I1153" i="4"/>
  <c r="I1156" i="4"/>
  <c r="I1158" i="4"/>
  <c r="I1159" i="4"/>
  <c r="I1160" i="4"/>
  <c r="I1161" i="4"/>
  <c r="I1164" i="4"/>
  <c r="I1166" i="4"/>
  <c r="I1167" i="4"/>
  <c r="I1168" i="4"/>
  <c r="I1169" i="4"/>
  <c r="I1172" i="4"/>
  <c r="I1174" i="4"/>
  <c r="I1175" i="4"/>
  <c r="I1176" i="4"/>
  <c r="I1177" i="4"/>
  <c r="I1180" i="4"/>
  <c r="I1181" i="4"/>
  <c r="I1182" i="4"/>
  <c r="I1183" i="4"/>
  <c r="I1184" i="4"/>
  <c r="I1185" i="4"/>
  <c r="I1188" i="4"/>
  <c r="I1190" i="4"/>
  <c r="I1191" i="4"/>
  <c r="I1192" i="4"/>
  <c r="I1193" i="4"/>
  <c r="I1196" i="4"/>
  <c r="I1197" i="4"/>
  <c r="I1198" i="4"/>
  <c r="I1199" i="4"/>
  <c r="I1200" i="4"/>
  <c r="I1201" i="4"/>
  <c r="I1204" i="4"/>
  <c r="I1206" i="4"/>
  <c r="I1207" i="4"/>
  <c r="I1208" i="4"/>
  <c r="I1209" i="4"/>
  <c r="I1212" i="4"/>
  <c r="I1214" i="4"/>
  <c r="I1215" i="4"/>
  <c r="I1216" i="4"/>
  <c r="I1217" i="4"/>
  <c r="I1220" i="4"/>
  <c r="I1222" i="4"/>
  <c r="I1223" i="4"/>
  <c r="I1224" i="4"/>
  <c r="I1225" i="4"/>
  <c r="I1228" i="4"/>
  <c r="I1230" i="4"/>
  <c r="I1231" i="4"/>
  <c r="I1232" i="4"/>
  <c r="I1233" i="4"/>
  <c r="I1236" i="4"/>
  <c r="I1238" i="4"/>
  <c r="I1239" i="4"/>
  <c r="I1240" i="4"/>
  <c r="I1241" i="4"/>
  <c r="I1244" i="4"/>
  <c r="I1245" i="4"/>
  <c r="I1246" i="4"/>
  <c r="I1247" i="4"/>
  <c r="I1248" i="4"/>
  <c r="I1249" i="4"/>
  <c r="I1252" i="4"/>
  <c r="I1254" i="4"/>
  <c r="I1255" i="4"/>
  <c r="I1256" i="4"/>
  <c r="I1257" i="4"/>
  <c r="I1260" i="4"/>
  <c r="I1261" i="4"/>
  <c r="I1262" i="4"/>
  <c r="I1263" i="4"/>
  <c r="I1264" i="4"/>
  <c r="I1265" i="4"/>
  <c r="I1268" i="4"/>
  <c r="I1270" i="4"/>
  <c r="I1271" i="4"/>
  <c r="I1272" i="4"/>
  <c r="I1273" i="4"/>
  <c r="I1276" i="4"/>
  <c r="I1278" i="4"/>
  <c r="I1279" i="4"/>
  <c r="I1280" i="4"/>
  <c r="I1281" i="4"/>
  <c r="I1284" i="4"/>
  <c r="I1286" i="4"/>
  <c r="I1287" i="4"/>
  <c r="I1288" i="4"/>
  <c r="I1289" i="4"/>
  <c r="I1292" i="4"/>
  <c r="I1294" i="4"/>
  <c r="I1295" i="4"/>
  <c r="I1296" i="4"/>
  <c r="I1297" i="4"/>
  <c r="I1300" i="4"/>
  <c r="I1302" i="4"/>
  <c r="I1303" i="4"/>
  <c r="I1304" i="4"/>
  <c r="I1305" i="4"/>
  <c r="I1308" i="4"/>
  <c r="I1309" i="4"/>
  <c r="I1310" i="4"/>
  <c r="I1311" i="4"/>
  <c r="I1312" i="4"/>
  <c r="I1313" i="4"/>
  <c r="I1314" i="4"/>
  <c r="I1316" i="4"/>
  <c r="I1318" i="4"/>
  <c r="I1319" i="4"/>
  <c r="I1320" i="4"/>
  <c r="I1321" i="4"/>
  <c r="I1324" i="4"/>
  <c r="I1325" i="4"/>
  <c r="I1326" i="4"/>
  <c r="I1327" i="4"/>
  <c r="I1328" i="4"/>
  <c r="I1329" i="4"/>
  <c r="I1332" i="4"/>
  <c r="I1334" i="4"/>
  <c r="I1335" i="4"/>
  <c r="I1336" i="4"/>
  <c r="I1337" i="4"/>
  <c r="I1340" i="4"/>
  <c r="I1342" i="4"/>
  <c r="I1343" i="4"/>
  <c r="I1344" i="4"/>
  <c r="I1345" i="4"/>
  <c r="I1348" i="4"/>
  <c r="I1350" i="4"/>
  <c r="I1351" i="4"/>
  <c r="I1352" i="4"/>
  <c r="I1353" i="4"/>
  <c r="I1356" i="4"/>
  <c r="I1358" i="4"/>
  <c r="I1359" i="4"/>
  <c r="I1360" i="4"/>
  <c r="I1361" i="4"/>
  <c r="I1364" i="4"/>
  <c r="I1366" i="4"/>
  <c r="I1367" i="4"/>
  <c r="I1368" i="4"/>
  <c r="I1369" i="4"/>
  <c r="I1372" i="4"/>
  <c r="I1373" i="4"/>
  <c r="I1374" i="4"/>
  <c r="I1375" i="4"/>
  <c r="I1376" i="4"/>
  <c r="I1377" i="4"/>
  <c r="I1380" i="4"/>
  <c r="I1382" i="4"/>
  <c r="I1383" i="4"/>
  <c r="I1384" i="4"/>
  <c r="I1385" i="4"/>
  <c r="I1386" i="4"/>
  <c r="I1388" i="4"/>
  <c r="I1390" i="4"/>
  <c r="I1391" i="4"/>
  <c r="I1392" i="4"/>
  <c r="I1393" i="4"/>
  <c r="I1396" i="4"/>
  <c r="I1398" i="4"/>
  <c r="I1399" i="4"/>
  <c r="I1400" i="4"/>
  <c r="I1401" i="4"/>
  <c r="I1404" i="4"/>
  <c r="I1406" i="4"/>
  <c r="I1407" i="4"/>
  <c r="I1408" i="4"/>
  <c r="I1409" i="4"/>
  <c r="I1412" i="4"/>
  <c r="I1414" i="4"/>
  <c r="I1415" i="4"/>
  <c r="I1416" i="4"/>
  <c r="I1417" i="4"/>
  <c r="I1418" i="4"/>
  <c r="I1420" i="4"/>
  <c r="I1422" i="4"/>
  <c r="I1423" i="4"/>
  <c r="I1424" i="4"/>
  <c r="I1425" i="4"/>
  <c r="I1428" i="4"/>
  <c r="I1430" i="4"/>
  <c r="I1431" i="4"/>
  <c r="I1432" i="4"/>
  <c r="I1433" i="4"/>
  <c r="I1436" i="4"/>
  <c r="I1437" i="4"/>
  <c r="I1438" i="4"/>
  <c r="I1439" i="4"/>
  <c r="I1440" i="4"/>
  <c r="I1441" i="4"/>
  <c r="I1444" i="4"/>
  <c r="I1446" i="4"/>
  <c r="I1447" i="4"/>
  <c r="I1448" i="4"/>
  <c r="I1449" i="4"/>
  <c r="I1452" i="4"/>
  <c r="I1454" i="4"/>
  <c r="I1455" i="4"/>
  <c r="I1456" i="4"/>
  <c r="I1457" i="4"/>
  <c r="I1460" i="4"/>
  <c r="I1462" i="4"/>
  <c r="I1463" i="4"/>
  <c r="I1464" i="4"/>
  <c r="I1465" i="4"/>
  <c r="I1468" i="4"/>
  <c r="I1470" i="4"/>
  <c r="I1471" i="4"/>
  <c r="I1472" i="4"/>
  <c r="I1473" i="4"/>
  <c r="I1476" i="4"/>
  <c r="I1478" i="4"/>
  <c r="I1479" i="4"/>
  <c r="I1480" i="4"/>
  <c r="I1481" i="4"/>
  <c r="I1484" i="4"/>
  <c r="I1486" i="4"/>
  <c r="I1487" i="4"/>
  <c r="I1488" i="4"/>
  <c r="I1489" i="4"/>
  <c r="I1492" i="4"/>
  <c r="I1494" i="4"/>
  <c r="I1495" i="4"/>
  <c r="I1496" i="4"/>
  <c r="I1497" i="4"/>
  <c r="I1500" i="4"/>
  <c r="I1501" i="4"/>
  <c r="I1502" i="4"/>
  <c r="I1503" i="4"/>
  <c r="I1504" i="4"/>
  <c r="I1505" i="4"/>
  <c r="I1508" i="4"/>
  <c r="I1510" i="4"/>
  <c r="I1511" i="4"/>
  <c r="I1512" i="4"/>
  <c r="I1513" i="4"/>
  <c r="I1516" i="4"/>
  <c r="I1518" i="4"/>
  <c r="I1519" i="4"/>
  <c r="I1520" i="4"/>
  <c r="I1521" i="4"/>
  <c r="I1522" i="4"/>
  <c r="I1524" i="4"/>
  <c r="I1526" i="4"/>
  <c r="I1527" i="4"/>
  <c r="I1528" i="4"/>
  <c r="I1529" i="4"/>
  <c r="I1532" i="4"/>
  <c r="I1534" i="4"/>
  <c r="I1535" i="4"/>
  <c r="I1536" i="4"/>
  <c r="I1537" i="4"/>
  <c r="I1540" i="4"/>
  <c r="I1542" i="4"/>
  <c r="I1543" i="4"/>
  <c r="I1544" i="4"/>
  <c r="I1545" i="4"/>
  <c r="I1548" i="4"/>
  <c r="I1550" i="4"/>
  <c r="I1551" i="4"/>
  <c r="I1552" i="4"/>
  <c r="I1553" i="4"/>
  <c r="I1554" i="4"/>
  <c r="I1556" i="4"/>
  <c r="I1558" i="4"/>
  <c r="I1559" i="4"/>
  <c r="I1560" i="4"/>
  <c r="I1561" i="4"/>
  <c r="I1564" i="4"/>
  <c r="I1565" i="4"/>
  <c r="I1566" i="4"/>
  <c r="I1567" i="4"/>
  <c r="I1568" i="4"/>
  <c r="I1569" i="4"/>
  <c r="I1572" i="4"/>
  <c r="I1574" i="4"/>
  <c r="I1575" i="4"/>
  <c r="I1576" i="4"/>
  <c r="I1577" i="4"/>
  <c r="I1580" i="4"/>
  <c r="I1582" i="4"/>
  <c r="I1583" i="4"/>
  <c r="I1584" i="4"/>
  <c r="I1585" i="4"/>
  <c r="I1588" i="4"/>
  <c r="I1590" i="4"/>
  <c r="I1591" i="4"/>
  <c r="I1592" i="4"/>
  <c r="I1593" i="4"/>
  <c r="I1596" i="4"/>
  <c r="I1598" i="4"/>
  <c r="I1599" i="4"/>
  <c r="I1600" i="4"/>
  <c r="I1601" i="4"/>
  <c r="I1604" i="4"/>
  <c r="I1606" i="4"/>
  <c r="I1607" i="4"/>
  <c r="I1608" i="4"/>
  <c r="I1609" i="4"/>
  <c r="I1612" i="4"/>
  <c r="I1614" i="4"/>
  <c r="I1615" i="4"/>
  <c r="I1616" i="4"/>
  <c r="I1617" i="4"/>
  <c r="I1620" i="4"/>
  <c r="I1622" i="4"/>
  <c r="I1623" i="4"/>
  <c r="I1624" i="4"/>
  <c r="I1625" i="4"/>
  <c r="I1628" i="4"/>
  <c r="I1629" i="4"/>
  <c r="I1630" i="4"/>
  <c r="I1631" i="4"/>
  <c r="I1632" i="4"/>
  <c r="I1633" i="4"/>
  <c r="I1636" i="4"/>
  <c r="I1638" i="4"/>
  <c r="I1639" i="4"/>
  <c r="I1640" i="4"/>
  <c r="I1641" i="4"/>
  <c r="I1644" i="4"/>
  <c r="I1646" i="4"/>
  <c r="I1647" i="4"/>
  <c r="I1648" i="4"/>
  <c r="I1649" i="4"/>
  <c r="I1652" i="4"/>
  <c r="I1654" i="4"/>
  <c r="I1655" i="4"/>
  <c r="I1656" i="4"/>
  <c r="I1657" i="4"/>
  <c r="I1658" i="4"/>
  <c r="I1660" i="4"/>
  <c r="I1662" i="4"/>
  <c r="I1663" i="4"/>
  <c r="I1664" i="4"/>
  <c r="I1665" i="4"/>
  <c r="I1668" i="4"/>
  <c r="I1670" i="4"/>
  <c r="I1671" i="4"/>
  <c r="I1672" i="4"/>
  <c r="I1673" i="4"/>
  <c r="I1676" i="4"/>
  <c r="I1678" i="4"/>
  <c r="I1679" i="4"/>
  <c r="I1680" i="4"/>
  <c r="I1681" i="4"/>
  <c r="I1684" i="4"/>
  <c r="I1686" i="4"/>
  <c r="I1687" i="4"/>
  <c r="I1688" i="4"/>
  <c r="I1689" i="4"/>
  <c r="I1690" i="4"/>
  <c r="I1692" i="4"/>
  <c r="I1693" i="4"/>
  <c r="I1694" i="4"/>
  <c r="I1695" i="4"/>
  <c r="I1696" i="4"/>
  <c r="I1697" i="4"/>
  <c r="I1700" i="4"/>
  <c r="I1702" i="4"/>
  <c r="I1703" i="4"/>
  <c r="I1704" i="4"/>
  <c r="I1705" i="4"/>
  <c r="I1708" i="4"/>
  <c r="I1710" i="4"/>
  <c r="I1711" i="4"/>
  <c r="I1712" i="4"/>
  <c r="I1713" i="4"/>
  <c r="I1716" i="4"/>
  <c r="I1718" i="4"/>
  <c r="I1719" i="4"/>
  <c r="I1720" i="4"/>
  <c r="I1721" i="4"/>
  <c r="I1724" i="4"/>
  <c r="I1726" i="4"/>
  <c r="I1727" i="4"/>
  <c r="I1728" i="4"/>
  <c r="I1729" i="4"/>
  <c r="I1732" i="4"/>
  <c r="I1734" i="4"/>
  <c r="I1735" i="4"/>
  <c r="I1736" i="4"/>
  <c r="I1737" i="4"/>
  <c r="I1740" i="4"/>
  <c r="I1742" i="4"/>
  <c r="I1743" i="4"/>
  <c r="I1744" i="4"/>
  <c r="I1745" i="4"/>
  <c r="I1748" i="4"/>
  <c r="I1750" i="4"/>
  <c r="I1751" i="4"/>
  <c r="I1752" i="4"/>
  <c r="I1753" i="4"/>
  <c r="I1756" i="4"/>
  <c r="I1757" i="4"/>
  <c r="I1758" i="4"/>
  <c r="I1759" i="4"/>
  <c r="H28" i="4"/>
  <c r="H29" i="4"/>
  <c r="H30" i="4"/>
  <c r="H31" i="4"/>
  <c r="H33" i="4"/>
  <c r="H36" i="4"/>
  <c r="H37" i="4"/>
  <c r="H38" i="4"/>
  <c r="H39" i="4"/>
  <c r="H41" i="4"/>
  <c r="H44" i="4"/>
  <c r="H45" i="4"/>
  <c r="H46" i="4"/>
  <c r="H47" i="4"/>
  <c r="H49" i="4"/>
  <c r="H52" i="4"/>
  <c r="H53" i="4"/>
  <c r="H54" i="4"/>
  <c r="H55" i="4"/>
  <c r="H57" i="4"/>
  <c r="H60" i="4"/>
  <c r="H61" i="4"/>
  <c r="H62" i="4"/>
  <c r="H63" i="4"/>
  <c r="H65" i="4"/>
  <c r="H68" i="4"/>
  <c r="H69" i="4"/>
  <c r="H70" i="4"/>
  <c r="H71" i="4"/>
  <c r="H73" i="4"/>
  <c r="H76" i="4"/>
  <c r="H77" i="4"/>
  <c r="H78" i="4"/>
  <c r="H79" i="4"/>
  <c r="H81" i="4"/>
  <c r="H84" i="4"/>
  <c r="H85" i="4"/>
  <c r="H86" i="4"/>
  <c r="H87" i="4"/>
  <c r="H89" i="4"/>
  <c r="H92" i="4"/>
  <c r="H93" i="4"/>
  <c r="H94" i="4"/>
  <c r="H95" i="4"/>
  <c r="H97" i="4"/>
  <c r="H100" i="4"/>
  <c r="H101" i="4"/>
  <c r="H102" i="4"/>
  <c r="H103" i="4"/>
  <c r="H105" i="4"/>
  <c r="H108" i="4"/>
  <c r="H109" i="4"/>
  <c r="H110" i="4"/>
  <c r="H111" i="4"/>
  <c r="H112" i="4"/>
  <c r="H113" i="4"/>
  <c r="H116" i="4"/>
  <c r="H117" i="4"/>
  <c r="H118" i="4"/>
  <c r="H119" i="4"/>
  <c r="H121" i="4"/>
  <c r="H124" i="4"/>
  <c r="H125" i="4"/>
  <c r="H126" i="4"/>
  <c r="H127" i="4"/>
  <c r="H129" i="4"/>
  <c r="H132" i="4"/>
  <c r="H133" i="4"/>
  <c r="H134" i="4"/>
  <c r="H135" i="4"/>
  <c r="H137" i="4"/>
  <c r="H140" i="4"/>
  <c r="H141" i="4"/>
  <c r="H142" i="4"/>
  <c r="H143" i="4"/>
  <c r="H144" i="4"/>
  <c r="H145" i="4"/>
  <c r="H148" i="4"/>
  <c r="H149" i="4"/>
  <c r="H150" i="4"/>
  <c r="H151" i="4"/>
  <c r="H153" i="4"/>
  <c r="H156" i="4"/>
  <c r="H157" i="4"/>
  <c r="H158" i="4"/>
  <c r="H159" i="4"/>
  <c r="H161" i="4"/>
  <c r="H164" i="4"/>
  <c r="H165" i="4"/>
  <c r="H166" i="4"/>
  <c r="H167" i="4"/>
  <c r="H169" i="4"/>
  <c r="H172" i="4"/>
  <c r="H173" i="4"/>
  <c r="H174" i="4"/>
  <c r="H175" i="4"/>
  <c r="H177" i="4"/>
  <c r="H180" i="4"/>
  <c r="H181" i="4"/>
  <c r="H182" i="4"/>
  <c r="H183" i="4"/>
  <c r="H185" i="4"/>
  <c r="H188" i="4"/>
  <c r="H189" i="4"/>
  <c r="H190" i="4"/>
  <c r="H191" i="4"/>
  <c r="H193" i="4"/>
  <c r="H196" i="4"/>
  <c r="H197" i="4"/>
  <c r="H198" i="4"/>
  <c r="H199" i="4"/>
  <c r="H201" i="4"/>
  <c r="H204" i="4"/>
  <c r="H205" i="4"/>
  <c r="H206" i="4"/>
  <c r="H207" i="4"/>
  <c r="H209" i="4"/>
  <c r="H212" i="4"/>
  <c r="H213" i="4"/>
  <c r="H214" i="4"/>
  <c r="H215" i="4"/>
  <c r="H217" i="4"/>
  <c r="H220" i="4"/>
  <c r="H221" i="4"/>
  <c r="H222" i="4"/>
  <c r="H223" i="4"/>
  <c r="H225" i="4"/>
  <c r="H228" i="4"/>
  <c r="H229" i="4"/>
  <c r="H230" i="4"/>
  <c r="H231" i="4"/>
  <c r="H233" i="4"/>
  <c r="H236" i="4"/>
  <c r="H237" i="4"/>
  <c r="H238" i="4"/>
  <c r="H239" i="4"/>
  <c r="H241" i="4"/>
  <c r="H244" i="4"/>
  <c r="H245" i="4"/>
  <c r="H246" i="4"/>
  <c r="H247" i="4"/>
  <c r="H249" i="4"/>
  <c r="H252" i="4"/>
  <c r="H253" i="4"/>
  <c r="H254" i="4"/>
  <c r="H255" i="4"/>
  <c r="H257" i="4"/>
  <c r="H260" i="4"/>
  <c r="H261" i="4"/>
  <c r="H262" i="4"/>
  <c r="H263" i="4"/>
  <c r="H265" i="4"/>
  <c r="H268" i="4"/>
  <c r="H269" i="4"/>
  <c r="H270" i="4"/>
  <c r="H271" i="4"/>
  <c r="H273" i="4"/>
  <c r="H276" i="4"/>
  <c r="H277" i="4"/>
  <c r="H278" i="4"/>
  <c r="H279" i="4"/>
  <c r="H281" i="4"/>
  <c r="H284" i="4"/>
  <c r="H285" i="4"/>
  <c r="H286" i="4"/>
  <c r="H287" i="4"/>
  <c r="H289" i="4"/>
  <c r="H292" i="4"/>
  <c r="H293" i="4"/>
  <c r="H294" i="4"/>
  <c r="H295" i="4"/>
  <c r="H297" i="4"/>
  <c r="H300" i="4"/>
  <c r="H301" i="4"/>
  <c r="H302" i="4"/>
  <c r="H303" i="4"/>
  <c r="H305" i="4"/>
  <c r="H308" i="4"/>
  <c r="H309" i="4"/>
  <c r="H310" i="4"/>
  <c r="H311" i="4"/>
  <c r="H313" i="4"/>
  <c r="H316" i="4"/>
  <c r="H317" i="4"/>
  <c r="H318" i="4"/>
  <c r="H319" i="4"/>
  <c r="H321" i="4"/>
  <c r="H322" i="4"/>
  <c r="H324" i="4"/>
  <c r="H325" i="4"/>
  <c r="H326" i="4"/>
  <c r="H327" i="4"/>
  <c r="H329" i="4"/>
  <c r="H332" i="4"/>
  <c r="H333" i="4"/>
  <c r="H334" i="4"/>
  <c r="H335" i="4"/>
  <c r="H337" i="4"/>
  <c r="H340" i="4"/>
  <c r="H341" i="4"/>
  <c r="H342" i="4"/>
  <c r="H343" i="4"/>
  <c r="H345" i="4"/>
  <c r="H348" i="4"/>
  <c r="H349" i="4"/>
  <c r="H350" i="4"/>
  <c r="H351" i="4"/>
  <c r="H353" i="4"/>
  <c r="H356" i="4"/>
  <c r="H357" i="4"/>
  <c r="H358" i="4"/>
  <c r="H359" i="4"/>
  <c r="H361" i="4"/>
  <c r="H364" i="4"/>
  <c r="H365" i="4"/>
  <c r="H366" i="4"/>
  <c r="H367" i="4"/>
  <c r="H369" i="4"/>
  <c r="H372" i="4"/>
  <c r="H373" i="4"/>
  <c r="H374" i="4"/>
  <c r="H375" i="4"/>
  <c r="H377" i="4"/>
  <c r="H380" i="4"/>
  <c r="H381" i="4"/>
  <c r="H382" i="4"/>
  <c r="H383" i="4"/>
  <c r="H385" i="4"/>
  <c r="H388" i="4"/>
  <c r="H389" i="4"/>
  <c r="H390" i="4"/>
  <c r="H391" i="4"/>
  <c r="H393" i="4"/>
  <c r="H396" i="4"/>
  <c r="H397" i="4"/>
  <c r="H398" i="4"/>
  <c r="H399" i="4"/>
  <c r="H401" i="4"/>
  <c r="H404" i="4"/>
  <c r="H405" i="4"/>
  <c r="H406" i="4"/>
  <c r="H407" i="4"/>
  <c r="H409" i="4"/>
  <c r="H412" i="4"/>
  <c r="H413" i="4"/>
  <c r="H414" i="4"/>
  <c r="H415" i="4"/>
  <c r="H417" i="4"/>
  <c r="H420" i="4"/>
  <c r="H421" i="4"/>
  <c r="H422" i="4"/>
  <c r="H423" i="4"/>
  <c r="H425" i="4"/>
  <c r="H428" i="4"/>
  <c r="H429" i="4"/>
  <c r="H430" i="4"/>
  <c r="H431" i="4"/>
  <c r="H433" i="4"/>
  <c r="H436" i="4"/>
  <c r="H437" i="4"/>
  <c r="H438" i="4"/>
  <c r="H439" i="4"/>
  <c r="H441" i="4"/>
  <c r="H444" i="4"/>
  <c r="H445" i="4"/>
  <c r="H446" i="4"/>
  <c r="H447" i="4"/>
  <c r="H449" i="4"/>
  <c r="H452" i="4"/>
  <c r="H453" i="4"/>
  <c r="H454" i="4"/>
  <c r="H455" i="4"/>
  <c r="H457" i="4"/>
  <c r="H460" i="4"/>
  <c r="H461" i="4"/>
  <c r="H462" i="4"/>
  <c r="H463" i="4"/>
  <c r="H465" i="4"/>
  <c r="H468" i="4"/>
  <c r="H469" i="4"/>
  <c r="H470" i="4"/>
  <c r="H471" i="4"/>
  <c r="H473" i="4"/>
  <c r="H476" i="4"/>
  <c r="H477" i="4"/>
  <c r="H478" i="4"/>
  <c r="H479" i="4"/>
  <c r="H481" i="4"/>
  <c r="H484" i="4"/>
  <c r="H485" i="4"/>
  <c r="H486" i="4"/>
  <c r="H487" i="4"/>
  <c r="H488" i="4"/>
  <c r="H489" i="4"/>
  <c r="H492" i="4"/>
  <c r="H493" i="4"/>
  <c r="H494" i="4"/>
  <c r="H495" i="4"/>
  <c r="H497" i="4"/>
  <c r="H500" i="4"/>
  <c r="H501" i="4"/>
  <c r="H502" i="4"/>
  <c r="H503" i="4"/>
  <c r="H505" i="4"/>
  <c r="H508" i="4"/>
  <c r="H509" i="4"/>
  <c r="H510" i="4"/>
  <c r="H511" i="4"/>
  <c r="H513" i="4"/>
  <c r="H516" i="4"/>
  <c r="H517" i="4"/>
  <c r="H518" i="4"/>
  <c r="H519" i="4"/>
  <c r="H520" i="4"/>
  <c r="H521" i="4"/>
  <c r="H524" i="4"/>
  <c r="H525" i="4"/>
  <c r="H526" i="4"/>
  <c r="H527" i="4"/>
  <c r="H529" i="4"/>
  <c r="H532" i="4"/>
  <c r="H533" i="4"/>
  <c r="H534" i="4"/>
  <c r="H535" i="4"/>
  <c r="H537" i="4"/>
  <c r="H540" i="4"/>
  <c r="H541" i="4"/>
  <c r="H542" i="4"/>
  <c r="H543" i="4"/>
  <c r="H545" i="4"/>
  <c r="H548" i="4"/>
  <c r="H549" i="4"/>
  <c r="H550" i="4"/>
  <c r="H551" i="4"/>
  <c r="H553" i="4"/>
  <c r="H556" i="4"/>
  <c r="H557" i="4"/>
  <c r="H558" i="4"/>
  <c r="H559" i="4"/>
  <c r="H561" i="4"/>
  <c r="H564" i="4"/>
  <c r="H565" i="4"/>
  <c r="H566" i="4"/>
  <c r="H567" i="4"/>
  <c r="H569" i="4"/>
  <c r="H572" i="4"/>
  <c r="H573" i="4"/>
  <c r="H574" i="4"/>
  <c r="H575" i="4"/>
  <c r="H577" i="4"/>
  <c r="H580" i="4"/>
  <c r="H581" i="4"/>
  <c r="H582" i="4"/>
  <c r="H583" i="4"/>
  <c r="H585" i="4"/>
  <c r="H588" i="4"/>
  <c r="H589" i="4"/>
  <c r="H590" i="4"/>
  <c r="H591" i="4"/>
  <c r="H593" i="4"/>
  <c r="H596" i="4"/>
  <c r="H597" i="4"/>
  <c r="H598" i="4"/>
  <c r="H599" i="4"/>
  <c r="H601" i="4"/>
  <c r="H604" i="4"/>
  <c r="H605" i="4"/>
  <c r="H606" i="4"/>
  <c r="H607" i="4"/>
  <c r="H609" i="4"/>
  <c r="H612" i="4"/>
  <c r="H613" i="4"/>
  <c r="H614" i="4"/>
  <c r="H615" i="4"/>
  <c r="H617" i="4"/>
  <c r="H620" i="4"/>
  <c r="H621" i="4"/>
  <c r="H622" i="4"/>
  <c r="H623" i="4"/>
  <c r="H625" i="4"/>
  <c r="H628" i="4"/>
  <c r="H629" i="4"/>
  <c r="H630" i="4"/>
  <c r="H631" i="4"/>
  <c r="H633" i="4"/>
  <c r="H636" i="4"/>
  <c r="H637" i="4"/>
  <c r="H638" i="4"/>
  <c r="H639" i="4"/>
  <c r="H641" i="4"/>
  <c r="H644" i="4"/>
  <c r="H645" i="4"/>
  <c r="H646" i="4"/>
  <c r="H647" i="4"/>
  <c r="H649" i="4"/>
  <c r="H652" i="4"/>
  <c r="H654" i="4"/>
  <c r="H655" i="4"/>
  <c r="H657" i="4"/>
  <c r="H660" i="4"/>
  <c r="H662" i="4"/>
  <c r="H663" i="4"/>
  <c r="H665" i="4"/>
  <c r="H668" i="4"/>
  <c r="H670" i="4"/>
  <c r="H671" i="4"/>
  <c r="H673" i="4"/>
  <c r="H676" i="4"/>
  <c r="H678" i="4"/>
  <c r="H679" i="4"/>
  <c r="H681" i="4"/>
  <c r="H684" i="4"/>
  <c r="H686" i="4"/>
  <c r="H687" i="4"/>
  <c r="H689" i="4"/>
  <c r="H692" i="4"/>
  <c r="H694" i="4"/>
  <c r="H695" i="4"/>
  <c r="H697" i="4"/>
  <c r="H700" i="4"/>
  <c r="H701" i="4"/>
  <c r="H702" i="4"/>
  <c r="H703" i="4"/>
  <c r="H705" i="4"/>
  <c r="H708" i="4"/>
  <c r="H710" i="4"/>
  <c r="H711" i="4"/>
  <c r="H713" i="4"/>
  <c r="H716" i="4"/>
  <c r="H717" i="4"/>
  <c r="H718" i="4"/>
  <c r="H719" i="4"/>
  <c r="H721" i="4"/>
  <c r="H724" i="4"/>
  <c r="H726" i="4"/>
  <c r="H727" i="4"/>
  <c r="H729" i="4"/>
  <c r="H732" i="4"/>
  <c r="H734" i="4"/>
  <c r="H735" i="4"/>
  <c r="H737" i="4"/>
  <c r="H740" i="4"/>
  <c r="H742" i="4"/>
  <c r="H743" i="4"/>
  <c r="H745" i="4"/>
  <c r="H748" i="4"/>
  <c r="H750" i="4"/>
  <c r="H751" i="4"/>
  <c r="H753" i="4"/>
  <c r="H756" i="4"/>
  <c r="H758" i="4"/>
  <c r="H759" i="4"/>
  <c r="H760" i="4"/>
  <c r="H761" i="4"/>
  <c r="H764" i="4"/>
  <c r="H765" i="4"/>
  <c r="H766" i="4"/>
  <c r="H767" i="4"/>
  <c r="H769" i="4"/>
  <c r="H772" i="4"/>
  <c r="H774" i="4"/>
  <c r="H775" i="4"/>
  <c r="H777" i="4"/>
  <c r="H780" i="4"/>
  <c r="H781" i="4"/>
  <c r="H782" i="4"/>
  <c r="H783" i="4"/>
  <c r="H785" i="4"/>
  <c r="H788" i="4"/>
  <c r="H790" i="4"/>
  <c r="H791" i="4"/>
  <c r="H793" i="4"/>
  <c r="H796" i="4"/>
  <c r="H798" i="4"/>
  <c r="H799" i="4"/>
  <c r="H801" i="4"/>
  <c r="H804" i="4"/>
  <c r="H806" i="4"/>
  <c r="H807" i="4"/>
  <c r="H808" i="4"/>
  <c r="H809" i="4"/>
  <c r="H812" i="4"/>
  <c r="H814" i="4"/>
  <c r="H815" i="4"/>
  <c r="H816" i="4"/>
  <c r="H817" i="4"/>
  <c r="H820" i="4"/>
  <c r="H822" i="4"/>
  <c r="H823" i="4"/>
  <c r="H825" i="4"/>
  <c r="H828" i="4"/>
  <c r="H829" i="4"/>
  <c r="H830" i="4"/>
  <c r="H831" i="4"/>
  <c r="H833" i="4"/>
  <c r="H836" i="4"/>
  <c r="H838" i="4"/>
  <c r="H839" i="4"/>
  <c r="H841" i="4"/>
  <c r="H844" i="4"/>
  <c r="H845" i="4"/>
  <c r="H846" i="4"/>
  <c r="H847" i="4"/>
  <c r="H849" i="4"/>
  <c r="H852" i="4"/>
  <c r="H854" i="4"/>
  <c r="H855" i="4"/>
  <c r="H857" i="4"/>
  <c r="H860" i="4"/>
  <c r="H862" i="4"/>
  <c r="H863" i="4"/>
  <c r="H865" i="4"/>
  <c r="H868" i="4"/>
  <c r="H870" i="4"/>
  <c r="H871" i="4"/>
  <c r="H873" i="4"/>
  <c r="H876" i="4"/>
  <c r="H878" i="4"/>
  <c r="H879" i="4"/>
  <c r="H881" i="4"/>
  <c r="H884" i="4"/>
  <c r="H886" i="4"/>
  <c r="H887" i="4"/>
  <c r="H889" i="4"/>
  <c r="H892" i="4"/>
  <c r="H893" i="4"/>
  <c r="H894" i="4"/>
  <c r="H895" i="4"/>
  <c r="H897" i="4"/>
  <c r="H900" i="4"/>
  <c r="H902" i="4"/>
  <c r="H903" i="4"/>
  <c r="H905" i="4"/>
  <c r="H908" i="4"/>
  <c r="H909" i="4"/>
  <c r="H910" i="4"/>
  <c r="H911" i="4"/>
  <c r="H913" i="4"/>
  <c r="H916" i="4"/>
  <c r="H918" i="4"/>
  <c r="H919" i="4"/>
  <c r="H921" i="4"/>
  <c r="H924" i="4"/>
  <c r="H926" i="4"/>
  <c r="H927" i="4"/>
  <c r="H929" i="4"/>
  <c r="H932" i="4"/>
  <c r="H934" i="4"/>
  <c r="H935" i="4"/>
  <c r="H937" i="4"/>
  <c r="H940" i="4"/>
  <c r="H942" i="4"/>
  <c r="H943" i="4"/>
  <c r="H945" i="4"/>
  <c r="H948" i="4"/>
  <c r="H950" i="4"/>
  <c r="H951" i="4"/>
  <c r="H953" i="4"/>
  <c r="H956" i="4"/>
  <c r="H957" i="4"/>
  <c r="H958" i="4"/>
  <c r="H959" i="4"/>
  <c r="H961" i="4"/>
  <c r="H964" i="4"/>
  <c r="H966" i="4"/>
  <c r="H967" i="4"/>
  <c r="H969" i="4"/>
  <c r="H972" i="4"/>
  <c r="H973" i="4"/>
  <c r="H974" i="4"/>
  <c r="H975" i="4"/>
  <c r="H977" i="4"/>
  <c r="H980" i="4"/>
  <c r="H982" i="4"/>
  <c r="H983" i="4"/>
  <c r="H985" i="4"/>
  <c r="H988" i="4"/>
  <c r="H990" i="4"/>
  <c r="H991" i="4"/>
  <c r="H993" i="4"/>
  <c r="H996" i="4"/>
  <c r="H998" i="4"/>
  <c r="H999" i="4"/>
  <c r="H1000" i="4"/>
  <c r="H1001" i="4"/>
  <c r="H1004" i="4"/>
  <c r="H1006" i="4"/>
  <c r="H1007" i="4"/>
  <c r="H1008" i="4"/>
  <c r="H1009" i="4"/>
  <c r="H1012" i="4"/>
  <c r="H1014" i="4"/>
  <c r="H1015" i="4"/>
  <c r="H1016" i="4"/>
  <c r="H1017" i="4"/>
  <c r="H1020" i="4"/>
  <c r="H1021" i="4"/>
  <c r="H1022" i="4"/>
  <c r="H1023" i="4"/>
  <c r="H1024" i="4"/>
  <c r="H1025" i="4"/>
  <c r="H1028" i="4"/>
  <c r="H1030" i="4"/>
  <c r="H1031" i="4"/>
  <c r="H1032" i="4"/>
  <c r="H1033" i="4"/>
  <c r="H1036" i="4"/>
  <c r="H1037" i="4"/>
  <c r="H1038" i="4"/>
  <c r="H1039" i="4"/>
  <c r="H1040" i="4"/>
  <c r="H1041" i="4"/>
  <c r="H1044" i="4"/>
  <c r="H1046" i="4"/>
  <c r="H1047" i="4"/>
  <c r="H1048" i="4"/>
  <c r="H1049" i="4"/>
  <c r="H1052" i="4"/>
  <c r="H1054" i="4"/>
  <c r="H1055" i="4"/>
  <c r="H1056" i="4"/>
  <c r="H1057" i="4"/>
  <c r="H1060" i="4"/>
  <c r="H1062" i="4"/>
  <c r="H1063" i="4"/>
  <c r="H1064" i="4"/>
  <c r="H1065" i="4"/>
  <c r="H1068" i="4"/>
  <c r="H1070" i="4"/>
  <c r="H1071" i="4"/>
  <c r="H1072" i="4"/>
  <c r="H1073" i="4"/>
  <c r="H1076" i="4"/>
  <c r="H1078" i="4"/>
  <c r="H1079" i="4"/>
  <c r="H1080" i="4"/>
  <c r="H1081" i="4"/>
  <c r="H1084" i="4"/>
  <c r="H1085" i="4"/>
  <c r="H1086" i="4"/>
  <c r="H1087" i="4"/>
  <c r="H1088" i="4"/>
  <c r="H1089" i="4"/>
  <c r="H1092" i="4"/>
  <c r="H1094" i="4"/>
  <c r="H1095" i="4"/>
  <c r="H1096" i="4"/>
  <c r="H1097" i="4"/>
  <c r="H1100" i="4"/>
  <c r="H1101" i="4"/>
  <c r="H1102" i="4"/>
  <c r="H1103" i="4"/>
  <c r="H1104" i="4"/>
  <c r="H1105" i="4"/>
  <c r="H1108" i="4"/>
  <c r="H1110" i="4"/>
  <c r="H1111" i="4"/>
  <c r="H1112" i="4"/>
  <c r="H1113" i="4"/>
  <c r="H1116" i="4"/>
  <c r="H1118" i="4"/>
  <c r="H1119" i="4"/>
  <c r="H1120" i="4"/>
  <c r="H1121" i="4"/>
  <c r="H1124" i="4"/>
  <c r="H1126" i="4"/>
  <c r="H1127" i="4"/>
  <c r="H1128" i="4"/>
  <c r="H1129" i="4"/>
  <c r="H1132" i="4"/>
  <c r="H1134" i="4"/>
  <c r="H1135" i="4"/>
  <c r="H1136" i="4"/>
  <c r="H1137" i="4"/>
  <c r="H1140" i="4"/>
  <c r="H1142" i="4"/>
  <c r="H1143" i="4"/>
  <c r="H1144" i="4"/>
  <c r="H1145" i="4"/>
  <c r="H1148" i="4"/>
  <c r="H1149" i="4"/>
  <c r="H1150" i="4"/>
  <c r="H1151" i="4"/>
  <c r="H1152" i="4"/>
  <c r="H1153" i="4"/>
  <c r="H1154" i="4"/>
  <c r="H1156" i="4"/>
  <c r="H1158" i="4"/>
  <c r="H1159" i="4"/>
  <c r="H1160" i="4"/>
  <c r="H1161" i="4"/>
  <c r="H1164" i="4"/>
  <c r="H1165" i="4"/>
  <c r="H1166" i="4"/>
  <c r="H1167" i="4"/>
  <c r="H1168" i="4"/>
  <c r="H1169" i="4"/>
  <c r="H1172" i="4"/>
  <c r="H1174" i="4"/>
  <c r="H1175" i="4"/>
  <c r="H1176" i="4"/>
  <c r="H1177" i="4"/>
  <c r="H1180" i="4"/>
  <c r="H1182" i="4"/>
  <c r="H1183" i="4"/>
  <c r="H1184" i="4"/>
  <c r="H1185" i="4"/>
  <c r="H1188" i="4"/>
  <c r="H1190" i="4"/>
  <c r="H1191" i="4"/>
  <c r="H1192" i="4"/>
  <c r="H1193" i="4"/>
  <c r="H1196" i="4"/>
  <c r="H1198" i="4"/>
  <c r="H1199" i="4"/>
  <c r="H1200" i="4"/>
  <c r="H1201" i="4"/>
  <c r="H1204" i="4"/>
  <c r="H1206" i="4"/>
  <c r="H1207" i="4"/>
  <c r="H1208" i="4"/>
  <c r="H1209" i="4"/>
  <c r="H1212" i="4"/>
  <c r="H1213" i="4"/>
  <c r="H1214" i="4"/>
  <c r="H1215" i="4"/>
  <c r="H1216" i="4"/>
  <c r="H1217" i="4"/>
  <c r="H1220" i="4"/>
  <c r="H1222" i="4"/>
  <c r="H1223" i="4"/>
  <c r="H1224" i="4"/>
  <c r="H1225" i="4"/>
  <c r="H1226" i="4"/>
  <c r="H1228" i="4"/>
  <c r="H1229" i="4"/>
  <c r="H1230" i="4"/>
  <c r="H1231" i="4"/>
  <c r="H1232" i="4"/>
  <c r="H1233" i="4"/>
  <c r="H1236" i="4"/>
  <c r="H1238" i="4"/>
  <c r="H1239" i="4"/>
  <c r="H1240" i="4"/>
  <c r="H1241" i="4"/>
  <c r="H1244" i="4"/>
  <c r="H1246" i="4"/>
  <c r="H1247" i="4"/>
  <c r="H1248" i="4"/>
  <c r="H1249" i="4"/>
  <c r="H1252" i="4"/>
  <c r="H1254" i="4"/>
  <c r="H1255" i="4"/>
  <c r="H1256" i="4"/>
  <c r="H1257" i="4"/>
  <c r="H1260" i="4"/>
  <c r="H1262" i="4"/>
  <c r="H1263" i="4"/>
  <c r="H1264" i="4"/>
  <c r="H1265" i="4"/>
  <c r="H1268" i="4"/>
  <c r="H1270" i="4"/>
  <c r="H1271" i="4"/>
  <c r="H1272" i="4"/>
  <c r="H1273" i="4"/>
  <c r="H1276" i="4"/>
  <c r="H1277" i="4"/>
  <c r="H1278" i="4"/>
  <c r="H1279" i="4"/>
  <c r="H1280" i="4"/>
  <c r="H1281" i="4"/>
  <c r="H1284" i="4"/>
  <c r="H1286" i="4"/>
  <c r="H1287" i="4"/>
  <c r="H1288" i="4"/>
  <c r="H1289" i="4"/>
  <c r="H1292" i="4"/>
  <c r="H1293" i="4"/>
  <c r="H1294" i="4"/>
  <c r="H1295" i="4"/>
  <c r="H1296" i="4"/>
  <c r="H1297" i="4"/>
  <c r="H1300" i="4"/>
  <c r="H1302" i="4"/>
  <c r="H1303" i="4"/>
  <c r="H1304" i="4"/>
  <c r="H1305" i="4"/>
  <c r="H1308" i="4"/>
  <c r="H1310" i="4"/>
  <c r="H1311" i="4"/>
  <c r="H1312" i="4"/>
  <c r="H1313" i="4"/>
  <c r="H1316" i="4"/>
  <c r="H1318" i="4"/>
  <c r="H1319" i="4"/>
  <c r="H1320" i="4"/>
  <c r="H1321" i="4"/>
  <c r="H1324" i="4"/>
  <c r="H1326" i="4"/>
  <c r="H1327" i="4"/>
  <c r="H1328" i="4"/>
  <c r="H1329" i="4"/>
  <c r="H1332" i="4"/>
  <c r="H1334" i="4"/>
  <c r="H1335" i="4"/>
  <c r="H1336" i="4"/>
  <c r="H1337" i="4"/>
  <c r="H1339" i="4"/>
  <c r="H1340" i="4"/>
  <c r="H1341" i="4"/>
  <c r="H1342" i="4"/>
  <c r="H1343" i="4"/>
  <c r="H1344" i="4"/>
  <c r="H1345" i="4"/>
  <c r="H1348" i="4"/>
  <c r="H1349" i="4"/>
  <c r="H1350" i="4"/>
  <c r="H1351" i="4"/>
  <c r="H1352" i="4"/>
  <c r="H1353" i="4"/>
  <c r="H1356" i="4"/>
  <c r="H1358" i="4"/>
  <c r="H1359" i="4"/>
  <c r="H1360" i="4"/>
  <c r="H1361" i="4"/>
  <c r="H1364" i="4"/>
  <c r="H1366" i="4"/>
  <c r="H1367" i="4"/>
  <c r="H1368" i="4"/>
  <c r="H1369" i="4"/>
  <c r="H1372" i="4"/>
  <c r="H1373" i="4"/>
  <c r="H1374" i="4"/>
  <c r="H1375" i="4"/>
  <c r="H1376" i="4"/>
  <c r="H1377" i="4"/>
  <c r="H1380" i="4"/>
  <c r="H1381" i="4"/>
  <c r="H1382" i="4"/>
  <c r="H1383" i="4"/>
  <c r="H1384" i="4"/>
  <c r="H1385" i="4"/>
  <c r="H1388" i="4"/>
  <c r="H1390" i="4"/>
  <c r="H1391" i="4"/>
  <c r="H1392" i="4"/>
  <c r="H1393" i="4"/>
  <c r="H1396" i="4"/>
  <c r="H1398" i="4"/>
  <c r="H1399" i="4"/>
  <c r="H1400" i="4"/>
  <c r="H1401" i="4"/>
  <c r="H1404" i="4"/>
  <c r="H1406" i="4"/>
  <c r="H1407" i="4"/>
  <c r="H1408" i="4"/>
  <c r="H1409" i="4"/>
  <c r="H1412" i="4"/>
  <c r="H1414" i="4"/>
  <c r="H1415" i="4"/>
  <c r="H1416" i="4"/>
  <c r="H1417" i="4"/>
  <c r="H1420" i="4"/>
  <c r="H1422" i="4"/>
  <c r="H1423" i="4"/>
  <c r="H1424" i="4"/>
  <c r="H1425" i="4"/>
  <c r="H1428" i="4"/>
  <c r="H1430" i="4"/>
  <c r="H1431" i="4"/>
  <c r="H1432" i="4"/>
  <c r="H1433" i="4"/>
  <c r="H1436" i="4"/>
  <c r="H1438" i="4"/>
  <c r="H1439" i="4"/>
  <c r="H1440" i="4"/>
  <c r="H1441" i="4"/>
  <c r="H1444" i="4"/>
  <c r="H1446" i="4"/>
  <c r="H1447" i="4"/>
  <c r="H1448" i="4"/>
  <c r="H1449" i="4"/>
  <c r="H1452" i="4"/>
  <c r="H1454" i="4"/>
  <c r="H1455" i="4"/>
  <c r="H1456" i="4"/>
  <c r="H1457" i="4"/>
  <c r="H1460" i="4"/>
  <c r="H1462" i="4"/>
  <c r="H1463" i="4"/>
  <c r="H1464" i="4"/>
  <c r="H1465" i="4"/>
  <c r="H1467" i="4"/>
  <c r="H1468" i="4"/>
  <c r="H1470" i="4"/>
  <c r="H1471" i="4"/>
  <c r="H1472" i="4"/>
  <c r="H1473" i="4"/>
  <c r="H1476" i="4"/>
  <c r="H1477" i="4"/>
  <c r="H1478" i="4"/>
  <c r="H1479" i="4"/>
  <c r="H1480" i="4"/>
  <c r="H1481" i="4"/>
  <c r="H1484" i="4"/>
  <c r="H1485" i="4"/>
  <c r="H1486" i="4"/>
  <c r="H1487" i="4"/>
  <c r="H1488" i="4"/>
  <c r="H1489" i="4"/>
  <c r="H1492" i="4"/>
  <c r="H1494" i="4"/>
  <c r="H1495" i="4"/>
  <c r="H1496" i="4"/>
  <c r="H1497" i="4"/>
  <c r="H1500" i="4"/>
  <c r="H1502" i="4"/>
  <c r="H1503" i="4"/>
  <c r="H1504" i="4"/>
  <c r="H1505" i="4"/>
  <c r="H1508" i="4"/>
  <c r="H1509" i="4"/>
  <c r="H1510" i="4"/>
  <c r="H1511" i="4"/>
  <c r="H1512" i="4"/>
  <c r="H1513" i="4"/>
  <c r="H1516" i="4"/>
  <c r="H1517" i="4"/>
  <c r="H1518" i="4"/>
  <c r="H1519" i="4"/>
  <c r="H1520" i="4"/>
  <c r="H1521" i="4"/>
  <c r="H1524" i="4"/>
  <c r="H1526" i="4"/>
  <c r="H1527" i="4"/>
  <c r="H1528" i="4"/>
  <c r="H1529" i="4"/>
  <c r="H1532" i="4"/>
  <c r="H1534" i="4"/>
  <c r="H1535" i="4"/>
  <c r="H1536" i="4"/>
  <c r="H1537" i="4"/>
  <c r="H1540" i="4"/>
  <c r="H1542" i="4"/>
  <c r="H1543" i="4"/>
  <c r="H1544" i="4"/>
  <c r="H1545" i="4"/>
  <c r="H1548" i="4"/>
  <c r="H1550" i="4"/>
  <c r="H1551" i="4"/>
  <c r="H1552" i="4"/>
  <c r="H1553" i="4"/>
  <c r="H1556" i="4"/>
  <c r="H1558" i="4"/>
  <c r="H1559" i="4"/>
  <c r="H1560" i="4"/>
  <c r="H1561" i="4"/>
  <c r="H1564" i="4"/>
  <c r="H1566" i="4"/>
  <c r="H1567" i="4"/>
  <c r="H1568" i="4"/>
  <c r="H1569" i="4"/>
  <c r="H1572" i="4"/>
  <c r="H1574" i="4"/>
  <c r="H1575" i="4"/>
  <c r="H1576" i="4"/>
  <c r="H1577" i="4"/>
  <c r="H1580" i="4"/>
  <c r="H1582" i="4"/>
  <c r="H1583" i="4"/>
  <c r="H1584" i="4"/>
  <c r="H1585" i="4"/>
  <c r="H1588" i="4"/>
  <c r="H1590" i="4"/>
  <c r="H1591" i="4"/>
  <c r="H1592" i="4"/>
  <c r="H1593" i="4"/>
  <c r="H1596" i="4"/>
  <c r="H1598" i="4"/>
  <c r="H1599" i="4"/>
  <c r="H1600" i="4"/>
  <c r="H1601" i="4"/>
  <c r="H1604" i="4"/>
  <c r="H1606" i="4"/>
  <c r="H1607" i="4"/>
  <c r="H1608" i="4"/>
  <c r="H1609" i="4"/>
  <c r="H1612" i="4"/>
  <c r="H1613" i="4"/>
  <c r="H1614" i="4"/>
  <c r="H1615" i="4"/>
  <c r="H1616" i="4"/>
  <c r="H1617" i="4"/>
  <c r="H1620" i="4"/>
  <c r="H1621" i="4"/>
  <c r="H1622" i="4"/>
  <c r="H1623" i="4"/>
  <c r="H1624" i="4"/>
  <c r="H1625" i="4"/>
  <c r="H1628" i="4"/>
  <c r="H1630" i="4"/>
  <c r="H1631" i="4"/>
  <c r="H1632" i="4"/>
  <c r="H1633" i="4"/>
  <c r="H1636" i="4"/>
  <c r="H1638" i="4"/>
  <c r="H1639" i="4"/>
  <c r="H1640" i="4"/>
  <c r="H1641" i="4"/>
  <c r="H1644" i="4"/>
  <c r="H1645" i="4"/>
  <c r="H1646" i="4"/>
  <c r="H1647" i="4"/>
  <c r="H1648" i="4"/>
  <c r="H1649" i="4"/>
  <c r="H1652" i="4"/>
  <c r="H1653" i="4"/>
  <c r="H1654" i="4"/>
  <c r="H1655" i="4"/>
  <c r="H1656" i="4"/>
  <c r="H1657" i="4"/>
  <c r="H1660" i="4"/>
  <c r="H1662" i="4"/>
  <c r="H1663" i="4"/>
  <c r="H1664" i="4"/>
  <c r="H1665" i="4"/>
  <c r="H1668" i="4"/>
  <c r="H1670" i="4"/>
  <c r="H1671" i="4"/>
  <c r="H1672" i="4"/>
  <c r="H1673" i="4"/>
  <c r="H1676" i="4"/>
  <c r="H1678" i="4"/>
  <c r="H1679" i="4"/>
  <c r="H1680" i="4"/>
  <c r="H1681" i="4"/>
  <c r="H1684" i="4"/>
  <c r="H1686" i="4"/>
  <c r="H1687" i="4"/>
  <c r="H1688" i="4"/>
  <c r="H1689" i="4"/>
  <c r="H1692" i="4"/>
  <c r="H1694" i="4"/>
  <c r="H1695" i="4"/>
  <c r="H1696" i="4"/>
  <c r="H1697" i="4"/>
  <c r="H1700" i="4"/>
  <c r="H1702" i="4"/>
  <c r="H1703" i="4"/>
  <c r="H1704" i="4"/>
  <c r="H1705" i="4"/>
  <c r="H1708" i="4"/>
  <c r="H1710" i="4"/>
  <c r="H1711" i="4"/>
  <c r="H1712" i="4"/>
  <c r="H1713" i="4"/>
  <c r="H1716" i="4"/>
  <c r="H1718" i="4"/>
  <c r="H1719" i="4"/>
  <c r="H1720" i="4"/>
  <c r="H1721" i="4"/>
  <c r="H1724" i="4"/>
  <c r="H1725" i="4"/>
  <c r="H1726" i="4"/>
  <c r="H1727" i="4"/>
  <c r="H1728" i="4"/>
  <c r="H1729" i="4"/>
  <c r="H1732" i="4"/>
  <c r="H1734" i="4"/>
  <c r="H1735" i="4"/>
  <c r="H1736" i="4"/>
  <c r="H1737" i="4"/>
  <c r="H1740" i="4"/>
  <c r="H1742" i="4"/>
  <c r="H1743" i="4"/>
  <c r="H1744" i="4"/>
  <c r="H1745" i="4"/>
  <c r="H1748" i="4"/>
  <c r="H1749" i="4"/>
  <c r="H1750" i="4"/>
  <c r="H1751" i="4"/>
  <c r="H1752" i="4"/>
  <c r="H1753" i="4"/>
  <c r="H1756" i="4"/>
  <c r="H1757" i="4"/>
  <c r="H1758" i="4"/>
  <c r="H1759"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1502" i="4"/>
  <c r="G1503" i="4"/>
  <c r="G1504" i="4"/>
  <c r="G1505" i="4"/>
  <c r="G1506" i="4"/>
  <c r="G1507" i="4"/>
  <c r="G1508" i="4"/>
  <c r="G1509" i="4"/>
  <c r="G1510" i="4"/>
  <c r="G1511" i="4"/>
  <c r="G1512" i="4"/>
  <c r="G1513" i="4"/>
  <c r="G1514" i="4"/>
  <c r="G1515" i="4"/>
  <c r="G1516" i="4"/>
  <c r="G1517" i="4"/>
  <c r="G1518" i="4"/>
  <c r="G1519" i="4"/>
  <c r="G1520" i="4"/>
  <c r="G1521" i="4"/>
  <c r="G1522" i="4"/>
  <c r="G1523" i="4"/>
  <c r="G1524" i="4"/>
  <c r="G1525" i="4"/>
  <c r="G1526" i="4"/>
  <c r="G1527" i="4"/>
  <c r="G1528" i="4"/>
  <c r="G1529" i="4"/>
  <c r="G1530" i="4"/>
  <c r="G1531" i="4"/>
  <c r="G1532" i="4"/>
  <c r="G1533" i="4"/>
  <c r="G1534" i="4"/>
  <c r="G1535" i="4"/>
  <c r="G1536" i="4"/>
  <c r="G1537" i="4"/>
  <c r="G1538" i="4"/>
  <c r="G1539" i="4"/>
  <c r="G1540" i="4"/>
  <c r="G1541" i="4"/>
  <c r="G1542" i="4"/>
  <c r="G1543" i="4"/>
  <c r="G1544" i="4"/>
  <c r="G1545" i="4"/>
  <c r="G1546" i="4"/>
  <c r="G1547" i="4"/>
  <c r="G1548" i="4"/>
  <c r="G1549" i="4"/>
  <c r="G1550" i="4"/>
  <c r="G1551" i="4"/>
  <c r="G1552" i="4"/>
  <c r="G1553" i="4"/>
  <c r="G1554" i="4"/>
  <c r="G1555" i="4"/>
  <c r="G1556" i="4"/>
  <c r="G1557" i="4"/>
  <c r="G1558" i="4"/>
  <c r="G1559" i="4"/>
  <c r="G1560" i="4"/>
  <c r="G1561" i="4"/>
  <c r="G1562" i="4"/>
  <c r="G1563" i="4"/>
  <c r="G1564" i="4"/>
  <c r="G1565" i="4"/>
  <c r="G1566" i="4"/>
  <c r="G1567" i="4"/>
  <c r="G1568" i="4"/>
  <c r="G1569" i="4"/>
  <c r="G1570" i="4"/>
  <c r="G1571" i="4"/>
  <c r="G1572" i="4"/>
  <c r="G1573" i="4"/>
  <c r="G1574" i="4"/>
  <c r="G1575" i="4"/>
  <c r="G1576" i="4"/>
  <c r="G1577" i="4"/>
  <c r="G1578" i="4"/>
  <c r="G1579" i="4"/>
  <c r="G1580" i="4"/>
  <c r="G1581" i="4"/>
  <c r="G1582" i="4"/>
  <c r="G1583" i="4"/>
  <c r="G1584" i="4"/>
  <c r="G1585" i="4"/>
  <c r="G1586" i="4"/>
  <c r="G1587" i="4"/>
  <c r="G1588" i="4"/>
  <c r="G1589" i="4"/>
  <c r="G1590" i="4"/>
  <c r="G1591" i="4"/>
  <c r="G1592" i="4"/>
  <c r="G1593" i="4"/>
  <c r="G1594" i="4"/>
  <c r="G1595" i="4"/>
  <c r="G1596" i="4"/>
  <c r="G1597" i="4"/>
  <c r="G1598" i="4"/>
  <c r="G1599" i="4"/>
  <c r="G1600" i="4"/>
  <c r="G1601" i="4"/>
  <c r="G1602" i="4"/>
  <c r="G1603" i="4"/>
  <c r="G1604" i="4"/>
  <c r="G1605" i="4"/>
  <c r="G1606" i="4"/>
  <c r="G1607" i="4"/>
  <c r="G1608" i="4"/>
  <c r="G1609" i="4"/>
  <c r="G1610" i="4"/>
  <c r="G1611" i="4"/>
  <c r="G1612" i="4"/>
  <c r="G1613" i="4"/>
  <c r="G1614" i="4"/>
  <c r="G1615" i="4"/>
  <c r="G1616" i="4"/>
  <c r="G1617" i="4"/>
  <c r="G1618" i="4"/>
  <c r="G1619" i="4"/>
  <c r="G1620" i="4"/>
  <c r="G1621" i="4"/>
  <c r="G1622" i="4"/>
  <c r="G1623" i="4"/>
  <c r="G1624" i="4"/>
  <c r="G1625" i="4"/>
  <c r="G1626" i="4"/>
  <c r="G1627" i="4"/>
  <c r="G1628" i="4"/>
  <c r="G1629" i="4"/>
  <c r="G1630" i="4"/>
  <c r="G1631" i="4"/>
  <c r="G1632" i="4"/>
  <c r="G1633" i="4"/>
  <c r="G1634" i="4"/>
  <c r="G1635" i="4"/>
  <c r="G1636" i="4"/>
  <c r="G1637" i="4"/>
  <c r="G1638" i="4"/>
  <c r="G1639" i="4"/>
  <c r="G1640" i="4"/>
  <c r="G1641" i="4"/>
  <c r="G1642" i="4"/>
  <c r="G1643" i="4"/>
  <c r="G1644" i="4"/>
  <c r="G1645" i="4"/>
  <c r="G1646" i="4"/>
  <c r="G1647" i="4"/>
  <c r="G1648" i="4"/>
  <c r="G1649" i="4"/>
  <c r="G1650" i="4"/>
  <c r="G1651" i="4"/>
  <c r="G1652" i="4"/>
  <c r="G1653" i="4"/>
  <c r="G1654" i="4"/>
  <c r="G1655" i="4"/>
  <c r="G1656" i="4"/>
  <c r="G1657" i="4"/>
  <c r="G1658" i="4"/>
  <c r="G1659" i="4"/>
  <c r="G1660" i="4"/>
  <c r="G1661" i="4"/>
  <c r="G1662" i="4"/>
  <c r="G1663" i="4"/>
  <c r="G1664" i="4"/>
  <c r="G1665" i="4"/>
  <c r="G1666" i="4"/>
  <c r="G1667" i="4"/>
  <c r="G1668" i="4"/>
  <c r="G1669" i="4"/>
  <c r="G1670" i="4"/>
  <c r="G1671" i="4"/>
  <c r="G1672" i="4"/>
  <c r="G1673" i="4"/>
  <c r="G1674" i="4"/>
  <c r="G1675" i="4"/>
  <c r="G1676" i="4"/>
  <c r="G1677" i="4"/>
  <c r="G1678" i="4"/>
  <c r="G1679" i="4"/>
  <c r="G1680" i="4"/>
  <c r="G1681" i="4"/>
  <c r="G1682" i="4"/>
  <c r="G1683" i="4"/>
  <c r="G1684" i="4"/>
  <c r="G1685" i="4"/>
  <c r="G1686" i="4"/>
  <c r="G1687" i="4"/>
  <c r="G1688" i="4"/>
  <c r="G1689" i="4"/>
  <c r="G1690" i="4"/>
  <c r="G1691" i="4"/>
  <c r="G1692" i="4"/>
  <c r="G1693" i="4"/>
  <c r="G1694" i="4"/>
  <c r="G1695" i="4"/>
  <c r="G1696" i="4"/>
  <c r="G1697" i="4"/>
  <c r="G1698" i="4"/>
  <c r="G1699" i="4"/>
  <c r="G1700" i="4"/>
  <c r="G1701" i="4"/>
  <c r="G1702" i="4"/>
  <c r="G1703" i="4"/>
  <c r="G1704" i="4"/>
  <c r="G1705" i="4"/>
  <c r="G1706" i="4"/>
  <c r="G1707" i="4"/>
  <c r="G1708" i="4"/>
  <c r="G1709" i="4"/>
  <c r="G1710" i="4"/>
  <c r="G1711" i="4"/>
  <c r="G1712" i="4"/>
  <c r="G1713" i="4"/>
  <c r="G1714" i="4"/>
  <c r="G1715" i="4"/>
  <c r="G1716" i="4"/>
  <c r="G1717" i="4"/>
  <c r="G1718" i="4"/>
  <c r="G1719" i="4"/>
  <c r="G1720" i="4"/>
  <c r="G1721" i="4"/>
  <c r="G1722" i="4"/>
  <c r="G1723" i="4"/>
  <c r="G1724" i="4"/>
  <c r="G1725" i="4"/>
  <c r="G1726" i="4"/>
  <c r="G1727" i="4"/>
  <c r="G1728" i="4"/>
  <c r="G1729" i="4"/>
  <c r="G1730" i="4"/>
  <c r="G1731" i="4"/>
  <c r="G1732" i="4"/>
  <c r="G1733" i="4"/>
  <c r="G1734" i="4"/>
  <c r="G1735" i="4"/>
  <c r="G1736" i="4"/>
  <c r="G1737" i="4"/>
  <c r="G1738" i="4"/>
  <c r="G1739" i="4"/>
  <c r="G1740" i="4"/>
  <c r="G1741" i="4"/>
  <c r="G1742" i="4"/>
  <c r="G1743" i="4"/>
  <c r="G1744" i="4"/>
  <c r="G1745" i="4"/>
  <c r="G1746" i="4"/>
  <c r="G1747" i="4"/>
  <c r="G1748" i="4"/>
  <c r="G1749" i="4"/>
  <c r="G1750" i="4"/>
  <c r="G1751" i="4"/>
  <c r="G1752" i="4"/>
  <c r="G1753" i="4"/>
  <c r="G1754" i="4"/>
  <c r="G1755" i="4"/>
  <c r="G1756" i="4"/>
  <c r="G1757" i="4"/>
  <c r="G1758" i="4"/>
  <c r="G1759"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1306" i="4"/>
  <c r="F1307" i="4"/>
  <c r="F1308" i="4"/>
  <c r="F1309" i="4"/>
  <c r="F1310" i="4"/>
  <c r="F1311" i="4"/>
  <c r="F1312" i="4"/>
  <c r="F1313" i="4"/>
  <c r="F1314" i="4"/>
  <c r="F1315" i="4"/>
  <c r="F1316" i="4"/>
  <c r="F1317" i="4"/>
  <c r="F1318" i="4"/>
  <c r="F1319" i="4"/>
  <c r="F1320" i="4"/>
  <c r="F1321" i="4"/>
  <c r="F1322" i="4"/>
  <c r="F1323" i="4"/>
  <c r="F1324" i="4"/>
  <c r="F1325" i="4"/>
  <c r="F1326" i="4"/>
  <c r="F1327" i="4"/>
  <c r="F1328" i="4"/>
  <c r="F1329" i="4"/>
  <c r="F1330" i="4"/>
  <c r="F1331" i="4"/>
  <c r="F1332" i="4"/>
  <c r="F1333" i="4"/>
  <c r="F1334" i="4"/>
  <c r="F1335" i="4"/>
  <c r="F1336" i="4"/>
  <c r="F1337" i="4"/>
  <c r="F1338" i="4"/>
  <c r="F1339" i="4"/>
  <c r="F1340" i="4"/>
  <c r="F1341" i="4"/>
  <c r="F1342" i="4"/>
  <c r="F1343" i="4"/>
  <c r="F1344" i="4"/>
  <c r="F1345" i="4"/>
  <c r="F1346" i="4"/>
  <c r="F1347" i="4"/>
  <c r="F1348" i="4"/>
  <c r="F1349" i="4"/>
  <c r="F1350" i="4"/>
  <c r="F1351" i="4"/>
  <c r="F1352" i="4"/>
  <c r="F1353" i="4"/>
  <c r="F1354" i="4"/>
  <c r="F1355" i="4"/>
  <c r="F1356" i="4"/>
  <c r="F1357" i="4"/>
  <c r="F1358" i="4"/>
  <c r="F1359" i="4"/>
  <c r="F1360" i="4"/>
  <c r="F1361" i="4"/>
  <c r="F1362" i="4"/>
  <c r="F1363" i="4"/>
  <c r="F1364" i="4"/>
  <c r="F1365" i="4"/>
  <c r="F1366" i="4"/>
  <c r="F1367" i="4"/>
  <c r="F1368" i="4"/>
  <c r="F1369" i="4"/>
  <c r="F1370" i="4"/>
  <c r="F1371" i="4"/>
  <c r="F1372" i="4"/>
  <c r="F1373" i="4"/>
  <c r="F1374" i="4"/>
  <c r="F1375" i="4"/>
  <c r="F1376" i="4"/>
  <c r="F1377" i="4"/>
  <c r="F1378" i="4"/>
  <c r="F1379" i="4"/>
  <c r="F1380" i="4"/>
  <c r="F1381" i="4"/>
  <c r="F1382" i="4"/>
  <c r="F1383" i="4"/>
  <c r="F1384" i="4"/>
  <c r="F1385" i="4"/>
  <c r="F1386" i="4"/>
  <c r="F1387" i="4"/>
  <c r="F1388" i="4"/>
  <c r="F1389" i="4"/>
  <c r="F1390" i="4"/>
  <c r="F1391" i="4"/>
  <c r="F1392" i="4"/>
  <c r="F1393" i="4"/>
  <c r="F1394" i="4"/>
  <c r="F1395" i="4"/>
  <c r="F1396" i="4"/>
  <c r="F1397" i="4"/>
  <c r="F1398" i="4"/>
  <c r="F1399" i="4"/>
  <c r="F1400" i="4"/>
  <c r="F1401" i="4"/>
  <c r="F1402" i="4"/>
  <c r="F1403" i="4"/>
  <c r="F1404" i="4"/>
  <c r="F1405" i="4"/>
  <c r="F1406" i="4"/>
  <c r="F1407" i="4"/>
  <c r="F1408" i="4"/>
  <c r="F1409" i="4"/>
  <c r="F1410" i="4"/>
  <c r="F1411" i="4"/>
  <c r="F1412" i="4"/>
  <c r="F1413" i="4"/>
  <c r="F1414" i="4"/>
  <c r="F1415" i="4"/>
  <c r="F1416" i="4"/>
  <c r="F1417" i="4"/>
  <c r="F1418" i="4"/>
  <c r="F1419" i="4"/>
  <c r="F1420" i="4"/>
  <c r="F1421" i="4"/>
  <c r="F1422" i="4"/>
  <c r="F1423" i="4"/>
  <c r="F1424" i="4"/>
  <c r="F1425" i="4"/>
  <c r="F1426" i="4"/>
  <c r="F1427" i="4"/>
  <c r="F1428" i="4"/>
  <c r="F1429" i="4"/>
  <c r="F1430" i="4"/>
  <c r="F1431" i="4"/>
  <c r="F1432" i="4"/>
  <c r="F1433" i="4"/>
  <c r="F1434" i="4"/>
  <c r="F1435" i="4"/>
  <c r="F1436" i="4"/>
  <c r="F1437" i="4"/>
  <c r="F1438" i="4"/>
  <c r="F1439" i="4"/>
  <c r="F1440" i="4"/>
  <c r="F1441" i="4"/>
  <c r="F1442" i="4"/>
  <c r="F1443" i="4"/>
  <c r="F1444" i="4"/>
  <c r="F1445" i="4"/>
  <c r="F1446" i="4"/>
  <c r="F1447" i="4"/>
  <c r="F1448" i="4"/>
  <c r="F1449" i="4"/>
  <c r="F1450" i="4"/>
  <c r="F1451" i="4"/>
  <c r="F1452" i="4"/>
  <c r="F1453" i="4"/>
  <c r="F1454" i="4"/>
  <c r="F1455" i="4"/>
  <c r="F1456" i="4"/>
  <c r="F1457" i="4"/>
  <c r="F1458" i="4"/>
  <c r="F1459" i="4"/>
  <c r="F1460" i="4"/>
  <c r="F1461" i="4"/>
  <c r="F1462" i="4"/>
  <c r="F1463" i="4"/>
  <c r="F1464" i="4"/>
  <c r="F1465" i="4"/>
  <c r="F1466" i="4"/>
  <c r="F1467" i="4"/>
  <c r="F1468" i="4"/>
  <c r="F1469" i="4"/>
  <c r="F1470" i="4"/>
  <c r="F1471" i="4"/>
  <c r="F1472" i="4"/>
  <c r="F1473" i="4"/>
  <c r="F1474" i="4"/>
  <c r="F1475" i="4"/>
  <c r="F1476" i="4"/>
  <c r="F1477" i="4"/>
  <c r="F1478" i="4"/>
  <c r="F1479" i="4"/>
  <c r="F1480" i="4"/>
  <c r="F1481" i="4"/>
  <c r="F1482" i="4"/>
  <c r="F1483" i="4"/>
  <c r="F1484" i="4"/>
  <c r="F1485" i="4"/>
  <c r="F1486" i="4"/>
  <c r="F1487" i="4"/>
  <c r="F1488" i="4"/>
  <c r="F1489" i="4"/>
  <c r="F1490" i="4"/>
  <c r="F1491" i="4"/>
  <c r="F1492" i="4"/>
  <c r="F1493" i="4"/>
  <c r="F1494" i="4"/>
  <c r="F1495" i="4"/>
  <c r="F1496" i="4"/>
  <c r="F1497" i="4"/>
  <c r="F1498" i="4"/>
  <c r="F1499" i="4"/>
  <c r="F1500" i="4"/>
  <c r="F1501" i="4"/>
  <c r="F1502" i="4"/>
  <c r="F1503" i="4"/>
  <c r="F1504" i="4"/>
  <c r="F1505" i="4"/>
  <c r="F1506" i="4"/>
  <c r="F1507" i="4"/>
  <c r="F1508" i="4"/>
  <c r="F1509" i="4"/>
  <c r="F1510" i="4"/>
  <c r="F1511" i="4"/>
  <c r="F1512" i="4"/>
  <c r="F1513" i="4"/>
  <c r="F1514" i="4"/>
  <c r="F1515" i="4"/>
  <c r="F1516" i="4"/>
  <c r="F1517" i="4"/>
  <c r="F1518" i="4"/>
  <c r="F1519" i="4"/>
  <c r="F1520" i="4"/>
  <c r="F1521" i="4"/>
  <c r="F1522" i="4"/>
  <c r="F1523" i="4"/>
  <c r="F1524" i="4"/>
  <c r="F1525" i="4"/>
  <c r="F1526" i="4"/>
  <c r="F1527" i="4"/>
  <c r="F1528" i="4"/>
  <c r="F1529" i="4"/>
  <c r="F1530" i="4"/>
  <c r="F1531" i="4"/>
  <c r="F1532" i="4"/>
  <c r="F1533" i="4"/>
  <c r="F1534" i="4"/>
  <c r="F1535" i="4"/>
  <c r="F1536" i="4"/>
  <c r="F1537" i="4"/>
  <c r="F1538" i="4"/>
  <c r="F1539" i="4"/>
  <c r="F1540" i="4"/>
  <c r="F1541" i="4"/>
  <c r="F1542" i="4"/>
  <c r="F1543" i="4"/>
  <c r="F1544" i="4"/>
  <c r="F1545" i="4"/>
  <c r="F1546" i="4"/>
  <c r="F1547" i="4"/>
  <c r="F1548" i="4"/>
  <c r="F1549" i="4"/>
  <c r="F1550" i="4"/>
  <c r="F1551" i="4"/>
  <c r="F1552" i="4"/>
  <c r="F1553" i="4"/>
  <c r="F1554" i="4"/>
  <c r="F1555" i="4"/>
  <c r="F1556" i="4"/>
  <c r="F1557" i="4"/>
  <c r="F1558" i="4"/>
  <c r="F1559" i="4"/>
  <c r="F1560" i="4"/>
  <c r="F1561" i="4"/>
  <c r="F1562" i="4"/>
  <c r="F1563" i="4"/>
  <c r="F1564" i="4"/>
  <c r="F1565" i="4"/>
  <c r="F1566" i="4"/>
  <c r="F1567" i="4"/>
  <c r="F1568" i="4"/>
  <c r="F1569" i="4"/>
  <c r="F1570" i="4"/>
  <c r="F1571" i="4"/>
  <c r="F1572" i="4"/>
  <c r="F1573" i="4"/>
  <c r="F1574" i="4"/>
  <c r="F1575" i="4"/>
  <c r="F1576" i="4"/>
  <c r="F1577" i="4"/>
  <c r="F1578" i="4"/>
  <c r="F1579" i="4"/>
  <c r="F1580" i="4"/>
  <c r="F1581" i="4"/>
  <c r="F1582" i="4"/>
  <c r="F1583" i="4"/>
  <c r="F1584" i="4"/>
  <c r="F1585" i="4"/>
  <c r="F1586" i="4"/>
  <c r="F1587" i="4"/>
  <c r="F1588" i="4"/>
  <c r="F1589" i="4"/>
  <c r="F1590" i="4"/>
  <c r="F1591" i="4"/>
  <c r="F1592" i="4"/>
  <c r="F1593" i="4"/>
  <c r="F1594" i="4"/>
  <c r="F1595" i="4"/>
  <c r="F1596" i="4"/>
  <c r="F1597" i="4"/>
  <c r="F1598" i="4"/>
  <c r="F1599" i="4"/>
  <c r="F1600" i="4"/>
  <c r="F1601" i="4"/>
  <c r="F1602" i="4"/>
  <c r="F1603" i="4"/>
  <c r="F1604" i="4"/>
  <c r="F1605" i="4"/>
  <c r="F1606" i="4"/>
  <c r="F1607" i="4"/>
  <c r="F1608" i="4"/>
  <c r="F1609" i="4"/>
  <c r="F1610" i="4"/>
  <c r="F1611" i="4"/>
  <c r="F1612" i="4"/>
  <c r="F1613" i="4"/>
  <c r="F1614" i="4"/>
  <c r="F1615" i="4"/>
  <c r="F1616" i="4"/>
  <c r="F1617" i="4"/>
  <c r="F1618" i="4"/>
  <c r="F1619" i="4"/>
  <c r="F1620" i="4"/>
  <c r="F1621" i="4"/>
  <c r="F1622" i="4"/>
  <c r="F1623" i="4"/>
  <c r="F1624" i="4"/>
  <c r="F1625" i="4"/>
  <c r="F1626" i="4"/>
  <c r="F1627" i="4"/>
  <c r="F1628" i="4"/>
  <c r="F1629" i="4"/>
  <c r="F1630" i="4"/>
  <c r="F1631" i="4"/>
  <c r="F1632" i="4"/>
  <c r="F1633" i="4"/>
  <c r="F1634" i="4"/>
  <c r="F1635" i="4"/>
  <c r="F1636" i="4"/>
  <c r="F1637" i="4"/>
  <c r="F1638" i="4"/>
  <c r="F1639" i="4"/>
  <c r="F1640" i="4"/>
  <c r="F1641" i="4"/>
  <c r="F1642" i="4"/>
  <c r="F1643" i="4"/>
  <c r="F1644" i="4"/>
  <c r="F1645" i="4"/>
  <c r="F1646" i="4"/>
  <c r="F1647" i="4"/>
  <c r="F1648" i="4"/>
  <c r="F1649" i="4"/>
  <c r="F1650" i="4"/>
  <c r="F1651" i="4"/>
  <c r="F1652" i="4"/>
  <c r="F1653" i="4"/>
  <c r="F1654" i="4"/>
  <c r="F1655" i="4"/>
  <c r="F1656" i="4"/>
  <c r="F1657" i="4"/>
  <c r="F1658" i="4"/>
  <c r="F1659" i="4"/>
  <c r="F1660" i="4"/>
  <c r="F1661" i="4"/>
  <c r="F1662" i="4"/>
  <c r="F1663" i="4"/>
  <c r="F1664" i="4"/>
  <c r="F1665" i="4"/>
  <c r="F1666" i="4"/>
  <c r="F1667" i="4"/>
  <c r="F1668" i="4"/>
  <c r="F1669" i="4"/>
  <c r="F1670" i="4"/>
  <c r="F1671" i="4"/>
  <c r="F1672" i="4"/>
  <c r="F1673" i="4"/>
  <c r="F1674" i="4"/>
  <c r="F1675" i="4"/>
  <c r="F1676" i="4"/>
  <c r="F1677" i="4"/>
  <c r="F1678" i="4"/>
  <c r="F1679" i="4"/>
  <c r="F1680" i="4"/>
  <c r="F1681" i="4"/>
  <c r="F1682" i="4"/>
  <c r="F1683" i="4"/>
  <c r="F1684" i="4"/>
  <c r="F1685" i="4"/>
  <c r="F1686" i="4"/>
  <c r="F1687" i="4"/>
  <c r="F1688" i="4"/>
  <c r="F1689" i="4"/>
  <c r="F1690" i="4"/>
  <c r="F1691" i="4"/>
  <c r="F1692" i="4"/>
  <c r="F1693" i="4"/>
  <c r="F1694" i="4"/>
  <c r="F1695" i="4"/>
  <c r="F1696" i="4"/>
  <c r="F1697" i="4"/>
  <c r="F1698" i="4"/>
  <c r="F1699" i="4"/>
  <c r="F1700" i="4"/>
  <c r="F1701" i="4"/>
  <c r="F1702" i="4"/>
  <c r="F1703" i="4"/>
  <c r="F1704" i="4"/>
  <c r="F1705" i="4"/>
  <c r="F1706" i="4"/>
  <c r="F1707" i="4"/>
  <c r="F1708" i="4"/>
  <c r="F1709" i="4"/>
  <c r="F1710" i="4"/>
  <c r="F1711" i="4"/>
  <c r="F1712" i="4"/>
  <c r="F1713" i="4"/>
  <c r="F1714" i="4"/>
  <c r="F1715" i="4"/>
  <c r="F1716" i="4"/>
  <c r="F1717" i="4"/>
  <c r="F1718" i="4"/>
  <c r="F1719" i="4"/>
  <c r="F1720" i="4"/>
  <c r="F1721" i="4"/>
  <c r="F1722" i="4"/>
  <c r="F1723" i="4"/>
  <c r="F1724" i="4"/>
  <c r="F1725" i="4"/>
  <c r="F1726" i="4"/>
  <c r="F1727" i="4"/>
  <c r="F1728" i="4"/>
  <c r="F1729" i="4"/>
  <c r="F1730" i="4"/>
  <c r="F1731" i="4"/>
  <c r="F1732" i="4"/>
  <c r="F1733" i="4"/>
  <c r="F1734" i="4"/>
  <c r="F1735" i="4"/>
  <c r="F1736" i="4"/>
  <c r="F1737" i="4"/>
  <c r="F1738" i="4"/>
  <c r="F1739" i="4"/>
  <c r="F1740" i="4"/>
  <c r="F1741" i="4"/>
  <c r="F1742" i="4"/>
  <c r="F1743" i="4"/>
  <c r="F1744" i="4"/>
  <c r="F1745" i="4"/>
  <c r="F1746" i="4"/>
  <c r="F1747" i="4"/>
  <c r="F1748" i="4"/>
  <c r="F1749" i="4"/>
  <c r="F1750" i="4"/>
  <c r="F1751" i="4"/>
  <c r="F1752" i="4"/>
  <c r="F1753" i="4"/>
  <c r="F1754" i="4"/>
  <c r="F1755" i="4"/>
  <c r="F1756" i="4"/>
  <c r="F1757" i="4"/>
  <c r="F1758" i="4"/>
  <c r="F1759" i="4"/>
  <c r="H832" i="4" l="1"/>
  <c r="H584" i="4"/>
  <c r="H328" i="4"/>
  <c r="H208" i="4"/>
  <c r="I768" i="4"/>
  <c r="I632" i="4"/>
  <c r="I376" i="4"/>
  <c r="I120" i="4"/>
  <c r="H912" i="4"/>
  <c r="H856" i="4"/>
  <c r="H656" i="4"/>
  <c r="H424" i="4"/>
  <c r="H304" i="4"/>
  <c r="H48" i="4"/>
  <c r="I888" i="4"/>
  <c r="I848" i="4"/>
  <c r="I472" i="4"/>
  <c r="I216" i="4"/>
  <c r="H840" i="4"/>
  <c r="H616" i="4"/>
  <c r="H360" i="4"/>
  <c r="H240" i="4"/>
  <c r="I872" i="4"/>
  <c r="I408" i="4"/>
  <c r="I152" i="4"/>
  <c r="H864" i="4"/>
  <c r="H456" i="4"/>
  <c r="H80" i="4"/>
  <c r="I896" i="4"/>
  <c r="I504" i="4"/>
  <c r="I248" i="4"/>
  <c r="H552" i="4"/>
  <c r="H176" i="4"/>
  <c r="I976" i="4"/>
  <c r="I720" i="4"/>
  <c r="I600" i="4"/>
  <c r="I344" i="4"/>
  <c r="I88" i="4"/>
  <c r="H648" i="4"/>
  <c r="H392" i="4"/>
  <c r="H272" i="4"/>
  <c r="I440" i="4"/>
  <c r="I184" i="4"/>
  <c r="H928" i="4"/>
  <c r="H904" i="4"/>
  <c r="H880" i="4"/>
  <c r="H672" i="4"/>
  <c r="H296" i="4"/>
  <c r="H264" i="4"/>
  <c r="H232" i="4"/>
  <c r="H200" i="4"/>
  <c r="H168" i="4"/>
  <c r="H136" i="4"/>
  <c r="H104" i="4"/>
  <c r="H72" i="4"/>
  <c r="H40" i="4"/>
  <c r="I992" i="4"/>
  <c r="I968" i="4"/>
  <c r="I944" i="4"/>
  <c r="I736" i="4"/>
  <c r="I712" i="4"/>
  <c r="I688" i="4"/>
  <c r="H952" i="4"/>
  <c r="H792" i="4"/>
  <c r="H696" i="4"/>
  <c r="H624" i="4"/>
  <c r="H592" i="4"/>
  <c r="H560" i="4"/>
  <c r="H528" i="4"/>
  <c r="H496" i="4"/>
  <c r="H464" i="4"/>
  <c r="H432" i="4"/>
  <c r="H400" i="4"/>
  <c r="H368" i="4"/>
  <c r="H336" i="4"/>
  <c r="I920" i="4"/>
  <c r="I664" i="4"/>
  <c r="I640" i="4"/>
  <c r="I608" i="4"/>
  <c r="I576" i="4"/>
  <c r="I544" i="4"/>
  <c r="I512" i="4"/>
  <c r="I480" i="4"/>
  <c r="I448" i="4"/>
  <c r="I416" i="4"/>
  <c r="I384" i="4"/>
  <c r="I352" i="4"/>
  <c r="I320" i="4"/>
  <c r="I288" i="4"/>
  <c r="I256" i="4"/>
  <c r="I224" i="4"/>
  <c r="I192" i="4"/>
  <c r="I160" i="4"/>
  <c r="I128" i="4"/>
  <c r="I96" i="4"/>
  <c r="I64" i="4"/>
  <c r="I32" i="4"/>
  <c r="H984" i="4"/>
  <c r="H960" i="4"/>
  <c r="H936" i="4"/>
  <c r="H728" i="4"/>
  <c r="H704" i="4"/>
  <c r="H680" i="4"/>
  <c r="I824" i="4"/>
  <c r="H800" i="4"/>
  <c r="H776" i="4"/>
  <c r="H752" i="4"/>
  <c r="H784" i="4"/>
  <c r="H1330" i="4"/>
  <c r="H1298" i="4"/>
  <c r="H1258" i="4"/>
  <c r="H1186" i="4"/>
  <c r="H1146" i="4"/>
  <c r="I1306" i="4"/>
  <c r="I1274" i="4"/>
  <c r="I1234" i="4"/>
  <c r="I1202" i="4"/>
  <c r="I1162" i="4"/>
  <c r="I34" i="4"/>
  <c r="H1266" i="4"/>
  <c r="H1194" i="4"/>
  <c r="I1282" i="4"/>
  <c r="I1242" i="4"/>
  <c r="I1210" i="4"/>
  <c r="I1170" i="4"/>
  <c r="I1138" i="4"/>
  <c r="I1322" i="4"/>
  <c r="I1250" i="4"/>
  <c r="I1290" i="4"/>
  <c r="I1218" i="4"/>
  <c r="I1178" i="4"/>
  <c r="I1581" i="4"/>
  <c r="H1661" i="4"/>
  <c r="H1589" i="4"/>
  <c r="H1557" i="4"/>
  <c r="H1453" i="4"/>
  <c r="H1421" i="4"/>
  <c r="H1301" i="4"/>
  <c r="H1237" i="4"/>
  <c r="H1173" i="4"/>
  <c r="H1109" i="4"/>
  <c r="H1045" i="4"/>
  <c r="H981" i="4"/>
  <c r="H917" i="4"/>
  <c r="H853" i="4"/>
  <c r="H789" i="4"/>
  <c r="H725" i="4"/>
  <c r="H661" i="4"/>
  <c r="I1717" i="4"/>
  <c r="I1525" i="4"/>
  <c r="I1461" i="4"/>
  <c r="I1397" i="4"/>
  <c r="I1333" i="4"/>
  <c r="I1269" i="4"/>
  <c r="I1205" i="4"/>
  <c r="I1141" i="4"/>
  <c r="I1709" i="4"/>
  <c r="H1733" i="4"/>
  <c r="H1597" i="4"/>
  <c r="H1493" i="4"/>
  <c r="H1389" i="4"/>
  <c r="H1357" i="4"/>
  <c r="H1117" i="4"/>
  <c r="H1053" i="4"/>
  <c r="H989" i="4"/>
  <c r="H925" i="4"/>
  <c r="H861" i="4"/>
  <c r="H797" i="4"/>
  <c r="H733" i="4"/>
  <c r="H669" i="4"/>
  <c r="I1533" i="4"/>
  <c r="I1469" i="4"/>
  <c r="I1405" i="4"/>
  <c r="I1077" i="4"/>
  <c r="I1013" i="4"/>
  <c r="I949" i="4"/>
  <c r="I885" i="4"/>
  <c r="I821" i="4"/>
  <c r="I757" i="4"/>
  <c r="I693" i="4"/>
  <c r="H653" i="4"/>
  <c r="H1701" i="4"/>
  <c r="H1669" i="4"/>
  <c r="H1429" i="4"/>
  <c r="H1317" i="4"/>
  <c r="H1253" i="4"/>
  <c r="H1189" i="4"/>
  <c r="I1605" i="4"/>
  <c r="I1541" i="4"/>
  <c r="I1413" i="4"/>
  <c r="I1285" i="4"/>
  <c r="I1221" i="4"/>
  <c r="I1157" i="4"/>
  <c r="H1741" i="4"/>
  <c r="H1637" i="4"/>
  <c r="H1365" i="4"/>
  <c r="I1677" i="4"/>
  <c r="I1549" i="4"/>
  <c r="H1573" i="4"/>
  <c r="I1685" i="4"/>
  <c r="H1445" i="4"/>
  <c r="H1731" i="4"/>
  <c r="H1667" i="4"/>
  <c r="H1603" i="4"/>
  <c r="H1539" i="4"/>
  <c r="H1475" i="4"/>
  <c r="H1411" i="4"/>
  <c r="H1347" i="4"/>
  <c r="H1739" i="4"/>
  <c r="H1675" i="4"/>
  <c r="H1611" i="4"/>
  <c r="H1547" i="4"/>
  <c r="H1483" i="4"/>
  <c r="H1419" i="4"/>
  <c r="H1355" i="4"/>
  <c r="H1747" i="4"/>
  <c r="H1683" i="4"/>
  <c r="H1619" i="4"/>
  <c r="H1555" i="4"/>
  <c r="H1491" i="4"/>
  <c r="H1427" i="4"/>
  <c r="H1363" i="4"/>
  <c r="H1755" i="4"/>
  <c r="H1691" i="4"/>
  <c r="H1627" i="4"/>
  <c r="H1563" i="4"/>
  <c r="H1499" i="4"/>
  <c r="H1435" i="4"/>
  <c r="H1371" i="4"/>
  <c r="I827" i="4"/>
  <c r="H1699" i="4"/>
  <c r="H1635" i="4"/>
  <c r="H1571" i="4"/>
  <c r="H1507" i="4"/>
  <c r="H1443" i="4"/>
  <c r="H1379" i="4"/>
  <c r="H1707" i="4"/>
  <c r="H1643" i="4"/>
  <c r="H1579" i="4"/>
  <c r="H1515" i="4"/>
  <c r="H1451" i="4"/>
  <c r="H1387" i="4"/>
  <c r="H1715" i="4"/>
  <c r="H1651" i="4"/>
  <c r="H1587" i="4"/>
  <c r="H1523" i="4"/>
  <c r="H1459" i="4"/>
  <c r="H1395" i="4"/>
  <c r="H1331" i="4"/>
  <c r="H1147" i="4"/>
  <c r="H891" i="4"/>
  <c r="H827" i="4"/>
  <c r="I1323" i="4"/>
  <c r="I1315" i="4"/>
  <c r="I1307" i="4"/>
  <c r="I1299" i="4"/>
  <c r="I1291" i="4"/>
  <c r="I1283" i="4"/>
  <c r="I1275" i="4"/>
  <c r="I1267" i="4"/>
  <c r="I1259" i="4"/>
  <c r="I1251" i="4"/>
  <c r="I1243" i="4"/>
  <c r="I1235" i="4"/>
  <c r="I1227" i="4"/>
  <c r="I1219" i="4"/>
  <c r="I1211" i="4"/>
  <c r="I1203" i="4"/>
  <c r="I1195" i="4"/>
  <c r="I1187" i="4"/>
  <c r="I1179" i="4"/>
  <c r="I1171" i="4"/>
  <c r="I1163" i="4"/>
  <c r="I1155" i="4"/>
  <c r="I1139" i="4"/>
  <c r="I1131" i="4"/>
  <c r="I1123" i="4"/>
  <c r="I1115" i="4"/>
  <c r="I1107" i="4"/>
  <c r="I1099" i="4"/>
  <c r="I1091" i="4"/>
  <c r="I1083" i="4"/>
  <c r="I1075" i="4"/>
  <c r="I1067" i="4"/>
  <c r="I1059" i="4"/>
  <c r="I1051" i="4"/>
  <c r="I1043" i="4"/>
  <c r="I1035" i="4"/>
  <c r="I1027" i="4"/>
  <c r="I1019" i="4"/>
  <c r="I1011" i="4"/>
  <c r="I1003" i="4"/>
  <c r="I995" i="4"/>
  <c r="I987" i="4"/>
  <c r="I979" i="4"/>
  <c r="I971" i="4"/>
  <c r="I963" i="4"/>
  <c r="I955" i="4"/>
  <c r="I947" i="4"/>
  <c r="I939" i="4"/>
  <c r="I931" i="4"/>
  <c r="I923" i="4"/>
  <c r="I915" i="4"/>
  <c r="I907" i="4"/>
  <c r="I899" i="4"/>
  <c r="I883" i="4"/>
  <c r="I875" i="4"/>
  <c r="I867" i="4"/>
  <c r="I859" i="4"/>
  <c r="I851" i="4"/>
  <c r="I843" i="4"/>
  <c r="I835" i="4"/>
  <c r="I819" i="4"/>
  <c r="I811" i="4"/>
  <c r="I803" i="4"/>
  <c r="I795" i="4"/>
  <c r="I787" i="4"/>
  <c r="I779" i="4"/>
  <c r="I771" i="4"/>
  <c r="I763" i="4"/>
  <c r="I755" i="4"/>
  <c r="I747" i="4"/>
  <c r="I739" i="4"/>
  <c r="I731" i="4"/>
  <c r="I723" i="4"/>
  <c r="I715" i="4"/>
  <c r="I707" i="4"/>
  <c r="I699" i="4"/>
  <c r="I691" i="4"/>
  <c r="I683" i="4"/>
  <c r="I675" i="4"/>
  <c r="I667" i="4"/>
  <c r="I659" i="4"/>
  <c r="I651" i="4"/>
  <c r="I643" i="4"/>
  <c r="H643" i="4"/>
  <c r="H635" i="4"/>
  <c r="I635" i="4"/>
  <c r="I627" i="4"/>
  <c r="H627" i="4"/>
  <c r="I619" i="4"/>
  <c r="H619" i="4"/>
  <c r="I611" i="4"/>
  <c r="H611" i="4"/>
  <c r="I603" i="4"/>
  <c r="H603" i="4"/>
  <c r="I595" i="4"/>
  <c r="H595" i="4"/>
  <c r="I587" i="4"/>
  <c r="H587" i="4"/>
  <c r="I579" i="4"/>
  <c r="H579" i="4"/>
  <c r="I571" i="4"/>
  <c r="H571" i="4"/>
  <c r="I563" i="4"/>
  <c r="H563" i="4"/>
  <c r="I555" i="4"/>
  <c r="H555" i="4"/>
  <c r="I547" i="4"/>
  <c r="H547" i="4"/>
  <c r="I539" i="4"/>
  <c r="H539" i="4"/>
  <c r="I531" i="4"/>
  <c r="H531" i="4"/>
  <c r="I523" i="4"/>
  <c r="H523" i="4"/>
  <c r="I515" i="4"/>
  <c r="H515" i="4"/>
  <c r="I507" i="4"/>
  <c r="H507" i="4"/>
  <c r="I499" i="4"/>
  <c r="H499" i="4"/>
  <c r="I491" i="4"/>
  <c r="H491" i="4"/>
  <c r="I483" i="4"/>
  <c r="H483" i="4"/>
  <c r="I475" i="4"/>
  <c r="H475" i="4"/>
  <c r="I467" i="4"/>
  <c r="H467" i="4"/>
  <c r="I459" i="4"/>
  <c r="H459" i="4"/>
  <c r="I451" i="4"/>
  <c r="H451" i="4"/>
  <c r="I443" i="4"/>
  <c r="H443" i="4"/>
  <c r="I435" i="4"/>
  <c r="H435" i="4"/>
  <c r="I427" i="4"/>
  <c r="H427" i="4"/>
  <c r="I419" i="4"/>
  <c r="H419" i="4"/>
  <c r="I411" i="4"/>
  <c r="H411" i="4"/>
  <c r="I403" i="4"/>
  <c r="H403" i="4"/>
  <c r="I395" i="4"/>
  <c r="H395" i="4"/>
  <c r="I387" i="4"/>
  <c r="H387" i="4"/>
  <c r="I379" i="4"/>
  <c r="H379" i="4"/>
  <c r="I371" i="4"/>
  <c r="H371" i="4"/>
  <c r="I363" i="4"/>
  <c r="H363" i="4"/>
  <c r="I355" i="4"/>
  <c r="H355" i="4"/>
  <c r="I347" i="4"/>
  <c r="H347" i="4"/>
  <c r="I339" i="4"/>
  <c r="H339" i="4"/>
  <c r="I331" i="4"/>
  <c r="H331" i="4"/>
  <c r="I323" i="4"/>
  <c r="H323" i="4"/>
  <c r="H315" i="4"/>
  <c r="I307" i="4"/>
  <c r="H307" i="4"/>
  <c r="I299" i="4"/>
  <c r="H299" i="4"/>
  <c r="I291" i="4"/>
  <c r="H291" i="4"/>
  <c r="I283" i="4"/>
  <c r="H283" i="4"/>
  <c r="I275" i="4"/>
  <c r="H275" i="4"/>
  <c r="I267" i="4"/>
  <c r="H267" i="4"/>
  <c r="I259" i="4"/>
  <c r="H259" i="4"/>
  <c r="H251" i="4"/>
  <c r="I251" i="4"/>
  <c r="I243" i="4"/>
  <c r="H243" i="4"/>
  <c r="I235" i="4"/>
  <c r="H235" i="4"/>
  <c r="I227" i="4"/>
  <c r="H227" i="4"/>
  <c r="I219" i="4"/>
  <c r="H219" i="4"/>
  <c r="I211" i="4"/>
  <c r="H211" i="4"/>
  <c r="I203" i="4"/>
  <c r="H203" i="4"/>
  <c r="I195" i="4"/>
  <c r="H195" i="4"/>
  <c r="H187" i="4"/>
  <c r="I187" i="4"/>
  <c r="I179" i="4"/>
  <c r="H179" i="4"/>
  <c r="I171" i="4"/>
  <c r="H171" i="4"/>
  <c r="I163" i="4"/>
  <c r="H163" i="4"/>
  <c r="I155" i="4"/>
  <c r="H155" i="4"/>
  <c r="I147" i="4"/>
  <c r="H147" i="4"/>
  <c r="I139" i="4"/>
  <c r="H139" i="4"/>
  <c r="I131" i="4"/>
  <c r="H131" i="4"/>
  <c r="H123" i="4"/>
  <c r="I123" i="4"/>
  <c r="I115" i="4"/>
  <c r="H115" i="4"/>
  <c r="I107" i="4"/>
  <c r="H107" i="4"/>
  <c r="I99" i="4"/>
  <c r="H99" i="4"/>
  <c r="I91" i="4"/>
  <c r="H91" i="4"/>
  <c r="I83" i="4"/>
  <c r="H83" i="4"/>
  <c r="I75" i="4"/>
  <c r="H75" i="4"/>
  <c r="I67" i="4"/>
  <c r="H67" i="4"/>
  <c r="I59" i="4"/>
  <c r="H59" i="4"/>
  <c r="I51" i="4"/>
  <c r="H51" i="4"/>
  <c r="I43" i="4"/>
  <c r="H43" i="4"/>
  <c r="I35" i="4"/>
  <c r="H35" i="4"/>
  <c r="I1755" i="4"/>
  <c r="I1747" i="4"/>
  <c r="I1739" i="4"/>
  <c r="I1731" i="4"/>
  <c r="I1723" i="4"/>
  <c r="I1715" i="4"/>
  <c r="I1707" i="4"/>
  <c r="I1699" i="4"/>
  <c r="I1691" i="4"/>
  <c r="I1683" i="4"/>
  <c r="I1675" i="4"/>
  <c r="I1667" i="4"/>
  <c r="I1659" i="4"/>
  <c r="I1651" i="4"/>
  <c r="I1643" i="4"/>
  <c r="I1635" i="4"/>
  <c r="I1627" i="4"/>
  <c r="I1619" i="4"/>
  <c r="I1611" i="4"/>
  <c r="I1603" i="4"/>
  <c r="I1595" i="4"/>
  <c r="I1587" i="4"/>
  <c r="I1579" i="4"/>
  <c r="I1571" i="4"/>
  <c r="I1563" i="4"/>
  <c r="I1555" i="4"/>
  <c r="I1547" i="4"/>
  <c r="I1539" i="4"/>
  <c r="I1531" i="4"/>
  <c r="I1523" i="4"/>
  <c r="I1515" i="4"/>
  <c r="I1507" i="4"/>
  <c r="I1499" i="4"/>
  <c r="I1491" i="4"/>
  <c r="I1483" i="4"/>
  <c r="I1475" i="4"/>
  <c r="I1467" i="4"/>
  <c r="I1459" i="4"/>
  <c r="I1451" i="4"/>
  <c r="I1443" i="4"/>
  <c r="I1435" i="4"/>
  <c r="I1427" i="4"/>
  <c r="I1419" i="4"/>
  <c r="I1411" i="4"/>
  <c r="I1403" i="4"/>
  <c r="I1395" i="4"/>
  <c r="I1387" i="4"/>
  <c r="I1379" i="4"/>
  <c r="I1363" i="4"/>
  <c r="I1355" i="4"/>
  <c r="I1347" i="4"/>
  <c r="I1339" i="4"/>
  <c r="I1331" i="4"/>
  <c r="I1130" i="4"/>
  <c r="I1122" i="4"/>
  <c r="I1114" i="4"/>
  <c r="I1106" i="4"/>
  <c r="I1098" i="4"/>
  <c r="I1090" i="4"/>
  <c r="I1082" i="4"/>
  <c r="I1074" i="4"/>
  <c r="I1066" i="4"/>
  <c r="I1058" i="4"/>
  <c r="I1050" i="4"/>
  <c r="I1042" i="4"/>
  <c r="I1034" i="4"/>
  <c r="I1026" i="4"/>
  <c r="I1018" i="4"/>
  <c r="I1010" i="4"/>
  <c r="I1002" i="4"/>
  <c r="I994" i="4"/>
  <c r="I986" i="4"/>
  <c r="I978" i="4"/>
  <c r="I970" i="4"/>
  <c r="I962" i="4"/>
  <c r="I954" i="4"/>
  <c r="I946" i="4"/>
  <c r="I938" i="4"/>
  <c r="I930" i="4"/>
  <c r="I922" i="4"/>
  <c r="I914" i="4"/>
  <c r="I906" i="4"/>
  <c r="I898" i="4"/>
  <c r="I890" i="4"/>
  <c r="I882" i="4"/>
  <c r="I874" i="4"/>
  <c r="I866" i="4"/>
  <c r="I858" i="4"/>
  <c r="I850" i="4"/>
  <c r="I842" i="4"/>
  <c r="I834" i="4"/>
  <c r="I826" i="4"/>
  <c r="I818" i="4"/>
  <c r="I810" i="4"/>
  <c r="I802" i="4"/>
  <c r="I794" i="4"/>
  <c r="I786" i="4"/>
  <c r="I778" i="4"/>
  <c r="I770" i="4"/>
  <c r="I762" i="4"/>
  <c r="I754" i="4"/>
  <c r="I746" i="4"/>
  <c r="I738" i="4"/>
  <c r="I730" i="4"/>
  <c r="I722" i="4"/>
  <c r="I714" i="4"/>
  <c r="I706" i="4"/>
  <c r="I698" i="4"/>
  <c r="I690" i="4"/>
  <c r="I682" i="4"/>
  <c r="I674" i="4"/>
  <c r="I666" i="4"/>
  <c r="I658" i="4"/>
  <c r="I650" i="4"/>
  <c r="I642" i="4"/>
  <c r="I634" i="4"/>
  <c r="I626" i="4"/>
  <c r="I618" i="4"/>
  <c r="I610" i="4"/>
  <c r="I602" i="4"/>
  <c r="I594" i="4"/>
  <c r="I586" i="4"/>
  <c r="I578" i="4"/>
  <c r="I570" i="4"/>
  <c r="I562" i="4"/>
  <c r="I554" i="4"/>
  <c r="I546" i="4"/>
  <c r="I538" i="4"/>
  <c r="I530" i="4"/>
  <c r="I522" i="4"/>
  <c r="I514" i="4"/>
  <c r="I506" i="4"/>
  <c r="I498" i="4"/>
  <c r="I490" i="4"/>
  <c r="I482" i="4"/>
  <c r="I474" i="4"/>
  <c r="I466" i="4"/>
  <c r="I458" i="4"/>
  <c r="H1754" i="4"/>
  <c r="H1746" i="4"/>
  <c r="H1738" i="4"/>
  <c r="H1730" i="4"/>
  <c r="H1722" i="4"/>
  <c r="H1714" i="4"/>
  <c r="H1706" i="4"/>
  <c r="H1698" i="4"/>
  <c r="H1690" i="4"/>
  <c r="H1682" i="4"/>
  <c r="H1674" i="4"/>
  <c r="H1666" i="4"/>
  <c r="H1658" i="4"/>
  <c r="H1650" i="4"/>
  <c r="H1642" i="4"/>
  <c r="H1634" i="4"/>
  <c r="H1626" i="4"/>
  <c r="H1618" i="4"/>
  <c r="H1610" i="4"/>
  <c r="H1602" i="4"/>
  <c r="H1594" i="4"/>
  <c r="H1586" i="4"/>
  <c r="H1578" i="4"/>
  <c r="H1570" i="4"/>
  <c r="H1562" i="4"/>
  <c r="H1554" i="4"/>
  <c r="H1546" i="4"/>
  <c r="H1538" i="4"/>
  <c r="H1530" i="4"/>
  <c r="H1522" i="4"/>
  <c r="H1514" i="4"/>
  <c r="H1506" i="4"/>
  <c r="H1498" i="4"/>
  <c r="H1490" i="4"/>
  <c r="H1482" i="4"/>
  <c r="H1474" i="4"/>
  <c r="H1466" i="4"/>
  <c r="H1458" i="4"/>
  <c r="H1450" i="4"/>
  <c r="H1442" i="4"/>
  <c r="H1434" i="4"/>
  <c r="H1426" i="4"/>
  <c r="H1418" i="4"/>
  <c r="H1410" i="4"/>
  <c r="H1402" i="4"/>
  <c r="H1394" i="4"/>
  <c r="H1386" i="4"/>
  <c r="H1378" i="4"/>
  <c r="H1370" i="4"/>
  <c r="H1362" i="4"/>
  <c r="H1354" i="4"/>
  <c r="H1346" i="4"/>
  <c r="H1338" i="4"/>
  <c r="I450" i="4"/>
  <c r="I442" i="4"/>
  <c r="I434" i="4"/>
  <c r="I426" i="4"/>
  <c r="I418" i="4"/>
  <c r="I410" i="4"/>
  <c r="I402" i="4"/>
  <c r="I394" i="4"/>
  <c r="I386" i="4"/>
  <c r="I378" i="4"/>
  <c r="I370" i="4"/>
  <c r="I362" i="4"/>
  <c r="I354" i="4"/>
  <c r="I346" i="4"/>
  <c r="I338" i="4"/>
  <c r="I330" i="4"/>
  <c r="I322" i="4"/>
  <c r="I314" i="4"/>
  <c r="I306" i="4"/>
  <c r="I298" i="4"/>
  <c r="I290" i="4"/>
  <c r="I282" i="4"/>
  <c r="I274" i="4"/>
  <c r="I266" i="4"/>
  <c r="I258" i="4"/>
  <c r="I250" i="4"/>
  <c r="I242" i="4"/>
  <c r="I234" i="4"/>
  <c r="I226" i="4"/>
  <c r="I218" i="4"/>
  <c r="I210" i="4"/>
  <c r="I202" i="4"/>
  <c r="I194" i="4"/>
  <c r="I186" i="4"/>
  <c r="I178" i="4"/>
  <c r="I170" i="4"/>
  <c r="I162" i="4"/>
  <c r="I154" i="4"/>
  <c r="I146" i="4"/>
  <c r="I138" i="4"/>
  <c r="I130" i="4"/>
  <c r="I122" i="4"/>
  <c r="I114" i="4"/>
  <c r="I106" i="4"/>
  <c r="I98" i="4"/>
  <c r="I90" i="4"/>
  <c r="I82" i="4"/>
  <c r="I74" i="4"/>
  <c r="I66" i="4"/>
  <c r="I58" i="4"/>
  <c r="I50" i="4"/>
  <c r="I42" i="4"/>
  <c r="K15" i="4"/>
  <c r="K18" i="4"/>
  <c r="K19" i="4"/>
  <c r="K20" i="4"/>
  <c r="K21" i="4"/>
  <c r="K22" i="4"/>
  <c r="K23" i="4"/>
  <c r="K24" i="4"/>
  <c r="K25" i="4"/>
  <c r="K26" i="4"/>
  <c r="I15" i="4"/>
  <c r="H15" i="4"/>
  <c r="H2" i="9"/>
  <c r="I2" i="9"/>
  <c r="J2" i="9"/>
  <c r="K2" i="9"/>
  <c r="E2" i="9"/>
  <c r="F2" i="9"/>
  <c r="D2" i="9"/>
  <c r="B24" i="1"/>
  <c r="I14" i="1" s="1"/>
  <c r="B28" i="1"/>
  <c r="B30" i="1"/>
  <c r="I11" i="1" s="1"/>
  <c r="B27" i="1"/>
  <c r="I12" i="1" s="1"/>
  <c r="B25" i="1"/>
  <c r="B26" i="1"/>
  <c r="I17" i="1" s="1"/>
  <c r="B29" i="1"/>
  <c r="I10" i="1" s="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24" i="1"/>
  <c r="E990" i="1"/>
  <c r="E991" i="1"/>
  <c r="E992" i="1"/>
  <c r="E993" i="1"/>
  <c r="E994" i="1"/>
  <c r="E995" i="1"/>
  <c r="E996" i="1"/>
  <c r="E997" i="1"/>
  <c r="E998" i="1"/>
  <c r="E999" i="1"/>
  <c r="E1000" i="1"/>
  <c r="E1001" i="1"/>
  <c r="E1002" i="1"/>
  <c r="E26" i="1"/>
  <c r="E27" i="1"/>
  <c r="E28" i="1"/>
  <c r="E29" i="1"/>
  <c r="E30"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C1655" i="4"/>
  <c r="C1656" i="4"/>
  <c r="C1657" i="4"/>
  <c r="C1658" i="4"/>
  <c r="C1659" i="4"/>
  <c r="C1660" i="4"/>
  <c r="C1661" i="4"/>
  <c r="C1662" i="4"/>
  <c r="C1663" i="4"/>
  <c r="C1664" i="4"/>
  <c r="C1665" i="4"/>
  <c r="C1666" i="4"/>
  <c r="C1667" i="4"/>
  <c r="C1668" i="4"/>
  <c r="C1669" i="4"/>
  <c r="C1670" i="4"/>
  <c r="C1671" i="4"/>
  <c r="C1672" i="4"/>
  <c r="C1673" i="4"/>
  <c r="C1674" i="4"/>
  <c r="C1675" i="4"/>
  <c r="C1676" i="4"/>
  <c r="C1677" i="4"/>
  <c r="C1678" i="4"/>
  <c r="C1679" i="4"/>
  <c r="C1680" i="4"/>
  <c r="C1681" i="4"/>
  <c r="C1682" i="4"/>
  <c r="C1683" i="4"/>
  <c r="C1684" i="4"/>
  <c r="C1685" i="4"/>
  <c r="C1686" i="4"/>
  <c r="C1687" i="4"/>
  <c r="C1688" i="4"/>
  <c r="C1689" i="4"/>
  <c r="C1690" i="4"/>
  <c r="C1691" i="4"/>
  <c r="C1692" i="4"/>
  <c r="C1693" i="4"/>
  <c r="C1694" i="4"/>
  <c r="C1695" i="4"/>
  <c r="C1696" i="4"/>
  <c r="C1697" i="4"/>
  <c r="C1698" i="4"/>
  <c r="C1699" i="4"/>
  <c r="C1700" i="4"/>
  <c r="C1701" i="4"/>
  <c r="C1702" i="4"/>
  <c r="C1703" i="4"/>
  <c r="C1704" i="4"/>
  <c r="C1705" i="4"/>
  <c r="C1706" i="4"/>
  <c r="C1707" i="4"/>
  <c r="C1708" i="4"/>
  <c r="C1709" i="4"/>
  <c r="C1710" i="4"/>
  <c r="C1711" i="4"/>
  <c r="C1712" i="4"/>
  <c r="C1713" i="4"/>
  <c r="C1714" i="4"/>
  <c r="C1715" i="4"/>
  <c r="C1716" i="4"/>
  <c r="C1717" i="4"/>
  <c r="C1718" i="4"/>
  <c r="C1719" i="4"/>
  <c r="C1720" i="4"/>
  <c r="C1721" i="4"/>
  <c r="C1722" i="4"/>
  <c r="C1723" i="4"/>
  <c r="C1724" i="4"/>
  <c r="C1725" i="4"/>
  <c r="C1726" i="4"/>
  <c r="C1727" i="4"/>
  <c r="C1728" i="4"/>
  <c r="C1729" i="4"/>
  <c r="C1730" i="4"/>
  <c r="C1731" i="4"/>
  <c r="C1732" i="4"/>
  <c r="C1733" i="4"/>
  <c r="C1734" i="4"/>
  <c r="C1735" i="4"/>
  <c r="C1736" i="4"/>
  <c r="C1737" i="4"/>
  <c r="C1738" i="4"/>
  <c r="C1739" i="4"/>
  <c r="C1740" i="4"/>
  <c r="C1741" i="4"/>
  <c r="C1742" i="4"/>
  <c r="C1743" i="4"/>
  <c r="C1744" i="4"/>
  <c r="C1745" i="4"/>
  <c r="C1746" i="4"/>
  <c r="C1747" i="4"/>
  <c r="C1748" i="4"/>
  <c r="C1749" i="4"/>
  <c r="C1750" i="4"/>
  <c r="C1751" i="4"/>
  <c r="C1752" i="4"/>
  <c r="C1753" i="4"/>
  <c r="C1754" i="4"/>
  <c r="C1755" i="4"/>
  <c r="C1756" i="4"/>
  <c r="C1757" i="4"/>
  <c r="C1758" i="4"/>
  <c r="C1759" i="4"/>
  <c r="C1654" i="4"/>
  <c r="I20" i="4"/>
  <c r="B20" i="4"/>
  <c r="C20" i="4"/>
  <c r="D20" i="4"/>
  <c r="E20" i="4"/>
  <c r="I21" i="4"/>
  <c r="B21" i="4"/>
  <c r="C21" i="4"/>
  <c r="D21" i="4"/>
  <c r="E21" i="4"/>
  <c r="H22" i="4"/>
  <c r="B22" i="4"/>
  <c r="C22" i="4"/>
  <c r="D22" i="4"/>
  <c r="E22" i="4"/>
  <c r="H23" i="4"/>
  <c r="B23" i="4"/>
  <c r="C23" i="4"/>
  <c r="D23" i="4"/>
  <c r="E23" i="4"/>
  <c r="B24" i="4"/>
  <c r="C24" i="4"/>
  <c r="E24" i="4"/>
  <c r="B25" i="4"/>
  <c r="C25" i="4"/>
  <c r="D25" i="4"/>
  <c r="E25" i="4"/>
  <c r="H26" i="4"/>
  <c r="B26" i="4"/>
  <c r="C26" i="4"/>
  <c r="D26" i="4"/>
  <c r="E26" i="4"/>
  <c r="H27" i="4"/>
  <c r="B27" i="4"/>
  <c r="C27" i="4"/>
  <c r="D27" i="4"/>
  <c r="E27" i="4"/>
  <c r="B28" i="4"/>
  <c r="C28" i="4"/>
  <c r="D28" i="4"/>
  <c r="E28" i="4"/>
  <c r="B29" i="4"/>
  <c r="C29" i="4"/>
  <c r="D29" i="4"/>
  <c r="E29" i="4"/>
  <c r="B30" i="4"/>
  <c r="C30" i="4"/>
  <c r="D30" i="4"/>
  <c r="E30" i="4"/>
  <c r="B31" i="4"/>
  <c r="C31" i="4"/>
  <c r="D31" i="4"/>
  <c r="E31" i="4"/>
  <c r="B32" i="4"/>
  <c r="C32" i="4"/>
  <c r="D32" i="4"/>
  <c r="E32" i="4"/>
  <c r="B33" i="4"/>
  <c r="C33" i="4"/>
  <c r="D33" i="4"/>
  <c r="E33" i="4"/>
  <c r="B34" i="4"/>
  <c r="C34" i="4"/>
  <c r="D34" i="4"/>
  <c r="E34" i="4"/>
  <c r="B35" i="4"/>
  <c r="C35" i="4"/>
  <c r="D35" i="4"/>
  <c r="E35" i="4"/>
  <c r="B36" i="4"/>
  <c r="C36" i="4"/>
  <c r="D36" i="4"/>
  <c r="E36" i="4"/>
  <c r="B37" i="4"/>
  <c r="C37" i="4"/>
  <c r="D37" i="4"/>
  <c r="E37" i="4"/>
  <c r="B38" i="4"/>
  <c r="C38" i="4"/>
  <c r="D38" i="4"/>
  <c r="E38" i="4"/>
  <c r="B39" i="4"/>
  <c r="C39" i="4"/>
  <c r="D39" i="4"/>
  <c r="E39" i="4"/>
  <c r="B40" i="4"/>
  <c r="C40" i="4"/>
  <c r="D40" i="4"/>
  <c r="E40" i="4"/>
  <c r="B41" i="4"/>
  <c r="C41" i="4"/>
  <c r="D41" i="4"/>
  <c r="E41" i="4"/>
  <c r="B42" i="4"/>
  <c r="C42" i="4"/>
  <c r="D42" i="4"/>
  <c r="E42" i="4"/>
  <c r="B43" i="4"/>
  <c r="C43" i="4"/>
  <c r="D43" i="4"/>
  <c r="E43"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51" i="4"/>
  <c r="C51" i="4"/>
  <c r="D51" i="4"/>
  <c r="E51" i="4"/>
  <c r="B52" i="4"/>
  <c r="C52" i="4"/>
  <c r="D52" i="4"/>
  <c r="E52" i="4"/>
  <c r="B53" i="4"/>
  <c r="C53" i="4"/>
  <c r="D53" i="4"/>
  <c r="E53" i="4"/>
  <c r="B54" i="4"/>
  <c r="C54" i="4"/>
  <c r="D54" i="4"/>
  <c r="E54" i="4"/>
  <c r="B55" i="4"/>
  <c r="C55" i="4"/>
  <c r="D55" i="4"/>
  <c r="E55" i="4"/>
  <c r="B56" i="4"/>
  <c r="C56" i="4"/>
  <c r="D56" i="4"/>
  <c r="E56" i="4"/>
  <c r="B57" i="4"/>
  <c r="C57" i="4"/>
  <c r="D57" i="4"/>
  <c r="E57" i="4"/>
  <c r="B58" i="4"/>
  <c r="C58" i="4"/>
  <c r="D58" i="4"/>
  <c r="E58" i="4"/>
  <c r="B59" i="4"/>
  <c r="C59" i="4"/>
  <c r="D59" i="4"/>
  <c r="E59" i="4"/>
  <c r="B60" i="4"/>
  <c r="C60" i="4"/>
  <c r="D60" i="4"/>
  <c r="E60" i="4"/>
  <c r="B61" i="4"/>
  <c r="C61" i="4"/>
  <c r="D61" i="4"/>
  <c r="E61" i="4"/>
  <c r="B62" i="4"/>
  <c r="C62" i="4"/>
  <c r="D62" i="4"/>
  <c r="E62" i="4"/>
  <c r="B63" i="4"/>
  <c r="C63" i="4"/>
  <c r="D63" i="4"/>
  <c r="E63" i="4"/>
  <c r="B64" i="4"/>
  <c r="C64" i="4"/>
  <c r="D64" i="4"/>
  <c r="E64" i="4"/>
  <c r="B65" i="4"/>
  <c r="C65" i="4"/>
  <c r="D65" i="4"/>
  <c r="E65" i="4"/>
  <c r="B66" i="4"/>
  <c r="C66" i="4"/>
  <c r="D66" i="4"/>
  <c r="E66" i="4"/>
  <c r="B67" i="4"/>
  <c r="C67" i="4"/>
  <c r="D67" i="4"/>
  <c r="E67" i="4"/>
  <c r="B68" i="4"/>
  <c r="C68" i="4"/>
  <c r="D68" i="4"/>
  <c r="E68" i="4"/>
  <c r="B69" i="4"/>
  <c r="C69" i="4"/>
  <c r="D69" i="4"/>
  <c r="E69" i="4"/>
  <c r="B70" i="4"/>
  <c r="C70" i="4"/>
  <c r="D70" i="4"/>
  <c r="E70" i="4"/>
  <c r="B71" i="4"/>
  <c r="C71" i="4"/>
  <c r="D71" i="4"/>
  <c r="E71" i="4"/>
  <c r="B72" i="4"/>
  <c r="C72" i="4"/>
  <c r="D72" i="4"/>
  <c r="E72" i="4"/>
  <c r="B73" i="4"/>
  <c r="C73" i="4"/>
  <c r="D73" i="4"/>
  <c r="E73" i="4"/>
  <c r="B74" i="4"/>
  <c r="C74" i="4"/>
  <c r="D74" i="4"/>
  <c r="E74" i="4"/>
  <c r="B75" i="4"/>
  <c r="C75" i="4"/>
  <c r="D75" i="4"/>
  <c r="E75" i="4"/>
  <c r="B76" i="4"/>
  <c r="C76" i="4"/>
  <c r="D76" i="4"/>
  <c r="E76" i="4"/>
  <c r="B77" i="4"/>
  <c r="C77" i="4"/>
  <c r="D77" i="4"/>
  <c r="E77" i="4"/>
  <c r="B78" i="4"/>
  <c r="C78" i="4"/>
  <c r="D78" i="4"/>
  <c r="E78" i="4"/>
  <c r="B79" i="4"/>
  <c r="C79" i="4"/>
  <c r="D79" i="4"/>
  <c r="E79" i="4"/>
  <c r="B80" i="4"/>
  <c r="C80" i="4"/>
  <c r="D80" i="4"/>
  <c r="E80" i="4"/>
  <c r="B81" i="4"/>
  <c r="C81" i="4"/>
  <c r="D81" i="4"/>
  <c r="E81" i="4"/>
  <c r="B82" i="4"/>
  <c r="C82" i="4"/>
  <c r="D82" i="4"/>
  <c r="E82" i="4"/>
  <c r="B83" i="4"/>
  <c r="C83" i="4"/>
  <c r="D83" i="4"/>
  <c r="E83" i="4"/>
  <c r="B84" i="4"/>
  <c r="C84" i="4"/>
  <c r="D84" i="4"/>
  <c r="E84" i="4"/>
  <c r="B85" i="4"/>
  <c r="C85" i="4"/>
  <c r="D85" i="4"/>
  <c r="E85" i="4"/>
  <c r="B86" i="4"/>
  <c r="C86" i="4"/>
  <c r="D86" i="4"/>
  <c r="E86" i="4"/>
  <c r="B87" i="4"/>
  <c r="C87" i="4"/>
  <c r="D87" i="4"/>
  <c r="E87" i="4"/>
  <c r="B88" i="4"/>
  <c r="C88" i="4"/>
  <c r="D88" i="4"/>
  <c r="E88" i="4"/>
  <c r="B89" i="4"/>
  <c r="C89" i="4"/>
  <c r="D89" i="4"/>
  <c r="E89" i="4"/>
  <c r="B90" i="4"/>
  <c r="C90" i="4"/>
  <c r="D90" i="4"/>
  <c r="E90" i="4"/>
  <c r="B91" i="4"/>
  <c r="C91" i="4"/>
  <c r="D91" i="4"/>
  <c r="E91" i="4"/>
  <c r="B92" i="4"/>
  <c r="C92" i="4"/>
  <c r="D92" i="4"/>
  <c r="E92" i="4"/>
  <c r="B93" i="4"/>
  <c r="C93" i="4"/>
  <c r="D93" i="4"/>
  <c r="E93" i="4"/>
  <c r="B94" i="4"/>
  <c r="C94" i="4"/>
  <c r="D94" i="4"/>
  <c r="E94" i="4"/>
  <c r="B95" i="4"/>
  <c r="C95" i="4"/>
  <c r="D95" i="4"/>
  <c r="E95" i="4"/>
  <c r="B96" i="4"/>
  <c r="C96" i="4"/>
  <c r="D96" i="4"/>
  <c r="E96" i="4"/>
  <c r="B97" i="4"/>
  <c r="C97" i="4"/>
  <c r="D97" i="4"/>
  <c r="E97" i="4"/>
  <c r="B98" i="4"/>
  <c r="C98" i="4"/>
  <c r="D98" i="4"/>
  <c r="E98" i="4"/>
  <c r="B99" i="4"/>
  <c r="C99" i="4"/>
  <c r="D99" i="4"/>
  <c r="E99" i="4"/>
  <c r="B100" i="4"/>
  <c r="C100" i="4"/>
  <c r="D100" i="4"/>
  <c r="E100" i="4"/>
  <c r="B101" i="4"/>
  <c r="C101" i="4"/>
  <c r="D101" i="4"/>
  <c r="E101" i="4"/>
  <c r="B102" i="4"/>
  <c r="C102" i="4"/>
  <c r="D102" i="4"/>
  <c r="E102" i="4"/>
  <c r="B103" i="4"/>
  <c r="C103" i="4"/>
  <c r="D103" i="4"/>
  <c r="E103" i="4"/>
  <c r="B104" i="4"/>
  <c r="C104" i="4"/>
  <c r="D104" i="4"/>
  <c r="E104" i="4"/>
  <c r="B105" i="4"/>
  <c r="C105" i="4"/>
  <c r="D105" i="4"/>
  <c r="E105" i="4"/>
  <c r="B106" i="4"/>
  <c r="C106" i="4"/>
  <c r="D106" i="4"/>
  <c r="E106" i="4"/>
  <c r="B107" i="4"/>
  <c r="C107" i="4"/>
  <c r="D107" i="4"/>
  <c r="E107" i="4"/>
  <c r="B108" i="4"/>
  <c r="C108" i="4"/>
  <c r="D108" i="4"/>
  <c r="E108" i="4"/>
  <c r="B109" i="4"/>
  <c r="C109" i="4"/>
  <c r="D109" i="4"/>
  <c r="E109" i="4"/>
  <c r="B110" i="4"/>
  <c r="C110" i="4"/>
  <c r="D110" i="4"/>
  <c r="E110" i="4"/>
  <c r="B111" i="4"/>
  <c r="C111" i="4"/>
  <c r="D111" i="4"/>
  <c r="E111" i="4"/>
  <c r="B112" i="4"/>
  <c r="C112" i="4"/>
  <c r="D112" i="4"/>
  <c r="E112" i="4"/>
  <c r="B113" i="4"/>
  <c r="C113" i="4"/>
  <c r="D113" i="4"/>
  <c r="E113" i="4"/>
  <c r="B114" i="4"/>
  <c r="C114" i="4"/>
  <c r="D114" i="4"/>
  <c r="E114" i="4"/>
  <c r="B115" i="4"/>
  <c r="C115" i="4"/>
  <c r="D115" i="4"/>
  <c r="E115" i="4"/>
  <c r="B116" i="4"/>
  <c r="C116" i="4"/>
  <c r="D116" i="4"/>
  <c r="E116" i="4"/>
  <c r="B117" i="4"/>
  <c r="C117" i="4"/>
  <c r="D117" i="4"/>
  <c r="E117" i="4"/>
  <c r="B118" i="4"/>
  <c r="C118" i="4"/>
  <c r="D118" i="4"/>
  <c r="E118" i="4"/>
  <c r="B119" i="4"/>
  <c r="C119" i="4"/>
  <c r="D119" i="4"/>
  <c r="E119" i="4"/>
  <c r="B120" i="4"/>
  <c r="C120" i="4"/>
  <c r="D120" i="4"/>
  <c r="E120" i="4"/>
  <c r="B121" i="4"/>
  <c r="C121" i="4"/>
  <c r="D121" i="4"/>
  <c r="E121" i="4"/>
  <c r="B122" i="4"/>
  <c r="C122" i="4"/>
  <c r="D122" i="4"/>
  <c r="E122" i="4"/>
  <c r="B123" i="4"/>
  <c r="C123" i="4"/>
  <c r="D123" i="4"/>
  <c r="E123" i="4"/>
  <c r="B124" i="4"/>
  <c r="C124" i="4"/>
  <c r="D124" i="4"/>
  <c r="E124" i="4"/>
  <c r="B125" i="4"/>
  <c r="C125" i="4"/>
  <c r="D125" i="4"/>
  <c r="E125" i="4"/>
  <c r="B126" i="4"/>
  <c r="C126" i="4"/>
  <c r="D126" i="4"/>
  <c r="E126" i="4"/>
  <c r="B127" i="4"/>
  <c r="C127" i="4"/>
  <c r="D127" i="4"/>
  <c r="E127" i="4"/>
  <c r="B128" i="4"/>
  <c r="C128" i="4"/>
  <c r="D128" i="4"/>
  <c r="E128" i="4"/>
  <c r="B129" i="4"/>
  <c r="C129" i="4"/>
  <c r="D129" i="4"/>
  <c r="E129" i="4"/>
  <c r="B130" i="4"/>
  <c r="C130" i="4"/>
  <c r="D130" i="4"/>
  <c r="E130" i="4"/>
  <c r="B131" i="4"/>
  <c r="C131" i="4"/>
  <c r="D131" i="4"/>
  <c r="E131" i="4"/>
  <c r="B132" i="4"/>
  <c r="C132" i="4"/>
  <c r="D132" i="4"/>
  <c r="E132" i="4"/>
  <c r="B133" i="4"/>
  <c r="C133" i="4"/>
  <c r="D133" i="4"/>
  <c r="E133" i="4"/>
  <c r="B134" i="4"/>
  <c r="C134" i="4"/>
  <c r="D134" i="4"/>
  <c r="E134" i="4"/>
  <c r="B135" i="4"/>
  <c r="C135" i="4"/>
  <c r="D135" i="4"/>
  <c r="E135" i="4"/>
  <c r="B136" i="4"/>
  <c r="C136" i="4"/>
  <c r="D136" i="4"/>
  <c r="E136" i="4"/>
  <c r="B137" i="4"/>
  <c r="C137" i="4"/>
  <c r="D137" i="4"/>
  <c r="E137" i="4"/>
  <c r="B138" i="4"/>
  <c r="C138" i="4"/>
  <c r="D138" i="4"/>
  <c r="E138" i="4"/>
  <c r="B139" i="4"/>
  <c r="C139" i="4"/>
  <c r="D139" i="4"/>
  <c r="E139" i="4"/>
  <c r="B140" i="4"/>
  <c r="C140" i="4"/>
  <c r="D140" i="4"/>
  <c r="E140" i="4"/>
  <c r="B141" i="4"/>
  <c r="C141" i="4"/>
  <c r="D141" i="4"/>
  <c r="E141" i="4"/>
  <c r="B142" i="4"/>
  <c r="C142" i="4"/>
  <c r="D142" i="4"/>
  <c r="E142" i="4"/>
  <c r="B143" i="4"/>
  <c r="C143" i="4"/>
  <c r="D143" i="4"/>
  <c r="E143" i="4"/>
  <c r="B144" i="4"/>
  <c r="C144" i="4"/>
  <c r="D144" i="4"/>
  <c r="E144" i="4"/>
  <c r="B145" i="4"/>
  <c r="C145" i="4"/>
  <c r="D145" i="4"/>
  <c r="E145" i="4"/>
  <c r="B146" i="4"/>
  <c r="C146" i="4"/>
  <c r="D146" i="4"/>
  <c r="E146" i="4"/>
  <c r="B147" i="4"/>
  <c r="C147" i="4"/>
  <c r="D147" i="4"/>
  <c r="E147" i="4"/>
  <c r="B148" i="4"/>
  <c r="C148" i="4"/>
  <c r="D148" i="4"/>
  <c r="E148" i="4"/>
  <c r="B149" i="4"/>
  <c r="C149" i="4"/>
  <c r="D149" i="4"/>
  <c r="E149" i="4"/>
  <c r="B150" i="4"/>
  <c r="C150" i="4"/>
  <c r="D150" i="4"/>
  <c r="E150" i="4"/>
  <c r="B151" i="4"/>
  <c r="C151" i="4"/>
  <c r="D151" i="4"/>
  <c r="E151" i="4"/>
  <c r="B152" i="4"/>
  <c r="C152" i="4"/>
  <c r="D152" i="4"/>
  <c r="E152" i="4"/>
  <c r="B153" i="4"/>
  <c r="C153" i="4"/>
  <c r="D153" i="4"/>
  <c r="E153" i="4"/>
  <c r="B154" i="4"/>
  <c r="C154" i="4"/>
  <c r="D154" i="4"/>
  <c r="E154" i="4"/>
  <c r="B155" i="4"/>
  <c r="C155" i="4"/>
  <c r="D155" i="4"/>
  <c r="E155" i="4"/>
  <c r="B156" i="4"/>
  <c r="C156" i="4"/>
  <c r="D156" i="4"/>
  <c r="E156" i="4"/>
  <c r="B157" i="4"/>
  <c r="C157" i="4"/>
  <c r="D157" i="4"/>
  <c r="E157" i="4"/>
  <c r="B158" i="4"/>
  <c r="C158" i="4"/>
  <c r="D158" i="4"/>
  <c r="E158" i="4"/>
  <c r="B159" i="4"/>
  <c r="C159" i="4"/>
  <c r="D159" i="4"/>
  <c r="E159" i="4"/>
  <c r="B160" i="4"/>
  <c r="C160" i="4"/>
  <c r="D160" i="4"/>
  <c r="E160" i="4"/>
  <c r="B161" i="4"/>
  <c r="C161" i="4"/>
  <c r="D161" i="4"/>
  <c r="E161" i="4"/>
  <c r="B162" i="4"/>
  <c r="C162" i="4"/>
  <c r="D162" i="4"/>
  <c r="E162" i="4"/>
  <c r="B163" i="4"/>
  <c r="C163" i="4"/>
  <c r="D163" i="4"/>
  <c r="E163" i="4"/>
  <c r="B164" i="4"/>
  <c r="C164" i="4"/>
  <c r="D164" i="4"/>
  <c r="E164" i="4"/>
  <c r="B165" i="4"/>
  <c r="C165" i="4"/>
  <c r="D165" i="4"/>
  <c r="E165" i="4"/>
  <c r="B166" i="4"/>
  <c r="C166" i="4"/>
  <c r="D166" i="4"/>
  <c r="E166" i="4"/>
  <c r="B167" i="4"/>
  <c r="C167" i="4"/>
  <c r="D167" i="4"/>
  <c r="E167" i="4"/>
  <c r="B168" i="4"/>
  <c r="C168" i="4"/>
  <c r="D168" i="4"/>
  <c r="E168" i="4"/>
  <c r="B169" i="4"/>
  <c r="C169" i="4"/>
  <c r="D169" i="4"/>
  <c r="E169" i="4"/>
  <c r="B170" i="4"/>
  <c r="C170" i="4"/>
  <c r="D170" i="4"/>
  <c r="E170" i="4"/>
  <c r="B171" i="4"/>
  <c r="C171" i="4"/>
  <c r="D171" i="4"/>
  <c r="E171" i="4"/>
  <c r="B172" i="4"/>
  <c r="C172" i="4"/>
  <c r="D172" i="4"/>
  <c r="E172" i="4"/>
  <c r="B173" i="4"/>
  <c r="C173" i="4"/>
  <c r="D173" i="4"/>
  <c r="E173" i="4"/>
  <c r="B174" i="4"/>
  <c r="C174" i="4"/>
  <c r="D174" i="4"/>
  <c r="E174" i="4"/>
  <c r="B175" i="4"/>
  <c r="C175" i="4"/>
  <c r="D175" i="4"/>
  <c r="E175" i="4"/>
  <c r="B176" i="4"/>
  <c r="C176" i="4"/>
  <c r="D176" i="4"/>
  <c r="E176" i="4"/>
  <c r="B177" i="4"/>
  <c r="C177" i="4"/>
  <c r="D177" i="4"/>
  <c r="E177" i="4"/>
  <c r="B178" i="4"/>
  <c r="C178" i="4"/>
  <c r="D178" i="4"/>
  <c r="E178" i="4"/>
  <c r="B179" i="4"/>
  <c r="C179" i="4"/>
  <c r="D179" i="4"/>
  <c r="E179" i="4"/>
  <c r="B180" i="4"/>
  <c r="C180" i="4"/>
  <c r="D180" i="4"/>
  <c r="E180" i="4"/>
  <c r="B181" i="4"/>
  <c r="C181" i="4"/>
  <c r="D181" i="4"/>
  <c r="E181" i="4"/>
  <c r="B182" i="4"/>
  <c r="C182" i="4"/>
  <c r="D182" i="4"/>
  <c r="E182" i="4"/>
  <c r="B183" i="4"/>
  <c r="C183" i="4"/>
  <c r="D183" i="4"/>
  <c r="E183" i="4"/>
  <c r="B184" i="4"/>
  <c r="C184" i="4"/>
  <c r="D184" i="4"/>
  <c r="E184" i="4"/>
  <c r="B185" i="4"/>
  <c r="C185" i="4"/>
  <c r="D185" i="4"/>
  <c r="E185" i="4"/>
  <c r="B186" i="4"/>
  <c r="C186" i="4"/>
  <c r="D186" i="4"/>
  <c r="E186" i="4"/>
  <c r="B187" i="4"/>
  <c r="C187" i="4"/>
  <c r="D187" i="4"/>
  <c r="E187" i="4"/>
  <c r="B188" i="4"/>
  <c r="C188" i="4"/>
  <c r="D188" i="4"/>
  <c r="E188" i="4"/>
  <c r="B189" i="4"/>
  <c r="C189" i="4"/>
  <c r="D189" i="4"/>
  <c r="E189" i="4"/>
  <c r="B190" i="4"/>
  <c r="C190" i="4"/>
  <c r="D190" i="4"/>
  <c r="E190" i="4"/>
  <c r="B191" i="4"/>
  <c r="C191" i="4"/>
  <c r="D191" i="4"/>
  <c r="E191" i="4"/>
  <c r="B192" i="4"/>
  <c r="C192" i="4"/>
  <c r="D192" i="4"/>
  <c r="E192" i="4"/>
  <c r="B193" i="4"/>
  <c r="C193" i="4"/>
  <c r="D193" i="4"/>
  <c r="E193" i="4"/>
  <c r="B194" i="4"/>
  <c r="C194" i="4"/>
  <c r="D194" i="4"/>
  <c r="E194" i="4"/>
  <c r="B195" i="4"/>
  <c r="C195" i="4"/>
  <c r="D195" i="4"/>
  <c r="E195" i="4"/>
  <c r="B196" i="4"/>
  <c r="C196" i="4"/>
  <c r="D196" i="4"/>
  <c r="E196" i="4"/>
  <c r="B197" i="4"/>
  <c r="C197" i="4"/>
  <c r="D197" i="4"/>
  <c r="E197" i="4"/>
  <c r="B198" i="4"/>
  <c r="C198" i="4"/>
  <c r="D198" i="4"/>
  <c r="E198" i="4"/>
  <c r="B199" i="4"/>
  <c r="C199" i="4"/>
  <c r="D199" i="4"/>
  <c r="E199" i="4"/>
  <c r="B200" i="4"/>
  <c r="C200" i="4"/>
  <c r="D200" i="4"/>
  <c r="E200" i="4"/>
  <c r="B201" i="4"/>
  <c r="C201" i="4"/>
  <c r="D201" i="4"/>
  <c r="E201" i="4"/>
  <c r="B202" i="4"/>
  <c r="C202" i="4"/>
  <c r="D202" i="4"/>
  <c r="E202" i="4"/>
  <c r="B203" i="4"/>
  <c r="C203" i="4"/>
  <c r="D203" i="4"/>
  <c r="E203" i="4"/>
  <c r="B204" i="4"/>
  <c r="C204" i="4"/>
  <c r="D204" i="4"/>
  <c r="E204" i="4"/>
  <c r="B205" i="4"/>
  <c r="C205" i="4"/>
  <c r="D205" i="4"/>
  <c r="E205" i="4"/>
  <c r="B206" i="4"/>
  <c r="C206" i="4"/>
  <c r="D206" i="4"/>
  <c r="E206" i="4"/>
  <c r="B207" i="4"/>
  <c r="C207" i="4"/>
  <c r="D207" i="4"/>
  <c r="E207" i="4"/>
  <c r="B208" i="4"/>
  <c r="C208" i="4"/>
  <c r="D208" i="4"/>
  <c r="E208" i="4"/>
  <c r="B209" i="4"/>
  <c r="C209" i="4"/>
  <c r="D209" i="4"/>
  <c r="E209" i="4"/>
  <c r="B210" i="4"/>
  <c r="C210" i="4"/>
  <c r="D210" i="4"/>
  <c r="E210" i="4"/>
  <c r="B211" i="4"/>
  <c r="C211" i="4"/>
  <c r="D211" i="4"/>
  <c r="E211" i="4"/>
  <c r="B212" i="4"/>
  <c r="C212" i="4"/>
  <c r="D212" i="4"/>
  <c r="E212" i="4"/>
  <c r="B213" i="4"/>
  <c r="C213" i="4"/>
  <c r="D213" i="4"/>
  <c r="E213" i="4"/>
  <c r="B214" i="4"/>
  <c r="C214" i="4"/>
  <c r="D214" i="4"/>
  <c r="E214" i="4"/>
  <c r="B215" i="4"/>
  <c r="C215" i="4"/>
  <c r="D215" i="4"/>
  <c r="E215" i="4"/>
  <c r="B216" i="4"/>
  <c r="C216" i="4"/>
  <c r="D216" i="4"/>
  <c r="E216" i="4"/>
  <c r="B217" i="4"/>
  <c r="C217" i="4"/>
  <c r="D217" i="4"/>
  <c r="E217" i="4"/>
  <c r="B218" i="4"/>
  <c r="C218" i="4"/>
  <c r="D218" i="4"/>
  <c r="E218" i="4"/>
  <c r="B219" i="4"/>
  <c r="C219" i="4"/>
  <c r="D219" i="4"/>
  <c r="E219" i="4"/>
  <c r="B220" i="4"/>
  <c r="C220" i="4"/>
  <c r="D220" i="4"/>
  <c r="E220" i="4"/>
  <c r="B221" i="4"/>
  <c r="C221" i="4"/>
  <c r="D221" i="4"/>
  <c r="E221" i="4"/>
  <c r="B222" i="4"/>
  <c r="C222" i="4"/>
  <c r="D222" i="4"/>
  <c r="E222" i="4"/>
  <c r="B223" i="4"/>
  <c r="C223" i="4"/>
  <c r="D223" i="4"/>
  <c r="E223" i="4"/>
  <c r="B224" i="4"/>
  <c r="C224" i="4"/>
  <c r="D224" i="4"/>
  <c r="E224" i="4"/>
  <c r="B225" i="4"/>
  <c r="C225" i="4"/>
  <c r="D225" i="4"/>
  <c r="E225" i="4"/>
  <c r="B226" i="4"/>
  <c r="C226" i="4"/>
  <c r="D226" i="4"/>
  <c r="E226" i="4"/>
  <c r="B227" i="4"/>
  <c r="C227" i="4"/>
  <c r="D227" i="4"/>
  <c r="E227" i="4"/>
  <c r="B228" i="4"/>
  <c r="C228" i="4"/>
  <c r="D228" i="4"/>
  <c r="E228" i="4"/>
  <c r="B229" i="4"/>
  <c r="C229" i="4"/>
  <c r="D229" i="4"/>
  <c r="E229" i="4"/>
  <c r="B230" i="4"/>
  <c r="C230" i="4"/>
  <c r="D230" i="4"/>
  <c r="E230" i="4"/>
  <c r="B231" i="4"/>
  <c r="C231" i="4"/>
  <c r="D231" i="4"/>
  <c r="E231" i="4"/>
  <c r="B232" i="4"/>
  <c r="C232" i="4"/>
  <c r="D232" i="4"/>
  <c r="E232" i="4"/>
  <c r="B233" i="4"/>
  <c r="C233" i="4"/>
  <c r="D233" i="4"/>
  <c r="E233" i="4"/>
  <c r="B234" i="4"/>
  <c r="C234" i="4"/>
  <c r="D234" i="4"/>
  <c r="E234" i="4"/>
  <c r="B235" i="4"/>
  <c r="C235" i="4"/>
  <c r="D235" i="4"/>
  <c r="E235" i="4"/>
  <c r="B236" i="4"/>
  <c r="C236" i="4"/>
  <c r="D236" i="4"/>
  <c r="E236" i="4"/>
  <c r="B237" i="4"/>
  <c r="C237" i="4"/>
  <c r="D237" i="4"/>
  <c r="E237" i="4"/>
  <c r="B238" i="4"/>
  <c r="C238" i="4"/>
  <c r="D238" i="4"/>
  <c r="E238" i="4"/>
  <c r="B239" i="4"/>
  <c r="C239" i="4"/>
  <c r="D239" i="4"/>
  <c r="E239" i="4"/>
  <c r="B240" i="4"/>
  <c r="C240" i="4"/>
  <c r="D240" i="4"/>
  <c r="E240" i="4"/>
  <c r="B241" i="4"/>
  <c r="C241" i="4"/>
  <c r="D241" i="4"/>
  <c r="E241" i="4"/>
  <c r="B242" i="4"/>
  <c r="C242" i="4"/>
  <c r="D242" i="4"/>
  <c r="E242" i="4"/>
  <c r="B243" i="4"/>
  <c r="C243" i="4"/>
  <c r="D243" i="4"/>
  <c r="E243" i="4"/>
  <c r="B244" i="4"/>
  <c r="C244" i="4"/>
  <c r="D244" i="4"/>
  <c r="E244" i="4"/>
  <c r="B245" i="4"/>
  <c r="C245" i="4"/>
  <c r="D245" i="4"/>
  <c r="E245" i="4"/>
  <c r="B246" i="4"/>
  <c r="C246" i="4"/>
  <c r="D246" i="4"/>
  <c r="E246" i="4"/>
  <c r="B247" i="4"/>
  <c r="C247" i="4"/>
  <c r="D247" i="4"/>
  <c r="E247" i="4"/>
  <c r="B248" i="4"/>
  <c r="C248" i="4"/>
  <c r="D248" i="4"/>
  <c r="E248" i="4"/>
  <c r="B249" i="4"/>
  <c r="C249" i="4"/>
  <c r="D249" i="4"/>
  <c r="E249" i="4"/>
  <c r="B250" i="4"/>
  <c r="C250" i="4"/>
  <c r="D250" i="4"/>
  <c r="E250" i="4"/>
  <c r="B251" i="4"/>
  <c r="C251" i="4"/>
  <c r="D251" i="4"/>
  <c r="E251" i="4"/>
  <c r="B252" i="4"/>
  <c r="C252" i="4"/>
  <c r="D252" i="4"/>
  <c r="E252" i="4"/>
  <c r="B253" i="4"/>
  <c r="C253" i="4"/>
  <c r="D253" i="4"/>
  <c r="E253" i="4"/>
  <c r="B254" i="4"/>
  <c r="C254" i="4"/>
  <c r="D254" i="4"/>
  <c r="E254" i="4"/>
  <c r="B255" i="4"/>
  <c r="C255" i="4"/>
  <c r="D255" i="4"/>
  <c r="E255" i="4"/>
  <c r="B256" i="4"/>
  <c r="C256" i="4"/>
  <c r="D256" i="4"/>
  <c r="E256" i="4"/>
  <c r="B257" i="4"/>
  <c r="C257" i="4"/>
  <c r="D257" i="4"/>
  <c r="E257" i="4"/>
  <c r="B258" i="4"/>
  <c r="C258" i="4"/>
  <c r="D258" i="4"/>
  <c r="E258" i="4"/>
  <c r="B259" i="4"/>
  <c r="C259" i="4"/>
  <c r="D259" i="4"/>
  <c r="E259" i="4"/>
  <c r="B260" i="4"/>
  <c r="C260" i="4"/>
  <c r="D260" i="4"/>
  <c r="E260" i="4"/>
  <c r="B261" i="4"/>
  <c r="C261" i="4"/>
  <c r="D261" i="4"/>
  <c r="E261" i="4"/>
  <c r="B262" i="4"/>
  <c r="C262" i="4"/>
  <c r="D262" i="4"/>
  <c r="E262" i="4"/>
  <c r="B263" i="4"/>
  <c r="C263" i="4"/>
  <c r="D263" i="4"/>
  <c r="E263" i="4"/>
  <c r="B264" i="4"/>
  <c r="C264" i="4"/>
  <c r="D264" i="4"/>
  <c r="E264" i="4"/>
  <c r="B265" i="4"/>
  <c r="C265" i="4"/>
  <c r="D265" i="4"/>
  <c r="E265" i="4"/>
  <c r="B266" i="4"/>
  <c r="C266" i="4"/>
  <c r="D266" i="4"/>
  <c r="E266" i="4"/>
  <c r="B267" i="4"/>
  <c r="C267" i="4"/>
  <c r="D267" i="4"/>
  <c r="E267" i="4"/>
  <c r="B268" i="4"/>
  <c r="C268" i="4"/>
  <c r="D268" i="4"/>
  <c r="E268" i="4"/>
  <c r="B269" i="4"/>
  <c r="C269" i="4"/>
  <c r="D269" i="4"/>
  <c r="E269" i="4"/>
  <c r="B270" i="4"/>
  <c r="C270" i="4"/>
  <c r="D270" i="4"/>
  <c r="E270" i="4"/>
  <c r="B271" i="4"/>
  <c r="C271" i="4"/>
  <c r="D271" i="4"/>
  <c r="E271" i="4"/>
  <c r="B272" i="4"/>
  <c r="C272" i="4"/>
  <c r="D272" i="4"/>
  <c r="E272" i="4"/>
  <c r="B273" i="4"/>
  <c r="C273" i="4"/>
  <c r="D273" i="4"/>
  <c r="E273" i="4"/>
  <c r="B274" i="4"/>
  <c r="C274" i="4"/>
  <c r="D274" i="4"/>
  <c r="E274" i="4"/>
  <c r="B275" i="4"/>
  <c r="C275" i="4"/>
  <c r="D275" i="4"/>
  <c r="E275" i="4"/>
  <c r="B276" i="4"/>
  <c r="C276" i="4"/>
  <c r="D276" i="4"/>
  <c r="E276" i="4"/>
  <c r="B277" i="4"/>
  <c r="C277" i="4"/>
  <c r="D277" i="4"/>
  <c r="E277" i="4"/>
  <c r="B278" i="4"/>
  <c r="C278" i="4"/>
  <c r="D278" i="4"/>
  <c r="E278" i="4"/>
  <c r="B279" i="4"/>
  <c r="C279" i="4"/>
  <c r="D279" i="4"/>
  <c r="E279" i="4"/>
  <c r="B280" i="4"/>
  <c r="C280" i="4"/>
  <c r="D280" i="4"/>
  <c r="E280" i="4"/>
  <c r="B281" i="4"/>
  <c r="C281" i="4"/>
  <c r="D281" i="4"/>
  <c r="E281" i="4"/>
  <c r="B282" i="4"/>
  <c r="C282" i="4"/>
  <c r="D282" i="4"/>
  <c r="E282" i="4"/>
  <c r="B283" i="4"/>
  <c r="C283" i="4"/>
  <c r="D283" i="4"/>
  <c r="E283" i="4"/>
  <c r="B284" i="4"/>
  <c r="C284" i="4"/>
  <c r="D284" i="4"/>
  <c r="E284" i="4"/>
  <c r="B285" i="4"/>
  <c r="C285" i="4"/>
  <c r="D285" i="4"/>
  <c r="E285" i="4"/>
  <c r="B286" i="4"/>
  <c r="C286" i="4"/>
  <c r="D286" i="4"/>
  <c r="E286" i="4"/>
  <c r="B287" i="4"/>
  <c r="C287" i="4"/>
  <c r="D287" i="4"/>
  <c r="E287" i="4"/>
  <c r="B288" i="4"/>
  <c r="C288" i="4"/>
  <c r="D288" i="4"/>
  <c r="E288" i="4"/>
  <c r="B289" i="4"/>
  <c r="C289" i="4"/>
  <c r="D289" i="4"/>
  <c r="E289" i="4"/>
  <c r="B290" i="4"/>
  <c r="C290" i="4"/>
  <c r="D290" i="4"/>
  <c r="E290" i="4"/>
  <c r="B291" i="4"/>
  <c r="C291" i="4"/>
  <c r="D291" i="4"/>
  <c r="E291" i="4"/>
  <c r="B292" i="4"/>
  <c r="C292" i="4"/>
  <c r="D292" i="4"/>
  <c r="E292" i="4"/>
  <c r="B293" i="4"/>
  <c r="C293" i="4"/>
  <c r="D293" i="4"/>
  <c r="E293" i="4"/>
  <c r="B294" i="4"/>
  <c r="C294" i="4"/>
  <c r="D294" i="4"/>
  <c r="E294" i="4"/>
  <c r="B295" i="4"/>
  <c r="C295" i="4"/>
  <c r="D295" i="4"/>
  <c r="E295" i="4"/>
  <c r="B296" i="4"/>
  <c r="C296" i="4"/>
  <c r="D296" i="4"/>
  <c r="E296" i="4"/>
  <c r="B297" i="4"/>
  <c r="C297" i="4"/>
  <c r="D297" i="4"/>
  <c r="E297" i="4"/>
  <c r="B298" i="4"/>
  <c r="C298" i="4"/>
  <c r="D298" i="4"/>
  <c r="E298" i="4"/>
  <c r="B299" i="4"/>
  <c r="C299" i="4"/>
  <c r="D299" i="4"/>
  <c r="E299" i="4"/>
  <c r="B300" i="4"/>
  <c r="C300" i="4"/>
  <c r="D300" i="4"/>
  <c r="E300" i="4"/>
  <c r="B301" i="4"/>
  <c r="C301" i="4"/>
  <c r="D301" i="4"/>
  <c r="E301" i="4"/>
  <c r="B302" i="4"/>
  <c r="C302" i="4"/>
  <c r="D302" i="4"/>
  <c r="E302" i="4"/>
  <c r="B303" i="4"/>
  <c r="C303" i="4"/>
  <c r="D303" i="4"/>
  <c r="E303" i="4"/>
  <c r="B304" i="4"/>
  <c r="C304" i="4"/>
  <c r="D304" i="4"/>
  <c r="E304" i="4"/>
  <c r="B305" i="4"/>
  <c r="C305" i="4"/>
  <c r="D305" i="4"/>
  <c r="E305" i="4"/>
  <c r="B306" i="4"/>
  <c r="C306" i="4"/>
  <c r="D306" i="4"/>
  <c r="E306" i="4"/>
  <c r="B307" i="4"/>
  <c r="C307" i="4"/>
  <c r="D307" i="4"/>
  <c r="E307" i="4"/>
  <c r="B308" i="4"/>
  <c r="C308" i="4"/>
  <c r="D308" i="4"/>
  <c r="E308" i="4"/>
  <c r="B309" i="4"/>
  <c r="C309" i="4"/>
  <c r="D309" i="4"/>
  <c r="E309" i="4"/>
  <c r="B310" i="4"/>
  <c r="C310" i="4"/>
  <c r="D310" i="4"/>
  <c r="E310" i="4"/>
  <c r="B311" i="4"/>
  <c r="C311" i="4"/>
  <c r="D311" i="4"/>
  <c r="E311" i="4"/>
  <c r="B312" i="4"/>
  <c r="C312" i="4"/>
  <c r="D312" i="4"/>
  <c r="E312" i="4"/>
  <c r="B313" i="4"/>
  <c r="C313" i="4"/>
  <c r="D313" i="4"/>
  <c r="E313" i="4"/>
  <c r="B314" i="4"/>
  <c r="C314" i="4"/>
  <c r="D314" i="4"/>
  <c r="E314" i="4"/>
  <c r="B315" i="4"/>
  <c r="C315" i="4"/>
  <c r="D315" i="4"/>
  <c r="E315" i="4"/>
  <c r="B316" i="4"/>
  <c r="C316" i="4"/>
  <c r="D316" i="4"/>
  <c r="E316" i="4"/>
  <c r="B317" i="4"/>
  <c r="C317" i="4"/>
  <c r="D317" i="4"/>
  <c r="E317" i="4"/>
  <c r="B318" i="4"/>
  <c r="C318" i="4"/>
  <c r="D318" i="4"/>
  <c r="E318" i="4"/>
  <c r="B319" i="4"/>
  <c r="C319" i="4"/>
  <c r="D319" i="4"/>
  <c r="E319" i="4"/>
  <c r="B320" i="4"/>
  <c r="C320" i="4"/>
  <c r="D320" i="4"/>
  <c r="E320" i="4"/>
  <c r="B321" i="4"/>
  <c r="C321" i="4"/>
  <c r="D321" i="4"/>
  <c r="E321" i="4"/>
  <c r="B322" i="4"/>
  <c r="C322" i="4"/>
  <c r="D322" i="4"/>
  <c r="E322" i="4"/>
  <c r="B323" i="4"/>
  <c r="C323" i="4"/>
  <c r="D323" i="4"/>
  <c r="E323" i="4"/>
  <c r="B324" i="4"/>
  <c r="C324" i="4"/>
  <c r="D324" i="4"/>
  <c r="E324" i="4"/>
  <c r="B325" i="4"/>
  <c r="C325" i="4"/>
  <c r="D325" i="4"/>
  <c r="E325" i="4"/>
  <c r="B326" i="4"/>
  <c r="C326" i="4"/>
  <c r="D326" i="4"/>
  <c r="E326" i="4"/>
  <c r="B327" i="4"/>
  <c r="C327" i="4"/>
  <c r="D327" i="4"/>
  <c r="E327" i="4"/>
  <c r="B328" i="4"/>
  <c r="C328" i="4"/>
  <c r="D328" i="4"/>
  <c r="E328" i="4"/>
  <c r="B329" i="4"/>
  <c r="C329" i="4"/>
  <c r="D329" i="4"/>
  <c r="E329" i="4"/>
  <c r="B330" i="4"/>
  <c r="C330" i="4"/>
  <c r="D330" i="4"/>
  <c r="E330" i="4"/>
  <c r="B331" i="4"/>
  <c r="C331" i="4"/>
  <c r="D331" i="4"/>
  <c r="E331" i="4"/>
  <c r="B332" i="4"/>
  <c r="C332" i="4"/>
  <c r="D332" i="4"/>
  <c r="E332" i="4"/>
  <c r="B333" i="4"/>
  <c r="C333" i="4"/>
  <c r="D333" i="4"/>
  <c r="E333" i="4"/>
  <c r="B334" i="4"/>
  <c r="C334" i="4"/>
  <c r="D334" i="4"/>
  <c r="E334" i="4"/>
  <c r="B335" i="4"/>
  <c r="C335" i="4"/>
  <c r="D335" i="4"/>
  <c r="E335" i="4"/>
  <c r="B336" i="4"/>
  <c r="C336" i="4"/>
  <c r="D336" i="4"/>
  <c r="E336" i="4"/>
  <c r="B337" i="4"/>
  <c r="C337" i="4"/>
  <c r="D337" i="4"/>
  <c r="E337" i="4"/>
  <c r="B338" i="4"/>
  <c r="C338" i="4"/>
  <c r="D338" i="4"/>
  <c r="E338" i="4"/>
  <c r="B339" i="4"/>
  <c r="C339" i="4"/>
  <c r="D339" i="4"/>
  <c r="E339" i="4"/>
  <c r="B340" i="4"/>
  <c r="C340" i="4"/>
  <c r="D340" i="4"/>
  <c r="E340" i="4"/>
  <c r="B341" i="4"/>
  <c r="C341" i="4"/>
  <c r="D341" i="4"/>
  <c r="E341" i="4"/>
  <c r="B342" i="4"/>
  <c r="C342" i="4"/>
  <c r="D342" i="4"/>
  <c r="E342" i="4"/>
  <c r="B343" i="4"/>
  <c r="C343" i="4"/>
  <c r="D343" i="4"/>
  <c r="E343" i="4"/>
  <c r="B344" i="4"/>
  <c r="C344" i="4"/>
  <c r="D344" i="4"/>
  <c r="E344" i="4"/>
  <c r="B345" i="4"/>
  <c r="C345" i="4"/>
  <c r="D345" i="4"/>
  <c r="E345" i="4"/>
  <c r="B346" i="4"/>
  <c r="C346" i="4"/>
  <c r="D346" i="4"/>
  <c r="E346" i="4"/>
  <c r="B347" i="4"/>
  <c r="C347" i="4"/>
  <c r="D347" i="4"/>
  <c r="E347" i="4"/>
  <c r="B348" i="4"/>
  <c r="C348" i="4"/>
  <c r="D348" i="4"/>
  <c r="E348" i="4"/>
  <c r="B349" i="4"/>
  <c r="C349" i="4"/>
  <c r="D349" i="4"/>
  <c r="E349" i="4"/>
  <c r="B350" i="4"/>
  <c r="C350" i="4"/>
  <c r="D350" i="4"/>
  <c r="E350" i="4"/>
  <c r="B351" i="4"/>
  <c r="C351" i="4"/>
  <c r="D351" i="4"/>
  <c r="E351" i="4"/>
  <c r="B352" i="4"/>
  <c r="C352" i="4"/>
  <c r="D352" i="4"/>
  <c r="E352" i="4"/>
  <c r="B353" i="4"/>
  <c r="C353" i="4"/>
  <c r="D353" i="4"/>
  <c r="E353" i="4"/>
  <c r="B354" i="4"/>
  <c r="C354" i="4"/>
  <c r="D354" i="4"/>
  <c r="E354" i="4"/>
  <c r="B355" i="4"/>
  <c r="C355" i="4"/>
  <c r="D355" i="4"/>
  <c r="E355" i="4"/>
  <c r="B356" i="4"/>
  <c r="C356" i="4"/>
  <c r="D356" i="4"/>
  <c r="E356" i="4"/>
  <c r="B357" i="4"/>
  <c r="C357" i="4"/>
  <c r="D357" i="4"/>
  <c r="E357" i="4"/>
  <c r="B358" i="4"/>
  <c r="C358" i="4"/>
  <c r="D358" i="4"/>
  <c r="E358" i="4"/>
  <c r="B359" i="4"/>
  <c r="C359" i="4"/>
  <c r="D359" i="4"/>
  <c r="E359" i="4"/>
  <c r="B360" i="4"/>
  <c r="C360" i="4"/>
  <c r="D360" i="4"/>
  <c r="E360" i="4"/>
  <c r="B361" i="4"/>
  <c r="C361" i="4"/>
  <c r="D361" i="4"/>
  <c r="E361" i="4"/>
  <c r="B362" i="4"/>
  <c r="C362" i="4"/>
  <c r="D362" i="4"/>
  <c r="E362" i="4"/>
  <c r="B363" i="4"/>
  <c r="C363" i="4"/>
  <c r="D363" i="4"/>
  <c r="E363" i="4"/>
  <c r="B364" i="4"/>
  <c r="C364" i="4"/>
  <c r="D364" i="4"/>
  <c r="E364" i="4"/>
  <c r="B365" i="4"/>
  <c r="C365" i="4"/>
  <c r="D365" i="4"/>
  <c r="E365" i="4"/>
  <c r="B366" i="4"/>
  <c r="C366" i="4"/>
  <c r="D366" i="4"/>
  <c r="E366" i="4"/>
  <c r="B367" i="4"/>
  <c r="C367" i="4"/>
  <c r="D367" i="4"/>
  <c r="E367" i="4"/>
  <c r="B368" i="4"/>
  <c r="C368" i="4"/>
  <c r="D368" i="4"/>
  <c r="E368" i="4"/>
  <c r="B369" i="4"/>
  <c r="C369" i="4"/>
  <c r="D369" i="4"/>
  <c r="E369" i="4"/>
  <c r="B370" i="4"/>
  <c r="C370" i="4"/>
  <c r="D370" i="4"/>
  <c r="E370" i="4"/>
  <c r="B371" i="4"/>
  <c r="C371" i="4"/>
  <c r="D371" i="4"/>
  <c r="E371" i="4"/>
  <c r="B372" i="4"/>
  <c r="C372" i="4"/>
  <c r="D372" i="4"/>
  <c r="E372" i="4"/>
  <c r="B373" i="4"/>
  <c r="C373" i="4"/>
  <c r="D373" i="4"/>
  <c r="E373" i="4"/>
  <c r="B374" i="4"/>
  <c r="C374" i="4"/>
  <c r="D374" i="4"/>
  <c r="E374" i="4"/>
  <c r="B375" i="4"/>
  <c r="C375" i="4"/>
  <c r="D375" i="4"/>
  <c r="E375" i="4"/>
  <c r="B376" i="4"/>
  <c r="C376" i="4"/>
  <c r="D376" i="4"/>
  <c r="E376" i="4"/>
  <c r="B377" i="4"/>
  <c r="C377" i="4"/>
  <c r="D377" i="4"/>
  <c r="E377" i="4"/>
  <c r="B378" i="4"/>
  <c r="C378" i="4"/>
  <c r="D378" i="4"/>
  <c r="E378" i="4"/>
  <c r="B379" i="4"/>
  <c r="C379" i="4"/>
  <c r="D379" i="4"/>
  <c r="E379" i="4"/>
  <c r="B380" i="4"/>
  <c r="C380" i="4"/>
  <c r="D380" i="4"/>
  <c r="E380" i="4"/>
  <c r="B381" i="4"/>
  <c r="C381" i="4"/>
  <c r="D381" i="4"/>
  <c r="E381" i="4"/>
  <c r="B382" i="4"/>
  <c r="C382" i="4"/>
  <c r="D382" i="4"/>
  <c r="E382" i="4"/>
  <c r="B383" i="4"/>
  <c r="C383" i="4"/>
  <c r="D383" i="4"/>
  <c r="E383" i="4"/>
  <c r="B384" i="4"/>
  <c r="C384" i="4"/>
  <c r="D384" i="4"/>
  <c r="E384" i="4"/>
  <c r="B385" i="4"/>
  <c r="C385" i="4"/>
  <c r="D385" i="4"/>
  <c r="E385" i="4"/>
  <c r="B386" i="4"/>
  <c r="C386" i="4"/>
  <c r="D386" i="4"/>
  <c r="E386" i="4"/>
  <c r="B387" i="4"/>
  <c r="C387" i="4"/>
  <c r="D387" i="4"/>
  <c r="E387" i="4"/>
  <c r="B388" i="4"/>
  <c r="C388" i="4"/>
  <c r="D388" i="4"/>
  <c r="E388" i="4"/>
  <c r="B389" i="4"/>
  <c r="C389" i="4"/>
  <c r="D389" i="4"/>
  <c r="E389" i="4"/>
  <c r="B390" i="4"/>
  <c r="C390" i="4"/>
  <c r="D390" i="4"/>
  <c r="E390" i="4"/>
  <c r="B391" i="4"/>
  <c r="C391" i="4"/>
  <c r="D391" i="4"/>
  <c r="E391" i="4"/>
  <c r="B392" i="4"/>
  <c r="C392" i="4"/>
  <c r="D392" i="4"/>
  <c r="E392" i="4"/>
  <c r="B393" i="4"/>
  <c r="C393" i="4"/>
  <c r="D393" i="4"/>
  <c r="E393" i="4"/>
  <c r="B394" i="4"/>
  <c r="C394" i="4"/>
  <c r="D394" i="4"/>
  <c r="E394" i="4"/>
  <c r="B395" i="4"/>
  <c r="C395" i="4"/>
  <c r="D395" i="4"/>
  <c r="E395" i="4"/>
  <c r="B396" i="4"/>
  <c r="C396" i="4"/>
  <c r="D396" i="4"/>
  <c r="E396" i="4"/>
  <c r="B397" i="4"/>
  <c r="C397" i="4"/>
  <c r="D397" i="4"/>
  <c r="E397" i="4"/>
  <c r="B398" i="4"/>
  <c r="C398" i="4"/>
  <c r="D398" i="4"/>
  <c r="E398" i="4"/>
  <c r="B399" i="4"/>
  <c r="C399" i="4"/>
  <c r="D399" i="4"/>
  <c r="E399" i="4"/>
  <c r="B400" i="4"/>
  <c r="C400" i="4"/>
  <c r="D400" i="4"/>
  <c r="E400" i="4"/>
  <c r="B401" i="4"/>
  <c r="C401" i="4"/>
  <c r="D401" i="4"/>
  <c r="E401" i="4"/>
  <c r="B402" i="4"/>
  <c r="C402" i="4"/>
  <c r="D402" i="4"/>
  <c r="E402" i="4"/>
  <c r="B403" i="4"/>
  <c r="C403" i="4"/>
  <c r="D403" i="4"/>
  <c r="E403" i="4"/>
  <c r="B404" i="4"/>
  <c r="C404" i="4"/>
  <c r="D404" i="4"/>
  <c r="E404" i="4"/>
  <c r="B405" i="4"/>
  <c r="C405" i="4"/>
  <c r="D405" i="4"/>
  <c r="E405" i="4"/>
  <c r="B406" i="4"/>
  <c r="C406" i="4"/>
  <c r="D406" i="4"/>
  <c r="E406" i="4"/>
  <c r="B407" i="4"/>
  <c r="C407" i="4"/>
  <c r="D407" i="4"/>
  <c r="E407" i="4"/>
  <c r="B408" i="4"/>
  <c r="C408" i="4"/>
  <c r="D408" i="4"/>
  <c r="E408" i="4"/>
  <c r="B409" i="4"/>
  <c r="C409" i="4"/>
  <c r="D409" i="4"/>
  <c r="E409" i="4"/>
  <c r="B410" i="4"/>
  <c r="C410" i="4"/>
  <c r="D410" i="4"/>
  <c r="E410" i="4"/>
  <c r="B411" i="4"/>
  <c r="C411" i="4"/>
  <c r="D411" i="4"/>
  <c r="E411" i="4"/>
  <c r="B412" i="4"/>
  <c r="C412" i="4"/>
  <c r="D412" i="4"/>
  <c r="E412" i="4"/>
  <c r="B413" i="4"/>
  <c r="C413" i="4"/>
  <c r="D413" i="4"/>
  <c r="E413" i="4"/>
  <c r="B414" i="4"/>
  <c r="C414" i="4"/>
  <c r="D414" i="4"/>
  <c r="E414" i="4"/>
  <c r="B415" i="4"/>
  <c r="C415" i="4"/>
  <c r="D415" i="4"/>
  <c r="E415" i="4"/>
  <c r="B416" i="4"/>
  <c r="C416" i="4"/>
  <c r="D416" i="4"/>
  <c r="E416" i="4"/>
  <c r="B417" i="4"/>
  <c r="C417" i="4"/>
  <c r="D417" i="4"/>
  <c r="E417" i="4"/>
  <c r="B418" i="4"/>
  <c r="C418" i="4"/>
  <c r="D418" i="4"/>
  <c r="E418" i="4"/>
  <c r="B419" i="4"/>
  <c r="C419" i="4"/>
  <c r="D419" i="4"/>
  <c r="E419" i="4"/>
  <c r="B420" i="4"/>
  <c r="C420" i="4"/>
  <c r="D420" i="4"/>
  <c r="E420" i="4"/>
  <c r="B421" i="4"/>
  <c r="C421" i="4"/>
  <c r="D421" i="4"/>
  <c r="E421" i="4"/>
  <c r="B422" i="4"/>
  <c r="C422" i="4"/>
  <c r="D422" i="4"/>
  <c r="E422" i="4"/>
  <c r="B423" i="4"/>
  <c r="C423" i="4"/>
  <c r="D423" i="4"/>
  <c r="E423" i="4"/>
  <c r="B424" i="4"/>
  <c r="C424" i="4"/>
  <c r="D424" i="4"/>
  <c r="E424" i="4"/>
  <c r="B425" i="4"/>
  <c r="C425" i="4"/>
  <c r="D425" i="4"/>
  <c r="E425" i="4"/>
  <c r="B426" i="4"/>
  <c r="C426" i="4"/>
  <c r="D426" i="4"/>
  <c r="E426" i="4"/>
  <c r="B427" i="4"/>
  <c r="C427" i="4"/>
  <c r="D427" i="4"/>
  <c r="E427" i="4"/>
  <c r="B428" i="4"/>
  <c r="C428" i="4"/>
  <c r="D428" i="4"/>
  <c r="E428" i="4"/>
  <c r="B429" i="4"/>
  <c r="C429" i="4"/>
  <c r="D429" i="4"/>
  <c r="E429" i="4"/>
  <c r="B430" i="4"/>
  <c r="C430" i="4"/>
  <c r="D430" i="4"/>
  <c r="E430" i="4"/>
  <c r="B431" i="4"/>
  <c r="C431" i="4"/>
  <c r="D431" i="4"/>
  <c r="E431" i="4"/>
  <c r="B432" i="4"/>
  <c r="C432" i="4"/>
  <c r="D432" i="4"/>
  <c r="E432" i="4"/>
  <c r="B433" i="4"/>
  <c r="C433" i="4"/>
  <c r="D433" i="4"/>
  <c r="E433" i="4"/>
  <c r="B434" i="4"/>
  <c r="C434" i="4"/>
  <c r="D434" i="4"/>
  <c r="E434" i="4"/>
  <c r="B435" i="4"/>
  <c r="C435" i="4"/>
  <c r="D435" i="4"/>
  <c r="E435" i="4"/>
  <c r="B436" i="4"/>
  <c r="C436" i="4"/>
  <c r="D436" i="4"/>
  <c r="E436" i="4"/>
  <c r="B437" i="4"/>
  <c r="C437" i="4"/>
  <c r="D437" i="4"/>
  <c r="E437" i="4"/>
  <c r="B438" i="4"/>
  <c r="C438" i="4"/>
  <c r="D438" i="4"/>
  <c r="E438" i="4"/>
  <c r="B439" i="4"/>
  <c r="C439" i="4"/>
  <c r="D439" i="4"/>
  <c r="E439" i="4"/>
  <c r="B440" i="4"/>
  <c r="C440" i="4"/>
  <c r="D440" i="4"/>
  <c r="E440" i="4"/>
  <c r="B441" i="4"/>
  <c r="C441" i="4"/>
  <c r="D441" i="4"/>
  <c r="E441" i="4"/>
  <c r="B442" i="4"/>
  <c r="C442" i="4"/>
  <c r="D442" i="4"/>
  <c r="E442" i="4"/>
  <c r="B443" i="4"/>
  <c r="C443" i="4"/>
  <c r="D443" i="4"/>
  <c r="E443" i="4"/>
  <c r="B444" i="4"/>
  <c r="C444" i="4"/>
  <c r="D444" i="4"/>
  <c r="E444" i="4"/>
  <c r="B445" i="4"/>
  <c r="C445" i="4"/>
  <c r="D445" i="4"/>
  <c r="E445" i="4"/>
  <c r="B446" i="4"/>
  <c r="C446" i="4"/>
  <c r="D446" i="4"/>
  <c r="E446" i="4"/>
  <c r="B447" i="4"/>
  <c r="C447" i="4"/>
  <c r="D447" i="4"/>
  <c r="E447" i="4"/>
  <c r="B448" i="4"/>
  <c r="C448" i="4"/>
  <c r="D448" i="4"/>
  <c r="E448" i="4"/>
  <c r="B449" i="4"/>
  <c r="C449" i="4"/>
  <c r="D449" i="4"/>
  <c r="E449" i="4"/>
  <c r="B450" i="4"/>
  <c r="C450" i="4"/>
  <c r="D450" i="4"/>
  <c r="E450" i="4"/>
  <c r="B451" i="4"/>
  <c r="C451" i="4"/>
  <c r="D451" i="4"/>
  <c r="E451" i="4"/>
  <c r="B452" i="4"/>
  <c r="C452" i="4"/>
  <c r="D452" i="4"/>
  <c r="E452" i="4"/>
  <c r="B453" i="4"/>
  <c r="C453" i="4"/>
  <c r="D453" i="4"/>
  <c r="E453" i="4"/>
  <c r="B454" i="4"/>
  <c r="C454" i="4"/>
  <c r="D454" i="4"/>
  <c r="E454" i="4"/>
  <c r="B455" i="4"/>
  <c r="C455" i="4"/>
  <c r="D455" i="4"/>
  <c r="E455" i="4"/>
  <c r="B456" i="4"/>
  <c r="C456" i="4"/>
  <c r="D456" i="4"/>
  <c r="E456" i="4"/>
  <c r="B457" i="4"/>
  <c r="C457" i="4"/>
  <c r="D457" i="4"/>
  <c r="E457" i="4"/>
  <c r="B458" i="4"/>
  <c r="C458" i="4"/>
  <c r="D458" i="4"/>
  <c r="E458" i="4"/>
  <c r="B459" i="4"/>
  <c r="C459" i="4"/>
  <c r="D459" i="4"/>
  <c r="E459" i="4"/>
  <c r="B460" i="4"/>
  <c r="C460" i="4"/>
  <c r="D460" i="4"/>
  <c r="E460" i="4"/>
  <c r="B461" i="4"/>
  <c r="C461" i="4"/>
  <c r="D461" i="4"/>
  <c r="E461" i="4"/>
  <c r="B462" i="4"/>
  <c r="C462" i="4"/>
  <c r="D462" i="4"/>
  <c r="E462" i="4"/>
  <c r="B463" i="4"/>
  <c r="C463" i="4"/>
  <c r="D463" i="4"/>
  <c r="E463" i="4"/>
  <c r="B464" i="4"/>
  <c r="C464" i="4"/>
  <c r="D464" i="4"/>
  <c r="E464" i="4"/>
  <c r="B465" i="4"/>
  <c r="C465" i="4"/>
  <c r="D465" i="4"/>
  <c r="E465" i="4"/>
  <c r="B466" i="4"/>
  <c r="C466" i="4"/>
  <c r="D466" i="4"/>
  <c r="E466" i="4"/>
  <c r="B467" i="4"/>
  <c r="C467" i="4"/>
  <c r="D467" i="4"/>
  <c r="E467" i="4"/>
  <c r="B468" i="4"/>
  <c r="C468" i="4"/>
  <c r="D468" i="4"/>
  <c r="E468" i="4"/>
  <c r="B469" i="4"/>
  <c r="C469" i="4"/>
  <c r="D469" i="4"/>
  <c r="E469" i="4"/>
  <c r="B470" i="4"/>
  <c r="C470" i="4"/>
  <c r="D470" i="4"/>
  <c r="E470" i="4"/>
  <c r="B471" i="4"/>
  <c r="C471" i="4"/>
  <c r="D471" i="4"/>
  <c r="E471" i="4"/>
  <c r="B472" i="4"/>
  <c r="C472" i="4"/>
  <c r="D472" i="4"/>
  <c r="E472" i="4"/>
  <c r="B473" i="4"/>
  <c r="C473" i="4"/>
  <c r="D473" i="4"/>
  <c r="E473" i="4"/>
  <c r="B474" i="4"/>
  <c r="C474" i="4"/>
  <c r="D474" i="4"/>
  <c r="E474" i="4"/>
  <c r="B475" i="4"/>
  <c r="C475" i="4"/>
  <c r="D475" i="4"/>
  <c r="E475" i="4"/>
  <c r="B476" i="4"/>
  <c r="C476" i="4"/>
  <c r="D476" i="4"/>
  <c r="E476" i="4"/>
  <c r="B477" i="4"/>
  <c r="C477" i="4"/>
  <c r="D477" i="4"/>
  <c r="E477" i="4"/>
  <c r="B478" i="4"/>
  <c r="C478" i="4"/>
  <c r="D478" i="4"/>
  <c r="E478" i="4"/>
  <c r="B479" i="4"/>
  <c r="C479" i="4"/>
  <c r="D479" i="4"/>
  <c r="E479" i="4"/>
  <c r="B480" i="4"/>
  <c r="C480" i="4"/>
  <c r="D480" i="4"/>
  <c r="E480" i="4"/>
  <c r="B481" i="4"/>
  <c r="C481" i="4"/>
  <c r="D481" i="4"/>
  <c r="E481" i="4"/>
  <c r="B482" i="4"/>
  <c r="C482" i="4"/>
  <c r="D482" i="4"/>
  <c r="E482" i="4"/>
  <c r="B483" i="4"/>
  <c r="C483" i="4"/>
  <c r="D483" i="4"/>
  <c r="E483" i="4"/>
  <c r="B484" i="4"/>
  <c r="C484" i="4"/>
  <c r="D484" i="4"/>
  <c r="E484" i="4"/>
  <c r="B485" i="4"/>
  <c r="C485" i="4"/>
  <c r="D485" i="4"/>
  <c r="E485" i="4"/>
  <c r="B486" i="4"/>
  <c r="C486" i="4"/>
  <c r="D486" i="4"/>
  <c r="E486" i="4"/>
  <c r="B487" i="4"/>
  <c r="C487" i="4"/>
  <c r="D487" i="4"/>
  <c r="E487" i="4"/>
  <c r="B488" i="4"/>
  <c r="C488" i="4"/>
  <c r="D488" i="4"/>
  <c r="E488" i="4"/>
  <c r="B489" i="4"/>
  <c r="C489" i="4"/>
  <c r="D489" i="4"/>
  <c r="E489" i="4"/>
  <c r="B490" i="4"/>
  <c r="C490" i="4"/>
  <c r="D490" i="4"/>
  <c r="E490" i="4"/>
  <c r="B491" i="4"/>
  <c r="C491" i="4"/>
  <c r="D491" i="4"/>
  <c r="E491" i="4"/>
  <c r="B492" i="4"/>
  <c r="C492" i="4"/>
  <c r="D492" i="4"/>
  <c r="E492" i="4"/>
  <c r="B493" i="4"/>
  <c r="C493" i="4"/>
  <c r="D493" i="4"/>
  <c r="E493" i="4"/>
  <c r="B494" i="4"/>
  <c r="C494" i="4"/>
  <c r="D494" i="4"/>
  <c r="E494" i="4"/>
  <c r="B495" i="4"/>
  <c r="C495" i="4"/>
  <c r="D495" i="4"/>
  <c r="E495" i="4"/>
  <c r="B496" i="4"/>
  <c r="C496" i="4"/>
  <c r="D496" i="4"/>
  <c r="E496" i="4"/>
  <c r="B497" i="4"/>
  <c r="C497" i="4"/>
  <c r="D497" i="4"/>
  <c r="E497" i="4"/>
  <c r="B498" i="4"/>
  <c r="C498" i="4"/>
  <c r="D498" i="4"/>
  <c r="E498" i="4"/>
  <c r="B499" i="4"/>
  <c r="C499" i="4"/>
  <c r="D499" i="4"/>
  <c r="E499" i="4"/>
  <c r="B500" i="4"/>
  <c r="C500" i="4"/>
  <c r="D500" i="4"/>
  <c r="E500" i="4"/>
  <c r="B501" i="4"/>
  <c r="C501" i="4"/>
  <c r="D501" i="4"/>
  <c r="E501" i="4"/>
  <c r="B502" i="4"/>
  <c r="C502" i="4"/>
  <c r="D502" i="4"/>
  <c r="E502" i="4"/>
  <c r="B503" i="4"/>
  <c r="C503" i="4"/>
  <c r="D503" i="4"/>
  <c r="E503" i="4"/>
  <c r="B504" i="4"/>
  <c r="C504" i="4"/>
  <c r="D504" i="4"/>
  <c r="E504" i="4"/>
  <c r="B505" i="4"/>
  <c r="C505" i="4"/>
  <c r="D505" i="4"/>
  <c r="E505" i="4"/>
  <c r="B506" i="4"/>
  <c r="C506" i="4"/>
  <c r="D506" i="4"/>
  <c r="E506" i="4"/>
  <c r="B507" i="4"/>
  <c r="C507" i="4"/>
  <c r="D507" i="4"/>
  <c r="E507" i="4"/>
  <c r="B508" i="4"/>
  <c r="C508" i="4"/>
  <c r="D508" i="4"/>
  <c r="E508" i="4"/>
  <c r="B509" i="4"/>
  <c r="C509" i="4"/>
  <c r="D509" i="4"/>
  <c r="E509" i="4"/>
  <c r="B510" i="4"/>
  <c r="C510" i="4"/>
  <c r="D510" i="4"/>
  <c r="E510" i="4"/>
  <c r="B511" i="4"/>
  <c r="C511" i="4"/>
  <c r="D511" i="4"/>
  <c r="E511" i="4"/>
  <c r="B512" i="4"/>
  <c r="C512" i="4"/>
  <c r="D512" i="4"/>
  <c r="E512" i="4"/>
  <c r="B513" i="4"/>
  <c r="C513" i="4"/>
  <c r="D513" i="4"/>
  <c r="E513" i="4"/>
  <c r="B514" i="4"/>
  <c r="C514" i="4"/>
  <c r="D514" i="4"/>
  <c r="E514" i="4"/>
  <c r="B515" i="4"/>
  <c r="C515" i="4"/>
  <c r="D515" i="4"/>
  <c r="E515" i="4"/>
  <c r="B516" i="4"/>
  <c r="C516" i="4"/>
  <c r="D516" i="4"/>
  <c r="E516" i="4"/>
  <c r="B517" i="4"/>
  <c r="C517" i="4"/>
  <c r="D517" i="4"/>
  <c r="E517" i="4"/>
  <c r="B518" i="4"/>
  <c r="C518" i="4"/>
  <c r="D518" i="4"/>
  <c r="E518" i="4"/>
  <c r="B519" i="4"/>
  <c r="C519" i="4"/>
  <c r="D519" i="4"/>
  <c r="E519" i="4"/>
  <c r="B520" i="4"/>
  <c r="C520" i="4"/>
  <c r="D520" i="4"/>
  <c r="E520" i="4"/>
  <c r="B521" i="4"/>
  <c r="C521" i="4"/>
  <c r="D521" i="4"/>
  <c r="E521" i="4"/>
  <c r="B522" i="4"/>
  <c r="C522" i="4"/>
  <c r="D522" i="4"/>
  <c r="E522" i="4"/>
  <c r="B523" i="4"/>
  <c r="C523" i="4"/>
  <c r="D523" i="4"/>
  <c r="E523" i="4"/>
  <c r="B524" i="4"/>
  <c r="C524" i="4"/>
  <c r="D524" i="4"/>
  <c r="E524" i="4"/>
  <c r="B525" i="4"/>
  <c r="C525" i="4"/>
  <c r="D525" i="4"/>
  <c r="E525" i="4"/>
  <c r="B526" i="4"/>
  <c r="C526" i="4"/>
  <c r="D526" i="4"/>
  <c r="E526" i="4"/>
  <c r="B527" i="4"/>
  <c r="C527" i="4"/>
  <c r="D527" i="4"/>
  <c r="E527" i="4"/>
  <c r="B528" i="4"/>
  <c r="C528" i="4"/>
  <c r="D528" i="4"/>
  <c r="E528" i="4"/>
  <c r="B529" i="4"/>
  <c r="C529" i="4"/>
  <c r="D529" i="4"/>
  <c r="E529" i="4"/>
  <c r="B530" i="4"/>
  <c r="C530" i="4"/>
  <c r="D530" i="4"/>
  <c r="E530" i="4"/>
  <c r="B531" i="4"/>
  <c r="C531" i="4"/>
  <c r="D531" i="4"/>
  <c r="E531" i="4"/>
  <c r="B532" i="4"/>
  <c r="C532" i="4"/>
  <c r="D532" i="4"/>
  <c r="E532" i="4"/>
  <c r="B533" i="4"/>
  <c r="C533" i="4"/>
  <c r="D533" i="4"/>
  <c r="E533" i="4"/>
  <c r="B534" i="4"/>
  <c r="C534" i="4"/>
  <c r="D534" i="4"/>
  <c r="E534" i="4"/>
  <c r="B535" i="4"/>
  <c r="C535" i="4"/>
  <c r="D535" i="4"/>
  <c r="E535" i="4"/>
  <c r="B536" i="4"/>
  <c r="C536" i="4"/>
  <c r="D536" i="4"/>
  <c r="E536" i="4"/>
  <c r="B537" i="4"/>
  <c r="C537" i="4"/>
  <c r="D537" i="4"/>
  <c r="E537" i="4"/>
  <c r="B538" i="4"/>
  <c r="C538" i="4"/>
  <c r="D538" i="4"/>
  <c r="E538" i="4"/>
  <c r="B539" i="4"/>
  <c r="C539" i="4"/>
  <c r="D539" i="4"/>
  <c r="E539" i="4"/>
  <c r="B540" i="4"/>
  <c r="C540" i="4"/>
  <c r="D540" i="4"/>
  <c r="E540" i="4"/>
  <c r="B541" i="4"/>
  <c r="C541" i="4"/>
  <c r="D541" i="4"/>
  <c r="E541" i="4"/>
  <c r="B542" i="4"/>
  <c r="C542" i="4"/>
  <c r="D542" i="4"/>
  <c r="E542" i="4"/>
  <c r="B543" i="4"/>
  <c r="C543" i="4"/>
  <c r="D543" i="4"/>
  <c r="E543" i="4"/>
  <c r="B544" i="4"/>
  <c r="C544" i="4"/>
  <c r="D544" i="4"/>
  <c r="E544" i="4"/>
  <c r="B545" i="4"/>
  <c r="C545" i="4"/>
  <c r="D545" i="4"/>
  <c r="E545" i="4"/>
  <c r="B546" i="4"/>
  <c r="C546" i="4"/>
  <c r="D546" i="4"/>
  <c r="E546" i="4"/>
  <c r="B547" i="4"/>
  <c r="C547" i="4"/>
  <c r="D547" i="4"/>
  <c r="E547" i="4"/>
  <c r="B548" i="4"/>
  <c r="C548" i="4"/>
  <c r="D548" i="4"/>
  <c r="E548" i="4"/>
  <c r="B549" i="4"/>
  <c r="C549" i="4"/>
  <c r="D549" i="4"/>
  <c r="E549" i="4"/>
  <c r="B550" i="4"/>
  <c r="C550" i="4"/>
  <c r="D550" i="4"/>
  <c r="E550" i="4"/>
  <c r="B551" i="4"/>
  <c r="C551" i="4"/>
  <c r="D551" i="4"/>
  <c r="E551" i="4"/>
  <c r="B552" i="4"/>
  <c r="C552" i="4"/>
  <c r="D552" i="4"/>
  <c r="E552" i="4"/>
  <c r="B553" i="4"/>
  <c r="C553" i="4"/>
  <c r="D553" i="4"/>
  <c r="E553" i="4"/>
  <c r="B554" i="4"/>
  <c r="C554" i="4"/>
  <c r="D554" i="4"/>
  <c r="E554" i="4"/>
  <c r="B555" i="4"/>
  <c r="C555" i="4"/>
  <c r="D555" i="4"/>
  <c r="E555" i="4"/>
  <c r="B556" i="4"/>
  <c r="C556" i="4"/>
  <c r="D556" i="4"/>
  <c r="E556" i="4"/>
  <c r="B557" i="4"/>
  <c r="C557" i="4"/>
  <c r="D557" i="4"/>
  <c r="E557" i="4"/>
  <c r="B558" i="4"/>
  <c r="C558" i="4"/>
  <c r="D558" i="4"/>
  <c r="E558" i="4"/>
  <c r="B559" i="4"/>
  <c r="C559" i="4"/>
  <c r="D559" i="4"/>
  <c r="E559" i="4"/>
  <c r="B560" i="4"/>
  <c r="C560" i="4"/>
  <c r="D560" i="4"/>
  <c r="E560" i="4"/>
  <c r="B561" i="4"/>
  <c r="C561" i="4"/>
  <c r="D561" i="4"/>
  <c r="E561" i="4"/>
  <c r="B562" i="4"/>
  <c r="C562" i="4"/>
  <c r="D562" i="4"/>
  <c r="E562" i="4"/>
  <c r="B563" i="4"/>
  <c r="C563" i="4"/>
  <c r="D563" i="4"/>
  <c r="E563" i="4"/>
  <c r="B564" i="4"/>
  <c r="C564" i="4"/>
  <c r="D564" i="4"/>
  <c r="E564" i="4"/>
  <c r="B565" i="4"/>
  <c r="C565" i="4"/>
  <c r="D565" i="4"/>
  <c r="E565" i="4"/>
  <c r="B566" i="4"/>
  <c r="C566" i="4"/>
  <c r="D566" i="4"/>
  <c r="E566" i="4"/>
  <c r="B567" i="4"/>
  <c r="C567" i="4"/>
  <c r="D567" i="4"/>
  <c r="E567" i="4"/>
  <c r="B568" i="4"/>
  <c r="C568" i="4"/>
  <c r="D568" i="4"/>
  <c r="E568" i="4"/>
  <c r="B569" i="4"/>
  <c r="C569" i="4"/>
  <c r="D569" i="4"/>
  <c r="E569" i="4"/>
  <c r="B570" i="4"/>
  <c r="C570" i="4"/>
  <c r="D570" i="4"/>
  <c r="E570" i="4"/>
  <c r="B571" i="4"/>
  <c r="C571" i="4"/>
  <c r="D571" i="4"/>
  <c r="E571" i="4"/>
  <c r="B572" i="4"/>
  <c r="C572" i="4"/>
  <c r="D572" i="4"/>
  <c r="E572" i="4"/>
  <c r="B573" i="4"/>
  <c r="C573" i="4"/>
  <c r="D573" i="4"/>
  <c r="E573" i="4"/>
  <c r="B574" i="4"/>
  <c r="C574" i="4"/>
  <c r="D574" i="4"/>
  <c r="E574" i="4"/>
  <c r="B575" i="4"/>
  <c r="C575" i="4"/>
  <c r="D575" i="4"/>
  <c r="E575" i="4"/>
  <c r="B576" i="4"/>
  <c r="C576" i="4"/>
  <c r="D576" i="4"/>
  <c r="E576" i="4"/>
  <c r="B577" i="4"/>
  <c r="C577" i="4"/>
  <c r="D577" i="4"/>
  <c r="E577" i="4"/>
  <c r="B578" i="4"/>
  <c r="C578" i="4"/>
  <c r="D578" i="4"/>
  <c r="E578" i="4"/>
  <c r="B579" i="4"/>
  <c r="C579" i="4"/>
  <c r="D579" i="4"/>
  <c r="E579" i="4"/>
  <c r="B580" i="4"/>
  <c r="C580" i="4"/>
  <c r="D580" i="4"/>
  <c r="E580" i="4"/>
  <c r="B581" i="4"/>
  <c r="C581" i="4"/>
  <c r="D581" i="4"/>
  <c r="E581" i="4"/>
  <c r="B582" i="4"/>
  <c r="C582" i="4"/>
  <c r="D582" i="4"/>
  <c r="E582" i="4"/>
  <c r="B583" i="4"/>
  <c r="C583" i="4"/>
  <c r="D583" i="4"/>
  <c r="E583" i="4"/>
  <c r="B584" i="4"/>
  <c r="C584" i="4"/>
  <c r="D584" i="4"/>
  <c r="E584" i="4"/>
  <c r="B585" i="4"/>
  <c r="C585" i="4"/>
  <c r="D585" i="4"/>
  <c r="E585" i="4"/>
  <c r="B586" i="4"/>
  <c r="C586" i="4"/>
  <c r="D586" i="4"/>
  <c r="E586" i="4"/>
  <c r="B587" i="4"/>
  <c r="C587" i="4"/>
  <c r="D587" i="4"/>
  <c r="E587" i="4"/>
  <c r="B588" i="4"/>
  <c r="C588" i="4"/>
  <c r="D588" i="4"/>
  <c r="E588" i="4"/>
  <c r="B589" i="4"/>
  <c r="C589" i="4"/>
  <c r="D589" i="4"/>
  <c r="E589" i="4"/>
  <c r="B590" i="4"/>
  <c r="C590" i="4"/>
  <c r="D590" i="4"/>
  <c r="E590" i="4"/>
  <c r="B591" i="4"/>
  <c r="C591" i="4"/>
  <c r="D591" i="4"/>
  <c r="E591" i="4"/>
  <c r="B592" i="4"/>
  <c r="C592" i="4"/>
  <c r="D592" i="4"/>
  <c r="E592" i="4"/>
  <c r="B593" i="4"/>
  <c r="C593" i="4"/>
  <c r="D593" i="4"/>
  <c r="E593" i="4"/>
  <c r="B594" i="4"/>
  <c r="C594" i="4"/>
  <c r="D594" i="4"/>
  <c r="E594" i="4"/>
  <c r="B595" i="4"/>
  <c r="C595" i="4"/>
  <c r="D595" i="4"/>
  <c r="E595" i="4"/>
  <c r="B596" i="4"/>
  <c r="C596" i="4"/>
  <c r="D596" i="4"/>
  <c r="E596" i="4"/>
  <c r="B597" i="4"/>
  <c r="C597" i="4"/>
  <c r="D597" i="4"/>
  <c r="E597" i="4"/>
  <c r="B598" i="4"/>
  <c r="C598" i="4"/>
  <c r="D598" i="4"/>
  <c r="E598" i="4"/>
  <c r="B599" i="4"/>
  <c r="C599" i="4"/>
  <c r="D599" i="4"/>
  <c r="E599" i="4"/>
  <c r="B600" i="4"/>
  <c r="C600" i="4"/>
  <c r="D600" i="4"/>
  <c r="E600" i="4"/>
  <c r="B601" i="4"/>
  <c r="C601" i="4"/>
  <c r="D601" i="4"/>
  <c r="E601" i="4"/>
  <c r="B602" i="4"/>
  <c r="C602" i="4"/>
  <c r="D602" i="4"/>
  <c r="E602" i="4"/>
  <c r="B603" i="4"/>
  <c r="C603" i="4"/>
  <c r="D603" i="4"/>
  <c r="E603" i="4"/>
  <c r="B604" i="4"/>
  <c r="C604" i="4"/>
  <c r="D604" i="4"/>
  <c r="E604" i="4"/>
  <c r="B605" i="4"/>
  <c r="C605" i="4"/>
  <c r="D605" i="4"/>
  <c r="E605" i="4"/>
  <c r="B606" i="4"/>
  <c r="C606" i="4"/>
  <c r="D606" i="4"/>
  <c r="E606" i="4"/>
  <c r="B607" i="4"/>
  <c r="C607" i="4"/>
  <c r="D607" i="4"/>
  <c r="E607" i="4"/>
  <c r="B608" i="4"/>
  <c r="C608" i="4"/>
  <c r="D608" i="4"/>
  <c r="E608" i="4"/>
  <c r="B609" i="4"/>
  <c r="C609" i="4"/>
  <c r="D609" i="4"/>
  <c r="E609" i="4"/>
  <c r="B610" i="4"/>
  <c r="C610" i="4"/>
  <c r="D610" i="4"/>
  <c r="E610" i="4"/>
  <c r="B611" i="4"/>
  <c r="C611" i="4"/>
  <c r="D611" i="4"/>
  <c r="E611" i="4"/>
  <c r="B612" i="4"/>
  <c r="C612" i="4"/>
  <c r="D612" i="4"/>
  <c r="E612" i="4"/>
  <c r="B613" i="4"/>
  <c r="C613" i="4"/>
  <c r="D613" i="4"/>
  <c r="E613" i="4"/>
  <c r="B614" i="4"/>
  <c r="C614" i="4"/>
  <c r="D614" i="4"/>
  <c r="E614" i="4"/>
  <c r="B615" i="4"/>
  <c r="C615" i="4"/>
  <c r="D615" i="4"/>
  <c r="E615" i="4"/>
  <c r="B616" i="4"/>
  <c r="C616" i="4"/>
  <c r="D616" i="4"/>
  <c r="E616" i="4"/>
  <c r="B617" i="4"/>
  <c r="C617" i="4"/>
  <c r="D617" i="4"/>
  <c r="E617" i="4"/>
  <c r="B618" i="4"/>
  <c r="C618" i="4"/>
  <c r="D618" i="4"/>
  <c r="E618" i="4"/>
  <c r="B619" i="4"/>
  <c r="C619" i="4"/>
  <c r="D619" i="4"/>
  <c r="E619" i="4"/>
  <c r="B620" i="4"/>
  <c r="C620" i="4"/>
  <c r="D620" i="4"/>
  <c r="E620" i="4"/>
  <c r="B621" i="4"/>
  <c r="C621" i="4"/>
  <c r="D621" i="4"/>
  <c r="E621" i="4"/>
  <c r="B622" i="4"/>
  <c r="C622" i="4"/>
  <c r="D622" i="4"/>
  <c r="E622" i="4"/>
  <c r="B623" i="4"/>
  <c r="C623" i="4"/>
  <c r="D623" i="4"/>
  <c r="E623" i="4"/>
  <c r="B624" i="4"/>
  <c r="C624" i="4"/>
  <c r="D624" i="4"/>
  <c r="E624" i="4"/>
  <c r="B625" i="4"/>
  <c r="C625" i="4"/>
  <c r="D625" i="4"/>
  <c r="E625" i="4"/>
  <c r="B626" i="4"/>
  <c r="C626" i="4"/>
  <c r="D626" i="4"/>
  <c r="E626" i="4"/>
  <c r="B627" i="4"/>
  <c r="C627" i="4"/>
  <c r="D627" i="4"/>
  <c r="E627" i="4"/>
  <c r="B628" i="4"/>
  <c r="C628" i="4"/>
  <c r="D628" i="4"/>
  <c r="E628" i="4"/>
  <c r="B629" i="4"/>
  <c r="C629" i="4"/>
  <c r="D629" i="4"/>
  <c r="E629" i="4"/>
  <c r="B630" i="4"/>
  <c r="C630" i="4"/>
  <c r="D630" i="4"/>
  <c r="E630" i="4"/>
  <c r="B631" i="4"/>
  <c r="C631" i="4"/>
  <c r="D631" i="4"/>
  <c r="E631" i="4"/>
  <c r="B632" i="4"/>
  <c r="C632" i="4"/>
  <c r="D632" i="4"/>
  <c r="E632" i="4"/>
  <c r="B633" i="4"/>
  <c r="C633" i="4"/>
  <c r="D633" i="4"/>
  <c r="E633" i="4"/>
  <c r="B634" i="4"/>
  <c r="C634" i="4"/>
  <c r="D634" i="4"/>
  <c r="E634" i="4"/>
  <c r="B635" i="4"/>
  <c r="C635" i="4"/>
  <c r="D635" i="4"/>
  <c r="E635" i="4"/>
  <c r="B636" i="4"/>
  <c r="C636" i="4"/>
  <c r="D636" i="4"/>
  <c r="E636" i="4"/>
  <c r="B637" i="4"/>
  <c r="C637" i="4"/>
  <c r="D637" i="4"/>
  <c r="E637" i="4"/>
  <c r="B638" i="4"/>
  <c r="C638" i="4"/>
  <c r="D638" i="4"/>
  <c r="E638" i="4"/>
  <c r="B639" i="4"/>
  <c r="C639" i="4"/>
  <c r="D639" i="4"/>
  <c r="E639" i="4"/>
  <c r="B640" i="4"/>
  <c r="C640" i="4"/>
  <c r="D640" i="4"/>
  <c r="E640" i="4"/>
  <c r="B641" i="4"/>
  <c r="C641" i="4"/>
  <c r="D641" i="4"/>
  <c r="E641" i="4"/>
  <c r="B642" i="4"/>
  <c r="C642" i="4"/>
  <c r="D642" i="4"/>
  <c r="E642" i="4"/>
  <c r="B643" i="4"/>
  <c r="C643" i="4"/>
  <c r="D643" i="4"/>
  <c r="E643" i="4"/>
  <c r="B644" i="4"/>
  <c r="C644" i="4"/>
  <c r="D644" i="4"/>
  <c r="E644" i="4"/>
  <c r="B645" i="4"/>
  <c r="C645" i="4"/>
  <c r="D645" i="4"/>
  <c r="E645" i="4"/>
  <c r="B646" i="4"/>
  <c r="C646" i="4"/>
  <c r="D646" i="4"/>
  <c r="E646" i="4"/>
  <c r="B647" i="4"/>
  <c r="C647" i="4"/>
  <c r="D647" i="4"/>
  <c r="E647" i="4"/>
  <c r="B648" i="4"/>
  <c r="C648" i="4"/>
  <c r="D648" i="4"/>
  <c r="E648" i="4"/>
  <c r="B649" i="4"/>
  <c r="C649" i="4"/>
  <c r="D649" i="4"/>
  <c r="E649" i="4"/>
  <c r="B650" i="4"/>
  <c r="C650" i="4"/>
  <c r="D650" i="4"/>
  <c r="E650" i="4"/>
  <c r="B651" i="4"/>
  <c r="C651" i="4"/>
  <c r="D651" i="4"/>
  <c r="E651" i="4"/>
  <c r="B652" i="4"/>
  <c r="C652" i="4"/>
  <c r="D652" i="4"/>
  <c r="E652" i="4"/>
  <c r="B653" i="4"/>
  <c r="C653" i="4"/>
  <c r="D653" i="4"/>
  <c r="E653" i="4"/>
  <c r="B654" i="4"/>
  <c r="C654" i="4"/>
  <c r="D654" i="4"/>
  <c r="E654" i="4"/>
  <c r="B655" i="4"/>
  <c r="C655" i="4"/>
  <c r="D655" i="4"/>
  <c r="E655" i="4"/>
  <c r="B656" i="4"/>
  <c r="C656" i="4"/>
  <c r="D656" i="4"/>
  <c r="E656" i="4"/>
  <c r="B657" i="4"/>
  <c r="C657" i="4"/>
  <c r="D657" i="4"/>
  <c r="E657" i="4"/>
  <c r="B658" i="4"/>
  <c r="C658" i="4"/>
  <c r="D658" i="4"/>
  <c r="E658" i="4"/>
  <c r="B659" i="4"/>
  <c r="C659" i="4"/>
  <c r="D659" i="4"/>
  <c r="E659" i="4"/>
  <c r="B660" i="4"/>
  <c r="C660" i="4"/>
  <c r="D660" i="4"/>
  <c r="E660" i="4"/>
  <c r="B661" i="4"/>
  <c r="C661" i="4"/>
  <c r="D661" i="4"/>
  <c r="E661" i="4"/>
  <c r="B662" i="4"/>
  <c r="C662" i="4"/>
  <c r="D662" i="4"/>
  <c r="E662" i="4"/>
  <c r="B663" i="4"/>
  <c r="C663" i="4"/>
  <c r="D663" i="4"/>
  <c r="E663" i="4"/>
  <c r="B664" i="4"/>
  <c r="C664" i="4"/>
  <c r="D664" i="4"/>
  <c r="E664" i="4"/>
  <c r="B665" i="4"/>
  <c r="C665" i="4"/>
  <c r="D665" i="4"/>
  <c r="E665" i="4"/>
  <c r="B666" i="4"/>
  <c r="C666" i="4"/>
  <c r="D666" i="4"/>
  <c r="E666" i="4"/>
  <c r="B667" i="4"/>
  <c r="C667" i="4"/>
  <c r="D667" i="4"/>
  <c r="E667" i="4"/>
  <c r="B668" i="4"/>
  <c r="C668" i="4"/>
  <c r="D668" i="4"/>
  <c r="E668" i="4"/>
  <c r="B669" i="4"/>
  <c r="C669" i="4"/>
  <c r="D669" i="4"/>
  <c r="E669" i="4"/>
  <c r="B670" i="4"/>
  <c r="C670" i="4"/>
  <c r="D670" i="4"/>
  <c r="E670" i="4"/>
  <c r="B671" i="4"/>
  <c r="C671" i="4"/>
  <c r="D671" i="4"/>
  <c r="E671" i="4"/>
  <c r="B672" i="4"/>
  <c r="C672" i="4"/>
  <c r="D672" i="4"/>
  <c r="E672" i="4"/>
  <c r="B673" i="4"/>
  <c r="C673" i="4"/>
  <c r="D673" i="4"/>
  <c r="E673" i="4"/>
  <c r="B674" i="4"/>
  <c r="C674" i="4"/>
  <c r="D674" i="4"/>
  <c r="E674" i="4"/>
  <c r="B675" i="4"/>
  <c r="C675" i="4"/>
  <c r="D675" i="4"/>
  <c r="E675" i="4"/>
  <c r="B676" i="4"/>
  <c r="C676" i="4"/>
  <c r="D676" i="4"/>
  <c r="E676" i="4"/>
  <c r="B677" i="4"/>
  <c r="C677" i="4"/>
  <c r="D677" i="4"/>
  <c r="E677" i="4"/>
  <c r="B678" i="4"/>
  <c r="C678" i="4"/>
  <c r="D678" i="4"/>
  <c r="E678" i="4"/>
  <c r="B679" i="4"/>
  <c r="C679" i="4"/>
  <c r="D679" i="4"/>
  <c r="E679" i="4"/>
  <c r="B680" i="4"/>
  <c r="C680" i="4"/>
  <c r="D680" i="4"/>
  <c r="E680" i="4"/>
  <c r="B681" i="4"/>
  <c r="C681" i="4"/>
  <c r="D681" i="4"/>
  <c r="E681" i="4"/>
  <c r="B682" i="4"/>
  <c r="C682" i="4"/>
  <c r="D682" i="4"/>
  <c r="E682" i="4"/>
  <c r="B683" i="4"/>
  <c r="C683" i="4"/>
  <c r="D683" i="4"/>
  <c r="E683" i="4"/>
  <c r="B684" i="4"/>
  <c r="C684" i="4"/>
  <c r="D684" i="4"/>
  <c r="E684" i="4"/>
  <c r="B685" i="4"/>
  <c r="C685" i="4"/>
  <c r="D685" i="4"/>
  <c r="E685" i="4"/>
  <c r="B686" i="4"/>
  <c r="C686" i="4"/>
  <c r="D686" i="4"/>
  <c r="E686" i="4"/>
  <c r="B687" i="4"/>
  <c r="C687" i="4"/>
  <c r="D687" i="4"/>
  <c r="E687" i="4"/>
  <c r="B688" i="4"/>
  <c r="C688" i="4"/>
  <c r="D688" i="4"/>
  <c r="E688" i="4"/>
  <c r="B689" i="4"/>
  <c r="C689" i="4"/>
  <c r="D689" i="4"/>
  <c r="E689" i="4"/>
  <c r="B690" i="4"/>
  <c r="C690" i="4"/>
  <c r="D690" i="4"/>
  <c r="E690" i="4"/>
  <c r="B691" i="4"/>
  <c r="C691" i="4"/>
  <c r="D691" i="4"/>
  <c r="E691" i="4"/>
  <c r="B692" i="4"/>
  <c r="C692" i="4"/>
  <c r="D692" i="4"/>
  <c r="E692" i="4"/>
  <c r="B693" i="4"/>
  <c r="C693" i="4"/>
  <c r="D693" i="4"/>
  <c r="E693" i="4"/>
  <c r="B694" i="4"/>
  <c r="C694" i="4"/>
  <c r="D694" i="4"/>
  <c r="E694" i="4"/>
  <c r="B695" i="4"/>
  <c r="C695" i="4"/>
  <c r="D695" i="4"/>
  <c r="E695" i="4"/>
  <c r="B696" i="4"/>
  <c r="C696" i="4"/>
  <c r="D696" i="4"/>
  <c r="E696" i="4"/>
  <c r="B697" i="4"/>
  <c r="C697" i="4"/>
  <c r="D697" i="4"/>
  <c r="E697" i="4"/>
  <c r="B698" i="4"/>
  <c r="C698" i="4"/>
  <c r="D698" i="4"/>
  <c r="E698" i="4"/>
  <c r="B699" i="4"/>
  <c r="C699" i="4"/>
  <c r="D699" i="4"/>
  <c r="E699" i="4"/>
  <c r="B700" i="4"/>
  <c r="C700" i="4"/>
  <c r="D700" i="4"/>
  <c r="E700" i="4"/>
  <c r="B701" i="4"/>
  <c r="C701" i="4"/>
  <c r="D701" i="4"/>
  <c r="E701" i="4"/>
  <c r="B702" i="4"/>
  <c r="C702" i="4"/>
  <c r="D702" i="4"/>
  <c r="E702" i="4"/>
  <c r="B703" i="4"/>
  <c r="C703" i="4"/>
  <c r="D703" i="4"/>
  <c r="E703" i="4"/>
  <c r="B704" i="4"/>
  <c r="C704" i="4"/>
  <c r="D704" i="4"/>
  <c r="E704" i="4"/>
  <c r="B705" i="4"/>
  <c r="C705" i="4"/>
  <c r="D705" i="4"/>
  <c r="E705" i="4"/>
  <c r="B706" i="4"/>
  <c r="C706" i="4"/>
  <c r="D706" i="4"/>
  <c r="E706" i="4"/>
  <c r="B707" i="4"/>
  <c r="C707" i="4"/>
  <c r="D707" i="4"/>
  <c r="E707" i="4"/>
  <c r="B708" i="4"/>
  <c r="C708" i="4"/>
  <c r="D708" i="4"/>
  <c r="E708" i="4"/>
  <c r="B709" i="4"/>
  <c r="C709" i="4"/>
  <c r="D709" i="4"/>
  <c r="E709" i="4"/>
  <c r="B710" i="4"/>
  <c r="C710" i="4"/>
  <c r="D710" i="4"/>
  <c r="E710" i="4"/>
  <c r="B711" i="4"/>
  <c r="C711" i="4"/>
  <c r="D711" i="4"/>
  <c r="E711" i="4"/>
  <c r="B712" i="4"/>
  <c r="C712" i="4"/>
  <c r="D712" i="4"/>
  <c r="E712" i="4"/>
  <c r="B713" i="4"/>
  <c r="C713" i="4"/>
  <c r="D713" i="4"/>
  <c r="E713" i="4"/>
  <c r="B714" i="4"/>
  <c r="C714" i="4"/>
  <c r="D714" i="4"/>
  <c r="E714" i="4"/>
  <c r="B715" i="4"/>
  <c r="C715" i="4"/>
  <c r="D715" i="4"/>
  <c r="E715" i="4"/>
  <c r="B716" i="4"/>
  <c r="C716" i="4"/>
  <c r="D716" i="4"/>
  <c r="E716" i="4"/>
  <c r="B717" i="4"/>
  <c r="C717" i="4"/>
  <c r="D717" i="4"/>
  <c r="E717" i="4"/>
  <c r="B718" i="4"/>
  <c r="C718" i="4"/>
  <c r="D718" i="4"/>
  <c r="E718" i="4"/>
  <c r="B719" i="4"/>
  <c r="C719" i="4"/>
  <c r="D719" i="4"/>
  <c r="E719" i="4"/>
  <c r="B720" i="4"/>
  <c r="C720" i="4"/>
  <c r="D720" i="4"/>
  <c r="E720" i="4"/>
  <c r="B721" i="4"/>
  <c r="C721" i="4"/>
  <c r="D721" i="4"/>
  <c r="E721" i="4"/>
  <c r="B722" i="4"/>
  <c r="C722" i="4"/>
  <c r="D722" i="4"/>
  <c r="E722" i="4"/>
  <c r="B723" i="4"/>
  <c r="C723" i="4"/>
  <c r="D723" i="4"/>
  <c r="E723" i="4"/>
  <c r="B724" i="4"/>
  <c r="C724" i="4"/>
  <c r="D724" i="4"/>
  <c r="E724" i="4"/>
  <c r="B725" i="4"/>
  <c r="C725" i="4"/>
  <c r="D725" i="4"/>
  <c r="E725" i="4"/>
  <c r="B726" i="4"/>
  <c r="C726" i="4"/>
  <c r="D726" i="4"/>
  <c r="E726" i="4"/>
  <c r="B727" i="4"/>
  <c r="C727" i="4"/>
  <c r="D727" i="4"/>
  <c r="E727" i="4"/>
  <c r="B728" i="4"/>
  <c r="C728" i="4"/>
  <c r="D728" i="4"/>
  <c r="E728" i="4"/>
  <c r="B729" i="4"/>
  <c r="C729" i="4"/>
  <c r="D729" i="4"/>
  <c r="E729" i="4"/>
  <c r="B730" i="4"/>
  <c r="C730" i="4"/>
  <c r="D730" i="4"/>
  <c r="E730" i="4"/>
  <c r="B731" i="4"/>
  <c r="C731" i="4"/>
  <c r="D731" i="4"/>
  <c r="E731" i="4"/>
  <c r="B732" i="4"/>
  <c r="C732" i="4"/>
  <c r="D732" i="4"/>
  <c r="E732" i="4"/>
  <c r="B733" i="4"/>
  <c r="C733" i="4"/>
  <c r="D733" i="4"/>
  <c r="E733" i="4"/>
  <c r="B734" i="4"/>
  <c r="C734" i="4"/>
  <c r="D734" i="4"/>
  <c r="E734" i="4"/>
  <c r="B735" i="4"/>
  <c r="C735" i="4"/>
  <c r="D735" i="4"/>
  <c r="E735" i="4"/>
  <c r="B736" i="4"/>
  <c r="C736" i="4"/>
  <c r="D736" i="4"/>
  <c r="E736" i="4"/>
  <c r="B737" i="4"/>
  <c r="C737" i="4"/>
  <c r="D737" i="4"/>
  <c r="E737" i="4"/>
  <c r="B738" i="4"/>
  <c r="C738" i="4"/>
  <c r="D738" i="4"/>
  <c r="E738" i="4"/>
  <c r="B739" i="4"/>
  <c r="C739" i="4"/>
  <c r="D739" i="4"/>
  <c r="E739" i="4"/>
  <c r="B740" i="4"/>
  <c r="C740" i="4"/>
  <c r="D740" i="4"/>
  <c r="E740" i="4"/>
  <c r="B741" i="4"/>
  <c r="C741" i="4"/>
  <c r="D741" i="4"/>
  <c r="E741" i="4"/>
  <c r="B742" i="4"/>
  <c r="C742" i="4"/>
  <c r="D742" i="4"/>
  <c r="E742" i="4"/>
  <c r="B743" i="4"/>
  <c r="C743" i="4"/>
  <c r="D743" i="4"/>
  <c r="E743" i="4"/>
  <c r="B744" i="4"/>
  <c r="C744" i="4"/>
  <c r="D744" i="4"/>
  <c r="E744" i="4"/>
  <c r="B745" i="4"/>
  <c r="C745" i="4"/>
  <c r="D745" i="4"/>
  <c r="E745" i="4"/>
  <c r="B746" i="4"/>
  <c r="C746" i="4"/>
  <c r="D746" i="4"/>
  <c r="E746" i="4"/>
  <c r="B747" i="4"/>
  <c r="C747" i="4"/>
  <c r="D747" i="4"/>
  <c r="E747" i="4"/>
  <c r="B748" i="4"/>
  <c r="C748" i="4"/>
  <c r="D748" i="4"/>
  <c r="E748" i="4"/>
  <c r="B749" i="4"/>
  <c r="C749" i="4"/>
  <c r="D749" i="4"/>
  <c r="E749" i="4"/>
  <c r="B750" i="4"/>
  <c r="C750" i="4"/>
  <c r="D750" i="4"/>
  <c r="E750" i="4"/>
  <c r="B751" i="4"/>
  <c r="C751" i="4"/>
  <c r="D751" i="4"/>
  <c r="E751" i="4"/>
  <c r="B752" i="4"/>
  <c r="C752" i="4"/>
  <c r="D752" i="4"/>
  <c r="E752" i="4"/>
  <c r="B753" i="4"/>
  <c r="C753" i="4"/>
  <c r="D753" i="4"/>
  <c r="E753" i="4"/>
  <c r="B754" i="4"/>
  <c r="C754" i="4"/>
  <c r="D754" i="4"/>
  <c r="E754" i="4"/>
  <c r="B755" i="4"/>
  <c r="C755" i="4"/>
  <c r="D755" i="4"/>
  <c r="E755" i="4"/>
  <c r="B756" i="4"/>
  <c r="C756" i="4"/>
  <c r="D756" i="4"/>
  <c r="E756" i="4"/>
  <c r="B757" i="4"/>
  <c r="C757" i="4"/>
  <c r="D757" i="4"/>
  <c r="E757" i="4"/>
  <c r="B758" i="4"/>
  <c r="C758" i="4"/>
  <c r="D758" i="4"/>
  <c r="E758" i="4"/>
  <c r="B759" i="4"/>
  <c r="C759" i="4"/>
  <c r="D759" i="4"/>
  <c r="E759" i="4"/>
  <c r="B760" i="4"/>
  <c r="C760" i="4"/>
  <c r="D760" i="4"/>
  <c r="E760" i="4"/>
  <c r="B761" i="4"/>
  <c r="C761" i="4"/>
  <c r="D761" i="4"/>
  <c r="E761" i="4"/>
  <c r="B762" i="4"/>
  <c r="C762" i="4"/>
  <c r="D762" i="4"/>
  <c r="E762" i="4"/>
  <c r="B763" i="4"/>
  <c r="C763" i="4"/>
  <c r="D763" i="4"/>
  <c r="E763" i="4"/>
  <c r="B764" i="4"/>
  <c r="C764" i="4"/>
  <c r="D764" i="4"/>
  <c r="E764" i="4"/>
  <c r="B765" i="4"/>
  <c r="C765" i="4"/>
  <c r="D765" i="4"/>
  <c r="E765" i="4"/>
  <c r="B766" i="4"/>
  <c r="C766" i="4"/>
  <c r="D766" i="4"/>
  <c r="E766" i="4"/>
  <c r="B767" i="4"/>
  <c r="C767" i="4"/>
  <c r="D767" i="4"/>
  <c r="E767" i="4"/>
  <c r="B768" i="4"/>
  <c r="C768" i="4"/>
  <c r="D768" i="4"/>
  <c r="E768" i="4"/>
  <c r="B769" i="4"/>
  <c r="C769" i="4"/>
  <c r="D769" i="4"/>
  <c r="E769" i="4"/>
  <c r="B770" i="4"/>
  <c r="C770" i="4"/>
  <c r="D770" i="4"/>
  <c r="E770" i="4"/>
  <c r="B771" i="4"/>
  <c r="C771" i="4"/>
  <c r="D771" i="4"/>
  <c r="E771" i="4"/>
  <c r="B772" i="4"/>
  <c r="C772" i="4"/>
  <c r="D772" i="4"/>
  <c r="E772" i="4"/>
  <c r="B773" i="4"/>
  <c r="C773" i="4"/>
  <c r="D773" i="4"/>
  <c r="E773" i="4"/>
  <c r="B774" i="4"/>
  <c r="C774" i="4"/>
  <c r="D774" i="4"/>
  <c r="E774" i="4"/>
  <c r="B775" i="4"/>
  <c r="C775" i="4"/>
  <c r="D775" i="4"/>
  <c r="E775" i="4"/>
  <c r="B776" i="4"/>
  <c r="C776" i="4"/>
  <c r="D776" i="4"/>
  <c r="E776" i="4"/>
  <c r="B777" i="4"/>
  <c r="C777" i="4"/>
  <c r="D777" i="4"/>
  <c r="E777" i="4"/>
  <c r="B778" i="4"/>
  <c r="C778" i="4"/>
  <c r="D778" i="4"/>
  <c r="E778" i="4"/>
  <c r="B779" i="4"/>
  <c r="C779" i="4"/>
  <c r="D779" i="4"/>
  <c r="E779" i="4"/>
  <c r="B780" i="4"/>
  <c r="C780" i="4"/>
  <c r="D780" i="4"/>
  <c r="E780" i="4"/>
  <c r="B781" i="4"/>
  <c r="C781" i="4"/>
  <c r="D781" i="4"/>
  <c r="E781" i="4"/>
  <c r="B782" i="4"/>
  <c r="C782" i="4"/>
  <c r="D782" i="4"/>
  <c r="E782" i="4"/>
  <c r="B783" i="4"/>
  <c r="C783" i="4"/>
  <c r="D783" i="4"/>
  <c r="E783" i="4"/>
  <c r="B784" i="4"/>
  <c r="C784" i="4"/>
  <c r="D784" i="4"/>
  <c r="E784" i="4"/>
  <c r="B785" i="4"/>
  <c r="C785" i="4"/>
  <c r="D785" i="4"/>
  <c r="E785" i="4"/>
  <c r="B786" i="4"/>
  <c r="C786" i="4"/>
  <c r="D786" i="4"/>
  <c r="E786" i="4"/>
  <c r="B787" i="4"/>
  <c r="C787" i="4"/>
  <c r="D787" i="4"/>
  <c r="E787" i="4"/>
  <c r="B788" i="4"/>
  <c r="C788" i="4"/>
  <c r="D788" i="4"/>
  <c r="E788" i="4"/>
  <c r="B789" i="4"/>
  <c r="C789" i="4"/>
  <c r="D789" i="4"/>
  <c r="E789" i="4"/>
  <c r="B790" i="4"/>
  <c r="C790" i="4"/>
  <c r="D790" i="4"/>
  <c r="E790" i="4"/>
  <c r="B791" i="4"/>
  <c r="C791" i="4"/>
  <c r="D791" i="4"/>
  <c r="E791" i="4"/>
  <c r="B792" i="4"/>
  <c r="C792" i="4"/>
  <c r="D792" i="4"/>
  <c r="E792" i="4"/>
  <c r="B793" i="4"/>
  <c r="C793" i="4"/>
  <c r="D793" i="4"/>
  <c r="E793" i="4"/>
  <c r="B794" i="4"/>
  <c r="C794" i="4"/>
  <c r="D794" i="4"/>
  <c r="E794" i="4"/>
  <c r="B795" i="4"/>
  <c r="C795" i="4"/>
  <c r="D795" i="4"/>
  <c r="E795" i="4"/>
  <c r="B796" i="4"/>
  <c r="C796" i="4"/>
  <c r="D796" i="4"/>
  <c r="E796" i="4"/>
  <c r="B797" i="4"/>
  <c r="C797" i="4"/>
  <c r="D797" i="4"/>
  <c r="E797" i="4"/>
  <c r="B798" i="4"/>
  <c r="C798" i="4"/>
  <c r="D798" i="4"/>
  <c r="E798" i="4"/>
  <c r="B799" i="4"/>
  <c r="C799" i="4"/>
  <c r="D799" i="4"/>
  <c r="E799" i="4"/>
  <c r="B800" i="4"/>
  <c r="C800" i="4"/>
  <c r="D800" i="4"/>
  <c r="E800" i="4"/>
  <c r="B801" i="4"/>
  <c r="C801" i="4"/>
  <c r="D801" i="4"/>
  <c r="E801" i="4"/>
  <c r="B802" i="4"/>
  <c r="C802" i="4"/>
  <c r="D802" i="4"/>
  <c r="E802" i="4"/>
  <c r="B803" i="4"/>
  <c r="C803" i="4"/>
  <c r="D803" i="4"/>
  <c r="E803" i="4"/>
  <c r="B804" i="4"/>
  <c r="C804" i="4"/>
  <c r="D804" i="4"/>
  <c r="E804" i="4"/>
  <c r="B805" i="4"/>
  <c r="C805" i="4"/>
  <c r="D805" i="4"/>
  <c r="E805" i="4"/>
  <c r="B806" i="4"/>
  <c r="C806" i="4"/>
  <c r="D806" i="4"/>
  <c r="E806" i="4"/>
  <c r="B807" i="4"/>
  <c r="C807" i="4"/>
  <c r="D807" i="4"/>
  <c r="E807" i="4"/>
  <c r="B808" i="4"/>
  <c r="C808" i="4"/>
  <c r="D808" i="4"/>
  <c r="E808" i="4"/>
  <c r="B809" i="4"/>
  <c r="C809" i="4"/>
  <c r="D809" i="4"/>
  <c r="E809" i="4"/>
  <c r="B810" i="4"/>
  <c r="C810" i="4"/>
  <c r="D810" i="4"/>
  <c r="E810" i="4"/>
  <c r="B811" i="4"/>
  <c r="C811" i="4"/>
  <c r="D811" i="4"/>
  <c r="E811" i="4"/>
  <c r="B812" i="4"/>
  <c r="C812" i="4"/>
  <c r="D812" i="4"/>
  <c r="E812" i="4"/>
  <c r="B813" i="4"/>
  <c r="C813" i="4"/>
  <c r="D813" i="4"/>
  <c r="E813" i="4"/>
  <c r="B814" i="4"/>
  <c r="C814" i="4"/>
  <c r="D814" i="4"/>
  <c r="E814" i="4"/>
  <c r="B815" i="4"/>
  <c r="C815" i="4"/>
  <c r="D815" i="4"/>
  <c r="E815" i="4"/>
  <c r="B816" i="4"/>
  <c r="C816" i="4"/>
  <c r="D816" i="4"/>
  <c r="E816" i="4"/>
  <c r="B817" i="4"/>
  <c r="C817" i="4"/>
  <c r="D817" i="4"/>
  <c r="E817" i="4"/>
  <c r="B818" i="4"/>
  <c r="C818" i="4"/>
  <c r="D818" i="4"/>
  <c r="E818" i="4"/>
  <c r="B819" i="4"/>
  <c r="C819" i="4"/>
  <c r="D819" i="4"/>
  <c r="E819" i="4"/>
  <c r="B820" i="4"/>
  <c r="C820" i="4"/>
  <c r="D820" i="4"/>
  <c r="E820" i="4"/>
  <c r="B821" i="4"/>
  <c r="C821" i="4"/>
  <c r="D821" i="4"/>
  <c r="E821" i="4"/>
  <c r="B822" i="4"/>
  <c r="C822" i="4"/>
  <c r="D822" i="4"/>
  <c r="E822" i="4"/>
  <c r="B823" i="4"/>
  <c r="C823" i="4"/>
  <c r="D823" i="4"/>
  <c r="E823" i="4"/>
  <c r="B824" i="4"/>
  <c r="C824" i="4"/>
  <c r="D824" i="4"/>
  <c r="E824" i="4"/>
  <c r="B825" i="4"/>
  <c r="C825" i="4"/>
  <c r="D825" i="4"/>
  <c r="E825" i="4"/>
  <c r="B826" i="4"/>
  <c r="C826" i="4"/>
  <c r="D826" i="4"/>
  <c r="E826" i="4"/>
  <c r="B827" i="4"/>
  <c r="C827" i="4"/>
  <c r="D827" i="4"/>
  <c r="E827" i="4"/>
  <c r="B828" i="4"/>
  <c r="C828" i="4"/>
  <c r="D828" i="4"/>
  <c r="E828" i="4"/>
  <c r="B829" i="4"/>
  <c r="C829" i="4"/>
  <c r="D829" i="4"/>
  <c r="E829" i="4"/>
  <c r="B830" i="4"/>
  <c r="C830" i="4"/>
  <c r="D830" i="4"/>
  <c r="E830" i="4"/>
  <c r="B831" i="4"/>
  <c r="C831" i="4"/>
  <c r="D831" i="4"/>
  <c r="E831" i="4"/>
  <c r="B832" i="4"/>
  <c r="C832" i="4"/>
  <c r="D832" i="4"/>
  <c r="E832" i="4"/>
  <c r="B833" i="4"/>
  <c r="C833" i="4"/>
  <c r="D833" i="4"/>
  <c r="E833" i="4"/>
  <c r="B834" i="4"/>
  <c r="C834" i="4"/>
  <c r="D834" i="4"/>
  <c r="E834" i="4"/>
  <c r="B835" i="4"/>
  <c r="C835" i="4"/>
  <c r="D835" i="4"/>
  <c r="E835" i="4"/>
  <c r="B836" i="4"/>
  <c r="C836" i="4"/>
  <c r="D836" i="4"/>
  <c r="E836" i="4"/>
  <c r="B837" i="4"/>
  <c r="C837" i="4"/>
  <c r="D837" i="4"/>
  <c r="E837" i="4"/>
  <c r="B838" i="4"/>
  <c r="C838" i="4"/>
  <c r="D838" i="4"/>
  <c r="E838" i="4"/>
  <c r="B839" i="4"/>
  <c r="C839" i="4"/>
  <c r="D839" i="4"/>
  <c r="E839" i="4"/>
  <c r="B840" i="4"/>
  <c r="C840" i="4"/>
  <c r="D840" i="4"/>
  <c r="E840" i="4"/>
  <c r="B841" i="4"/>
  <c r="C841" i="4"/>
  <c r="D841" i="4"/>
  <c r="E841" i="4"/>
  <c r="B842" i="4"/>
  <c r="C842" i="4"/>
  <c r="D842" i="4"/>
  <c r="E842" i="4"/>
  <c r="B843" i="4"/>
  <c r="C843" i="4"/>
  <c r="D843" i="4"/>
  <c r="E843" i="4"/>
  <c r="B844" i="4"/>
  <c r="C844" i="4"/>
  <c r="D844" i="4"/>
  <c r="E844" i="4"/>
  <c r="B845" i="4"/>
  <c r="C845" i="4"/>
  <c r="D845" i="4"/>
  <c r="E845" i="4"/>
  <c r="B846" i="4"/>
  <c r="C846" i="4"/>
  <c r="D846" i="4"/>
  <c r="E846" i="4"/>
  <c r="B847" i="4"/>
  <c r="C847" i="4"/>
  <c r="D847" i="4"/>
  <c r="E847" i="4"/>
  <c r="B848" i="4"/>
  <c r="C848" i="4"/>
  <c r="D848" i="4"/>
  <c r="E848" i="4"/>
  <c r="B849" i="4"/>
  <c r="C849" i="4"/>
  <c r="D849" i="4"/>
  <c r="E849" i="4"/>
  <c r="B850" i="4"/>
  <c r="C850" i="4"/>
  <c r="D850" i="4"/>
  <c r="E850" i="4"/>
  <c r="B851" i="4"/>
  <c r="C851" i="4"/>
  <c r="D851" i="4"/>
  <c r="E851" i="4"/>
  <c r="B852" i="4"/>
  <c r="C852" i="4"/>
  <c r="D852" i="4"/>
  <c r="E852" i="4"/>
  <c r="B853" i="4"/>
  <c r="C853" i="4"/>
  <c r="D853" i="4"/>
  <c r="E853" i="4"/>
  <c r="B854" i="4"/>
  <c r="C854" i="4"/>
  <c r="D854" i="4"/>
  <c r="E854" i="4"/>
  <c r="B855" i="4"/>
  <c r="C855" i="4"/>
  <c r="D855" i="4"/>
  <c r="E855" i="4"/>
  <c r="B856" i="4"/>
  <c r="C856" i="4"/>
  <c r="D856" i="4"/>
  <c r="E856" i="4"/>
  <c r="B857" i="4"/>
  <c r="C857" i="4"/>
  <c r="D857" i="4"/>
  <c r="E857" i="4"/>
  <c r="B858" i="4"/>
  <c r="C858" i="4"/>
  <c r="D858" i="4"/>
  <c r="E858" i="4"/>
  <c r="B859" i="4"/>
  <c r="C859" i="4"/>
  <c r="D859" i="4"/>
  <c r="E859" i="4"/>
  <c r="B860" i="4"/>
  <c r="C860" i="4"/>
  <c r="D860" i="4"/>
  <c r="E860" i="4"/>
  <c r="B861" i="4"/>
  <c r="C861" i="4"/>
  <c r="D861" i="4"/>
  <c r="E861" i="4"/>
  <c r="B862" i="4"/>
  <c r="C862" i="4"/>
  <c r="D862" i="4"/>
  <c r="E862" i="4"/>
  <c r="B863" i="4"/>
  <c r="C863" i="4"/>
  <c r="D863" i="4"/>
  <c r="E863" i="4"/>
  <c r="B864" i="4"/>
  <c r="C864" i="4"/>
  <c r="D864" i="4"/>
  <c r="E864" i="4"/>
  <c r="B865" i="4"/>
  <c r="C865" i="4"/>
  <c r="D865" i="4"/>
  <c r="E865" i="4"/>
  <c r="B866" i="4"/>
  <c r="C866" i="4"/>
  <c r="D866" i="4"/>
  <c r="E866" i="4"/>
  <c r="B867" i="4"/>
  <c r="C867" i="4"/>
  <c r="D867" i="4"/>
  <c r="E867" i="4"/>
  <c r="B868" i="4"/>
  <c r="C868" i="4"/>
  <c r="D868" i="4"/>
  <c r="E868" i="4"/>
  <c r="B869" i="4"/>
  <c r="C869" i="4"/>
  <c r="D869" i="4"/>
  <c r="E869" i="4"/>
  <c r="B870" i="4"/>
  <c r="C870" i="4"/>
  <c r="D870" i="4"/>
  <c r="E870" i="4"/>
  <c r="B871" i="4"/>
  <c r="C871" i="4"/>
  <c r="D871" i="4"/>
  <c r="E871" i="4"/>
  <c r="B872" i="4"/>
  <c r="C872" i="4"/>
  <c r="D872" i="4"/>
  <c r="E872" i="4"/>
  <c r="B873" i="4"/>
  <c r="C873" i="4"/>
  <c r="D873" i="4"/>
  <c r="E873" i="4"/>
  <c r="B874" i="4"/>
  <c r="C874" i="4"/>
  <c r="D874" i="4"/>
  <c r="E874" i="4"/>
  <c r="B875" i="4"/>
  <c r="C875" i="4"/>
  <c r="D875" i="4"/>
  <c r="E875" i="4"/>
  <c r="B876" i="4"/>
  <c r="C876" i="4"/>
  <c r="D876" i="4"/>
  <c r="E876" i="4"/>
  <c r="B877" i="4"/>
  <c r="C877" i="4"/>
  <c r="D877" i="4"/>
  <c r="E877" i="4"/>
  <c r="B878" i="4"/>
  <c r="C878" i="4"/>
  <c r="D878" i="4"/>
  <c r="E878" i="4"/>
  <c r="B879" i="4"/>
  <c r="C879" i="4"/>
  <c r="D879" i="4"/>
  <c r="E879" i="4"/>
  <c r="B880" i="4"/>
  <c r="C880" i="4"/>
  <c r="D880" i="4"/>
  <c r="E880" i="4"/>
  <c r="B881" i="4"/>
  <c r="C881" i="4"/>
  <c r="D881" i="4"/>
  <c r="E881" i="4"/>
  <c r="B882" i="4"/>
  <c r="C882" i="4"/>
  <c r="D882" i="4"/>
  <c r="E882" i="4"/>
  <c r="B883" i="4"/>
  <c r="C883" i="4"/>
  <c r="D883" i="4"/>
  <c r="E883" i="4"/>
  <c r="B884" i="4"/>
  <c r="C884" i="4"/>
  <c r="D884" i="4"/>
  <c r="E884" i="4"/>
  <c r="B885" i="4"/>
  <c r="C885" i="4"/>
  <c r="D885" i="4"/>
  <c r="E885" i="4"/>
  <c r="B886" i="4"/>
  <c r="C886" i="4"/>
  <c r="D886" i="4"/>
  <c r="E886" i="4"/>
  <c r="B887" i="4"/>
  <c r="C887" i="4"/>
  <c r="D887" i="4"/>
  <c r="E887" i="4"/>
  <c r="B888" i="4"/>
  <c r="C888" i="4"/>
  <c r="D888" i="4"/>
  <c r="E888" i="4"/>
  <c r="B889" i="4"/>
  <c r="C889" i="4"/>
  <c r="D889" i="4"/>
  <c r="E889" i="4"/>
  <c r="B890" i="4"/>
  <c r="C890" i="4"/>
  <c r="D890" i="4"/>
  <c r="E890" i="4"/>
  <c r="B891" i="4"/>
  <c r="C891" i="4"/>
  <c r="D891" i="4"/>
  <c r="E891" i="4"/>
  <c r="B892" i="4"/>
  <c r="C892" i="4"/>
  <c r="D892" i="4"/>
  <c r="E892" i="4"/>
  <c r="B893" i="4"/>
  <c r="C893" i="4"/>
  <c r="D893" i="4"/>
  <c r="E893" i="4"/>
  <c r="B894" i="4"/>
  <c r="C894" i="4"/>
  <c r="D894" i="4"/>
  <c r="E894" i="4"/>
  <c r="B895" i="4"/>
  <c r="C895" i="4"/>
  <c r="D895" i="4"/>
  <c r="E895" i="4"/>
  <c r="B896" i="4"/>
  <c r="C896" i="4"/>
  <c r="D896" i="4"/>
  <c r="E896" i="4"/>
  <c r="B897" i="4"/>
  <c r="C897" i="4"/>
  <c r="D897" i="4"/>
  <c r="E897" i="4"/>
  <c r="B898" i="4"/>
  <c r="C898" i="4"/>
  <c r="D898" i="4"/>
  <c r="E898" i="4"/>
  <c r="B899" i="4"/>
  <c r="C899" i="4"/>
  <c r="D899" i="4"/>
  <c r="E899" i="4"/>
  <c r="B900" i="4"/>
  <c r="C900" i="4"/>
  <c r="D900" i="4"/>
  <c r="E900" i="4"/>
  <c r="B901" i="4"/>
  <c r="C901" i="4"/>
  <c r="D901" i="4"/>
  <c r="E901" i="4"/>
  <c r="B902" i="4"/>
  <c r="C902" i="4"/>
  <c r="D902" i="4"/>
  <c r="E902" i="4"/>
  <c r="B903" i="4"/>
  <c r="C903" i="4"/>
  <c r="D903" i="4"/>
  <c r="E903" i="4"/>
  <c r="B904" i="4"/>
  <c r="C904" i="4"/>
  <c r="D904" i="4"/>
  <c r="E904" i="4"/>
  <c r="B905" i="4"/>
  <c r="C905" i="4"/>
  <c r="D905" i="4"/>
  <c r="E905" i="4"/>
  <c r="B906" i="4"/>
  <c r="C906" i="4"/>
  <c r="D906" i="4"/>
  <c r="E906" i="4"/>
  <c r="B907" i="4"/>
  <c r="C907" i="4"/>
  <c r="D907" i="4"/>
  <c r="E907" i="4"/>
  <c r="B908" i="4"/>
  <c r="C908" i="4"/>
  <c r="D908" i="4"/>
  <c r="E908" i="4"/>
  <c r="B909" i="4"/>
  <c r="C909" i="4"/>
  <c r="D909" i="4"/>
  <c r="E909" i="4"/>
  <c r="B910" i="4"/>
  <c r="C910" i="4"/>
  <c r="D910" i="4"/>
  <c r="E910" i="4"/>
  <c r="B911" i="4"/>
  <c r="C911" i="4"/>
  <c r="D911" i="4"/>
  <c r="E911" i="4"/>
  <c r="B912" i="4"/>
  <c r="C912" i="4"/>
  <c r="D912" i="4"/>
  <c r="E912" i="4"/>
  <c r="B913" i="4"/>
  <c r="C913" i="4"/>
  <c r="D913" i="4"/>
  <c r="E913" i="4"/>
  <c r="B914" i="4"/>
  <c r="C914" i="4"/>
  <c r="D914" i="4"/>
  <c r="E914" i="4"/>
  <c r="B915" i="4"/>
  <c r="C915" i="4"/>
  <c r="D915" i="4"/>
  <c r="E915" i="4"/>
  <c r="B916" i="4"/>
  <c r="C916" i="4"/>
  <c r="D916" i="4"/>
  <c r="E916" i="4"/>
  <c r="B917" i="4"/>
  <c r="C917" i="4"/>
  <c r="D917" i="4"/>
  <c r="E917" i="4"/>
  <c r="B918" i="4"/>
  <c r="C918" i="4"/>
  <c r="D918" i="4"/>
  <c r="E918" i="4"/>
  <c r="B919" i="4"/>
  <c r="C919" i="4"/>
  <c r="D919" i="4"/>
  <c r="E919" i="4"/>
  <c r="B920" i="4"/>
  <c r="C920" i="4"/>
  <c r="D920" i="4"/>
  <c r="E920" i="4"/>
  <c r="B921" i="4"/>
  <c r="C921" i="4"/>
  <c r="D921" i="4"/>
  <c r="E921" i="4"/>
  <c r="B922" i="4"/>
  <c r="C922" i="4"/>
  <c r="D922" i="4"/>
  <c r="E922" i="4"/>
  <c r="B923" i="4"/>
  <c r="C923" i="4"/>
  <c r="D923" i="4"/>
  <c r="E923" i="4"/>
  <c r="B924" i="4"/>
  <c r="C924" i="4"/>
  <c r="D924" i="4"/>
  <c r="E924" i="4"/>
  <c r="B925" i="4"/>
  <c r="C925" i="4"/>
  <c r="D925" i="4"/>
  <c r="E925" i="4"/>
  <c r="B926" i="4"/>
  <c r="C926" i="4"/>
  <c r="D926" i="4"/>
  <c r="E926" i="4"/>
  <c r="B927" i="4"/>
  <c r="C927" i="4"/>
  <c r="D927" i="4"/>
  <c r="E927" i="4"/>
  <c r="B928" i="4"/>
  <c r="C928" i="4"/>
  <c r="D928" i="4"/>
  <c r="E928" i="4"/>
  <c r="B929" i="4"/>
  <c r="C929" i="4"/>
  <c r="D929" i="4"/>
  <c r="E929" i="4"/>
  <c r="B930" i="4"/>
  <c r="C930" i="4"/>
  <c r="D930" i="4"/>
  <c r="E930" i="4"/>
  <c r="B931" i="4"/>
  <c r="C931" i="4"/>
  <c r="D931" i="4"/>
  <c r="E931" i="4"/>
  <c r="B932" i="4"/>
  <c r="C932" i="4"/>
  <c r="D932" i="4"/>
  <c r="E932" i="4"/>
  <c r="B933" i="4"/>
  <c r="C933" i="4"/>
  <c r="D933" i="4"/>
  <c r="E933" i="4"/>
  <c r="B934" i="4"/>
  <c r="C934" i="4"/>
  <c r="D934" i="4"/>
  <c r="E934" i="4"/>
  <c r="B935" i="4"/>
  <c r="C935" i="4"/>
  <c r="D935" i="4"/>
  <c r="E935" i="4"/>
  <c r="B936" i="4"/>
  <c r="C936" i="4"/>
  <c r="D936" i="4"/>
  <c r="E936" i="4"/>
  <c r="B937" i="4"/>
  <c r="C937" i="4"/>
  <c r="D937" i="4"/>
  <c r="E937" i="4"/>
  <c r="B938" i="4"/>
  <c r="C938" i="4"/>
  <c r="D938" i="4"/>
  <c r="E938" i="4"/>
  <c r="B939" i="4"/>
  <c r="C939" i="4"/>
  <c r="D939" i="4"/>
  <c r="E939" i="4"/>
  <c r="B940" i="4"/>
  <c r="C940" i="4"/>
  <c r="D940" i="4"/>
  <c r="E940" i="4"/>
  <c r="B941" i="4"/>
  <c r="C941" i="4"/>
  <c r="D941" i="4"/>
  <c r="E941" i="4"/>
  <c r="B942" i="4"/>
  <c r="C942" i="4"/>
  <c r="D942" i="4"/>
  <c r="E942" i="4"/>
  <c r="B943" i="4"/>
  <c r="C943" i="4"/>
  <c r="D943" i="4"/>
  <c r="E943" i="4"/>
  <c r="B944" i="4"/>
  <c r="C944" i="4"/>
  <c r="D944" i="4"/>
  <c r="E944" i="4"/>
  <c r="B945" i="4"/>
  <c r="C945" i="4"/>
  <c r="D945" i="4"/>
  <c r="E945" i="4"/>
  <c r="B946" i="4"/>
  <c r="C946" i="4"/>
  <c r="D946" i="4"/>
  <c r="E946" i="4"/>
  <c r="B947" i="4"/>
  <c r="C947" i="4"/>
  <c r="D947" i="4"/>
  <c r="E947" i="4"/>
  <c r="B948" i="4"/>
  <c r="C948" i="4"/>
  <c r="D948" i="4"/>
  <c r="E948" i="4"/>
  <c r="B949" i="4"/>
  <c r="C949" i="4"/>
  <c r="D949" i="4"/>
  <c r="E949" i="4"/>
  <c r="B950" i="4"/>
  <c r="C950" i="4"/>
  <c r="D950" i="4"/>
  <c r="E950" i="4"/>
  <c r="B951" i="4"/>
  <c r="C951" i="4"/>
  <c r="D951" i="4"/>
  <c r="E951" i="4"/>
  <c r="B952" i="4"/>
  <c r="C952" i="4"/>
  <c r="D952" i="4"/>
  <c r="E952" i="4"/>
  <c r="B953" i="4"/>
  <c r="C953" i="4"/>
  <c r="D953" i="4"/>
  <c r="E953" i="4"/>
  <c r="B954" i="4"/>
  <c r="C954" i="4"/>
  <c r="D954" i="4"/>
  <c r="E954" i="4"/>
  <c r="B955" i="4"/>
  <c r="C955" i="4"/>
  <c r="D955" i="4"/>
  <c r="E955" i="4"/>
  <c r="B956" i="4"/>
  <c r="C956" i="4"/>
  <c r="D956" i="4"/>
  <c r="E956" i="4"/>
  <c r="B957" i="4"/>
  <c r="C957" i="4"/>
  <c r="D957" i="4"/>
  <c r="E957" i="4"/>
  <c r="B958" i="4"/>
  <c r="C958" i="4"/>
  <c r="D958" i="4"/>
  <c r="E958" i="4"/>
  <c r="B959" i="4"/>
  <c r="C959" i="4"/>
  <c r="D959" i="4"/>
  <c r="E959" i="4"/>
  <c r="B960" i="4"/>
  <c r="C960" i="4"/>
  <c r="D960" i="4"/>
  <c r="E960" i="4"/>
  <c r="B961" i="4"/>
  <c r="C961" i="4"/>
  <c r="D961" i="4"/>
  <c r="E961" i="4"/>
  <c r="B962" i="4"/>
  <c r="C962" i="4"/>
  <c r="D962" i="4"/>
  <c r="E962" i="4"/>
  <c r="B963" i="4"/>
  <c r="C963" i="4"/>
  <c r="D963" i="4"/>
  <c r="E963" i="4"/>
  <c r="B964" i="4"/>
  <c r="C964" i="4"/>
  <c r="D964" i="4"/>
  <c r="E964" i="4"/>
  <c r="B965" i="4"/>
  <c r="C965" i="4"/>
  <c r="D965" i="4"/>
  <c r="E965" i="4"/>
  <c r="B966" i="4"/>
  <c r="C966" i="4"/>
  <c r="D966" i="4"/>
  <c r="E966" i="4"/>
  <c r="B967" i="4"/>
  <c r="C967" i="4"/>
  <c r="D967" i="4"/>
  <c r="E967" i="4"/>
  <c r="B968" i="4"/>
  <c r="C968" i="4"/>
  <c r="D968" i="4"/>
  <c r="E968" i="4"/>
  <c r="B969" i="4"/>
  <c r="C969" i="4"/>
  <c r="D969" i="4"/>
  <c r="E969" i="4"/>
  <c r="B970" i="4"/>
  <c r="C970" i="4"/>
  <c r="D970" i="4"/>
  <c r="E970" i="4"/>
  <c r="B971" i="4"/>
  <c r="C971" i="4"/>
  <c r="D971" i="4"/>
  <c r="E971" i="4"/>
  <c r="B972" i="4"/>
  <c r="C972" i="4"/>
  <c r="D972" i="4"/>
  <c r="E972" i="4"/>
  <c r="B973" i="4"/>
  <c r="C973" i="4"/>
  <c r="D973" i="4"/>
  <c r="E973" i="4"/>
  <c r="B974" i="4"/>
  <c r="C974" i="4"/>
  <c r="D974" i="4"/>
  <c r="E974" i="4"/>
  <c r="B975" i="4"/>
  <c r="C975" i="4"/>
  <c r="D975" i="4"/>
  <c r="E975" i="4"/>
  <c r="B976" i="4"/>
  <c r="C976" i="4"/>
  <c r="D976" i="4"/>
  <c r="E976" i="4"/>
  <c r="B977" i="4"/>
  <c r="C977" i="4"/>
  <c r="D977" i="4"/>
  <c r="E977" i="4"/>
  <c r="B978" i="4"/>
  <c r="C978" i="4"/>
  <c r="D978" i="4"/>
  <c r="E978" i="4"/>
  <c r="B979" i="4"/>
  <c r="C979" i="4"/>
  <c r="D979" i="4"/>
  <c r="E979" i="4"/>
  <c r="B980" i="4"/>
  <c r="C980" i="4"/>
  <c r="D980" i="4"/>
  <c r="E980" i="4"/>
  <c r="B981" i="4"/>
  <c r="C981" i="4"/>
  <c r="D981" i="4"/>
  <c r="E981" i="4"/>
  <c r="B982" i="4"/>
  <c r="C982" i="4"/>
  <c r="D982" i="4"/>
  <c r="E982" i="4"/>
  <c r="B983" i="4"/>
  <c r="C983" i="4"/>
  <c r="D983" i="4"/>
  <c r="E983" i="4"/>
  <c r="B984" i="4"/>
  <c r="C984" i="4"/>
  <c r="D984" i="4"/>
  <c r="E984" i="4"/>
  <c r="B985" i="4"/>
  <c r="C985" i="4"/>
  <c r="D985" i="4"/>
  <c r="E985" i="4"/>
  <c r="B986" i="4"/>
  <c r="C986" i="4"/>
  <c r="D986" i="4"/>
  <c r="E986" i="4"/>
  <c r="B987" i="4"/>
  <c r="C987" i="4"/>
  <c r="D987" i="4"/>
  <c r="E987" i="4"/>
  <c r="B988" i="4"/>
  <c r="C988" i="4"/>
  <c r="D988" i="4"/>
  <c r="E988" i="4"/>
  <c r="B989" i="4"/>
  <c r="C989" i="4"/>
  <c r="D989" i="4"/>
  <c r="E989" i="4"/>
  <c r="B990" i="4"/>
  <c r="C990" i="4"/>
  <c r="D990" i="4"/>
  <c r="E990" i="4"/>
  <c r="B991" i="4"/>
  <c r="C991" i="4"/>
  <c r="D991" i="4"/>
  <c r="E991" i="4"/>
  <c r="B992" i="4"/>
  <c r="C992" i="4"/>
  <c r="D992" i="4"/>
  <c r="E992" i="4"/>
  <c r="B993" i="4"/>
  <c r="C993" i="4"/>
  <c r="D993" i="4"/>
  <c r="E993" i="4"/>
  <c r="B994" i="4"/>
  <c r="C994" i="4"/>
  <c r="D994" i="4"/>
  <c r="E994" i="4"/>
  <c r="B995" i="4"/>
  <c r="C995" i="4"/>
  <c r="D995" i="4"/>
  <c r="E995" i="4"/>
  <c r="B996" i="4"/>
  <c r="C996" i="4"/>
  <c r="D996" i="4"/>
  <c r="E996" i="4"/>
  <c r="B997" i="4"/>
  <c r="C997" i="4"/>
  <c r="D997" i="4"/>
  <c r="E997" i="4"/>
  <c r="B998" i="4"/>
  <c r="C998" i="4"/>
  <c r="D998" i="4"/>
  <c r="E998" i="4"/>
  <c r="B999" i="4"/>
  <c r="C999" i="4"/>
  <c r="D999" i="4"/>
  <c r="E999" i="4"/>
  <c r="B1000" i="4"/>
  <c r="C1000" i="4"/>
  <c r="D1000" i="4"/>
  <c r="E1000" i="4"/>
  <c r="B1001" i="4"/>
  <c r="C1001" i="4"/>
  <c r="D1001" i="4"/>
  <c r="E1001" i="4"/>
  <c r="B1002" i="4"/>
  <c r="C1002" i="4"/>
  <c r="D1002" i="4"/>
  <c r="E1002" i="4"/>
  <c r="B1003" i="4"/>
  <c r="C1003" i="4"/>
  <c r="D1003" i="4"/>
  <c r="E1003" i="4"/>
  <c r="B1004" i="4"/>
  <c r="C1004" i="4"/>
  <c r="D1004" i="4"/>
  <c r="E1004" i="4"/>
  <c r="B1005" i="4"/>
  <c r="C1005" i="4"/>
  <c r="D1005" i="4"/>
  <c r="E1005" i="4"/>
  <c r="B1006" i="4"/>
  <c r="C1006" i="4"/>
  <c r="D1006" i="4"/>
  <c r="E1006" i="4"/>
  <c r="B1007" i="4"/>
  <c r="C1007" i="4"/>
  <c r="D1007" i="4"/>
  <c r="E1007" i="4"/>
  <c r="B1008" i="4"/>
  <c r="C1008" i="4"/>
  <c r="D1008" i="4"/>
  <c r="E1008" i="4"/>
  <c r="B1009" i="4"/>
  <c r="C1009" i="4"/>
  <c r="D1009" i="4"/>
  <c r="E1009" i="4"/>
  <c r="B1010" i="4"/>
  <c r="C1010" i="4"/>
  <c r="D1010" i="4"/>
  <c r="E1010" i="4"/>
  <c r="B1011" i="4"/>
  <c r="C1011" i="4"/>
  <c r="D1011" i="4"/>
  <c r="E1011" i="4"/>
  <c r="B1012" i="4"/>
  <c r="C1012" i="4"/>
  <c r="D1012" i="4"/>
  <c r="E1012" i="4"/>
  <c r="B1013" i="4"/>
  <c r="C1013" i="4"/>
  <c r="D1013" i="4"/>
  <c r="E1013" i="4"/>
  <c r="B1014" i="4"/>
  <c r="C1014" i="4"/>
  <c r="D1014" i="4"/>
  <c r="E1014" i="4"/>
  <c r="B1015" i="4"/>
  <c r="C1015" i="4"/>
  <c r="D1015" i="4"/>
  <c r="E1015" i="4"/>
  <c r="B1016" i="4"/>
  <c r="C1016" i="4"/>
  <c r="D1016" i="4"/>
  <c r="E1016" i="4"/>
  <c r="B1017" i="4"/>
  <c r="C1017" i="4"/>
  <c r="D1017" i="4"/>
  <c r="E1017" i="4"/>
  <c r="B1018" i="4"/>
  <c r="C1018" i="4"/>
  <c r="D1018" i="4"/>
  <c r="E1018" i="4"/>
  <c r="B1019" i="4"/>
  <c r="C1019" i="4"/>
  <c r="D1019" i="4"/>
  <c r="E1019" i="4"/>
  <c r="B1020" i="4"/>
  <c r="C1020" i="4"/>
  <c r="D1020" i="4"/>
  <c r="E1020" i="4"/>
  <c r="B1021" i="4"/>
  <c r="C1021" i="4"/>
  <c r="D1021" i="4"/>
  <c r="E1021" i="4"/>
  <c r="B1022" i="4"/>
  <c r="C1022" i="4"/>
  <c r="D1022" i="4"/>
  <c r="E1022" i="4"/>
  <c r="B1023" i="4"/>
  <c r="C1023" i="4"/>
  <c r="D1023" i="4"/>
  <c r="E1023" i="4"/>
  <c r="B1024" i="4"/>
  <c r="C1024" i="4"/>
  <c r="D1024" i="4"/>
  <c r="E1024" i="4"/>
  <c r="B1025" i="4"/>
  <c r="C1025" i="4"/>
  <c r="D1025" i="4"/>
  <c r="E1025" i="4"/>
  <c r="B1026" i="4"/>
  <c r="C1026" i="4"/>
  <c r="D1026" i="4"/>
  <c r="E1026" i="4"/>
  <c r="B1027" i="4"/>
  <c r="C1027" i="4"/>
  <c r="D1027" i="4"/>
  <c r="E1027" i="4"/>
  <c r="B1028" i="4"/>
  <c r="C1028" i="4"/>
  <c r="D1028" i="4"/>
  <c r="E1028" i="4"/>
  <c r="B1029" i="4"/>
  <c r="C1029" i="4"/>
  <c r="D1029" i="4"/>
  <c r="E1029" i="4"/>
  <c r="B1030" i="4"/>
  <c r="C1030" i="4"/>
  <c r="D1030" i="4"/>
  <c r="E1030" i="4"/>
  <c r="B1031" i="4"/>
  <c r="C1031" i="4"/>
  <c r="D1031" i="4"/>
  <c r="E1031" i="4"/>
  <c r="B1032" i="4"/>
  <c r="C1032" i="4"/>
  <c r="D1032" i="4"/>
  <c r="E1032" i="4"/>
  <c r="B1033" i="4"/>
  <c r="C1033" i="4"/>
  <c r="D1033" i="4"/>
  <c r="E1033" i="4"/>
  <c r="B1034" i="4"/>
  <c r="C1034" i="4"/>
  <c r="D1034" i="4"/>
  <c r="E1034" i="4"/>
  <c r="B1035" i="4"/>
  <c r="C1035" i="4"/>
  <c r="D1035" i="4"/>
  <c r="E1035" i="4"/>
  <c r="B1036" i="4"/>
  <c r="C1036" i="4"/>
  <c r="D1036" i="4"/>
  <c r="E1036" i="4"/>
  <c r="B1037" i="4"/>
  <c r="C1037" i="4"/>
  <c r="D1037" i="4"/>
  <c r="E1037" i="4"/>
  <c r="B1038" i="4"/>
  <c r="C1038" i="4"/>
  <c r="D1038" i="4"/>
  <c r="E1038" i="4"/>
  <c r="B1039" i="4"/>
  <c r="C1039" i="4"/>
  <c r="D1039" i="4"/>
  <c r="E1039" i="4"/>
  <c r="B1040" i="4"/>
  <c r="C1040" i="4"/>
  <c r="D1040" i="4"/>
  <c r="E1040" i="4"/>
  <c r="B1041" i="4"/>
  <c r="C1041" i="4"/>
  <c r="D1041" i="4"/>
  <c r="E1041" i="4"/>
  <c r="B1042" i="4"/>
  <c r="C1042" i="4"/>
  <c r="D1042" i="4"/>
  <c r="E1042" i="4"/>
  <c r="B1043" i="4"/>
  <c r="C1043" i="4"/>
  <c r="D1043" i="4"/>
  <c r="E1043" i="4"/>
  <c r="B1044" i="4"/>
  <c r="C1044" i="4"/>
  <c r="D1044" i="4"/>
  <c r="E1044" i="4"/>
  <c r="B1045" i="4"/>
  <c r="C1045" i="4"/>
  <c r="D1045" i="4"/>
  <c r="E1045" i="4"/>
  <c r="B1046" i="4"/>
  <c r="C1046" i="4"/>
  <c r="D1046" i="4"/>
  <c r="E1046" i="4"/>
  <c r="B1047" i="4"/>
  <c r="C1047" i="4"/>
  <c r="D1047" i="4"/>
  <c r="E1047" i="4"/>
  <c r="B1048" i="4"/>
  <c r="C1048" i="4"/>
  <c r="D1048" i="4"/>
  <c r="E1048" i="4"/>
  <c r="B1049" i="4"/>
  <c r="C1049" i="4"/>
  <c r="D1049" i="4"/>
  <c r="E1049" i="4"/>
  <c r="B1050" i="4"/>
  <c r="C1050" i="4"/>
  <c r="D1050" i="4"/>
  <c r="E1050" i="4"/>
  <c r="B1051" i="4"/>
  <c r="C1051" i="4"/>
  <c r="D1051" i="4"/>
  <c r="E1051" i="4"/>
  <c r="B1052" i="4"/>
  <c r="C1052" i="4"/>
  <c r="D1052" i="4"/>
  <c r="E1052" i="4"/>
  <c r="B1053" i="4"/>
  <c r="C1053" i="4"/>
  <c r="D1053" i="4"/>
  <c r="E1053" i="4"/>
  <c r="B1054" i="4"/>
  <c r="C1054" i="4"/>
  <c r="D1054" i="4"/>
  <c r="E1054" i="4"/>
  <c r="B1055" i="4"/>
  <c r="C1055" i="4"/>
  <c r="D1055" i="4"/>
  <c r="E1055" i="4"/>
  <c r="B1056" i="4"/>
  <c r="C1056" i="4"/>
  <c r="D1056" i="4"/>
  <c r="E1056" i="4"/>
  <c r="B1057" i="4"/>
  <c r="C1057" i="4"/>
  <c r="D1057" i="4"/>
  <c r="E1057" i="4"/>
  <c r="B1058" i="4"/>
  <c r="C1058" i="4"/>
  <c r="D1058" i="4"/>
  <c r="E1058" i="4"/>
  <c r="B1059" i="4"/>
  <c r="C1059" i="4"/>
  <c r="D1059" i="4"/>
  <c r="E1059" i="4"/>
  <c r="B1060" i="4"/>
  <c r="C1060" i="4"/>
  <c r="D1060" i="4"/>
  <c r="E1060" i="4"/>
  <c r="B1061" i="4"/>
  <c r="C1061" i="4"/>
  <c r="D1061" i="4"/>
  <c r="E1061" i="4"/>
  <c r="B1062" i="4"/>
  <c r="C1062" i="4"/>
  <c r="D1062" i="4"/>
  <c r="E1062" i="4"/>
  <c r="B1063" i="4"/>
  <c r="C1063" i="4"/>
  <c r="D1063" i="4"/>
  <c r="E1063" i="4"/>
  <c r="B1064" i="4"/>
  <c r="C1064" i="4"/>
  <c r="D1064" i="4"/>
  <c r="E1064" i="4"/>
  <c r="B1065" i="4"/>
  <c r="C1065" i="4"/>
  <c r="D1065" i="4"/>
  <c r="E1065" i="4"/>
  <c r="B1066" i="4"/>
  <c r="C1066" i="4"/>
  <c r="D1066" i="4"/>
  <c r="E1066" i="4"/>
  <c r="B1067" i="4"/>
  <c r="C1067" i="4"/>
  <c r="D1067" i="4"/>
  <c r="E1067" i="4"/>
  <c r="B1068" i="4"/>
  <c r="C1068" i="4"/>
  <c r="D1068" i="4"/>
  <c r="E1068" i="4"/>
  <c r="B1069" i="4"/>
  <c r="C1069" i="4"/>
  <c r="D1069" i="4"/>
  <c r="E1069" i="4"/>
  <c r="B1070" i="4"/>
  <c r="C1070" i="4"/>
  <c r="D1070" i="4"/>
  <c r="E1070" i="4"/>
  <c r="B1071" i="4"/>
  <c r="C1071" i="4"/>
  <c r="D1071" i="4"/>
  <c r="E1071" i="4"/>
  <c r="B1072" i="4"/>
  <c r="C1072" i="4"/>
  <c r="D1072" i="4"/>
  <c r="E1072" i="4"/>
  <c r="B1073" i="4"/>
  <c r="C1073" i="4"/>
  <c r="D1073" i="4"/>
  <c r="E1073" i="4"/>
  <c r="B1074" i="4"/>
  <c r="C1074" i="4"/>
  <c r="D1074" i="4"/>
  <c r="E1074" i="4"/>
  <c r="B1075" i="4"/>
  <c r="C1075" i="4"/>
  <c r="D1075" i="4"/>
  <c r="E1075" i="4"/>
  <c r="B1076" i="4"/>
  <c r="C1076" i="4"/>
  <c r="D1076" i="4"/>
  <c r="E1076" i="4"/>
  <c r="B1077" i="4"/>
  <c r="C1077" i="4"/>
  <c r="D1077" i="4"/>
  <c r="E1077" i="4"/>
  <c r="B1078" i="4"/>
  <c r="C1078" i="4"/>
  <c r="D1078" i="4"/>
  <c r="E1078" i="4"/>
  <c r="B1079" i="4"/>
  <c r="C1079" i="4"/>
  <c r="D1079" i="4"/>
  <c r="E1079" i="4"/>
  <c r="B1080" i="4"/>
  <c r="C1080" i="4"/>
  <c r="D1080" i="4"/>
  <c r="E1080" i="4"/>
  <c r="B1081" i="4"/>
  <c r="C1081" i="4"/>
  <c r="D1081" i="4"/>
  <c r="E1081" i="4"/>
  <c r="B1082" i="4"/>
  <c r="C1082" i="4"/>
  <c r="D1082" i="4"/>
  <c r="E1082" i="4"/>
  <c r="B1083" i="4"/>
  <c r="C1083" i="4"/>
  <c r="D1083" i="4"/>
  <c r="E1083" i="4"/>
  <c r="B1084" i="4"/>
  <c r="C1084" i="4"/>
  <c r="D1084" i="4"/>
  <c r="E1084" i="4"/>
  <c r="B1085" i="4"/>
  <c r="C1085" i="4"/>
  <c r="D1085" i="4"/>
  <c r="E1085" i="4"/>
  <c r="B1086" i="4"/>
  <c r="C1086" i="4"/>
  <c r="D1086" i="4"/>
  <c r="E1086" i="4"/>
  <c r="B1087" i="4"/>
  <c r="C1087" i="4"/>
  <c r="D1087" i="4"/>
  <c r="E1087" i="4"/>
  <c r="B1088" i="4"/>
  <c r="C1088" i="4"/>
  <c r="D1088" i="4"/>
  <c r="E1088" i="4"/>
  <c r="B1089" i="4"/>
  <c r="C1089" i="4"/>
  <c r="D1089" i="4"/>
  <c r="E1089" i="4"/>
  <c r="B1090" i="4"/>
  <c r="C1090" i="4"/>
  <c r="D1090" i="4"/>
  <c r="E1090" i="4"/>
  <c r="B1091" i="4"/>
  <c r="C1091" i="4"/>
  <c r="D1091" i="4"/>
  <c r="E1091" i="4"/>
  <c r="B1092" i="4"/>
  <c r="C1092" i="4"/>
  <c r="D1092" i="4"/>
  <c r="E1092" i="4"/>
  <c r="B1093" i="4"/>
  <c r="C1093" i="4"/>
  <c r="D1093" i="4"/>
  <c r="E1093" i="4"/>
  <c r="B1094" i="4"/>
  <c r="C1094" i="4"/>
  <c r="D1094" i="4"/>
  <c r="E1094" i="4"/>
  <c r="B1095" i="4"/>
  <c r="C1095" i="4"/>
  <c r="D1095" i="4"/>
  <c r="E1095" i="4"/>
  <c r="B1096" i="4"/>
  <c r="C1096" i="4"/>
  <c r="D1096" i="4"/>
  <c r="E1096" i="4"/>
  <c r="B1097" i="4"/>
  <c r="C1097" i="4"/>
  <c r="D1097" i="4"/>
  <c r="E1097" i="4"/>
  <c r="B1098" i="4"/>
  <c r="C1098" i="4"/>
  <c r="D1098" i="4"/>
  <c r="E1098" i="4"/>
  <c r="B1099" i="4"/>
  <c r="C1099" i="4"/>
  <c r="D1099" i="4"/>
  <c r="E1099" i="4"/>
  <c r="B1100" i="4"/>
  <c r="C1100" i="4"/>
  <c r="D1100" i="4"/>
  <c r="E1100" i="4"/>
  <c r="B1101" i="4"/>
  <c r="C1101" i="4"/>
  <c r="D1101" i="4"/>
  <c r="E1101" i="4"/>
  <c r="B1102" i="4"/>
  <c r="C1102" i="4"/>
  <c r="D1102" i="4"/>
  <c r="E1102" i="4"/>
  <c r="B1103" i="4"/>
  <c r="C1103" i="4"/>
  <c r="D1103" i="4"/>
  <c r="E1103" i="4"/>
  <c r="B1104" i="4"/>
  <c r="C1104" i="4"/>
  <c r="D1104" i="4"/>
  <c r="E1104" i="4"/>
  <c r="B1105" i="4"/>
  <c r="C1105" i="4"/>
  <c r="D1105" i="4"/>
  <c r="E1105" i="4"/>
  <c r="B1106" i="4"/>
  <c r="C1106" i="4"/>
  <c r="D1106" i="4"/>
  <c r="E1106" i="4"/>
  <c r="B1107" i="4"/>
  <c r="C1107" i="4"/>
  <c r="D1107" i="4"/>
  <c r="E1107" i="4"/>
  <c r="B1108" i="4"/>
  <c r="C1108" i="4"/>
  <c r="D1108" i="4"/>
  <c r="E1108" i="4"/>
  <c r="B1109" i="4"/>
  <c r="C1109" i="4"/>
  <c r="D1109" i="4"/>
  <c r="E1109" i="4"/>
  <c r="B1110" i="4"/>
  <c r="C1110" i="4"/>
  <c r="D1110" i="4"/>
  <c r="E1110" i="4"/>
  <c r="B1111" i="4"/>
  <c r="C1111" i="4"/>
  <c r="D1111" i="4"/>
  <c r="E1111" i="4"/>
  <c r="B1112" i="4"/>
  <c r="C1112" i="4"/>
  <c r="D1112" i="4"/>
  <c r="E1112" i="4"/>
  <c r="B1113" i="4"/>
  <c r="C1113" i="4"/>
  <c r="D1113" i="4"/>
  <c r="E1113" i="4"/>
  <c r="B1114" i="4"/>
  <c r="C1114" i="4"/>
  <c r="D1114" i="4"/>
  <c r="E1114" i="4"/>
  <c r="B1115" i="4"/>
  <c r="C1115" i="4"/>
  <c r="D1115" i="4"/>
  <c r="E1115" i="4"/>
  <c r="B1116" i="4"/>
  <c r="C1116" i="4"/>
  <c r="D1116" i="4"/>
  <c r="E1116" i="4"/>
  <c r="B1117" i="4"/>
  <c r="C1117" i="4"/>
  <c r="D1117" i="4"/>
  <c r="E1117" i="4"/>
  <c r="B1118" i="4"/>
  <c r="C1118" i="4"/>
  <c r="D1118" i="4"/>
  <c r="E1118" i="4"/>
  <c r="B1119" i="4"/>
  <c r="C1119" i="4"/>
  <c r="D1119" i="4"/>
  <c r="E1119" i="4"/>
  <c r="B1120" i="4"/>
  <c r="C1120" i="4"/>
  <c r="D1120" i="4"/>
  <c r="E1120" i="4"/>
  <c r="B1121" i="4"/>
  <c r="C1121" i="4"/>
  <c r="D1121" i="4"/>
  <c r="E1121" i="4"/>
  <c r="B1122" i="4"/>
  <c r="C1122" i="4"/>
  <c r="D1122" i="4"/>
  <c r="E1122" i="4"/>
  <c r="B1123" i="4"/>
  <c r="C1123" i="4"/>
  <c r="D1123" i="4"/>
  <c r="E1123" i="4"/>
  <c r="B1124" i="4"/>
  <c r="C1124" i="4"/>
  <c r="D1124" i="4"/>
  <c r="E1124" i="4"/>
  <c r="B1125" i="4"/>
  <c r="C1125" i="4"/>
  <c r="D1125" i="4"/>
  <c r="E1125" i="4"/>
  <c r="B1126" i="4"/>
  <c r="C1126" i="4"/>
  <c r="D1126" i="4"/>
  <c r="E1126"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608" i="4"/>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D1654" i="4"/>
  <c r="E1654" i="4"/>
  <c r="B1655" i="4"/>
  <c r="D1655" i="4"/>
  <c r="E1655" i="4"/>
  <c r="B1656" i="4"/>
  <c r="D1656" i="4"/>
  <c r="E1656" i="4"/>
  <c r="B1657" i="4"/>
  <c r="D1657" i="4"/>
  <c r="E1657" i="4"/>
  <c r="B1658" i="4"/>
  <c r="D1658" i="4"/>
  <c r="E1658" i="4"/>
  <c r="B1659" i="4"/>
  <c r="D1659" i="4"/>
  <c r="E1659" i="4"/>
  <c r="B1660" i="4"/>
  <c r="D1660" i="4"/>
  <c r="E1660" i="4"/>
  <c r="B1661" i="4"/>
  <c r="D1661" i="4"/>
  <c r="E1661" i="4"/>
  <c r="B1662" i="4"/>
  <c r="D1662" i="4"/>
  <c r="E1662" i="4"/>
  <c r="B1663" i="4"/>
  <c r="D1663" i="4"/>
  <c r="E1663" i="4"/>
  <c r="B1664" i="4"/>
  <c r="D1664" i="4"/>
  <c r="E1664" i="4"/>
  <c r="B1665" i="4"/>
  <c r="D1665" i="4"/>
  <c r="E1665" i="4"/>
  <c r="B1666" i="4"/>
  <c r="D1666" i="4"/>
  <c r="E1666" i="4"/>
  <c r="B1667" i="4"/>
  <c r="D1667" i="4"/>
  <c r="E1667" i="4"/>
  <c r="B1668" i="4"/>
  <c r="D1668" i="4"/>
  <c r="E1668" i="4"/>
  <c r="B1669" i="4"/>
  <c r="D1669" i="4"/>
  <c r="E1669" i="4"/>
  <c r="B1670" i="4"/>
  <c r="D1670" i="4"/>
  <c r="E1670" i="4"/>
  <c r="B1671" i="4"/>
  <c r="D1671" i="4"/>
  <c r="E1671" i="4"/>
  <c r="B1672" i="4"/>
  <c r="D1672" i="4"/>
  <c r="E1672" i="4"/>
  <c r="B1673" i="4"/>
  <c r="D1673" i="4"/>
  <c r="E1673" i="4"/>
  <c r="B1674" i="4"/>
  <c r="D1674" i="4"/>
  <c r="E1674" i="4"/>
  <c r="B1675" i="4"/>
  <c r="D1675" i="4"/>
  <c r="E1675" i="4"/>
  <c r="B1676" i="4"/>
  <c r="D1676" i="4"/>
  <c r="E1676" i="4"/>
  <c r="B1677" i="4"/>
  <c r="D1677" i="4"/>
  <c r="E1677" i="4"/>
  <c r="B1678" i="4"/>
  <c r="D1678" i="4"/>
  <c r="E1678" i="4"/>
  <c r="B1679" i="4"/>
  <c r="D1679" i="4"/>
  <c r="E1679" i="4"/>
  <c r="B1680" i="4"/>
  <c r="D1680" i="4"/>
  <c r="E1680" i="4"/>
  <c r="B1681" i="4"/>
  <c r="D1681" i="4"/>
  <c r="E1681" i="4"/>
  <c r="B1682" i="4"/>
  <c r="D1682" i="4"/>
  <c r="E1682" i="4"/>
  <c r="B1683" i="4"/>
  <c r="D1683" i="4"/>
  <c r="E1683" i="4"/>
  <c r="B1684" i="4"/>
  <c r="D1684" i="4"/>
  <c r="E1684" i="4"/>
  <c r="B1685" i="4"/>
  <c r="D1685" i="4"/>
  <c r="E1685" i="4"/>
  <c r="B1686" i="4"/>
  <c r="D1686" i="4"/>
  <c r="E1686" i="4"/>
  <c r="B1687" i="4"/>
  <c r="D1687" i="4"/>
  <c r="E1687" i="4"/>
  <c r="B1688" i="4"/>
  <c r="D1688" i="4"/>
  <c r="E1688" i="4"/>
  <c r="B1689" i="4"/>
  <c r="D1689" i="4"/>
  <c r="E1689" i="4"/>
  <c r="B1690" i="4"/>
  <c r="D1690" i="4"/>
  <c r="E1690" i="4"/>
  <c r="B1691" i="4"/>
  <c r="D1691" i="4"/>
  <c r="E1691" i="4"/>
  <c r="B1692" i="4"/>
  <c r="D1692" i="4"/>
  <c r="E1692" i="4"/>
  <c r="B1693" i="4"/>
  <c r="D1693" i="4"/>
  <c r="E1693" i="4"/>
  <c r="B1694" i="4"/>
  <c r="D1694" i="4"/>
  <c r="E1694" i="4"/>
  <c r="B1695" i="4"/>
  <c r="D1695" i="4"/>
  <c r="E1695" i="4"/>
  <c r="B1696" i="4"/>
  <c r="D1696" i="4"/>
  <c r="E1696" i="4"/>
  <c r="B1697" i="4"/>
  <c r="D1697" i="4"/>
  <c r="E1697" i="4"/>
  <c r="B1698" i="4"/>
  <c r="D1698" i="4"/>
  <c r="E1698" i="4"/>
  <c r="B1699" i="4"/>
  <c r="D1699" i="4"/>
  <c r="E1699" i="4"/>
  <c r="B1700" i="4"/>
  <c r="D1700" i="4"/>
  <c r="E1700" i="4"/>
  <c r="B1701" i="4"/>
  <c r="D1701" i="4"/>
  <c r="E1701" i="4"/>
  <c r="B1702" i="4"/>
  <c r="D1702" i="4"/>
  <c r="E1702" i="4"/>
  <c r="B1703" i="4"/>
  <c r="D1703" i="4"/>
  <c r="E1703" i="4"/>
  <c r="B1704" i="4"/>
  <c r="D1704" i="4"/>
  <c r="E1704" i="4"/>
  <c r="B1705" i="4"/>
  <c r="D1705" i="4"/>
  <c r="E1705" i="4"/>
  <c r="B1706" i="4"/>
  <c r="D1706" i="4"/>
  <c r="E1706" i="4"/>
  <c r="B1707" i="4"/>
  <c r="D1707" i="4"/>
  <c r="E1707" i="4"/>
  <c r="B1708" i="4"/>
  <c r="D1708" i="4"/>
  <c r="E1708" i="4"/>
  <c r="B1709" i="4"/>
  <c r="D1709" i="4"/>
  <c r="E1709" i="4"/>
  <c r="B1710" i="4"/>
  <c r="D1710" i="4"/>
  <c r="E1710" i="4"/>
  <c r="B1711" i="4"/>
  <c r="D1711" i="4"/>
  <c r="E1711" i="4"/>
  <c r="B1712" i="4"/>
  <c r="D1712" i="4"/>
  <c r="E1712" i="4"/>
  <c r="B1713" i="4"/>
  <c r="D1713" i="4"/>
  <c r="E1713" i="4"/>
  <c r="B1714" i="4"/>
  <c r="D1714" i="4"/>
  <c r="E1714" i="4"/>
  <c r="B1715" i="4"/>
  <c r="D1715" i="4"/>
  <c r="E1715" i="4"/>
  <c r="B1716" i="4"/>
  <c r="D1716" i="4"/>
  <c r="E1716" i="4"/>
  <c r="B1717" i="4"/>
  <c r="D1717" i="4"/>
  <c r="E1717" i="4"/>
  <c r="B1718" i="4"/>
  <c r="D1718" i="4"/>
  <c r="E1718" i="4"/>
  <c r="B1719" i="4"/>
  <c r="D1719" i="4"/>
  <c r="E1719" i="4"/>
  <c r="B1720" i="4"/>
  <c r="D1720" i="4"/>
  <c r="E1720" i="4"/>
  <c r="B1721" i="4"/>
  <c r="D1721" i="4"/>
  <c r="E1721" i="4"/>
  <c r="B1722" i="4"/>
  <c r="D1722" i="4"/>
  <c r="E1722" i="4"/>
  <c r="B1723" i="4"/>
  <c r="D1723" i="4"/>
  <c r="E1723" i="4"/>
  <c r="B1724" i="4"/>
  <c r="D1724" i="4"/>
  <c r="E1724" i="4"/>
  <c r="B1725" i="4"/>
  <c r="D1725" i="4"/>
  <c r="E1725" i="4"/>
  <c r="B1726" i="4"/>
  <c r="D1726" i="4"/>
  <c r="E1726" i="4"/>
  <c r="B1727" i="4"/>
  <c r="D1727" i="4"/>
  <c r="E1727" i="4"/>
  <c r="B1728" i="4"/>
  <c r="D1728" i="4"/>
  <c r="E1728" i="4"/>
  <c r="B1729" i="4"/>
  <c r="D1729" i="4"/>
  <c r="E1729" i="4"/>
  <c r="B1730" i="4"/>
  <c r="D1730" i="4"/>
  <c r="E1730" i="4"/>
  <c r="B1731" i="4"/>
  <c r="D1731" i="4"/>
  <c r="E1731" i="4"/>
  <c r="B1732" i="4"/>
  <c r="D1732" i="4"/>
  <c r="E1732" i="4"/>
  <c r="B1733" i="4"/>
  <c r="D1733" i="4"/>
  <c r="E1733" i="4"/>
  <c r="B1734" i="4"/>
  <c r="D1734" i="4"/>
  <c r="E1734" i="4"/>
  <c r="B1735" i="4"/>
  <c r="D1735" i="4"/>
  <c r="E1735" i="4"/>
  <c r="B1736" i="4"/>
  <c r="D1736" i="4"/>
  <c r="E1736" i="4"/>
  <c r="B1737" i="4"/>
  <c r="D1737" i="4"/>
  <c r="E1737" i="4"/>
  <c r="B1738" i="4"/>
  <c r="D1738" i="4"/>
  <c r="E1738" i="4"/>
  <c r="B1739" i="4"/>
  <c r="D1739" i="4"/>
  <c r="E1739" i="4"/>
  <c r="B1740" i="4"/>
  <c r="D1740" i="4"/>
  <c r="E1740" i="4"/>
  <c r="B1741" i="4"/>
  <c r="D1741" i="4"/>
  <c r="E1741" i="4"/>
  <c r="B1742" i="4"/>
  <c r="D1742" i="4"/>
  <c r="E1742" i="4"/>
  <c r="B1743" i="4"/>
  <c r="D1743" i="4"/>
  <c r="E1743" i="4"/>
  <c r="B1744" i="4"/>
  <c r="D1744" i="4"/>
  <c r="E1744" i="4"/>
  <c r="B1745" i="4"/>
  <c r="D1745" i="4"/>
  <c r="E1745" i="4"/>
  <c r="B1746" i="4"/>
  <c r="D1746" i="4"/>
  <c r="E1746" i="4"/>
  <c r="B1747" i="4"/>
  <c r="D1747" i="4"/>
  <c r="E1747" i="4"/>
  <c r="B1748" i="4"/>
  <c r="D1748" i="4"/>
  <c r="E1748" i="4"/>
  <c r="B1749" i="4"/>
  <c r="D1749" i="4"/>
  <c r="E1749" i="4"/>
  <c r="B1750" i="4"/>
  <c r="D1750" i="4"/>
  <c r="E1750" i="4"/>
  <c r="B1751" i="4"/>
  <c r="D1751" i="4"/>
  <c r="E1751" i="4"/>
  <c r="B1752" i="4"/>
  <c r="D1752" i="4"/>
  <c r="E1752" i="4"/>
  <c r="B1753" i="4"/>
  <c r="D1753" i="4"/>
  <c r="E1753" i="4"/>
  <c r="B1754" i="4"/>
  <c r="D1754" i="4"/>
  <c r="E1754" i="4"/>
  <c r="B1755" i="4"/>
  <c r="D1755" i="4"/>
  <c r="E1755" i="4"/>
  <c r="B1756" i="4"/>
  <c r="D1756" i="4"/>
  <c r="E1756" i="4"/>
  <c r="B1757" i="4"/>
  <c r="D1757" i="4"/>
  <c r="E1757" i="4"/>
  <c r="B1758" i="4"/>
  <c r="D1758" i="4"/>
  <c r="E1758" i="4"/>
  <c r="B1759" i="4"/>
  <c r="D1759" i="4"/>
  <c r="E1759" i="4"/>
  <c r="H25" i="4"/>
  <c r="H21" i="4"/>
  <c r="R3" i="8"/>
  <c r="R2" i="8"/>
  <c r="B18" i="4"/>
  <c r="A19" i="4"/>
  <c r="I19" i="4" s="1"/>
  <c r="B19" i="4"/>
  <c r="C19" i="4"/>
  <c r="D19" i="4"/>
  <c r="E19" i="4"/>
  <c r="E18" i="4"/>
  <c r="C18" i="4"/>
  <c r="D18" i="4"/>
  <c r="G18" i="4"/>
  <c r="F18" i="4"/>
  <c r="A18" i="4"/>
  <c r="I20" i="1" l="1"/>
  <c r="I19" i="1" s="1"/>
  <c r="G11" i="4"/>
  <c r="F11" i="4"/>
  <c r="F14" i="4"/>
  <c r="G14" i="4"/>
  <c r="I9" i="1"/>
  <c r="I16" i="1"/>
  <c r="I15" i="1"/>
  <c r="F12" i="4" s="1"/>
  <c r="I13" i="1"/>
  <c r="G10" i="4" s="1"/>
  <c r="I18" i="1"/>
  <c r="L2" i="9"/>
  <c r="M2" i="9" s="1"/>
  <c r="H18" i="4"/>
  <c r="F9" i="4"/>
  <c r="G9" i="4"/>
  <c r="I18" i="4"/>
  <c r="I25" i="4"/>
  <c r="I24" i="4"/>
  <c r="I23" i="4"/>
  <c r="I22" i="4"/>
  <c r="Q3" i="1"/>
  <c r="I26" i="4"/>
  <c r="H24" i="4"/>
  <c r="H20" i="4"/>
  <c r="I27" i="4"/>
  <c r="H19" i="4"/>
  <c r="F13" i="4" l="1"/>
  <c r="G13" i="4"/>
  <c r="G12" i="4"/>
  <c r="I8" i="1"/>
  <c r="F15" i="4"/>
  <c r="G15" i="4"/>
  <c r="G16" i="4"/>
  <c r="F16" i="4"/>
  <c r="F10" i="4"/>
  <c r="G17" i="4"/>
  <c r="F17" i="4"/>
  <c r="F8" i="4"/>
  <c r="G8" i="4"/>
  <c r="F7" i="4"/>
  <c r="G7" i="4"/>
  <c r="F6" i="4"/>
  <c r="G6" i="4"/>
  <c r="I7" i="4"/>
  <c r="I10" i="4"/>
  <c r="K10" i="4"/>
  <c r="H10" i="4"/>
  <c r="H14" i="4"/>
  <c r="K14" i="4"/>
  <c r="I14" i="4"/>
  <c r="K9" i="4"/>
  <c r="H9" i="4"/>
  <c r="I9" i="4"/>
  <c r="H12" i="4"/>
  <c r="K12" i="4"/>
  <c r="I12" i="4"/>
  <c r="K7" i="4"/>
  <c r="H7" i="4"/>
  <c r="K8" i="4" l="1"/>
  <c r="H8" i="4"/>
  <c r="I8" i="4"/>
  <c r="K11" i="4"/>
  <c r="I11" i="4"/>
  <c r="H11" i="4"/>
  <c r="K6" i="4"/>
  <c r="I6" i="4"/>
  <c r="H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Hawkins</author>
    <author>Katie Mulholland</author>
  </authors>
  <commentList>
    <comment ref="A19" authorId="0" shapeId="0" xr:uid="{00000000-0006-0000-0100-000001000000}">
      <text>
        <r>
          <rPr>
            <b/>
            <sz val="9"/>
            <color indexed="81"/>
            <rFont val="Tahoma"/>
            <family val="2"/>
          </rPr>
          <t>Steven Hawkins:</t>
        </r>
        <r>
          <rPr>
            <sz val="9"/>
            <color indexed="81"/>
            <rFont val="Tahoma"/>
            <family val="2"/>
          </rPr>
          <t xml:space="preserve">
Receipt In Advance</t>
        </r>
      </text>
    </comment>
    <comment ref="A21" authorId="1" shapeId="0" xr:uid="{CBDD2253-FC60-4673-A585-C427CAA64AE7}">
      <text>
        <r>
          <rPr>
            <sz val="9"/>
            <color indexed="81"/>
            <rFont val="Tahoma"/>
            <family val="2"/>
          </rPr>
          <t>Write this number on the page of evidence that corresponds with this line.</t>
        </r>
      </text>
    </comment>
    <comment ref="C21" authorId="1" shapeId="0" xr:uid="{667893B1-4FE9-42FF-8F3B-E8C0B2BADC00}">
      <text>
        <r>
          <rPr>
            <sz val="9"/>
            <color indexed="81"/>
            <rFont val="Tahoma"/>
            <charset val="1"/>
          </rPr>
          <t>Enter the profit centre</t>
        </r>
      </text>
    </comment>
    <comment ref="E21" authorId="1" shapeId="0" xr:uid="{55F3AD71-B2BD-40DC-8505-1EFD329199D7}">
      <text>
        <r>
          <rPr>
            <sz val="9"/>
            <color indexed="81"/>
            <rFont val="Tahoma"/>
            <charset val="1"/>
          </rPr>
          <t>This field will self populate once you have entered the profit centre</t>
        </r>
      </text>
    </comment>
    <comment ref="F21" authorId="1" shapeId="0" xr:uid="{6EDCA206-8C63-4901-A846-8B3EEE844572}">
      <text>
        <r>
          <rPr>
            <sz val="9"/>
            <color indexed="81"/>
            <rFont val="Tahoma"/>
            <charset val="1"/>
          </rPr>
          <t>Enter the cost element</t>
        </r>
      </text>
    </comment>
    <comment ref="G21" authorId="1" shapeId="0" xr:uid="{4A609072-18B4-466E-893A-E21C665BFB96}">
      <text>
        <r>
          <rPr>
            <sz val="9"/>
            <color indexed="81"/>
            <rFont val="Tahoma"/>
            <charset val="1"/>
          </rPr>
          <t>This field will self populate once you have entered the cost element</t>
        </r>
      </text>
    </comment>
    <comment ref="H21" authorId="1" shapeId="0" xr:uid="{24D7B420-207B-469F-B7C2-18916CC1C665}">
      <text>
        <r>
          <rPr>
            <sz val="9"/>
            <color indexed="81"/>
            <rFont val="Tahoma"/>
            <charset val="1"/>
          </rPr>
          <t xml:space="preserve">Enter the net value (excl. VAT) </t>
        </r>
      </text>
    </comment>
    <comment ref="J21" authorId="1" shapeId="0" xr:uid="{D1E17FAA-4C58-4FAA-84E8-05AFB2E2DE59}">
      <text>
        <r>
          <rPr>
            <sz val="9"/>
            <color indexed="81"/>
            <rFont val="Tahoma"/>
            <charset val="1"/>
          </rPr>
          <t>Enter a description, this will appear on your BMS report in both financial years</t>
        </r>
      </text>
    </comment>
    <comment ref="L21" authorId="1" shapeId="0" xr:uid="{9CE9B272-EFB5-4784-9058-11F9A18C9757}">
      <text>
        <r>
          <rPr>
            <sz val="9"/>
            <color indexed="81"/>
            <rFont val="Tahoma"/>
            <charset val="1"/>
          </rPr>
          <t xml:space="preserve">Select the type of body from the drop down list.
</t>
        </r>
        <r>
          <rPr>
            <b/>
            <sz val="9"/>
            <color indexed="81"/>
            <rFont val="Tahoma"/>
            <family val="2"/>
          </rPr>
          <t>DO NOT LEAVE BLANK</t>
        </r>
        <r>
          <rPr>
            <sz val="9"/>
            <color indexed="81"/>
            <rFont val="Tahoma"/>
            <charset val="1"/>
          </rPr>
          <t xml:space="preserve"> </t>
        </r>
      </text>
    </comment>
    <comment ref="M21" authorId="1" shapeId="0" xr:uid="{81C60E2F-57C7-4B98-9C8C-4258616C62DD}">
      <text>
        <r>
          <rPr>
            <sz val="9"/>
            <color indexed="81"/>
            <rFont val="Tahoma"/>
            <family val="2"/>
          </rPr>
          <t xml:space="preserve">Enter the name of the body. 
</t>
        </r>
        <r>
          <rPr>
            <b/>
            <sz val="9"/>
            <color indexed="81"/>
            <rFont val="Tahoma"/>
            <family val="2"/>
          </rPr>
          <t>DO NOT LEAVE BLANK</t>
        </r>
      </text>
    </comment>
    <comment ref="N21" authorId="1" shapeId="0" xr:uid="{16005300-B1F0-43C7-BC5B-7E95F2520EBB}">
      <text>
        <r>
          <rPr>
            <sz val="9"/>
            <color indexed="81"/>
            <rFont val="Tahoma"/>
            <family val="2"/>
          </rPr>
          <t>Enter the contact name of the person detailing with the billing in the counter body.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Steven Hawkins</author>
  </authors>
  <commentList>
    <comment ref="A18" authorId="0" shapeId="0" xr:uid="{00000000-0006-0000-0200-000001000000}">
      <text>
        <r>
          <rPr>
            <sz val="9"/>
            <color indexed="81"/>
            <rFont val="Tahoma"/>
            <family val="2"/>
          </rPr>
          <t xml:space="preserve">
Receipt In Advance</t>
        </r>
      </text>
    </comment>
  </commentList>
</comments>
</file>

<file path=xl/sharedStrings.xml><?xml version="1.0" encoding="utf-8"?>
<sst xmlns="http://schemas.openxmlformats.org/spreadsheetml/2006/main" count="28391" uniqueCount="24975">
  <si>
    <t>NOTES FOR COMPLETION</t>
  </si>
  <si>
    <t xml:space="preserve">General </t>
  </si>
  <si>
    <t>=</t>
  </si>
  <si>
    <t>Telephone Number</t>
  </si>
  <si>
    <t>contact number for any queries</t>
  </si>
  <si>
    <t>Prepared By</t>
  </si>
  <si>
    <t>contact name for any queries</t>
  </si>
  <si>
    <t>Debit/Credit Value</t>
  </si>
  <si>
    <t>Help</t>
  </si>
  <si>
    <t xml:space="preserve">Complete the spreadsheet as follows: </t>
  </si>
  <si>
    <t xml:space="preserve">PREPARED BY = </t>
  </si>
  <si>
    <t>Cost Centre</t>
  </si>
  <si>
    <t>Account</t>
  </si>
  <si>
    <t>Description</t>
  </si>
  <si>
    <t>ACCOUNT</t>
  </si>
  <si>
    <t>VALUE</t>
  </si>
  <si>
    <t>D/C</t>
  </si>
  <si>
    <t>DESCRIPTION</t>
  </si>
  <si>
    <t>D</t>
  </si>
  <si>
    <t>Please do not use any formulas in the body of the form.</t>
  </si>
  <si>
    <t>amount excluding VAT - no commas, formulas or minus signs please.</t>
  </si>
  <si>
    <t>C</t>
  </si>
  <si>
    <t xml:space="preserve">TELEPHONE NUMBER = </t>
  </si>
  <si>
    <t>INCOME RECEIVED IN ADVANCE</t>
  </si>
  <si>
    <t xml:space="preserve">Do not alter any of the formatting on the spreadsheet as it will be used as an electronic input document. </t>
  </si>
  <si>
    <t>You only need to complete the sheet called 'Sundry Creditor'.</t>
  </si>
  <si>
    <t>AC</t>
  </si>
  <si>
    <t>NOTTINGHAMSHIRE COUNTY COUNCIL UPLOAD PROGRAM</t>
  </si>
  <si>
    <t>Company Code</t>
  </si>
  <si>
    <t>Document Date</t>
  </si>
  <si>
    <t>Posting Date</t>
  </si>
  <si>
    <t>Period</t>
  </si>
  <si>
    <t>Document Type</t>
  </si>
  <si>
    <t>Currency</t>
  </si>
  <si>
    <t>Exchange Rate</t>
  </si>
  <si>
    <t>Reference</t>
  </si>
  <si>
    <t>Header Text</t>
  </si>
  <si>
    <t>GBP</t>
  </si>
  <si>
    <t>Profit Centre</t>
  </si>
  <si>
    <t>Internal Order</t>
  </si>
  <si>
    <t>WBS Element</t>
  </si>
  <si>
    <t>Debit Amount</t>
  </si>
  <si>
    <t>Credit Amount</t>
  </si>
  <si>
    <t>Tax Code</t>
  </si>
  <si>
    <t>Assignment</t>
  </si>
  <si>
    <t>Line Text</t>
  </si>
  <si>
    <t>CONTACT DETAILS</t>
  </si>
  <si>
    <t>(IF INTERNAL)</t>
  </si>
  <si>
    <t>Total</t>
  </si>
  <si>
    <t>Total Creditor</t>
  </si>
  <si>
    <t>Sundry Creditor</t>
  </si>
  <si>
    <t>Internal - Biller Direct</t>
  </si>
  <si>
    <t>Contact Details (If Internal)</t>
  </si>
  <si>
    <t>RIA</t>
  </si>
  <si>
    <t>5 digits</t>
  </si>
  <si>
    <t>SUNDRY CREDITOR- CENTRAL GOVERNMENT</t>
  </si>
  <si>
    <t>SUNDRY CREDITOR- OTHER LOCAL AUTHORITIES</t>
  </si>
  <si>
    <t>SUNDRY CREDITOR- NHS BODIES</t>
  </si>
  <si>
    <t>External - Other</t>
  </si>
  <si>
    <t>External - Central Government (Including Academies)</t>
  </si>
  <si>
    <t>External - Other Local Authority</t>
  </si>
  <si>
    <t>External - NHS Bodies</t>
  </si>
  <si>
    <t>External - Other Public Body</t>
  </si>
  <si>
    <t>INTERNAL</t>
  </si>
  <si>
    <t>ORDER</t>
  </si>
  <si>
    <t>Cost Elem.</t>
  </si>
  <si>
    <t>Short text</t>
  </si>
  <si>
    <t>TEACHERS BASIC PAY</t>
  </si>
  <si>
    <t>TEACHERS OVERTIME</t>
  </si>
  <si>
    <t>NJE BACK PAY</t>
  </si>
  <si>
    <t>SUPPLY STAFF</t>
  </si>
  <si>
    <t>PREMISES STAFF</t>
  </si>
  <si>
    <t>PREMISES STAFF - NI</t>
  </si>
  <si>
    <t>CATERING STAFF</t>
  </si>
  <si>
    <t>CATERING STAFF - NI</t>
  </si>
  <si>
    <t>OTHER STAFF</t>
  </si>
  <si>
    <t>OTHER STAFF - NI</t>
  </si>
  <si>
    <t>OTHER STAFF - SUPN</t>
  </si>
  <si>
    <t>AGENCY STAFF</t>
  </si>
  <si>
    <t>PENSION STRAIN</t>
  </si>
  <si>
    <t>STAFF TRAINING</t>
  </si>
  <si>
    <t>INTERVIEW EXPENSES</t>
  </si>
  <si>
    <t>FIRST AID ALLOWANCE</t>
  </si>
  <si>
    <t>REDUNDANCY PAYMENT</t>
  </si>
  <si>
    <t>BUILDING MAINTENANCE</t>
  </si>
  <si>
    <t>GROUNDS MAINTENANCE</t>
  </si>
  <si>
    <t>ELECTRICITY</t>
  </si>
  <si>
    <t>GAS</t>
  </si>
  <si>
    <t>COAL</t>
  </si>
  <si>
    <t>OTHER FUEL</t>
  </si>
  <si>
    <t>RENT / HIRE ROOMS</t>
  </si>
  <si>
    <t>FIXTURES &amp; FITTINGS</t>
  </si>
  <si>
    <t>HEALTH &amp; SAFETY</t>
  </si>
  <si>
    <t>CLEANING MATERIALS</t>
  </si>
  <si>
    <t>CONTRACT CLEANING</t>
  </si>
  <si>
    <t>WINDOW CLEANING</t>
  </si>
  <si>
    <t>PROPERTY INSURANCE</t>
  </si>
  <si>
    <t>TRAM CONCESSIONS</t>
  </si>
  <si>
    <t>MILEAGE</t>
  </si>
  <si>
    <t>FURNITURE</t>
  </si>
  <si>
    <t>TEACHING EQUIPMENT</t>
  </si>
  <si>
    <t>CATERING EQUIPMENT</t>
  </si>
  <si>
    <t>STOCK</t>
  </si>
  <si>
    <t>TRAFFIC SIGNALS</t>
  </si>
  <si>
    <t>PROVISIONS</t>
  </si>
  <si>
    <t>CONTRACT CATERING</t>
  </si>
  <si>
    <t>STATIONERY</t>
  </si>
  <si>
    <t>EXAM FEES</t>
  </si>
  <si>
    <t>CONSULTANTS</t>
  </si>
  <si>
    <t>LINK COURSES</t>
  </si>
  <si>
    <t>POSTAGES</t>
  </si>
  <si>
    <t>COMPUTER EQUIPMENT</t>
  </si>
  <si>
    <t>SOFTWARE PURCHASES</t>
  </si>
  <si>
    <t>INTERNET CHARGES</t>
  </si>
  <si>
    <t>HOSPITALITY</t>
  </si>
  <si>
    <t>TV LICENCES</t>
  </si>
  <si>
    <t>INTEREST PAYABLE</t>
  </si>
  <si>
    <t>INSURANCE - OTHER</t>
  </si>
  <si>
    <t>ABANDONED VEHICLES</t>
  </si>
  <si>
    <t>TECHNICAL SURVEYS</t>
  </si>
  <si>
    <t>CARRIAGEWAY PATCHING</t>
  </si>
  <si>
    <t>FOOTWAY PATCHING</t>
  </si>
  <si>
    <t>DRAIN CLEANING</t>
  </si>
  <si>
    <t>WINTER MAINTENANCE</t>
  </si>
  <si>
    <t>RIGHTS OF WAY</t>
  </si>
  <si>
    <t>MAJOR AWARDS</t>
  </si>
  <si>
    <t>PROPERTY MANAGEMENT</t>
  </si>
  <si>
    <t>LEGAL SERVICES</t>
  </si>
  <si>
    <t>CURRICULUM SERVICES</t>
  </si>
  <si>
    <t>RCCO</t>
  </si>
  <si>
    <t>DONATIONS</t>
  </si>
  <si>
    <t>INSURANCE INCOME</t>
  </si>
  <si>
    <t>INCOME FROM CATERING</t>
  </si>
  <si>
    <t>EXTERNAL SALES (VAT)</t>
  </si>
  <si>
    <t>FEES &amp; INCOME</t>
  </si>
  <si>
    <t>TELEPHONE INCOME</t>
  </si>
  <si>
    <t>STUDENT TEACHERS</t>
  </si>
  <si>
    <t>LAND SEARCHES</t>
  </si>
  <si>
    <t>LANDFILL ROYALTIES</t>
  </si>
  <si>
    <t>INTEREST RECEIVED</t>
  </si>
  <si>
    <t>SUNDRY CREDITOR- OTHER PUBLIC BODIES</t>
  </si>
  <si>
    <t>P002008</t>
  </si>
  <si>
    <t>COUNTER PARTY TYPE</t>
  </si>
  <si>
    <t>COUNTER PARTY NAME</t>
  </si>
  <si>
    <t>Counter Party Type</t>
  </si>
  <si>
    <t>Counter Party Name</t>
  </si>
  <si>
    <t>Name of person within the Counter body who will be responsible for raising the actual charges</t>
  </si>
  <si>
    <r>
      <t xml:space="preserve">Name of external supplier of the goods or service OR contact name and  Department/School if within the County Council. </t>
    </r>
    <r>
      <rPr>
        <b/>
        <u/>
        <sz val="10"/>
        <rFont val="Arial"/>
        <family val="2"/>
      </rPr>
      <t>This column must be completed.</t>
    </r>
  </si>
  <si>
    <r>
      <rPr>
        <sz val="10"/>
        <rFont val="Arial"/>
        <family val="2"/>
      </rPr>
      <t>Select from drop list.</t>
    </r>
    <r>
      <rPr>
        <b/>
        <sz val="10"/>
        <rFont val="Arial"/>
        <family val="2"/>
      </rPr>
      <t xml:space="preserve"> </t>
    </r>
    <r>
      <rPr>
        <b/>
        <u/>
        <sz val="10"/>
        <rFont val="Arial"/>
        <family val="2"/>
      </rPr>
      <t>This column must be completed.</t>
    </r>
  </si>
  <si>
    <t>If you need any help with completing the spreadsheet please contact your Finance team.</t>
  </si>
  <si>
    <t>WBS</t>
  </si>
  <si>
    <t>Internal - Non Biller Direct</t>
  </si>
  <si>
    <t>SETTLEMENTS</t>
  </si>
  <si>
    <t>ADULT MEAL CHARGES</t>
  </si>
  <si>
    <t>PUPIL PAID MEALS</t>
  </si>
  <si>
    <t>TUCK SHOP EXP</t>
  </si>
  <si>
    <t>STREET CLEANSING</t>
  </si>
  <si>
    <t>Heritage Lottery Fund</t>
  </si>
  <si>
    <t>Rural Payments Agency</t>
  </si>
  <si>
    <t>Arnbrook Primary</t>
  </si>
  <si>
    <t>Barnby Road Academy</t>
  </si>
  <si>
    <t>Bilsthorpe Flying High Academy</t>
  </si>
  <si>
    <t>Birklands Primary</t>
  </si>
  <si>
    <t>Bramcote Park School</t>
  </si>
  <si>
    <t>Brunts Academy</t>
  </si>
  <si>
    <t>Carlton le Willows Academy</t>
  </si>
  <si>
    <t>Chetwynd Primary Academy</t>
  </si>
  <si>
    <t>Daneswood Junior</t>
  </si>
  <si>
    <t>Ernehale Junior</t>
  </si>
  <si>
    <t>Fairfield Primary</t>
  </si>
  <si>
    <t>Foxwood Academy</t>
  </si>
  <si>
    <t>George Spencer Academy</t>
  </si>
  <si>
    <t>Greythorn Primary</t>
  </si>
  <si>
    <t>Hall Park Academy</t>
  </si>
  <si>
    <t>Hillside Primary</t>
  </si>
  <si>
    <t>Kimberley School</t>
  </si>
  <si>
    <t>Kirkby College</t>
  </si>
  <si>
    <t>Leamington Primary</t>
  </si>
  <si>
    <t>Norbridge Academy</t>
  </si>
  <si>
    <t>Quarrydale School</t>
  </si>
  <si>
    <t>Queen Elizabeth Academy</t>
  </si>
  <si>
    <t>Retford Oaks Academy</t>
  </si>
  <si>
    <t>Rosebrook Primary</t>
  </si>
  <si>
    <t>Serlby Park Academy</t>
  </si>
  <si>
    <t>The Bramble Academy</t>
  </si>
  <si>
    <t>Toothill School</t>
  </si>
  <si>
    <t>Tuxford Academy</t>
  </si>
  <si>
    <t>Tuxford Primary</t>
  </si>
  <si>
    <t>West Bridgford School</t>
  </si>
  <si>
    <t>Internal- Biller Direct</t>
  </si>
  <si>
    <t>External Other</t>
  </si>
  <si>
    <t>External - Other Local Authorities</t>
  </si>
  <si>
    <t>The Grove School</t>
  </si>
  <si>
    <t>Sutton Community Academy</t>
  </si>
  <si>
    <t>Cost centre list</t>
  </si>
  <si>
    <t>Internal order</t>
  </si>
  <si>
    <t>G000001</t>
  </si>
  <si>
    <t>G000002</t>
  </si>
  <si>
    <t>G000003</t>
  </si>
  <si>
    <t>G000004</t>
  </si>
  <si>
    <t>G000005</t>
  </si>
  <si>
    <t>G000006</t>
  </si>
  <si>
    <t>G000007</t>
  </si>
  <si>
    <t>G000008</t>
  </si>
  <si>
    <t>G000009</t>
  </si>
  <si>
    <t>G000010</t>
  </si>
  <si>
    <t>G000011</t>
  </si>
  <si>
    <t>G000012</t>
  </si>
  <si>
    <t>G000013</t>
  </si>
  <si>
    <t>G000014</t>
  </si>
  <si>
    <t>G000015</t>
  </si>
  <si>
    <t>G000016</t>
  </si>
  <si>
    <t>G000017</t>
  </si>
  <si>
    <t>G000018</t>
  </si>
  <si>
    <t>G000019</t>
  </si>
  <si>
    <t>G000020</t>
  </si>
  <si>
    <t>PPF OT START M A</t>
  </si>
  <si>
    <t>G000021</t>
  </si>
  <si>
    <t>G000022</t>
  </si>
  <si>
    <t>G000023</t>
  </si>
  <si>
    <t>G000024</t>
  </si>
  <si>
    <t>G000025</t>
  </si>
  <si>
    <t>G000026</t>
  </si>
  <si>
    <t>G000027</t>
  </si>
  <si>
    <t>G000028</t>
  </si>
  <si>
    <t>G000029</t>
  </si>
  <si>
    <t>G000030</t>
  </si>
  <si>
    <t>G000031</t>
  </si>
  <si>
    <t>G000032</t>
  </si>
  <si>
    <t>G000033</t>
  </si>
  <si>
    <t>G000034</t>
  </si>
  <si>
    <t>G000035</t>
  </si>
  <si>
    <t>G000036</t>
  </si>
  <si>
    <t>G000037</t>
  </si>
  <si>
    <t>G000038</t>
  </si>
  <si>
    <t>G000039</t>
  </si>
  <si>
    <t>G000040</t>
  </si>
  <si>
    <t>G000041</t>
  </si>
  <si>
    <t>G000042</t>
  </si>
  <si>
    <t>G000043</t>
  </si>
  <si>
    <t>G000044</t>
  </si>
  <si>
    <t>HIV&amp;AIDS QMC CCO CTY</t>
  </si>
  <si>
    <t>G000045</t>
  </si>
  <si>
    <t>M A 151093</t>
  </si>
  <si>
    <t>G000046</t>
  </si>
  <si>
    <t>M Z A 010694</t>
  </si>
  <si>
    <t>G000047</t>
  </si>
  <si>
    <t>Z A 061293</t>
  </si>
  <si>
    <t>G000048</t>
  </si>
  <si>
    <t>G S 010194</t>
  </si>
  <si>
    <t>G000049</t>
  </si>
  <si>
    <t>A A 010195</t>
  </si>
  <si>
    <t>G000050</t>
  </si>
  <si>
    <t>M H 201093</t>
  </si>
  <si>
    <t>G000051</t>
  </si>
  <si>
    <t>N H 010198</t>
  </si>
  <si>
    <t>G000052</t>
  </si>
  <si>
    <t>H M 210493</t>
  </si>
  <si>
    <t>G000053</t>
  </si>
  <si>
    <t>A N 010295</t>
  </si>
  <si>
    <t>G000054</t>
  </si>
  <si>
    <t>F N 050396</t>
  </si>
  <si>
    <t>G000055</t>
  </si>
  <si>
    <t>H H 011094</t>
  </si>
  <si>
    <t>G000056</t>
  </si>
  <si>
    <t>T F 131194</t>
  </si>
  <si>
    <t>G000057</t>
  </si>
  <si>
    <t>K S 010195</t>
  </si>
  <si>
    <t>BOOK SERV&amp;SUPS</t>
  </si>
  <si>
    <t>G000058</t>
  </si>
  <si>
    <t>M M 010294</t>
  </si>
  <si>
    <t>G000059</t>
  </si>
  <si>
    <t>A V 010101</t>
  </si>
  <si>
    <t>G000060</t>
  </si>
  <si>
    <t>V H 010296</t>
  </si>
  <si>
    <t>G000061</t>
  </si>
  <si>
    <t>Z N 161094</t>
  </si>
  <si>
    <t>G000062</t>
  </si>
  <si>
    <t>F K 150593</t>
  </si>
  <si>
    <t>G000063</t>
  </si>
  <si>
    <t>A M 130994</t>
  </si>
  <si>
    <t>G000064</t>
  </si>
  <si>
    <t>JH 020194</t>
  </si>
  <si>
    <t>G000065</t>
  </si>
  <si>
    <t>G000066</t>
  </si>
  <si>
    <t>G000067</t>
  </si>
  <si>
    <t>G000068</t>
  </si>
  <si>
    <t>CATERING -SHERWOOD</t>
  </si>
  <si>
    <t>G000069</t>
  </si>
  <si>
    <t>G000070</t>
  </si>
  <si>
    <t>G000071</t>
  </si>
  <si>
    <t>G000072</t>
  </si>
  <si>
    <t>ACLS WFL 2011</t>
  </si>
  <si>
    <t>G000073</t>
  </si>
  <si>
    <t>ACLS FLLN 2011</t>
  </si>
  <si>
    <t>G000074</t>
  </si>
  <si>
    <t>SHERWOOD HLS</t>
  </si>
  <si>
    <t>G000075</t>
  </si>
  <si>
    <t>G000076</t>
  </si>
  <si>
    <t>G000077</t>
  </si>
  <si>
    <t>G000078</t>
  </si>
  <si>
    <t>G000079</t>
  </si>
  <si>
    <t>G000080</t>
  </si>
  <si>
    <t>G000081</t>
  </si>
  <si>
    <t>G000082</t>
  </si>
  <si>
    <t>G000083</t>
  </si>
  <si>
    <t>G000084</t>
  </si>
  <si>
    <t>G000085</t>
  </si>
  <si>
    <t>G000086</t>
  </si>
  <si>
    <t>G000087</t>
  </si>
  <si>
    <t>G000088</t>
  </si>
  <si>
    <t>ACLS WFL 2012</t>
  </si>
  <si>
    <t>G000089</t>
  </si>
  <si>
    <t>ACLS FLLN 2012</t>
  </si>
  <si>
    <t>G000090</t>
  </si>
  <si>
    <t>G000091</t>
  </si>
  <si>
    <t>DAAT</t>
  </si>
  <si>
    <t>G000092</t>
  </si>
  <si>
    <t>G000093</t>
  </si>
  <si>
    <t>G000095</t>
  </si>
  <si>
    <t>G000096</t>
  </si>
  <si>
    <t>G000097</t>
  </si>
  <si>
    <t>G000098</t>
  </si>
  <si>
    <t>G000099</t>
  </si>
  <si>
    <t>G000100</t>
  </si>
  <si>
    <t>G000101</t>
  </si>
  <si>
    <t>G000102</t>
  </si>
  <si>
    <t>G000103</t>
  </si>
  <si>
    <t>G000104</t>
  </si>
  <si>
    <t>G000105</t>
  </si>
  <si>
    <t>G000106</t>
  </si>
  <si>
    <t>G000107</t>
  </si>
  <si>
    <t>G000108</t>
  </si>
  <si>
    <t>G000109</t>
  </si>
  <si>
    <t>G000110</t>
  </si>
  <si>
    <t>G000111</t>
  </si>
  <si>
    <t>G000112</t>
  </si>
  <si>
    <t>G000113</t>
  </si>
  <si>
    <t>G000114</t>
  </si>
  <si>
    <t>G000115</t>
  </si>
  <si>
    <t>G000116</t>
  </si>
  <si>
    <t>G000117</t>
  </si>
  <si>
    <t>ACLS FLIF 2011</t>
  </si>
  <si>
    <t>G000118</t>
  </si>
  <si>
    <t>G000119</t>
  </si>
  <si>
    <t>G000120</t>
  </si>
  <si>
    <t>G000121</t>
  </si>
  <si>
    <t>G000122</t>
  </si>
  <si>
    <t>G000123</t>
  </si>
  <si>
    <t>G000124</t>
  </si>
  <si>
    <t>G000125</t>
  </si>
  <si>
    <t>G000126</t>
  </si>
  <si>
    <t>G000127</t>
  </si>
  <si>
    <t>G000128</t>
  </si>
  <si>
    <t>G000129</t>
  </si>
  <si>
    <t>G000130</t>
  </si>
  <si>
    <t>G000132</t>
  </si>
  <si>
    <t>G000133</t>
  </si>
  <si>
    <t>G000134</t>
  </si>
  <si>
    <t>G000135</t>
  </si>
  <si>
    <t>G000136</t>
  </si>
  <si>
    <t>G000137</t>
  </si>
  <si>
    <t>G000138</t>
  </si>
  <si>
    <t>G000139</t>
  </si>
  <si>
    <t>G000140</t>
  </si>
  <si>
    <t>G000141</t>
  </si>
  <si>
    <t>G000142</t>
  </si>
  <si>
    <t>G000143</t>
  </si>
  <si>
    <t>G000144</t>
  </si>
  <si>
    <t>G000145</t>
  </si>
  <si>
    <t>G000146</t>
  </si>
  <si>
    <t>G000147</t>
  </si>
  <si>
    <t>G000148</t>
  </si>
  <si>
    <t>G000149</t>
  </si>
  <si>
    <t>G000150</t>
  </si>
  <si>
    <t>G000151</t>
  </si>
  <si>
    <t>G000152</t>
  </si>
  <si>
    <t>G000153</t>
  </si>
  <si>
    <t>G000154</t>
  </si>
  <si>
    <t>G000155</t>
  </si>
  <si>
    <t>G000156</t>
  </si>
  <si>
    <t>G000157</t>
  </si>
  <si>
    <t>CAP CHARGES - YFC</t>
  </si>
  <si>
    <t>G000158</t>
  </si>
  <si>
    <t>G000159</t>
  </si>
  <si>
    <t>EDT</t>
  </si>
  <si>
    <t>G000160</t>
  </si>
  <si>
    <t>G000161</t>
  </si>
  <si>
    <t>G000162</t>
  </si>
  <si>
    <t>G000163</t>
  </si>
  <si>
    <t>G000164</t>
  </si>
  <si>
    <t>G000165</t>
  </si>
  <si>
    <t>G000166</t>
  </si>
  <si>
    <t>G000167</t>
  </si>
  <si>
    <t>G000168</t>
  </si>
  <si>
    <t>G000169</t>
  </si>
  <si>
    <t>G000170</t>
  </si>
  <si>
    <t>G000171</t>
  </si>
  <si>
    <t>G000172</t>
  </si>
  <si>
    <t>G000173</t>
  </si>
  <si>
    <t>G000174</t>
  </si>
  <si>
    <t>G000175</t>
  </si>
  <si>
    <t>G000176</t>
  </si>
  <si>
    <t>G000177</t>
  </si>
  <si>
    <t>G000178</t>
  </si>
  <si>
    <t>G000179</t>
  </si>
  <si>
    <t>G000180</t>
  </si>
  <si>
    <t>G000181</t>
  </si>
  <si>
    <t>G000182</t>
  </si>
  <si>
    <t>G000183</t>
  </si>
  <si>
    <t>G000184</t>
  </si>
  <si>
    <t>G000185</t>
  </si>
  <si>
    <t>G000186</t>
  </si>
  <si>
    <t>G000187</t>
  </si>
  <si>
    <t>G000188</t>
  </si>
  <si>
    <t>G000189</t>
  </si>
  <si>
    <t>G000190</t>
  </si>
  <si>
    <t>G000191</t>
  </si>
  <si>
    <t>G000192</t>
  </si>
  <si>
    <t>G000193</t>
  </si>
  <si>
    <t>G000194</t>
  </si>
  <si>
    <t>G000195</t>
  </si>
  <si>
    <t>G000196</t>
  </si>
  <si>
    <t>G000197</t>
  </si>
  <si>
    <t>G000198</t>
  </si>
  <si>
    <t>G000199</t>
  </si>
  <si>
    <t>G000200</t>
  </si>
  <si>
    <t>G000201</t>
  </si>
  <si>
    <t>G000202</t>
  </si>
  <si>
    <t>G000204</t>
  </si>
  <si>
    <t>G000205</t>
  </si>
  <si>
    <t>G000206</t>
  </si>
  <si>
    <t>G000208</t>
  </si>
  <si>
    <t>G000209</t>
  </si>
  <si>
    <t>G000210</t>
  </si>
  <si>
    <t>G000213</t>
  </si>
  <si>
    <t>G000214</t>
  </si>
  <si>
    <t>G000215</t>
  </si>
  <si>
    <t>G000216</t>
  </si>
  <si>
    <t>G000217</t>
  </si>
  <si>
    <t>G000218</t>
  </si>
  <si>
    <t>G000219</t>
  </si>
  <si>
    <t>G000220</t>
  </si>
  <si>
    <t>G000221</t>
  </si>
  <si>
    <t>G000222</t>
  </si>
  <si>
    <t>G000223</t>
  </si>
  <si>
    <t>G000224</t>
  </si>
  <si>
    <t>G000225</t>
  </si>
  <si>
    <t>G000226</t>
  </si>
  <si>
    <t>G000228</t>
  </si>
  <si>
    <t>G000229</t>
  </si>
  <si>
    <t>G000232</t>
  </si>
  <si>
    <t>G000233</t>
  </si>
  <si>
    <t>G000234</t>
  </si>
  <si>
    <t>G000235</t>
  </si>
  <si>
    <t>ACFS</t>
  </si>
  <si>
    <t>G000237</t>
  </si>
  <si>
    <t>G000238</t>
  </si>
  <si>
    <t>G000239</t>
  </si>
  <si>
    <t>G000240</t>
  </si>
  <si>
    <t>G000241</t>
  </si>
  <si>
    <t>G000242</t>
  </si>
  <si>
    <t>G000243</t>
  </si>
  <si>
    <t>G000244</t>
  </si>
  <si>
    <t>G000246</t>
  </si>
  <si>
    <t>G000247</t>
  </si>
  <si>
    <t>G000248</t>
  </si>
  <si>
    <t>G000249</t>
  </si>
  <si>
    <t>G000250</t>
  </si>
  <si>
    <t>G000251</t>
  </si>
  <si>
    <t>G000252</t>
  </si>
  <si>
    <t>DN 240993</t>
  </si>
  <si>
    <t>G000253</t>
  </si>
  <si>
    <t>AO 160594</t>
  </si>
  <si>
    <t>G000254</t>
  </si>
  <si>
    <t>AHA 260594</t>
  </si>
  <si>
    <t>G000255</t>
  </si>
  <si>
    <t>JO 110893</t>
  </si>
  <si>
    <t>G000256</t>
  </si>
  <si>
    <t>KPD 011194</t>
  </si>
  <si>
    <t>G000257</t>
  </si>
  <si>
    <t>AJ 010199</t>
  </si>
  <si>
    <t>G000258</t>
  </si>
  <si>
    <t>G000259</t>
  </si>
  <si>
    <t>G000260</t>
  </si>
  <si>
    <t>G000261</t>
  </si>
  <si>
    <t>G000262</t>
  </si>
  <si>
    <t>G000263</t>
  </si>
  <si>
    <t>TM VISITORS</t>
  </si>
  <si>
    <t>G000264</t>
  </si>
  <si>
    <t>G000265</t>
  </si>
  <si>
    <t>LSD DL READING</t>
  </si>
  <si>
    <t>G000266</t>
  </si>
  <si>
    <t>MAK 171295</t>
  </si>
  <si>
    <t>G000267</t>
  </si>
  <si>
    <t>D K 100641219</t>
  </si>
  <si>
    <t>G000268</t>
  </si>
  <si>
    <t>G000269</t>
  </si>
  <si>
    <t>16-18 ALS</t>
  </si>
  <si>
    <t>G000270</t>
  </si>
  <si>
    <t>G000271</t>
  </si>
  <si>
    <t>G000272</t>
  </si>
  <si>
    <t>G000273</t>
  </si>
  <si>
    <t>G000274</t>
  </si>
  <si>
    <t>YPLA</t>
  </si>
  <si>
    <t>G000275</t>
  </si>
  <si>
    <t>G000276</t>
  </si>
  <si>
    <t>G000277</t>
  </si>
  <si>
    <t>G000278</t>
  </si>
  <si>
    <t>G000279</t>
  </si>
  <si>
    <t>G000280</t>
  </si>
  <si>
    <t>G000281</t>
  </si>
  <si>
    <t>G000282</t>
  </si>
  <si>
    <t>G000283</t>
  </si>
  <si>
    <t>G000284</t>
  </si>
  <si>
    <t>G000285</t>
  </si>
  <si>
    <t>ACLS WFL 2013</t>
  </si>
  <si>
    <t>G000286</t>
  </si>
  <si>
    <t>ACLS FEML 2013</t>
  </si>
  <si>
    <t>G000287</t>
  </si>
  <si>
    <t>G000288</t>
  </si>
  <si>
    <t>G000289</t>
  </si>
  <si>
    <t>G000290</t>
  </si>
  <si>
    <t>G000291</t>
  </si>
  <si>
    <t>G000292</t>
  </si>
  <si>
    <t>G000293</t>
  </si>
  <si>
    <t>G000294</t>
  </si>
  <si>
    <t>G000295</t>
  </si>
  <si>
    <t>G000296</t>
  </si>
  <si>
    <t>EH H &amp; SC</t>
  </si>
  <si>
    <t>G000297</t>
  </si>
  <si>
    <t>G000298</t>
  </si>
  <si>
    <t>G000299</t>
  </si>
  <si>
    <t>EH P &amp; D</t>
  </si>
  <si>
    <t>G000300</t>
  </si>
  <si>
    <t>WFH PSD</t>
  </si>
  <si>
    <t>G000301</t>
  </si>
  <si>
    <t>G000302</t>
  </si>
  <si>
    <t>WFH AAA</t>
  </si>
  <si>
    <t>G000303</t>
  </si>
  <si>
    <t>G000304</t>
  </si>
  <si>
    <t>G000305</t>
  </si>
  <si>
    <t>G000306</t>
  </si>
  <si>
    <t>G000307</t>
  </si>
  <si>
    <t>G000308</t>
  </si>
  <si>
    <t>G000309</t>
  </si>
  <si>
    <t>G000310</t>
  </si>
  <si>
    <t>G000311</t>
  </si>
  <si>
    <t>G000312</t>
  </si>
  <si>
    <t>HN 130495</t>
  </si>
  <si>
    <t>G000313</t>
  </si>
  <si>
    <t>G000314</t>
  </si>
  <si>
    <t>PPF OT START GBR</t>
  </si>
  <si>
    <t>G000315</t>
  </si>
  <si>
    <t>PPF OT START NB</t>
  </si>
  <si>
    <t>G000316</t>
  </si>
  <si>
    <t>AH 17.07.1998</t>
  </si>
  <si>
    <t>G000317</t>
  </si>
  <si>
    <t>A F 16</t>
  </si>
  <si>
    <t>G000318</t>
  </si>
  <si>
    <t>G000319</t>
  </si>
  <si>
    <t>G000320</t>
  </si>
  <si>
    <t>G000321</t>
  </si>
  <si>
    <t>VT 201295</t>
  </si>
  <si>
    <t>G000322</t>
  </si>
  <si>
    <t>ARTS RUFFORD GALLERY</t>
  </si>
  <si>
    <t>G000323</t>
  </si>
  <si>
    <t>G000324</t>
  </si>
  <si>
    <t>T A 100996</t>
  </si>
  <si>
    <t>G000325</t>
  </si>
  <si>
    <t>UASC M A 151093</t>
  </si>
  <si>
    <t>G000326</t>
  </si>
  <si>
    <t>UASC Z A 061293</t>
  </si>
  <si>
    <t>G000327</t>
  </si>
  <si>
    <t>UASC H M 210493</t>
  </si>
  <si>
    <t>G000328</t>
  </si>
  <si>
    <t>UASC G M 010194</t>
  </si>
  <si>
    <t>G000329</t>
  </si>
  <si>
    <t>UASC M M 010294</t>
  </si>
  <si>
    <t>G000330</t>
  </si>
  <si>
    <t>UASC F K 150593</t>
  </si>
  <si>
    <t>G000331</t>
  </si>
  <si>
    <t>UASC D N 240993</t>
  </si>
  <si>
    <t>G000332</t>
  </si>
  <si>
    <t>UASC J O 110893</t>
  </si>
  <si>
    <t>G000333</t>
  </si>
  <si>
    <t>G000334</t>
  </si>
  <si>
    <t>G000335</t>
  </si>
  <si>
    <t>UASC - T K 01/04/1999</t>
  </si>
  <si>
    <t>G000336</t>
  </si>
  <si>
    <t>UASC - A R 060598</t>
  </si>
  <si>
    <t>G000337</t>
  </si>
  <si>
    <t>UASC - K H 010297</t>
  </si>
  <si>
    <t>G000338</t>
  </si>
  <si>
    <t>G000339</t>
  </si>
  <si>
    <t>G000340</t>
  </si>
  <si>
    <t>G000341</t>
  </si>
  <si>
    <t>G000342</t>
  </si>
  <si>
    <t>G000343</t>
  </si>
  <si>
    <t>G000344</t>
  </si>
  <si>
    <t>G000345</t>
  </si>
  <si>
    <t>G000346</t>
  </si>
  <si>
    <t>ACLS WFL 2014</t>
  </si>
  <si>
    <t>G000347</t>
  </si>
  <si>
    <t>ACLS FEML 2014</t>
  </si>
  <si>
    <t>G000348</t>
  </si>
  <si>
    <t>G000349</t>
  </si>
  <si>
    <t>G000350</t>
  </si>
  <si>
    <t>G000351</t>
  </si>
  <si>
    <t>G000352</t>
  </si>
  <si>
    <t>G000353</t>
  </si>
  <si>
    <t>G000354</t>
  </si>
  <si>
    <t>G000355</t>
  </si>
  <si>
    <t>UASC - HK</t>
  </si>
  <si>
    <t>G000356</t>
  </si>
  <si>
    <t>UASC - GA</t>
  </si>
  <si>
    <t>G000357</t>
  </si>
  <si>
    <t>G000358</t>
  </si>
  <si>
    <t>G000359</t>
  </si>
  <si>
    <t>G000360</t>
  </si>
  <si>
    <t>G000361</t>
  </si>
  <si>
    <t>G000362</t>
  </si>
  <si>
    <t>G000363</t>
  </si>
  <si>
    <t>UASC S M 010197</t>
  </si>
  <si>
    <t>G000364</t>
  </si>
  <si>
    <t>UASC S M 031098</t>
  </si>
  <si>
    <t>G000367</t>
  </si>
  <si>
    <t>UASC - M E 200397</t>
  </si>
  <si>
    <t>G000368</t>
  </si>
  <si>
    <t>UASC A Y 081298</t>
  </si>
  <si>
    <t>G000369</t>
  </si>
  <si>
    <t>UASC J M 260498</t>
  </si>
  <si>
    <t>G000370</t>
  </si>
  <si>
    <t>G000371</t>
  </si>
  <si>
    <t>G000372</t>
  </si>
  <si>
    <t>G000373</t>
  </si>
  <si>
    <t>NOTTS ARTS FUND</t>
  </si>
  <si>
    <t>G000374</t>
  </si>
  <si>
    <t>G000375</t>
  </si>
  <si>
    <t>UASC DA 201097</t>
  </si>
  <si>
    <t>G000376</t>
  </si>
  <si>
    <t>G000377</t>
  </si>
  <si>
    <t>G000378</t>
  </si>
  <si>
    <t>G000379</t>
  </si>
  <si>
    <t>G000380</t>
  </si>
  <si>
    <t>G000381</t>
  </si>
  <si>
    <t>G000382</t>
  </si>
  <si>
    <t>G000383</t>
  </si>
  <si>
    <t>UASC - H U 050800</t>
  </si>
  <si>
    <t>G000384</t>
  </si>
  <si>
    <t>G000385</t>
  </si>
  <si>
    <t>G000386</t>
  </si>
  <si>
    <t>G000387</t>
  </si>
  <si>
    <t>G000388</t>
  </si>
  <si>
    <t>G000389</t>
  </si>
  <si>
    <t>G000390</t>
  </si>
  <si>
    <t>ITM LSTF</t>
  </si>
  <si>
    <t>G000391</t>
  </si>
  <si>
    <t>G000392</t>
  </si>
  <si>
    <t>ITM ERDF</t>
  </si>
  <si>
    <t>G000393</t>
  </si>
  <si>
    <t>G000394</t>
  </si>
  <si>
    <t>G000395</t>
  </si>
  <si>
    <t>G000396</t>
  </si>
  <si>
    <t>G000398</t>
  </si>
  <si>
    <t>UASC I Y 020597</t>
  </si>
  <si>
    <t>G000399</t>
  </si>
  <si>
    <t>UASC SGA 05082000</t>
  </si>
  <si>
    <t>EARTH &amp; FIRE</t>
  </si>
  <si>
    <t>G000400</t>
  </si>
  <si>
    <t>UASC L T 080900</t>
  </si>
  <si>
    <t>G000401</t>
  </si>
  <si>
    <t>UASC A T 061098</t>
  </si>
  <si>
    <t>G000402</t>
  </si>
  <si>
    <t>UASC B S 0</t>
  </si>
  <si>
    <t>G000403</t>
  </si>
  <si>
    <t>UASC I A 160602</t>
  </si>
  <si>
    <t>G000404</t>
  </si>
  <si>
    <t>COMMUNITY COHESION FUND</t>
  </si>
  <si>
    <t>G000405</t>
  </si>
  <si>
    <t>UASC OM 1990</t>
  </si>
  <si>
    <t>G000406</t>
  </si>
  <si>
    <t>UASC - TQP 140299</t>
  </si>
  <si>
    <t>G000407</t>
  </si>
  <si>
    <t>UASC M G 140199</t>
  </si>
  <si>
    <t>G000408</t>
  </si>
  <si>
    <t>UASC M G 291202</t>
  </si>
  <si>
    <t>G000409</t>
  </si>
  <si>
    <t>UASC O G 290103</t>
  </si>
  <si>
    <t>G000410</t>
  </si>
  <si>
    <t>UASC S R 120200</t>
  </si>
  <si>
    <t>G000411</t>
  </si>
  <si>
    <t>G000412</t>
  </si>
  <si>
    <t>G000413</t>
  </si>
  <si>
    <t>G000414</t>
  </si>
  <si>
    <t>G000415</t>
  </si>
  <si>
    <t>G000416</t>
  </si>
  <si>
    <t>UASC D C 121097</t>
  </si>
  <si>
    <t>G000417</t>
  </si>
  <si>
    <t>UASC M R 280898</t>
  </si>
  <si>
    <t>G000418</t>
  </si>
  <si>
    <t>UASC D S 06082000</t>
  </si>
  <si>
    <t>G000419</t>
  </si>
  <si>
    <t>UASC M K20042000</t>
  </si>
  <si>
    <t>G000420</t>
  </si>
  <si>
    <t>UASC T N 03062000</t>
  </si>
  <si>
    <t>G000421</t>
  </si>
  <si>
    <t>UASC A H 01051999</t>
  </si>
  <si>
    <t>G000422</t>
  </si>
  <si>
    <t>UASC F H 01022000</t>
  </si>
  <si>
    <t>G000423</t>
  </si>
  <si>
    <t>UASC S H 01082000</t>
  </si>
  <si>
    <t>G000424</t>
  </si>
  <si>
    <t>UASC E A 01052000</t>
  </si>
  <si>
    <t>G000425</t>
  </si>
  <si>
    <t>UASC A M 11061998</t>
  </si>
  <si>
    <t>G000426</t>
  </si>
  <si>
    <t>G000427</t>
  </si>
  <si>
    <t>UASC M A 01092000</t>
  </si>
  <si>
    <t>G000428</t>
  </si>
  <si>
    <t>UASC H K 01012000</t>
  </si>
  <si>
    <t>G000429</t>
  </si>
  <si>
    <t>UASC S AHAMDZAI 2000</t>
  </si>
  <si>
    <t>GREEN SPACES</t>
  </si>
  <si>
    <t>G000430</t>
  </si>
  <si>
    <t>UASC I MIAKHEL 13052002</t>
  </si>
  <si>
    <t>G000431</t>
  </si>
  <si>
    <t>UASC S JALAL 26102000</t>
  </si>
  <si>
    <t>G000432</t>
  </si>
  <si>
    <t>UASC J MOHAMMAD 10071999</t>
  </si>
  <si>
    <t>G000433</t>
  </si>
  <si>
    <t>UASC S HUSSAIN 01051998</t>
  </si>
  <si>
    <t>G000434</t>
  </si>
  <si>
    <t>G00276</t>
  </si>
  <si>
    <t>GCWE000</t>
  </si>
  <si>
    <t>GCWP088</t>
  </si>
  <si>
    <t>GCWT001</t>
  </si>
  <si>
    <t>GCYA549</t>
  </si>
  <si>
    <t>RETAIL - CORP</t>
  </si>
  <si>
    <t>GCYA551</t>
  </si>
  <si>
    <t>GCYA879</t>
  </si>
  <si>
    <t>GCYS000</t>
  </si>
  <si>
    <t>GCYS003</t>
  </si>
  <si>
    <t>GCYS004</t>
  </si>
  <si>
    <t>SHERWOOD -CAR PARKIN</t>
  </si>
  <si>
    <t>GCZA000</t>
  </si>
  <si>
    <t>MISCELLANEOUS</t>
  </si>
  <si>
    <t>GCZA001</t>
  </si>
  <si>
    <t>DFT - TSG</t>
  </si>
  <si>
    <t>GCZA012</t>
  </si>
  <si>
    <t>SUSTRANS</t>
  </si>
  <si>
    <t>GCZA016</t>
  </si>
  <si>
    <t>FREE TO USE</t>
  </si>
  <si>
    <t>GCZA018</t>
  </si>
  <si>
    <t>RUSHCLIFFE BOROUGH COUNCI</t>
  </si>
  <si>
    <t>GCZA021</t>
  </si>
  <si>
    <t>GEDLING BOROUGH COUNCIL</t>
  </si>
  <si>
    <t>GCZA023</t>
  </si>
  <si>
    <t>MANSFIELD DISTRICT COUNCIL</t>
  </si>
  <si>
    <t>GCZA024</t>
  </si>
  <si>
    <t>GCZA026</t>
  </si>
  <si>
    <t>RURAL TOURING LIECS</t>
  </si>
  <si>
    <t>GCZA029</t>
  </si>
  <si>
    <t>BASSETLAW DIST COUNCIL</t>
  </si>
  <si>
    <t>GCZA030</t>
  </si>
  <si>
    <t>PARISH COUNCIL CONTRIBUTIONS</t>
  </si>
  <si>
    <t>GCZA031</t>
  </si>
  <si>
    <t>NOTTINGHAM CITY COUNCIL (NON GP)</t>
  </si>
  <si>
    <t>GCZA034</t>
  </si>
  <si>
    <t>BROXTOWE BOROUGH COUNCIL</t>
  </si>
  <si>
    <t>GCZA036</t>
  </si>
  <si>
    <t>ASHFIELD DISTRICT COUNCIL</t>
  </si>
  <si>
    <t>GCZA037</t>
  </si>
  <si>
    <t>GCZA038</t>
  </si>
  <si>
    <t>BRITISH WATERWAYS</t>
  </si>
  <si>
    <t>GCZA039</t>
  </si>
  <si>
    <t>NEWARK &amp; SHERWOOD DC</t>
  </si>
  <si>
    <t>GCZA040</t>
  </si>
  <si>
    <t>HIGHWAYS AGENCY</t>
  </si>
  <si>
    <t>GCZA041</t>
  </si>
  <si>
    <t>ERDF BUS CLAIMS</t>
  </si>
  <si>
    <t>GCZA044</t>
  </si>
  <si>
    <t>DEFRA</t>
  </si>
  <si>
    <t>LSD DL CY</t>
  </si>
  <si>
    <t>GCZA046</t>
  </si>
  <si>
    <t>LIS COMMUNITY CONTRIBUTIONS</t>
  </si>
  <si>
    <t>GCZA047</t>
  </si>
  <si>
    <t>GROWTH POINT (LTP)</t>
  </si>
  <si>
    <t>GCZA048</t>
  </si>
  <si>
    <t>LTP SOUTH</t>
  </si>
  <si>
    <t>GCZA049</t>
  </si>
  <si>
    <t>LTP NORTH</t>
  </si>
  <si>
    <t>GCZA051</t>
  </si>
  <si>
    <t>LAND RECLAMATION MISC</t>
  </si>
  <si>
    <t>GCZA052</t>
  </si>
  <si>
    <t>BRITISH COAL</t>
  </si>
  <si>
    <t>GCZA053</t>
  </si>
  <si>
    <t>FORESTRY COMMISION</t>
  </si>
  <si>
    <t>GCZA054</t>
  </si>
  <si>
    <t>ERDF ASHFIELD TRAILS</t>
  </si>
  <si>
    <t>GCZA055</t>
  </si>
  <si>
    <t>ERDF RIVER LEEN</t>
  </si>
  <si>
    <t>GCZA056</t>
  </si>
  <si>
    <t>ERDF MANTON GATEWAY</t>
  </si>
  <si>
    <t>GCZA099</t>
  </si>
  <si>
    <t>CAPITAL INCOME RECEIVED</t>
  </si>
  <si>
    <t>GCZA101</t>
  </si>
  <si>
    <t>GRITTERS R &amp; R FUND</t>
  </si>
  <si>
    <t>GCZB010</t>
  </si>
  <si>
    <t>GCZC071</t>
  </si>
  <si>
    <t>GCZC077</t>
  </si>
  <si>
    <t>GCZC097</t>
  </si>
  <si>
    <t>GCZC103</t>
  </si>
  <si>
    <t>RUFFORD - CARPARKING</t>
  </si>
  <si>
    <t>GCZC104</t>
  </si>
  <si>
    <t>SHERWOOD -RANGERS</t>
  </si>
  <si>
    <t>GCZC107</t>
  </si>
  <si>
    <t>GCZC111</t>
  </si>
  <si>
    <t>GCZC125</t>
  </si>
  <si>
    <t>GCZC129</t>
  </si>
  <si>
    <t>GCZD042</t>
  </si>
  <si>
    <t>GCZD071</t>
  </si>
  <si>
    <t>GCZD077</t>
  </si>
  <si>
    <t>GCZD097</t>
  </si>
  <si>
    <t>GCZD103</t>
  </si>
  <si>
    <t>GCZD104</t>
  </si>
  <si>
    <t>GCZD107</t>
  </si>
  <si>
    <t>GCZD111</t>
  </si>
  <si>
    <t>GCZD125</t>
  </si>
  <si>
    <t>GCZE501</t>
  </si>
  <si>
    <t>GCZE505</t>
  </si>
  <si>
    <t>GCZE507</t>
  </si>
  <si>
    <t>GCZE513</t>
  </si>
  <si>
    <t>RUFFORD - RANGERS</t>
  </si>
  <si>
    <t>GCZE529</t>
  </si>
  <si>
    <t>GCZE534</t>
  </si>
  <si>
    <t>GCZE535</t>
  </si>
  <si>
    <t>GCZE541</t>
  </si>
  <si>
    <t>GCZE554</t>
  </si>
  <si>
    <t>GCZE567</t>
  </si>
  <si>
    <t>GCZE568</t>
  </si>
  <si>
    <t>GCZE570</t>
  </si>
  <si>
    <t>GCZE572</t>
  </si>
  <si>
    <t>GCZE576</t>
  </si>
  <si>
    <t>GCZE578</t>
  </si>
  <si>
    <t>GCZE581</t>
  </si>
  <si>
    <t>GCZE585</t>
  </si>
  <si>
    <t>GCZE592</t>
  </si>
  <si>
    <t>GCZE593</t>
  </si>
  <si>
    <t>GCZE594</t>
  </si>
  <si>
    <t>GCZE595</t>
  </si>
  <si>
    <t>GCZE601</t>
  </si>
  <si>
    <t>GCZE604</t>
  </si>
  <si>
    <t>GCZE605</t>
  </si>
  <si>
    <t>GCZE607</t>
  </si>
  <si>
    <t>GCZE609</t>
  </si>
  <si>
    <t>GCZE610</t>
  </si>
  <si>
    <t>GCZE611</t>
  </si>
  <si>
    <t>GCZE612</t>
  </si>
  <si>
    <t>GCZE613</t>
  </si>
  <si>
    <t>GCZE614</t>
  </si>
  <si>
    <t>GCZE615</t>
  </si>
  <si>
    <t>GCZE616</t>
  </si>
  <si>
    <t>GCZE617</t>
  </si>
  <si>
    <t>GCZE618</t>
  </si>
  <si>
    <t>GCZE619</t>
  </si>
  <si>
    <t>GCZE620</t>
  </si>
  <si>
    <t>GCZE621</t>
  </si>
  <si>
    <t>TSB</t>
  </si>
  <si>
    <t>GCZE622</t>
  </si>
  <si>
    <t>GCZE623</t>
  </si>
  <si>
    <t>GCZE624</t>
  </si>
  <si>
    <t>GCZE625</t>
  </si>
  <si>
    <t>GCZE626</t>
  </si>
  <si>
    <t>GCZE627</t>
  </si>
  <si>
    <t>GCZE628</t>
  </si>
  <si>
    <t>GCZE629</t>
  </si>
  <si>
    <t>STOKE BARDOLPH SUB STATION</t>
  </si>
  <si>
    <t>GCZE630</t>
  </si>
  <si>
    <t>HIGH BRECKS FARM</t>
  </si>
  <si>
    <t>GCZE631</t>
  </si>
  <si>
    <t>GREEN MILE BARNS</t>
  </si>
  <si>
    <t>GCZE632</t>
  </si>
  <si>
    <t>STAFFORD AVENUE, NEWARK</t>
  </si>
  <si>
    <t>GCZE633</t>
  </si>
  <si>
    <t>SYCAMORE CLOSE, NEWARK</t>
  </si>
  <si>
    <t>GCZE634</t>
  </si>
  <si>
    <t>S278 LAND AT WESTGATE STATION RD BECKING</t>
  </si>
  <si>
    <t>GCZE635</t>
  </si>
  <si>
    <t>S278 CARLTON ON TRENT WIND TURBINE</t>
  </si>
  <si>
    <t>GCZE636</t>
  </si>
  <si>
    <t>GCZE637</t>
  </si>
  <si>
    <t>GCZE638</t>
  </si>
  <si>
    <t>GCZE639</t>
  </si>
  <si>
    <t>GCZE640</t>
  </si>
  <si>
    <t>GCZE641</t>
  </si>
  <si>
    <t>CHASE FARM, MAPPERLEY</t>
  </si>
  <si>
    <t>GCZE642</t>
  </si>
  <si>
    <t>PODDER LANE, MAPPERLEY</t>
  </si>
  <si>
    <t>GCZE643</t>
  </si>
  <si>
    <t>LAND AT 102-104 ROLLESTON DRIVE ARNOLD</t>
  </si>
  <si>
    <t>GCZE644</t>
  </si>
  <si>
    <t>IGAS OILFIELD SITE  BOTHAMSALL</t>
  </si>
  <si>
    <t>GCZE645</t>
  </si>
  <si>
    <t>CAR PARK ACCESS, 11 NOTTM RD, MANSFIELD</t>
  </si>
  <si>
    <t>GCZE646</t>
  </si>
  <si>
    <t>S278 BARCHESTER CARE HOME, CROSS LANE</t>
  </si>
  <si>
    <t>GCZE647</t>
  </si>
  <si>
    <t>OLD SHERWOOD INN, CHAPLE ST, K-IN-ASH</t>
  </si>
  <si>
    <t>GCZE648</t>
  </si>
  <si>
    <t>CEDARS FARM, BUTT LN, NORMANTON ON SOAR</t>
  </si>
  <si>
    <t>GCZE649</t>
  </si>
  <si>
    <t>LARWOOD PARK, SOUTH RD, K-IN-ASH</t>
  </si>
  <si>
    <t>GCZE650</t>
  </si>
  <si>
    <t>GCZE651</t>
  </si>
  <si>
    <t>GCZE652</t>
  </si>
  <si>
    <t>GCZE653</t>
  </si>
  <si>
    <t>S278 LAND AT MOOR LANE, EAST STOKE</t>
  </si>
  <si>
    <t>RURAL TOURING NOTTS</t>
  </si>
  <si>
    <t>GCZE654</t>
  </si>
  <si>
    <t>GCZE655</t>
  </si>
  <si>
    <t>GCZE656</t>
  </si>
  <si>
    <t>GCZE657</t>
  </si>
  <si>
    <t>DENTONS S278 AGREEMENT</t>
  </si>
  <si>
    <t>GCZE658</t>
  </si>
  <si>
    <t>GCZE659</t>
  </si>
  <si>
    <t>GCZE660</t>
  </si>
  <si>
    <t>CATERING -RUFFORD</t>
  </si>
  <si>
    <t>GCZE661</t>
  </si>
  <si>
    <t>GCZE662</t>
  </si>
  <si>
    <t>GCZE663</t>
  </si>
  <si>
    <t>GCZE664</t>
  </si>
  <si>
    <t>GCZE665</t>
  </si>
  <si>
    <t>RURAL TOURING BM</t>
  </si>
  <si>
    <t>GCZE666</t>
  </si>
  <si>
    <t>GCZE667</t>
  </si>
  <si>
    <t>GCZE668</t>
  </si>
  <si>
    <t>GCZE669</t>
  </si>
  <si>
    <t>GCZE670</t>
  </si>
  <si>
    <t>GCZE671</t>
  </si>
  <si>
    <t>GCZE672</t>
  </si>
  <si>
    <t>GCZE673</t>
  </si>
  <si>
    <t>GCZE674</t>
  </si>
  <si>
    <t>GCZE675</t>
  </si>
  <si>
    <t>GCZE676</t>
  </si>
  <si>
    <t>GCZE677</t>
  </si>
  <si>
    <t>GCZE678</t>
  </si>
  <si>
    <t>GCZE679</t>
  </si>
  <si>
    <t>GCZE680</t>
  </si>
  <si>
    <t>GCZE681</t>
  </si>
  <si>
    <t>GCZE682</t>
  </si>
  <si>
    <t>GCZE683</t>
  </si>
  <si>
    <t>GCZE684</t>
  </si>
  <si>
    <t>UASC</t>
  </si>
  <si>
    <t>GCZE685</t>
  </si>
  <si>
    <t>GCZE686</t>
  </si>
  <si>
    <t>GCZE687</t>
  </si>
  <si>
    <t>GCZE688</t>
  </si>
  <si>
    <t>GCZE689</t>
  </si>
  <si>
    <t>GCZE690</t>
  </si>
  <si>
    <t>GCZE691</t>
  </si>
  <si>
    <t>GCZE692</t>
  </si>
  <si>
    <t>GCZE693</t>
  </si>
  <si>
    <t>GCZE694</t>
  </si>
  <si>
    <t>GCZE695</t>
  </si>
  <si>
    <t>GCZF505</t>
  </si>
  <si>
    <t>GCZF507</t>
  </si>
  <si>
    <t>CAMHS</t>
  </si>
  <si>
    <t>GCZF529</t>
  </si>
  <si>
    <t>CAP CHARGES-PRIMARY</t>
  </si>
  <si>
    <t>GCZF534</t>
  </si>
  <si>
    <t>GCZF535</t>
  </si>
  <si>
    <t>GCZF541</t>
  </si>
  <si>
    <t>GCZF554</t>
  </si>
  <si>
    <t>GCZF567</t>
  </si>
  <si>
    <t>GCZF568</t>
  </si>
  <si>
    <t>GCZF570</t>
  </si>
  <si>
    <t>GCZF572</t>
  </si>
  <si>
    <t>GCZF576</t>
  </si>
  <si>
    <t>CAMPUS LOCAL FUND</t>
  </si>
  <si>
    <t>GCZF578</t>
  </si>
  <si>
    <t>SHERWOOD GENERAL</t>
  </si>
  <si>
    <t>GCZF581</t>
  </si>
  <si>
    <t>GCZF585</t>
  </si>
  <si>
    <t>GCZF589</t>
  </si>
  <si>
    <t>GCZF591</t>
  </si>
  <si>
    <t>GCZF592</t>
  </si>
  <si>
    <t>GCZF593</t>
  </si>
  <si>
    <t>GCZF594</t>
  </si>
  <si>
    <t>GCZF595</t>
  </si>
  <si>
    <t>GCZF601</t>
  </si>
  <si>
    <t>GCZF604</t>
  </si>
  <si>
    <t>GCZF605</t>
  </si>
  <si>
    <t>GCZF607</t>
  </si>
  <si>
    <t>GCZF609</t>
  </si>
  <si>
    <t>GCZF611</t>
  </si>
  <si>
    <t>GCZF612</t>
  </si>
  <si>
    <t>GCZF613</t>
  </si>
  <si>
    <t>GCZF614</t>
  </si>
  <si>
    <t>GCZF615</t>
  </si>
  <si>
    <t>GCZF616</t>
  </si>
  <si>
    <t>GCZF617</t>
  </si>
  <si>
    <t>GCZF618</t>
  </si>
  <si>
    <t>GCZF619</t>
  </si>
  <si>
    <t>GCZF620</t>
  </si>
  <si>
    <t>GCZF621</t>
  </si>
  <si>
    <t>GCZF622</t>
  </si>
  <si>
    <t>GCZF623</t>
  </si>
  <si>
    <t>GCZF624</t>
  </si>
  <si>
    <t>GCZF625</t>
  </si>
  <si>
    <t>GCZF626</t>
  </si>
  <si>
    <t>GCZF627</t>
  </si>
  <si>
    <t>GFRM121</t>
  </si>
  <si>
    <t>GFRM725</t>
  </si>
  <si>
    <t>GGZE589</t>
  </si>
  <si>
    <t>HCEL000</t>
  </si>
  <si>
    <t>HCFE000</t>
  </si>
  <si>
    <t>HCMV000</t>
  </si>
  <si>
    <t>HCOT000</t>
  </si>
  <si>
    <t>HCPL000</t>
  </si>
  <si>
    <t>HCSC000</t>
  </si>
  <si>
    <t>HFEL000</t>
  </si>
  <si>
    <t>HFFE000</t>
  </si>
  <si>
    <t>HFMC001</t>
  </si>
  <si>
    <t>HFMV000</t>
  </si>
  <si>
    <t>HFOT000</t>
  </si>
  <si>
    <t>HFPL000</t>
  </si>
  <si>
    <t>HFRM000</t>
  </si>
  <si>
    <t>HFSC000</t>
  </si>
  <si>
    <t>HNFE000</t>
  </si>
  <si>
    <t>HNSC000</t>
  </si>
  <si>
    <t>LFXE012</t>
  </si>
  <si>
    <t>LFXE013</t>
  </si>
  <si>
    <t>LFXE014</t>
  </si>
  <si>
    <t>CAR BIKE LOAN FIRE SERVICE</t>
  </si>
  <si>
    <t>LFXE015</t>
  </si>
  <si>
    <t>LFXE016</t>
  </si>
  <si>
    <t>LFXE017</t>
  </si>
  <si>
    <t>P000001</t>
  </si>
  <si>
    <t>P000002</t>
  </si>
  <si>
    <t>P000003</t>
  </si>
  <si>
    <t>P000004</t>
  </si>
  <si>
    <t>P000005</t>
  </si>
  <si>
    <t>P000006</t>
  </si>
  <si>
    <t>P000007</t>
  </si>
  <si>
    <t>P000008</t>
  </si>
  <si>
    <t>P000009</t>
  </si>
  <si>
    <t>P000010</t>
  </si>
  <si>
    <t>P000011</t>
  </si>
  <si>
    <t>P000012</t>
  </si>
  <si>
    <t>P000013</t>
  </si>
  <si>
    <t>P000014</t>
  </si>
  <si>
    <t>P000015</t>
  </si>
  <si>
    <t>P000016</t>
  </si>
  <si>
    <t>P000017</t>
  </si>
  <si>
    <t>P000018</t>
  </si>
  <si>
    <t>P000019</t>
  </si>
  <si>
    <t>P000020</t>
  </si>
  <si>
    <t>P000021</t>
  </si>
  <si>
    <t>P000022</t>
  </si>
  <si>
    <t>P000023</t>
  </si>
  <si>
    <t>P000024</t>
  </si>
  <si>
    <t>P000025</t>
  </si>
  <si>
    <t>P000026</t>
  </si>
  <si>
    <t>P000027</t>
  </si>
  <si>
    <t>P000028</t>
  </si>
  <si>
    <t>P000029</t>
  </si>
  <si>
    <t>P000030</t>
  </si>
  <si>
    <t>P000031</t>
  </si>
  <si>
    <t>P000032</t>
  </si>
  <si>
    <t>P000033</t>
  </si>
  <si>
    <t>P000034</t>
  </si>
  <si>
    <t>P000035</t>
  </si>
  <si>
    <t>P000036</t>
  </si>
  <si>
    <t>P000037</t>
  </si>
  <si>
    <t>P000038</t>
  </si>
  <si>
    <t>P000039</t>
  </si>
  <si>
    <t>P000040</t>
  </si>
  <si>
    <t>P000041</t>
  </si>
  <si>
    <t>P000042</t>
  </si>
  <si>
    <t>P000043</t>
  </si>
  <si>
    <t>P000044</t>
  </si>
  <si>
    <t>P000045</t>
  </si>
  <si>
    <t>P000046</t>
  </si>
  <si>
    <t>P000047</t>
  </si>
  <si>
    <t>P000048</t>
  </si>
  <si>
    <t>P000049</t>
  </si>
  <si>
    <t>P000050</t>
  </si>
  <si>
    <t>P000051</t>
  </si>
  <si>
    <t>P000052</t>
  </si>
  <si>
    <t>P000053</t>
  </si>
  <si>
    <t>P000054</t>
  </si>
  <si>
    <t>P000055</t>
  </si>
  <si>
    <t>P000056</t>
  </si>
  <si>
    <t>P000057</t>
  </si>
  <si>
    <t>P000058</t>
  </si>
  <si>
    <t>P000059</t>
  </si>
  <si>
    <t>P000060</t>
  </si>
  <si>
    <t>P000061</t>
  </si>
  <si>
    <t>SIRP</t>
  </si>
  <si>
    <t>P000062</t>
  </si>
  <si>
    <t>P000063</t>
  </si>
  <si>
    <t>P000064</t>
  </si>
  <si>
    <t>P000065</t>
  </si>
  <si>
    <t>P000066</t>
  </si>
  <si>
    <t>P000067</t>
  </si>
  <si>
    <t>P000068</t>
  </si>
  <si>
    <t>P000069</t>
  </si>
  <si>
    <t>P000070</t>
  </si>
  <si>
    <t>P000071</t>
  </si>
  <si>
    <t>P000072</t>
  </si>
  <si>
    <t>P000073</t>
  </si>
  <si>
    <t>P000074</t>
  </si>
  <si>
    <t>P000075</t>
  </si>
  <si>
    <t>P000076</t>
  </si>
  <si>
    <t>P000077</t>
  </si>
  <si>
    <t>P000078</t>
  </si>
  <si>
    <t>P000079</t>
  </si>
  <si>
    <t>P000080</t>
  </si>
  <si>
    <t>P000081</t>
  </si>
  <si>
    <t>P000082</t>
  </si>
  <si>
    <t>P000083</t>
  </si>
  <si>
    <t>P000084</t>
  </si>
  <si>
    <t>P000085</t>
  </si>
  <si>
    <t>P000086</t>
  </si>
  <si>
    <t>P000087</t>
  </si>
  <si>
    <t>P000088</t>
  </si>
  <si>
    <t>P000089</t>
  </si>
  <si>
    <t>P000090</t>
  </si>
  <si>
    <t>CATERING -CORP</t>
  </si>
  <si>
    <t>P000091</t>
  </si>
  <si>
    <t>P000092</t>
  </si>
  <si>
    <t>P000093</t>
  </si>
  <si>
    <t>P000094</t>
  </si>
  <si>
    <t>RUFFORD GENERAL</t>
  </si>
  <si>
    <t>P000095</t>
  </si>
  <si>
    <t>P000096</t>
  </si>
  <si>
    <t>P000097</t>
  </si>
  <si>
    <t>P000098</t>
  </si>
  <si>
    <t>P000099</t>
  </si>
  <si>
    <t>P000100</t>
  </si>
  <si>
    <t>P000101</t>
  </si>
  <si>
    <t>P000102</t>
  </si>
  <si>
    <t>P000103</t>
  </si>
  <si>
    <t>P000104</t>
  </si>
  <si>
    <t>P000105</t>
  </si>
  <si>
    <t>P000106</t>
  </si>
  <si>
    <t>P000107</t>
  </si>
  <si>
    <t>P000108</t>
  </si>
  <si>
    <t>P000109</t>
  </si>
  <si>
    <t>P000110</t>
  </si>
  <si>
    <t>P000111</t>
  </si>
  <si>
    <t>P000112</t>
  </si>
  <si>
    <t>P000113</t>
  </si>
  <si>
    <t>P000114</t>
  </si>
  <si>
    <t>P000115</t>
  </si>
  <si>
    <t>P000116</t>
  </si>
  <si>
    <t>P000117</t>
  </si>
  <si>
    <t>P000118</t>
  </si>
  <si>
    <t>P000119</t>
  </si>
  <si>
    <t>P000120</t>
  </si>
  <si>
    <t>P000121</t>
  </si>
  <si>
    <t>P000122</t>
  </si>
  <si>
    <t>P000123</t>
  </si>
  <si>
    <t>P000124</t>
  </si>
  <si>
    <t>P000125</t>
  </si>
  <si>
    <t>P000126</t>
  </si>
  <si>
    <t>P000127</t>
  </si>
  <si>
    <t>P000128</t>
  </si>
  <si>
    <t>P000129</t>
  </si>
  <si>
    <t>P000130</t>
  </si>
  <si>
    <t>P000131</t>
  </si>
  <si>
    <t>P000132</t>
  </si>
  <si>
    <t>P000133</t>
  </si>
  <si>
    <t>P000134</t>
  </si>
  <si>
    <t>Bilsthorpe Library</t>
  </si>
  <si>
    <t>P000135</t>
  </si>
  <si>
    <t>POD</t>
  </si>
  <si>
    <t>P000136</t>
  </si>
  <si>
    <t>P000137</t>
  </si>
  <si>
    <t>P000138</t>
  </si>
  <si>
    <t>P000139</t>
  </si>
  <si>
    <t>P000140</t>
  </si>
  <si>
    <t>P000141</t>
  </si>
  <si>
    <t>P000142</t>
  </si>
  <si>
    <t>P000143</t>
  </si>
  <si>
    <t>P000144</t>
  </si>
  <si>
    <t>P000145</t>
  </si>
  <si>
    <t>P000146</t>
  </si>
  <si>
    <t>P000147</t>
  </si>
  <si>
    <t>P000148</t>
  </si>
  <si>
    <t>P000149</t>
  </si>
  <si>
    <t>P000150</t>
  </si>
  <si>
    <t>P000151</t>
  </si>
  <si>
    <t>P000152</t>
  </si>
  <si>
    <t>P000153</t>
  </si>
  <si>
    <t>P000154</t>
  </si>
  <si>
    <t>P000155</t>
  </si>
  <si>
    <t>P000156</t>
  </si>
  <si>
    <t>TPE LGR WIDOWS</t>
  </si>
  <si>
    <t>P000157</t>
  </si>
  <si>
    <t>P000158</t>
  </si>
  <si>
    <t>P000159</t>
  </si>
  <si>
    <t>P000160</t>
  </si>
  <si>
    <t>HPAS</t>
  </si>
  <si>
    <t>P000161</t>
  </si>
  <si>
    <t>P000162</t>
  </si>
  <si>
    <t>P000163</t>
  </si>
  <si>
    <t>PCT SC DS CTY PCT</t>
  </si>
  <si>
    <t>P000164</t>
  </si>
  <si>
    <t>P000165</t>
  </si>
  <si>
    <t>P000166</t>
  </si>
  <si>
    <t>P000167</t>
  </si>
  <si>
    <t>P000168</t>
  </si>
  <si>
    <t>P000169</t>
  </si>
  <si>
    <t>P000170</t>
  </si>
  <si>
    <t>P000171</t>
  </si>
  <si>
    <t>P000172</t>
  </si>
  <si>
    <t>P000173</t>
  </si>
  <si>
    <t>P000174</t>
  </si>
  <si>
    <t>4756 ALL SAINTS R.C. COMP RATES</t>
  </si>
  <si>
    <t>P000175</t>
  </si>
  <si>
    <t>4091 ARNOLD HILL COMPREHENSIVE RATES</t>
  </si>
  <si>
    <t>P000176</t>
  </si>
  <si>
    <t>4009 ASHFIELD SCHOOL RATES</t>
  </si>
  <si>
    <t>P000177</t>
  </si>
  <si>
    <t>4617 BECKET R.C. COMPREHENSIVE RATES</t>
  </si>
  <si>
    <t>P000178</t>
  </si>
  <si>
    <t>4119 BRAMCOTE PARK COMPREHENSIVE RATES</t>
  </si>
  <si>
    <t>P000179</t>
  </si>
  <si>
    <t>4463 BRUNTS COMPREHENSIVE RATES</t>
  </si>
  <si>
    <t>P000180</t>
  </si>
  <si>
    <t>4107 CARLTON-LE-WILLOWS RATES</t>
  </si>
  <si>
    <t>P000181</t>
  </si>
  <si>
    <t>4121 CHILWELL SCHOOL RATES</t>
  </si>
  <si>
    <t>P000182</t>
  </si>
  <si>
    <t>4700 CHRIST THE KING COMPREHENSIVE RATES</t>
  </si>
  <si>
    <t>P000183</t>
  </si>
  <si>
    <t>4409 COLONEL FRANK SEELY RATES</t>
  </si>
  <si>
    <t>FIP</t>
  </si>
  <si>
    <t>P000184</t>
  </si>
  <si>
    <t>4449 DAYNCOURT COMPREHENSIVE RATES</t>
  </si>
  <si>
    <t>P000185</t>
  </si>
  <si>
    <t>4444 DUKERIES COMMUNITY COLLEGE RATES</t>
  </si>
  <si>
    <t>P000186</t>
  </si>
  <si>
    <t>4201 EASTWOOD COMPREHENSIVE RATES</t>
  </si>
  <si>
    <t>P000187</t>
  </si>
  <si>
    <t>4456 ELIZABETHAN HIGH COMP RATES</t>
  </si>
  <si>
    <t>P000188</t>
  </si>
  <si>
    <t>4041 GARIBALDI COMPREHENSIVE RATES</t>
  </si>
  <si>
    <t>P000189</t>
  </si>
  <si>
    <t>4100 GEDLING COMPREHENSIVE RATES</t>
  </si>
  <si>
    <t>P000190</t>
  </si>
  <si>
    <t>4400 GROVE COMPREHENSIVE RATES</t>
  </si>
  <si>
    <t>P000191</t>
  </si>
  <si>
    <t>4413 HARRY CARLTON COMPREHENSIVE RATES</t>
  </si>
  <si>
    <t>P000192</t>
  </si>
  <si>
    <t>4429 HOLGATE COMPREHENSIVE RATES</t>
  </si>
  <si>
    <t>P000193</t>
  </si>
  <si>
    <t>4408 JOSEPH WHITAKER COMPREHENSIVE RATES</t>
  </si>
  <si>
    <t>P000194</t>
  </si>
  <si>
    <t>4226 KIMBERLEY COMPREHENSIVE RATES</t>
  </si>
  <si>
    <t>P000195</t>
  </si>
  <si>
    <t>4008 KIRKBY COLLEGE RATES</t>
  </si>
  <si>
    <t>P000196</t>
  </si>
  <si>
    <t>4583 MAGNUS C. OF E. COMPREHENSIVE RATES</t>
  </si>
  <si>
    <t>P000197</t>
  </si>
  <si>
    <t>4032 MANOR COMPREHENSIVE RATES</t>
  </si>
  <si>
    <t>P000198</t>
  </si>
  <si>
    <t>4075 MEDEN SCHOOL RATES</t>
  </si>
  <si>
    <t>P000199</t>
  </si>
  <si>
    <t>4669 MINSTER COMPREHENSIVE RATES</t>
  </si>
  <si>
    <t>LAC</t>
  </si>
  <si>
    <t>P000200</t>
  </si>
  <si>
    <t>4635 NATIONAL CE TECH COLLEGE RATES</t>
  </si>
  <si>
    <t>P000201</t>
  </si>
  <si>
    <t>4374 PORTLAND COMPREHENSIVE RATES</t>
  </si>
  <si>
    <t>P000202</t>
  </si>
  <si>
    <t>4068 QUARRYDALE COMPREHENSIVE RATES</t>
  </si>
  <si>
    <t>P000203</t>
  </si>
  <si>
    <t>4464 QUEEN ELIZABETH'S ENDOWED COMPREHEN</t>
  </si>
  <si>
    <t>P000204</t>
  </si>
  <si>
    <t>4465 RETFORD OAKS HIGH RATES</t>
  </si>
  <si>
    <t>P000205</t>
  </si>
  <si>
    <t>4329 RUSHCLIFFE COMPREHENSIVE RATES</t>
  </si>
  <si>
    <t>P000206</t>
  </si>
  <si>
    <t>4230 SELSTON ARTS COLLEGE RATES</t>
  </si>
  <si>
    <t>P000207</t>
  </si>
  <si>
    <t>4420 SERLBY PARK SCHOOL RATES</t>
  </si>
  <si>
    <t>P000208</t>
  </si>
  <si>
    <t>4454 SOUTH WOLDS COMPREHENSIVE RATES</t>
  </si>
  <si>
    <t>P000209</t>
  </si>
  <si>
    <t>4069 SUTTON CENTRE COLLEGE RATES</t>
  </si>
  <si>
    <t>P000210</t>
  </si>
  <si>
    <t>4404 TOOT HILL COMPREHENSIVE RATES</t>
  </si>
  <si>
    <t>P000211</t>
  </si>
  <si>
    <t>4452 TUXFORD COMPREHENSIVE RATES</t>
  </si>
  <si>
    <t>P000212</t>
  </si>
  <si>
    <t>4364 VALLEY COMPREHENSIVE RATES</t>
  </si>
  <si>
    <t>P000213</t>
  </si>
  <si>
    <t>4328 WEST BRIDGFORD COMPREHENSIVE RATES</t>
  </si>
  <si>
    <t>P000214</t>
  </si>
  <si>
    <t>4106 WHELDON SPORTS COLLEGE RATES</t>
  </si>
  <si>
    <t>P000215</t>
  </si>
  <si>
    <t>2788 ABBEY GATES PRIMARY RATES</t>
  </si>
  <si>
    <t>P000216</t>
  </si>
  <si>
    <t>3797 ABBEY HILL PRIMARY RATES</t>
  </si>
  <si>
    <t>ACLS NCC</t>
  </si>
  <si>
    <t>P000217</t>
  </si>
  <si>
    <t>3297 ABBEY PRIMARY RATES</t>
  </si>
  <si>
    <t>P000218</t>
  </si>
  <si>
    <t>2571 ABBEY ROAD PRIMARY RATES</t>
  </si>
  <si>
    <t>P000219</t>
  </si>
  <si>
    <t>2301 ALBANY INFANT RATES</t>
  </si>
  <si>
    <t>P000220</t>
  </si>
  <si>
    <t>2300 ALBANY JUNIOR RATES</t>
  </si>
  <si>
    <t>P000221</t>
  </si>
  <si>
    <t>2302 ALDERMAN POUNDER INFANT RATES</t>
  </si>
  <si>
    <t>P000222</t>
  </si>
  <si>
    <t>4117 ALDERMAN WHITE RATES</t>
  </si>
  <si>
    <t>P0002222</t>
  </si>
  <si>
    <t>P000223</t>
  </si>
  <si>
    <t>3018 ALL HALLOWS C. OF E. PRIMARY RATES</t>
  </si>
  <si>
    <t>P000224</t>
  </si>
  <si>
    <t>3774 ALL SAINTS C. OF E. INFANT RATES</t>
  </si>
  <si>
    <t>P000225</t>
  </si>
  <si>
    <t>3539 ALL SAINTS C. OF E. PRIMARY RATES</t>
  </si>
  <si>
    <t>P000226</t>
  </si>
  <si>
    <t>2010 ANNESLEY PRIMARY RATES</t>
  </si>
  <si>
    <t>P000227</t>
  </si>
  <si>
    <t>2461 ANNIE HOLGATE INFANT RATES</t>
  </si>
  <si>
    <t>P000228</t>
  </si>
  <si>
    <t>2460 ANNIE HOLGATE JUNIOR RATES</t>
  </si>
  <si>
    <t>P000229</t>
  </si>
  <si>
    <t>3511 ARCHBISHOP CRANMER PRIMARY RATES</t>
  </si>
  <si>
    <t>P000230</t>
  </si>
  <si>
    <t>3787 ARNBROOK PRIMARY RATES</t>
  </si>
  <si>
    <t>P000231</t>
  </si>
  <si>
    <t>2200 ARNO VALE JUNIOR RATES</t>
  </si>
  <si>
    <t>P000232</t>
  </si>
  <si>
    <t>2916 ARNOLD MILL PRIMARY RATES</t>
  </si>
  <si>
    <t>P000233</t>
  </si>
  <si>
    <t>2942 ARNOLD VIEW PRIMARY RATES</t>
  </si>
  <si>
    <t>P000234</t>
  </si>
  <si>
    <t>3782 ASQUITH PRIMARY &amp; NURSERY RATES</t>
  </si>
  <si>
    <t>P000235</t>
  </si>
  <si>
    <t>3783 AWSWORTH PRIMARY RATES</t>
  </si>
  <si>
    <t>P000236</t>
  </si>
  <si>
    <t>2436 BAGTHORPE PRIMARY RATES</t>
  </si>
  <si>
    <t>P000237</t>
  </si>
  <si>
    <t>2317 BANKS ROAD INFANT RATES</t>
  </si>
  <si>
    <t>P000238</t>
  </si>
  <si>
    <t>YPSS</t>
  </si>
  <si>
    <t>P000239</t>
  </si>
  <si>
    <t>2679 BECKINGHAM PRIMARY RATES</t>
  </si>
  <si>
    <t>P000240</t>
  </si>
  <si>
    <t>2944 BEESTON FIELDS PRIMARY RATES</t>
  </si>
  <si>
    <t>P000241</t>
  </si>
  <si>
    <t>2947 BERRY HILL PRIMARY &amp; NURSERY RATES</t>
  </si>
  <si>
    <t>P000242</t>
  </si>
  <si>
    <t>2173 BIRKLANDS PRIMARY RATES</t>
  </si>
  <si>
    <t>P000243</t>
  </si>
  <si>
    <t>2520 BISHOP ALEXANDER PRIMARY RATES</t>
  </si>
  <si>
    <t>P000244</t>
  </si>
  <si>
    <t>2316 BISPHAM DRIVE JUNIOR RATES</t>
  </si>
  <si>
    <t>P000245</t>
  </si>
  <si>
    <t>3065 BLEASBY C. OF E. PRIMARY RATES</t>
  </si>
  <si>
    <t>P000246</t>
  </si>
  <si>
    <t>3793 BLIDWORTH OAKS RATES</t>
  </si>
  <si>
    <t>P000247</t>
  </si>
  <si>
    <t>3292 BOWBRIDGE PRIMARY RATES</t>
  </si>
  <si>
    <t>P000248</t>
  </si>
  <si>
    <t>2353 BRACKEN LANE PRIMARY RATES</t>
  </si>
  <si>
    <t>P000249</t>
  </si>
  <si>
    <t>3370 BRAMCOTE C. OF E. PRIMARY RATES</t>
  </si>
  <si>
    <t>P000250</t>
  </si>
  <si>
    <t>2271 BRAMCOTE HILLS PRIMARY RATES</t>
  </si>
  <si>
    <t>P000251</t>
  </si>
  <si>
    <t>2395 BRINSLEY PRIMARY RATES</t>
  </si>
  <si>
    <t>P000252</t>
  </si>
  <si>
    <t>3789 BROOKHILL LEYS PRIMARY RATES</t>
  </si>
  <si>
    <t>TM PARKS</t>
  </si>
  <si>
    <t>P000253</t>
  </si>
  <si>
    <t>2732 BROOKSIDE PRIMARY RATES</t>
  </si>
  <si>
    <t>RURAL TOURING LINCS</t>
  </si>
  <si>
    <t>P000254</t>
  </si>
  <si>
    <t>2466 BROOMHILL JUNIOR RATES</t>
  </si>
  <si>
    <t>P000255</t>
  </si>
  <si>
    <t>3072 BUNNY C. OF E. PRIMARY RATES</t>
  </si>
  <si>
    <t>P000256</t>
  </si>
  <si>
    <t>2699 BURTON JOYCE PRIMARY RATES</t>
  </si>
  <si>
    <t>P000257</t>
  </si>
  <si>
    <t>2470 BUTLERS HILL INFANT RATES</t>
  </si>
  <si>
    <t>P000258</t>
  </si>
  <si>
    <t>2693 CARNARVON PRIMARY RATES</t>
  </si>
  <si>
    <t>P000259</t>
  </si>
  <si>
    <t>2928 CARR HILL PRIMARY RATES</t>
  </si>
  <si>
    <t>P000260</t>
  </si>
  <si>
    <t>2007 CARSIC PRIMARY RATES</t>
  </si>
  <si>
    <t>P000261</t>
  </si>
  <si>
    <t>2227 CENTRAL INFANT RATES</t>
  </si>
  <si>
    <t>P000262</t>
  </si>
  <si>
    <t>2226 CENTRAL JUNIOR RATES</t>
  </si>
  <si>
    <t>P000263</t>
  </si>
  <si>
    <t>2315 CHETWYND ROAD PRIMARY RATES</t>
  </si>
  <si>
    <t>P000264</t>
  </si>
  <si>
    <t>3450 CHRIST CHURCH INFANT RATES</t>
  </si>
  <si>
    <t>P000265</t>
  </si>
  <si>
    <t>2927 CHURCH VALE PRIMARY RATES</t>
  </si>
  <si>
    <t>P000266</t>
  </si>
  <si>
    <t>2674 CHUTER EDE PRIMARY RATES</t>
  </si>
  <si>
    <t>P000267</t>
  </si>
  <si>
    <t>2705 CLARBOROUGH PRIMARY RATES</t>
  </si>
  <si>
    <t>P000268</t>
  </si>
  <si>
    <t>3081 CODDINGTON C. OF E. PRIMARY RATES</t>
  </si>
  <si>
    <t>P000269</t>
  </si>
  <si>
    <t>2294 COLLEGE HOUSE JUNIOR RATES</t>
  </si>
  <si>
    <t>P000270</t>
  </si>
  <si>
    <t>2213 COPPICE FARM PRIMARY RATES</t>
  </si>
  <si>
    <t>P000271</t>
  </si>
  <si>
    <t>3084 COSTOCK C. OF E. PRIMARY RATES</t>
  </si>
  <si>
    <t>P000272</t>
  </si>
  <si>
    <t>3530 COTGRAVE C. OF E. PRIMARY RATES</t>
  </si>
  <si>
    <t>P000273</t>
  </si>
  <si>
    <t>3790 COTGRAVE CANDLEBY LANE RATES</t>
  </si>
  <si>
    <t>P000274</t>
  </si>
  <si>
    <t>2948 CRESCENT PRIMARY RATES</t>
  </si>
  <si>
    <t>P000275</t>
  </si>
  <si>
    <t>2126 CROFT PRIMARY RATES</t>
  </si>
  <si>
    <t>P000276</t>
  </si>
  <si>
    <t>2940 CROMPTON VIEW PRIMARY RATES</t>
  </si>
  <si>
    <t>P000277</t>
  </si>
  <si>
    <t>2723 CROPWELL BISHOP PRIMARY RATES</t>
  </si>
  <si>
    <t>P000278</t>
  </si>
  <si>
    <t>2770 CROSSDALE DRIVE PRIMARY RATES</t>
  </si>
  <si>
    <t>P000279</t>
  </si>
  <si>
    <t>3087 CUCKNEY C. OF E. PRIMARY RATES</t>
  </si>
  <si>
    <t>P000280</t>
  </si>
  <si>
    <t>2167 DALESTORTH PRIMARY RATES</t>
  </si>
  <si>
    <t>P000281</t>
  </si>
  <si>
    <t>2164 DANESWOOD JUNIOR RATES</t>
  </si>
  <si>
    <t>P000282</t>
  </si>
  <si>
    <t>3076 DEAN HOLE PRIMARY RATES</t>
  </si>
  <si>
    <t>P000283</t>
  </si>
  <si>
    <t>3088 DUNHAM C. OF E. PRIMARY RATES</t>
  </si>
  <si>
    <t>P000284</t>
  </si>
  <si>
    <t>3294 DYSCARR PRIMARY RATES</t>
  </si>
  <si>
    <t>P000285</t>
  </si>
  <si>
    <t>2734 EAST MARKHAM PRIMARY RATES</t>
  </si>
  <si>
    <t>P000286</t>
  </si>
  <si>
    <t>2175 EASTLANDS JUNIOR RATES</t>
  </si>
  <si>
    <t>P000287</t>
  </si>
  <si>
    <t>2471 EDGEWOOD PRIMARY RATES</t>
  </si>
  <si>
    <t>P000288</t>
  </si>
  <si>
    <t>2585 EDWALTON PRIMARY RATES</t>
  </si>
  <si>
    <t>P000289</t>
  </si>
  <si>
    <t>2741 ELKESLEY PRIMARY RATES</t>
  </si>
  <si>
    <t>P000290</t>
  </si>
  <si>
    <t>2206 ERNEHALE INFANT RATES</t>
  </si>
  <si>
    <t>P000291</t>
  </si>
  <si>
    <t>2201 ERNEHALE JUNIOR RATES</t>
  </si>
  <si>
    <t>FSBS</t>
  </si>
  <si>
    <t>P000292</t>
  </si>
  <si>
    <t>2299 ESKDALE JUNIOR RATES</t>
  </si>
  <si>
    <t>P000293</t>
  </si>
  <si>
    <t>3291 ETHEL WAINWRIGHT PRIMARY RATES</t>
  </si>
  <si>
    <t>P000294</t>
  </si>
  <si>
    <t>2742 EVERTON PRIMARY RATES</t>
  </si>
  <si>
    <t>P000295</t>
  </si>
  <si>
    <t>2310 FAIRFIELD PRIMARY RATES</t>
  </si>
  <si>
    <t>P000296</t>
  </si>
  <si>
    <t>3781 FARMILO PRIMARY &amp; NURSERY RATES</t>
  </si>
  <si>
    <t>P000297</t>
  </si>
  <si>
    <t>2006 ST MICHAEL'S PRIMARY RATES</t>
  </si>
  <si>
    <t>P000298</t>
  </si>
  <si>
    <t>2745 FLINTHAM PRIMARY RATES</t>
  </si>
  <si>
    <t>P000299</t>
  </si>
  <si>
    <t>2361 FOREST GLADE PRIMARY RATES</t>
  </si>
  <si>
    <t>P000300</t>
  </si>
  <si>
    <t>2937 FOREST TOWN PRIMARY RATES</t>
  </si>
  <si>
    <t>P000301</t>
  </si>
  <si>
    <t>2801 FOREST VIEW JUNIOR RATES</t>
  </si>
  <si>
    <t>P000302</t>
  </si>
  <si>
    <t>3546 GAMSTON C. OF E. PRIMARY RATES</t>
  </si>
  <si>
    <t>P000303</t>
  </si>
  <si>
    <t>2941 GATEFORD PARK PRIMARY RATES</t>
  </si>
  <si>
    <t>P000304</t>
  </si>
  <si>
    <t>2414 GILTHILL PRIMARY RATES</t>
  </si>
  <si>
    <t>P000305</t>
  </si>
  <si>
    <t>3696 GOOD SHEPHERD R.C. PRIMARY RATES</t>
  </si>
  <si>
    <t>P000306</t>
  </si>
  <si>
    <t>2748 GOTHAM PRIMARY RATES</t>
  </si>
  <si>
    <t>P000307</t>
  </si>
  <si>
    <t>3795 GREASLEY BEAUVALE PRIMARY RATES</t>
  </si>
  <si>
    <t>P000308</t>
  </si>
  <si>
    <t>2919 GREENWOOD PRIMARY RATES</t>
  </si>
  <si>
    <t>P000309</t>
  </si>
  <si>
    <t>2931 GREYTHORN PRIMARY RATES</t>
  </si>
  <si>
    <t>P000310</t>
  </si>
  <si>
    <t>3550 GUNTHORPE C. OF E. PRIMARY RATES</t>
  </si>
  <si>
    <t>P000311</t>
  </si>
  <si>
    <t>2225 HADDON PRIMARY RATES</t>
  </si>
  <si>
    <t>ACLS SFA WFL</t>
  </si>
  <si>
    <t>P000312</t>
  </si>
  <si>
    <t>2614 HAGGONFIELDS PRIMARY RATES</t>
  </si>
  <si>
    <t>P000313</t>
  </si>
  <si>
    <t>3104 HALAM C. OF E. PRIMARY RATES</t>
  </si>
  <si>
    <t>P000314</t>
  </si>
  <si>
    <t>2346 HALLCROFT INFANT RATES</t>
  </si>
  <si>
    <t>P000315</t>
  </si>
  <si>
    <t>3552 HARWORTH C. OF E. PRIMARY RATES</t>
  </si>
  <si>
    <t>P000316</t>
  </si>
  <si>
    <t>2685 HAWTHORNE PRIMARY RATES</t>
  </si>
  <si>
    <t>P000317</t>
  </si>
  <si>
    <t>2526 HAWTONVILLE JUNIOR RATES</t>
  </si>
  <si>
    <t>SFA PCDL</t>
  </si>
  <si>
    <t>P000318</t>
  </si>
  <si>
    <t>2165 HEALDSWOOD INFANT RATES</t>
  </si>
  <si>
    <t>P000319</t>
  </si>
  <si>
    <t>2930 HEATHERLEY PRIMARY RATES</t>
  </si>
  <si>
    <t>ECAR</t>
  </si>
  <si>
    <t>P000320</t>
  </si>
  <si>
    <t>3295 HEATHLANDS PRIMARY RATES</t>
  </si>
  <si>
    <t>P000321</t>
  </si>
  <si>
    <t>2174 HETTS LANE INFANT RATES</t>
  </si>
  <si>
    <t>P000322</t>
  </si>
  <si>
    <t>2590 HEYMANN PRIMARY RATES</t>
  </si>
  <si>
    <t>P000323</t>
  </si>
  <si>
    <t>3776 HIGH OAKHAM PRIMARY RATES</t>
  </si>
  <si>
    <t>P000324</t>
  </si>
  <si>
    <t>2362 HILLOCKS PRIMARY RATES</t>
  </si>
  <si>
    <t>P000325</t>
  </si>
  <si>
    <t>3792 HILLSIDE PRIMARY SCHOOL RATES</t>
  </si>
  <si>
    <t>P000326</t>
  </si>
  <si>
    <t>2440 HOLLY HILL PRIMARY RATES</t>
  </si>
  <si>
    <t>P000327</t>
  </si>
  <si>
    <t>2923 HOLLY PRIMARY RATES</t>
  </si>
  <si>
    <t>P000328</t>
  </si>
  <si>
    <t>2910 HOLLYWELL PRIMARY RATES</t>
  </si>
  <si>
    <t>P000329</t>
  </si>
  <si>
    <t>3730 HOLY CROSS R.C. PRIMARY RATES</t>
  </si>
  <si>
    <t>P000330</t>
  </si>
  <si>
    <t>3768 HOLY FAMILY PRIMARY RATES</t>
  </si>
  <si>
    <t>P000331</t>
  </si>
  <si>
    <t>3132 HOLY TRINITY C. OF E. INFANT RATES</t>
  </si>
  <si>
    <t>P000332</t>
  </si>
  <si>
    <t>3766 HOLY TRINITY R.C. PRIMARY RATES</t>
  </si>
  <si>
    <t>P000333</t>
  </si>
  <si>
    <t>2417 HORSENDALE PRIMARY RATES</t>
  </si>
  <si>
    <t>P000334</t>
  </si>
  <si>
    <t>3780 INTAKE FARM PRIMARY &amp; NURSERY RATES</t>
  </si>
  <si>
    <t>P000335</t>
  </si>
  <si>
    <t>2444 JACKSDALE PRIMARY RATES</t>
  </si>
  <si>
    <t>P000336</t>
  </si>
  <si>
    <t>2822 JAMES PEACOCK INFANT RATES</t>
  </si>
  <si>
    <t>P000337</t>
  </si>
  <si>
    <t>2920 JEFFRIES PRIMARY RATES</t>
  </si>
  <si>
    <t>P000338</t>
  </si>
  <si>
    <t>2565 JESSE GRAY PRIMARY RATES</t>
  </si>
  <si>
    <t>P000339</t>
  </si>
  <si>
    <t>2718 JOHN BLOW PRIMARY RATES</t>
  </si>
  <si>
    <t>P000340</t>
  </si>
  <si>
    <t>2274 JOHN CLIFFORD PRIMARY RATES</t>
  </si>
  <si>
    <t>P000341</t>
  </si>
  <si>
    <t>P000342</t>
  </si>
  <si>
    <t>2678 JOHN HUNT PRIMARY RATES</t>
  </si>
  <si>
    <t>P000343</t>
  </si>
  <si>
    <t>2107 JOHN T RICE INFANT RATES</t>
  </si>
  <si>
    <t>P000344</t>
  </si>
  <si>
    <t>2924 KEYWORTH PRIMARY RATES</t>
  </si>
  <si>
    <t>P000345</t>
  </si>
  <si>
    <t>2222 KILLISICK JUNIOR RATES</t>
  </si>
  <si>
    <t>ACLS SFA FLLN</t>
  </si>
  <si>
    <t>P000346</t>
  </si>
  <si>
    <t>2900 KIMBERLEY PRIMARY RATES</t>
  </si>
  <si>
    <t>P000347</t>
  </si>
  <si>
    <t>3779 KING EDWARD PRIMARY RATES</t>
  </si>
  <si>
    <t>P000348</t>
  </si>
  <si>
    <t>2737 KING EDWIN PRIMARY RATES</t>
  </si>
  <si>
    <t>P000349</t>
  </si>
  <si>
    <t>3785 KINGSTON PARK PRIMARY RATES</t>
  </si>
  <si>
    <t>P000350</t>
  </si>
  <si>
    <t>2912 KINGSWAY PRIMARY RATES</t>
  </si>
  <si>
    <t>P000351</t>
  </si>
  <si>
    <t>2769 KINOULTON PRIMARY RATES</t>
  </si>
  <si>
    <t>P000352</t>
  </si>
  <si>
    <t>2009 KIRKBY WOODHOUSE PRIMARY RATES</t>
  </si>
  <si>
    <t>P000353</t>
  </si>
  <si>
    <t>2772 KIRKLINGTON PRIMARY RATES</t>
  </si>
  <si>
    <t>P000354</t>
  </si>
  <si>
    <t>3112 KNEESALL C. OF E. PRIMARY RATES</t>
  </si>
  <si>
    <t>P000355</t>
  </si>
  <si>
    <t>2560 LADY BAY PRIMARY RATES</t>
  </si>
  <si>
    <t>P000356</t>
  </si>
  <si>
    <t>2821 LAKE VIEW PRIMARY RATES</t>
  </si>
  <si>
    <t>P000357</t>
  </si>
  <si>
    <t>2775 LAMBLEY PRIMARY RATES</t>
  </si>
  <si>
    <t>P000358</t>
  </si>
  <si>
    <t>3113 LANGAR C. OF E. PRIMARY RATES</t>
  </si>
  <si>
    <t>P000359</t>
  </si>
  <si>
    <t>2731 LANTERN LANE PRIMARY RATES</t>
  </si>
  <si>
    <t>P000360</t>
  </si>
  <si>
    <t>2418 LARKFIELDS INFANT RATES</t>
  </si>
  <si>
    <t>P000361</t>
  </si>
  <si>
    <t>2416 LARKFIELDS JUNIOR RATES</t>
  </si>
  <si>
    <t>P000362</t>
  </si>
  <si>
    <t>2134 LEAMINGTON PRIMARY RATES</t>
  </si>
  <si>
    <t>P000363</t>
  </si>
  <si>
    <t>2094 LEAS PARK JUNIOR RATES</t>
  </si>
  <si>
    <t>P000364</t>
  </si>
  <si>
    <t>2490 LEEN MILLS PRIMARY RATES</t>
  </si>
  <si>
    <t>P000365</t>
  </si>
  <si>
    <t>3568 LINBY-CUM-PAPPLEWICK  PRIMARY RATES</t>
  </si>
  <si>
    <t>P000366</t>
  </si>
  <si>
    <t>2532 LOVERS LANE PRIMARY RATES</t>
  </si>
  <si>
    <t>P000367</t>
  </si>
  <si>
    <t>3566 LOWDHAM C. OF E. PRIMARY RATES</t>
  </si>
  <si>
    <t>P000368</t>
  </si>
  <si>
    <t>2824 LOWES WONG INFANT RATES</t>
  </si>
  <si>
    <t>P000369</t>
  </si>
  <si>
    <t>3133 LOWES WONG JUNIOR RATES</t>
  </si>
  <si>
    <t>P000370</t>
  </si>
  <si>
    <t>P000371</t>
  </si>
  <si>
    <t>2673 MANNERS SUTTON PRIMARY RATES</t>
  </si>
  <si>
    <t>P000372</t>
  </si>
  <si>
    <t>2700 MANOR PARK INFANT &amp; NURSERY RATES</t>
  </si>
  <si>
    <t>P000373</t>
  </si>
  <si>
    <t>2228 MAPPERLEY PLAINS PRIMARY RATES</t>
  </si>
  <si>
    <t>P000374</t>
  </si>
  <si>
    <t>2120 MAPPLEWELLS PRIMARY RATES</t>
  </si>
  <si>
    <t>P000375</t>
  </si>
  <si>
    <t>2779 MATTERSEY PRIMARY RATES</t>
  </si>
  <si>
    <t>P000376</t>
  </si>
  <si>
    <t>2802 MAUN INFANT RATES</t>
  </si>
  <si>
    <t>P000377</t>
  </si>
  <si>
    <t>2298 MEADOW LANE INFANT RATES</t>
  </si>
  <si>
    <t>P000378</t>
  </si>
  <si>
    <t>2781 MISSON PRIMARY RATES</t>
  </si>
  <si>
    <t>P000379</t>
  </si>
  <si>
    <t>2784 MISTERTON PRIMARY RATES</t>
  </si>
  <si>
    <t>P000380</t>
  </si>
  <si>
    <t>2934 MORNINGTON PRIMARY RATES</t>
  </si>
  <si>
    <t>P000381</t>
  </si>
  <si>
    <t>2913 MORVEN PARK PRIMARY RATES</t>
  </si>
  <si>
    <t>P000382</t>
  </si>
  <si>
    <t>3040 MOUNT C. OF E. PRIMARY RATES</t>
  </si>
  <si>
    <t>P000383</t>
  </si>
  <si>
    <t>2796 MUSKHAM PRIMARY RATES</t>
  </si>
  <si>
    <t>P000384</t>
  </si>
  <si>
    <t>3791 NATIONAL C. OF E. PRIMARY RATES</t>
  </si>
  <si>
    <t>P000385</t>
  </si>
  <si>
    <t>2176 NETHERFIELD INFANT &amp; NURSERY RATES</t>
  </si>
  <si>
    <t>P000386</t>
  </si>
  <si>
    <t>3788 NETHERFIELD PRIMARY RATES</t>
  </si>
  <si>
    <t>P000387</t>
  </si>
  <si>
    <t>2093 NETTLEWORTH INFANT RATES</t>
  </si>
  <si>
    <t>P000388</t>
  </si>
  <si>
    <t>3778 NEWGATE LANE PRIMARY RATES</t>
  </si>
  <si>
    <t>P000389</t>
  </si>
  <si>
    <t>2108 NEWLANDS JUNIOR RATES</t>
  </si>
  <si>
    <t>P000390</t>
  </si>
  <si>
    <t>2787 NEWSTEAD PRIMARY RATES</t>
  </si>
  <si>
    <t>P000391</t>
  </si>
  <si>
    <t>2634 NORBRIDGE PRIMARY RATES</t>
  </si>
  <si>
    <t>P000392</t>
  </si>
  <si>
    <t>2790 NORMANTON-ON-SOAR PRIMARY RATES</t>
  </si>
  <si>
    <t>P000393</t>
  </si>
  <si>
    <t>2793 NORTH CLIFTON PRIMARY RATES</t>
  </si>
  <si>
    <t>POCA LEDGER</t>
  </si>
  <si>
    <t>P000394</t>
  </si>
  <si>
    <t>3118 NORTH LEVERTON PRIMARY RATES</t>
  </si>
  <si>
    <t>P000395</t>
  </si>
  <si>
    <t>3287 NORTH WHEATLEY PRIMARY RATES</t>
  </si>
  <si>
    <t>P000396</t>
  </si>
  <si>
    <t>3293 NORTHFIELD PRIMARY RATES</t>
  </si>
  <si>
    <t>P000397</t>
  </si>
  <si>
    <t>3119 NORWELL C. OF E. PRIMARY RATES</t>
  </si>
  <si>
    <t>P000398</t>
  </si>
  <si>
    <t>3777 OAK TREE LANE PRIMARY RATES</t>
  </si>
  <si>
    <t>P000399</t>
  </si>
  <si>
    <t>2527 OLIVER QUIBELL INFANT RATES</t>
  </si>
  <si>
    <t>P000400</t>
  </si>
  <si>
    <t>2800 OLLERTON PRIMARY RATES</t>
  </si>
  <si>
    <t>P000401</t>
  </si>
  <si>
    <t>2918 ORCHARD PRIMARY RATES</t>
  </si>
  <si>
    <t>P000402</t>
  </si>
  <si>
    <t>3772 ORDSALL PRIMARY RATES</t>
  </si>
  <si>
    <t>P000403</t>
  </si>
  <si>
    <t>2806 ORSTON PRIMARY RATES</t>
  </si>
  <si>
    <t>P000404</t>
  </si>
  <si>
    <t>2234 PARKDALE PRIMARY RATES</t>
  </si>
  <si>
    <t>P000405</t>
  </si>
  <si>
    <t>2087 PEAFIELD LANE PRIMARY RATES</t>
  </si>
  <si>
    <t>P000406</t>
  </si>
  <si>
    <t>2239 PHOENIX INFANT RATES</t>
  </si>
  <si>
    <t>P000407</t>
  </si>
  <si>
    <t>2946 PIERREPONT GAMSTON PRIMARY RATES</t>
  </si>
  <si>
    <t>P000408</t>
  </si>
  <si>
    <t>2223 PINEWOOD INFANT RATES</t>
  </si>
  <si>
    <t>P000409</t>
  </si>
  <si>
    <t>2236 PORCHESTER JUNIOR RATES</t>
  </si>
  <si>
    <t>P000410</t>
  </si>
  <si>
    <t>2140 PRIESTSIC PRIMARY RATES</t>
  </si>
  <si>
    <t>P000411</t>
  </si>
  <si>
    <t>3771 PRIORY C. OF E. PRIMARY RATES</t>
  </si>
  <si>
    <t>P000412</t>
  </si>
  <si>
    <t>2238 PRIORY JUNIOR RATES</t>
  </si>
  <si>
    <t>S28A LD</t>
  </si>
  <si>
    <t>P000413</t>
  </si>
  <si>
    <t>3763 PRIORY R.C. PRIMARY (EASTWOOD) RATE</t>
  </si>
  <si>
    <t>P000414</t>
  </si>
  <si>
    <t>2925 PROSPECT HILL INFANT RATES</t>
  </si>
  <si>
    <t>P000415</t>
  </si>
  <si>
    <t>2926 PROSPECT HILL JUNIOR RATES</t>
  </si>
  <si>
    <t>P000416</t>
  </si>
  <si>
    <t>3784 PYTHON HILL PRIMARY RATES</t>
  </si>
  <si>
    <t>P000417</t>
  </si>
  <si>
    <t>2751 QUEEN ELEANOR PRIMARY RATES</t>
  </si>
  <si>
    <t>P000418</t>
  </si>
  <si>
    <t>2810 RADCLIFFE-ON-TRENT INFANT RATES</t>
  </si>
  <si>
    <t>P000419</t>
  </si>
  <si>
    <t>2812 RADCLIFFE-ON-TRENT JUNIOR RATES</t>
  </si>
  <si>
    <t>P000420</t>
  </si>
  <si>
    <t>2813 RAMPTON PRIMARY RATES</t>
  </si>
  <si>
    <t>P000421</t>
  </si>
  <si>
    <t>2704 RAMSDEN PRIMARY RATES</t>
  </si>
  <si>
    <t>P000422</t>
  </si>
  <si>
    <t>3061 RANBY C. OF E. PRIMARY RATES</t>
  </si>
  <si>
    <t>P000423</t>
  </si>
  <si>
    <t>2876 RANSKILL PRIMARY RATES</t>
  </si>
  <si>
    <t>P000424</t>
  </si>
  <si>
    <t>3290 RAVENSHEAD C. OF E. PRIMARY RATES</t>
  </si>
  <si>
    <t>CDS OT</t>
  </si>
  <si>
    <t>P000425</t>
  </si>
  <si>
    <t>2611 REDLANDS PRIMARY RATES</t>
  </si>
  <si>
    <t>P000426</t>
  </si>
  <si>
    <t>2203 RICHARD BONINGTON PRIMARY RATES</t>
  </si>
  <si>
    <t>P000427</t>
  </si>
  <si>
    <t>2224 ROBERT MELLORS PRIMARY RATES</t>
  </si>
  <si>
    <t>P000428</t>
  </si>
  <si>
    <t>2692 ROBERT MILES INFANT RATES</t>
  </si>
  <si>
    <t>P000429</t>
  </si>
  <si>
    <t>2865 ROBERT MILES JUNIOR RATES</t>
  </si>
  <si>
    <t>P000430</t>
  </si>
  <si>
    <t>2945 ROBIN HOOD PRIMARY RATES</t>
  </si>
  <si>
    <t>P000431</t>
  </si>
  <si>
    <t>3794 ROSEBROOK PRIMARY RATES</t>
  </si>
  <si>
    <t>P000432</t>
  </si>
  <si>
    <t>2901 ROUND HILL PRIMARY RATES</t>
  </si>
  <si>
    <t>P000433</t>
  </si>
  <si>
    <t>2282 RYLANDS JUNIOR RATES</t>
  </si>
  <si>
    <t>P000434</t>
  </si>
  <si>
    <t>2933 RYTON PARK PRIMARY RATES</t>
  </si>
  <si>
    <t>P000435</t>
  </si>
  <si>
    <t>3690 SACRED HEART R.C. PRIMARY RATES</t>
  </si>
  <si>
    <t>P000436</t>
  </si>
  <si>
    <t>2711 SAMUEL BARLOW PRIMARY RATES</t>
  </si>
  <si>
    <t>P000437</t>
  </si>
  <si>
    <t>3350 SEELY C. OF E. PRIMARY RATES</t>
  </si>
  <si>
    <t>P000438</t>
  </si>
  <si>
    <t>3031 SELSTON C. OF E. INFANT RATES</t>
  </si>
  <si>
    <t>P000439</t>
  </si>
  <si>
    <t>2180 SHERWOOD JUNIOR RATES</t>
  </si>
  <si>
    <t>P000440</t>
  </si>
  <si>
    <t>2616 SIR EDMUND HILLARY PRIMARY RATES</t>
  </si>
  <si>
    <t>P000441</t>
  </si>
  <si>
    <t>2860 SIR JOHN SHERBROOKE JUNIOR RATES</t>
  </si>
  <si>
    <t>P000442</t>
  </si>
  <si>
    <t>3331 SPRINGBANK PRIMARY RATES</t>
  </si>
  <si>
    <t>P000443</t>
  </si>
  <si>
    <t>3008 ST. ANDREW'S C. OF E. PRIMARY RATES</t>
  </si>
  <si>
    <t>P000444</t>
  </si>
  <si>
    <t>3496 ST. ANNE'S C. OF E. PRIMARY RATES</t>
  </si>
  <si>
    <t>P000445</t>
  </si>
  <si>
    <t>2002 ST. AUGUSTINE'S PRIMARY</t>
  </si>
  <si>
    <t>P000446</t>
  </si>
  <si>
    <t>2620 ST. AUGUSTINE'S JUNIOR RATES</t>
  </si>
  <si>
    <t>P000447</t>
  </si>
  <si>
    <t>3765 ST. EDMUND CAMPION PRIMARY RATES</t>
  </si>
  <si>
    <t>P000448</t>
  </si>
  <si>
    <t>3004 ST. EDMUND'S PRIMARY RATES</t>
  </si>
  <si>
    <t>P000449</t>
  </si>
  <si>
    <t>3352 ST. JOHN THE BAPTIST PRIMARY RATES</t>
  </si>
  <si>
    <t>P000450</t>
  </si>
  <si>
    <t>3021 ST. JOHN'S PRIMARY RATES</t>
  </si>
  <si>
    <t>P000451</t>
  </si>
  <si>
    <t>3055 ST. JOHN'S PRIMARY RATES</t>
  </si>
  <si>
    <t>BSS CSC TEAM 1</t>
  </si>
  <si>
    <t>P000452</t>
  </si>
  <si>
    <t>3770 ST. JOSEPH'S R.C. PRIMARY RATES</t>
  </si>
  <si>
    <t>BSS CSC TEAM 2</t>
  </si>
  <si>
    <t>P000453</t>
  </si>
  <si>
    <t>3710 ST. JOSEPH'S R.C. PRIMARY RATES</t>
  </si>
  <si>
    <t>BSS CSC TEAM 3</t>
  </si>
  <si>
    <t>P000454</t>
  </si>
  <si>
    <t>3494 ST. LUKE'S C. OF E. PRIMARY RATES</t>
  </si>
  <si>
    <t>P000455</t>
  </si>
  <si>
    <t>3514 ST. MARY AND ST MARTIN BLYTH  PRIMA</t>
  </si>
  <si>
    <t>BSS CSC TEAM 5</t>
  </si>
  <si>
    <t>P000456</t>
  </si>
  <si>
    <t>3534 ST. MARY'S C. OF E. PRIMARY RATES</t>
  </si>
  <si>
    <t>BSS CSC TEAM 6</t>
  </si>
  <si>
    <t>P000457</t>
  </si>
  <si>
    <t>3310 ST. MARY'S C. OF E. PRIMARY RATES</t>
  </si>
  <si>
    <t>BSS CSC TEAM 7</t>
  </si>
  <si>
    <t>P000458</t>
  </si>
  <si>
    <t>3117 ST. MATTHEW'S C. OF E. PRIMARY RATE</t>
  </si>
  <si>
    <t>BSS CSC TEAM 8</t>
  </si>
  <si>
    <t>P000459</t>
  </si>
  <si>
    <t>3764 ST. PATRICK'S R.C. PRIMARY RATES</t>
  </si>
  <si>
    <t>BSS CSC TEAM 9</t>
  </si>
  <si>
    <t>P000460</t>
  </si>
  <si>
    <t>3767 ST. PATRICK'S R.C. PRIMARY RATES</t>
  </si>
  <si>
    <t>BSS CSC TEAM 10</t>
  </si>
  <si>
    <t>P000461</t>
  </si>
  <si>
    <t>3126 ST. PETER'S C. OF E. JUNIOR RATES</t>
  </si>
  <si>
    <t>BSS CSC TEAM 11</t>
  </si>
  <si>
    <t>P000462</t>
  </si>
  <si>
    <t>3296 ST. PETER'S C. OF E. PRIMARY RATES</t>
  </si>
  <si>
    <t>BSS CSC TEAM 12</t>
  </si>
  <si>
    <t>P000463</t>
  </si>
  <si>
    <t>3089 ST. PETER'S C. OF E. PRIMARY RATES</t>
  </si>
  <si>
    <t>BSS CSC MANAGERS</t>
  </si>
  <si>
    <t>P000464</t>
  </si>
  <si>
    <t>3097 ST. PETER'S C. OF E. PRIMARY RATES</t>
  </si>
  <si>
    <t>P000465</t>
  </si>
  <si>
    <t>3548 ST. PETER'S C. OF E. PRIMARY RATES</t>
  </si>
  <si>
    <t>CAP CHARGE-SECONDARY</t>
  </si>
  <si>
    <t>P000466</t>
  </si>
  <si>
    <t>3769 ST. PHILIP NERI WITH ST BEDE R.C. P</t>
  </si>
  <si>
    <t>CAP CHARGES -SPECIAL</t>
  </si>
  <si>
    <t>P000467</t>
  </si>
  <si>
    <t>3390 ST. SWITHUN'S C. OF E. PRIMARY RATE</t>
  </si>
  <si>
    <t>CAP CHARGES - LA-CSC</t>
  </si>
  <si>
    <t>P000468</t>
  </si>
  <si>
    <t>3073 ST. WILFRID'S C. OF E. PRIMARY RATE</t>
  </si>
  <si>
    <t>P000469</t>
  </si>
  <si>
    <t>2237 STANDHILL INFANT RATES</t>
  </si>
  <si>
    <t>P000470</t>
  </si>
  <si>
    <t>2911 STANHOPE PRIMARY RATES</t>
  </si>
  <si>
    <t>P000471</t>
  </si>
  <si>
    <t>3586 STURTON-LE-STEEPLE C. OF E. PRIMARY</t>
  </si>
  <si>
    <t>P000472</t>
  </si>
  <si>
    <t>2292 SUNNYSIDE PRIMARY &amp; NURSERY RATES</t>
  </si>
  <si>
    <t>P000473</t>
  </si>
  <si>
    <t>2826 SUTTON BONINGTON PRIMARY RATES</t>
  </si>
  <si>
    <t>P000474</t>
  </si>
  <si>
    <t>3775 SUTTON ROAD PRIMARY &amp; NURSERY RATES</t>
  </si>
  <si>
    <t>P000475</t>
  </si>
  <si>
    <t>3592 SUTTON-CUM-LOUND PRIMARY RATES</t>
  </si>
  <si>
    <t>P000476</t>
  </si>
  <si>
    <t>2829 SUTTON-ON-TRENT PRIMARY RATES</t>
  </si>
  <si>
    <t>P000477</t>
  </si>
  <si>
    <t>2352 THRUMPTON PRIMARY RATES</t>
  </si>
  <si>
    <t>P000478</t>
  </si>
  <si>
    <t>2858 TOLLERTON PRIMARY RATES</t>
  </si>
  <si>
    <t>P000479</t>
  </si>
  <si>
    <t>2286 TRENT VALE INFANT RATES</t>
  </si>
  <si>
    <t>P000480</t>
  </si>
  <si>
    <t>3143 TROWELL C. OF E. PRIMARY RATES</t>
  </si>
  <si>
    <t>P000481</t>
  </si>
  <si>
    <t>2838 TUXFORD PRIMARY RATES</t>
  </si>
  <si>
    <t>P000482</t>
  </si>
  <si>
    <t>3032 UNDERWOOD C. OF E. PRIMARY RATES</t>
  </si>
  <si>
    <t>P000483</t>
  </si>
  <si>
    <t>3796 WADSWORTH FIELDS PRIMARY RATES</t>
  </si>
  <si>
    <t>P000484</t>
  </si>
  <si>
    <t>3145 WALESBY C. OF E. PRIMARY RATES</t>
  </si>
  <si>
    <t>P000485</t>
  </si>
  <si>
    <t>2844 WALKERINGHAM PRIMARY RATES</t>
  </si>
  <si>
    <t>P000486</t>
  </si>
  <si>
    <t>2568 WEST BRIDGFORD INFANT RATES</t>
  </si>
  <si>
    <t>P000487</t>
  </si>
  <si>
    <t>2574 WEST BRIDGFORD JUNIOR RATES</t>
  </si>
  <si>
    <t>P000488</t>
  </si>
  <si>
    <t>2248 WESTDALE INFANT RATES</t>
  </si>
  <si>
    <t>P000489</t>
  </si>
  <si>
    <t>2247 WESTDALE JUNIOR RATES</t>
  </si>
  <si>
    <t>P000490</t>
  </si>
  <si>
    <t>2450 WESTWOOD INFANT RATES</t>
  </si>
  <si>
    <t>P000491</t>
  </si>
  <si>
    <t>2308 WILLIAM LILLEY INFANT RATES</t>
  </si>
  <si>
    <t>P000492</t>
  </si>
  <si>
    <t>2850 WILLOUGHBY PRIMARY RATES</t>
  </si>
  <si>
    <t>P000493</t>
  </si>
  <si>
    <t>2768 WILLOW BROOK PRIMARY RATES</t>
  </si>
  <si>
    <t>P000494</t>
  </si>
  <si>
    <t>2244 WILLOW FARM PRIMARY RATES</t>
  </si>
  <si>
    <t>P000495</t>
  </si>
  <si>
    <t>2853 WINTHORPE PRIMARY RATES</t>
  </si>
  <si>
    <t>P000496</t>
  </si>
  <si>
    <t>3606 WOODBOROUGH WOODS PRIMARY RATES</t>
  </si>
  <si>
    <t>P000497</t>
  </si>
  <si>
    <t>2202 WOODTHORPE INFANT RATES</t>
  </si>
  <si>
    <t>P000498</t>
  </si>
  <si>
    <t>3298 WYNNDALE PRIMARY RATES</t>
  </si>
  <si>
    <t>P000499</t>
  </si>
  <si>
    <t>7023 ASHLEA SPECIAL RATES</t>
  </si>
  <si>
    <t>P000500</t>
  </si>
  <si>
    <t>7011 BEECH HILL SPECIAL RATES</t>
  </si>
  <si>
    <t>P000501</t>
  </si>
  <si>
    <t>7032 BRACKEN HILL SPECIAL RATES</t>
  </si>
  <si>
    <t>P000502</t>
  </si>
  <si>
    <t>7012 DERRYMOUNT SPECIAL RATES</t>
  </si>
  <si>
    <t>P000503</t>
  </si>
  <si>
    <t>7019 DIGBY SPECIAL RATES</t>
  </si>
  <si>
    <t>P000504</t>
  </si>
  <si>
    <t>7009 FOUNTAINDALE SPECIAL RATES</t>
  </si>
  <si>
    <t>P000505</t>
  </si>
  <si>
    <t>7041 ORCHARD SPECIAL RATES</t>
  </si>
  <si>
    <t>P000506</t>
  </si>
  <si>
    <t>7014 REDGATE SPECIAL RATES</t>
  </si>
  <si>
    <t>P000507</t>
  </si>
  <si>
    <t>7021 ST. GILES SPECIAL RATES</t>
  </si>
  <si>
    <t>P000508</t>
  </si>
  <si>
    <t>7018 YEOMAN PARK SPECIAL RATES</t>
  </si>
  <si>
    <t>P000509</t>
  </si>
  <si>
    <t>1006 KIRKBY NURSERY CENTRE RATES</t>
  </si>
  <si>
    <t>P000510</t>
  </si>
  <si>
    <t>1004 SUTTON NURSERY CENTRE RATES</t>
  </si>
  <si>
    <t>P000511</t>
  </si>
  <si>
    <t>START 2</t>
  </si>
  <si>
    <t>P000512</t>
  </si>
  <si>
    <t>P000513</t>
  </si>
  <si>
    <t>P000514</t>
  </si>
  <si>
    <t>P000515</t>
  </si>
  <si>
    <t>P000516</t>
  </si>
  <si>
    <t>P000517</t>
  </si>
  <si>
    <t>P000518</t>
  </si>
  <si>
    <t>P000519</t>
  </si>
  <si>
    <t>P000520</t>
  </si>
  <si>
    <t>P000521</t>
  </si>
  <si>
    <t>P000522</t>
  </si>
  <si>
    <t>P000523</t>
  </si>
  <si>
    <t>P000524</t>
  </si>
  <si>
    <t>P000525</t>
  </si>
  <si>
    <t>P000526</t>
  </si>
  <si>
    <t>P000527</t>
  </si>
  <si>
    <t>P000528</t>
  </si>
  <si>
    <t>P000529</t>
  </si>
  <si>
    <t>P000530</t>
  </si>
  <si>
    <t>P000531</t>
  </si>
  <si>
    <t>P000532</t>
  </si>
  <si>
    <t>P000533</t>
  </si>
  <si>
    <t>P000534</t>
  </si>
  <si>
    <t>P000535</t>
  </si>
  <si>
    <t>P000536</t>
  </si>
  <si>
    <t>P000537</t>
  </si>
  <si>
    <t>P000538</t>
  </si>
  <si>
    <t>P000539</t>
  </si>
  <si>
    <t>P000540</t>
  </si>
  <si>
    <t>P000541</t>
  </si>
  <si>
    <t>P000542</t>
  </si>
  <si>
    <t>P000543</t>
  </si>
  <si>
    <t>P000544</t>
  </si>
  <si>
    <t>P000545</t>
  </si>
  <si>
    <t>P000546</t>
  </si>
  <si>
    <t>P000547</t>
  </si>
  <si>
    <t>P000548</t>
  </si>
  <si>
    <t>P000549</t>
  </si>
  <si>
    <t>P000550</t>
  </si>
  <si>
    <t>P000551</t>
  </si>
  <si>
    <t>P000552</t>
  </si>
  <si>
    <t>P000553</t>
  </si>
  <si>
    <t>P000554</t>
  </si>
  <si>
    <t>P000555</t>
  </si>
  <si>
    <t>P000556</t>
  </si>
  <si>
    <t>P000557</t>
  </si>
  <si>
    <t>P000558</t>
  </si>
  <si>
    <t>P000559</t>
  </si>
  <si>
    <t>P000560</t>
  </si>
  <si>
    <t>TF JW</t>
  </si>
  <si>
    <t>P000561</t>
  </si>
  <si>
    <t>P000562</t>
  </si>
  <si>
    <t>TF ML</t>
  </si>
  <si>
    <t>P000563</t>
  </si>
  <si>
    <t>TF AEF</t>
  </si>
  <si>
    <t>P000564</t>
  </si>
  <si>
    <t>TF EG</t>
  </si>
  <si>
    <t>P000565</t>
  </si>
  <si>
    <t>TF HMG</t>
  </si>
  <si>
    <t>P000566</t>
  </si>
  <si>
    <t>P000567</t>
  </si>
  <si>
    <t>P000568</t>
  </si>
  <si>
    <t>P000569</t>
  </si>
  <si>
    <t>P000570</t>
  </si>
  <si>
    <t>P000571</t>
  </si>
  <si>
    <t>TF MM</t>
  </si>
  <si>
    <t>P000572</t>
  </si>
  <si>
    <t>TF RAB</t>
  </si>
  <si>
    <t>P000573</t>
  </si>
  <si>
    <t>TF TP</t>
  </si>
  <si>
    <t>P000574</t>
  </si>
  <si>
    <t>P000575</t>
  </si>
  <si>
    <t>TF DMGW</t>
  </si>
  <si>
    <t>P000576</t>
  </si>
  <si>
    <t>P000577</t>
  </si>
  <si>
    <t>P000578</t>
  </si>
  <si>
    <t>ASYE 2013-14</t>
  </si>
  <si>
    <t>P000579</t>
  </si>
  <si>
    <t>P000580</t>
  </si>
  <si>
    <t>ASD</t>
  </si>
  <si>
    <t>P000581</t>
  </si>
  <si>
    <t>P000582</t>
  </si>
  <si>
    <t>P000583</t>
  </si>
  <si>
    <t>P000584</t>
  </si>
  <si>
    <t>P000585</t>
  </si>
  <si>
    <t>P000586</t>
  </si>
  <si>
    <t>P000587</t>
  </si>
  <si>
    <t>P000588</t>
  </si>
  <si>
    <t>P000589</t>
  </si>
  <si>
    <t>P000590</t>
  </si>
  <si>
    <t>P000591</t>
  </si>
  <si>
    <t>P000592</t>
  </si>
  <si>
    <t>P000593</t>
  </si>
  <si>
    <t>P000594</t>
  </si>
  <si>
    <t>P000595</t>
  </si>
  <si>
    <t>P000596</t>
  </si>
  <si>
    <t>P000597</t>
  </si>
  <si>
    <t>P000598</t>
  </si>
  <si>
    <t>P000599</t>
  </si>
  <si>
    <t>P000600</t>
  </si>
  <si>
    <t>P000601</t>
  </si>
  <si>
    <t>P000602</t>
  </si>
  <si>
    <t>P000603</t>
  </si>
  <si>
    <t>P000604</t>
  </si>
  <si>
    <t>P000605</t>
  </si>
  <si>
    <t>P000606</t>
  </si>
  <si>
    <t>P000607</t>
  </si>
  <si>
    <t>P000608</t>
  </si>
  <si>
    <t>P000609</t>
  </si>
  <si>
    <t>P000610</t>
  </si>
  <si>
    <t>P000611</t>
  </si>
  <si>
    <t>P000612</t>
  </si>
  <si>
    <t>P000613</t>
  </si>
  <si>
    <t>P000614</t>
  </si>
  <si>
    <t>ASH MH UR 25-64</t>
  </si>
  <si>
    <t>P000615</t>
  </si>
  <si>
    <t>P000616</t>
  </si>
  <si>
    <t>P000617</t>
  </si>
  <si>
    <t>P000618</t>
  </si>
  <si>
    <t>P000619</t>
  </si>
  <si>
    <t>P000620</t>
  </si>
  <si>
    <t>P000621</t>
  </si>
  <si>
    <t>P000622</t>
  </si>
  <si>
    <t>P000623</t>
  </si>
  <si>
    <t>P000624</t>
  </si>
  <si>
    <t>P000625</t>
  </si>
  <si>
    <t>P000626</t>
  </si>
  <si>
    <t>P000627</t>
  </si>
  <si>
    <t>P000628</t>
  </si>
  <si>
    <t>P000629</t>
  </si>
  <si>
    <t>P000630</t>
  </si>
  <si>
    <t>P000631</t>
  </si>
  <si>
    <t>P000632</t>
  </si>
  <si>
    <t>P000633</t>
  </si>
  <si>
    <t>P000634</t>
  </si>
  <si>
    <t>P000635</t>
  </si>
  <si>
    <t>P000636</t>
  </si>
  <si>
    <t>P000637</t>
  </si>
  <si>
    <t>P000638</t>
  </si>
  <si>
    <t>P000639</t>
  </si>
  <si>
    <t>P000640</t>
  </si>
  <si>
    <t>P000641</t>
  </si>
  <si>
    <t>P000642</t>
  </si>
  <si>
    <t>P000643</t>
  </si>
  <si>
    <t>P000644</t>
  </si>
  <si>
    <t>P000645</t>
  </si>
  <si>
    <t>P000646</t>
  </si>
  <si>
    <t>P000647</t>
  </si>
  <si>
    <t>P000648</t>
  </si>
  <si>
    <t>P000649</t>
  </si>
  <si>
    <t>P000650</t>
  </si>
  <si>
    <t>P000651</t>
  </si>
  <si>
    <t>P000652</t>
  </si>
  <si>
    <t>P000653</t>
  </si>
  <si>
    <t>P000654</t>
  </si>
  <si>
    <t>P000655</t>
  </si>
  <si>
    <t>P000656</t>
  </si>
  <si>
    <t>P000657</t>
  </si>
  <si>
    <t>P000658</t>
  </si>
  <si>
    <t>P000659</t>
  </si>
  <si>
    <t>P000660</t>
  </si>
  <si>
    <t>P000661</t>
  </si>
  <si>
    <t>P000662</t>
  </si>
  <si>
    <t>P000663</t>
  </si>
  <si>
    <t>P000664</t>
  </si>
  <si>
    <t>P000665</t>
  </si>
  <si>
    <t>P000666</t>
  </si>
  <si>
    <t>P000667</t>
  </si>
  <si>
    <t>P000668</t>
  </si>
  <si>
    <t>P000669</t>
  </si>
  <si>
    <t>BASS MH UR 18-24</t>
  </si>
  <si>
    <t>P000670</t>
  </si>
  <si>
    <t>BASS MH UR 25-64</t>
  </si>
  <si>
    <t>P000671</t>
  </si>
  <si>
    <t>P000672</t>
  </si>
  <si>
    <t>P000673</t>
  </si>
  <si>
    <t>P000674</t>
  </si>
  <si>
    <t>P000675</t>
  </si>
  <si>
    <t>P000676</t>
  </si>
  <si>
    <t>P000677</t>
  </si>
  <si>
    <t>P000678</t>
  </si>
  <si>
    <t>P000679</t>
  </si>
  <si>
    <t>P000680</t>
  </si>
  <si>
    <t>P000681</t>
  </si>
  <si>
    <t>P000682</t>
  </si>
  <si>
    <t>P000683</t>
  </si>
  <si>
    <t>P000684</t>
  </si>
  <si>
    <t>P000685</t>
  </si>
  <si>
    <t>P000686</t>
  </si>
  <si>
    <t>P000687</t>
  </si>
  <si>
    <t>P000688</t>
  </si>
  <si>
    <t>P000689</t>
  </si>
  <si>
    <t>P000690</t>
  </si>
  <si>
    <t>P000691</t>
  </si>
  <si>
    <t>P000692</t>
  </si>
  <si>
    <t>P000693</t>
  </si>
  <si>
    <t>P000694</t>
  </si>
  <si>
    <t>P000695</t>
  </si>
  <si>
    <t>P000696</t>
  </si>
  <si>
    <t>P000697</t>
  </si>
  <si>
    <t>P000698</t>
  </si>
  <si>
    <t>P000699</t>
  </si>
  <si>
    <t>P000700</t>
  </si>
  <si>
    <t>P000701</t>
  </si>
  <si>
    <t>P000702</t>
  </si>
  <si>
    <t>P000703</t>
  </si>
  <si>
    <t>P000704</t>
  </si>
  <si>
    <t>P000705</t>
  </si>
  <si>
    <t>P000706</t>
  </si>
  <si>
    <t>P000707</t>
  </si>
  <si>
    <t>P000708</t>
  </si>
  <si>
    <t>P000709</t>
  </si>
  <si>
    <t>P000710</t>
  </si>
  <si>
    <t>P000711</t>
  </si>
  <si>
    <t>P000712</t>
  </si>
  <si>
    <t>P000713</t>
  </si>
  <si>
    <t>P000714</t>
  </si>
  <si>
    <t>P000715</t>
  </si>
  <si>
    <t>P000716</t>
  </si>
  <si>
    <t>P000717</t>
  </si>
  <si>
    <t>P000718</t>
  </si>
  <si>
    <t>P000719</t>
  </si>
  <si>
    <t>P000720</t>
  </si>
  <si>
    <t>P000721</t>
  </si>
  <si>
    <t>P000722</t>
  </si>
  <si>
    <t>P000723</t>
  </si>
  <si>
    <t>P000724</t>
  </si>
  <si>
    <t>P000725</t>
  </si>
  <si>
    <t>P000726</t>
  </si>
  <si>
    <t>P000727</t>
  </si>
  <si>
    <t>BROX MH UR 18-24</t>
  </si>
  <si>
    <t>P000728</t>
  </si>
  <si>
    <t>BROX MH UR 25-64</t>
  </si>
  <si>
    <t>P000729</t>
  </si>
  <si>
    <t>BROX MH UR 65-74</t>
  </si>
  <si>
    <t>P000730</t>
  </si>
  <si>
    <t>P000731</t>
  </si>
  <si>
    <t>P000732</t>
  </si>
  <si>
    <t>P000733</t>
  </si>
  <si>
    <t>P000734</t>
  </si>
  <si>
    <t>P000735</t>
  </si>
  <si>
    <t>P000736</t>
  </si>
  <si>
    <t>P000737</t>
  </si>
  <si>
    <t>P000738</t>
  </si>
  <si>
    <t>P000739</t>
  </si>
  <si>
    <t>P000740</t>
  </si>
  <si>
    <t>P000741</t>
  </si>
  <si>
    <t>P000742</t>
  </si>
  <si>
    <t>P000743</t>
  </si>
  <si>
    <t>P000744</t>
  </si>
  <si>
    <t>P000745</t>
  </si>
  <si>
    <t>P000746</t>
  </si>
  <si>
    <t>P000747</t>
  </si>
  <si>
    <t>P000748</t>
  </si>
  <si>
    <t>P000749</t>
  </si>
  <si>
    <t>P000750</t>
  </si>
  <si>
    <t>P000751</t>
  </si>
  <si>
    <t>P000752</t>
  </si>
  <si>
    <t>P000753</t>
  </si>
  <si>
    <t>P000754</t>
  </si>
  <si>
    <t>P000755</t>
  </si>
  <si>
    <t>P000756</t>
  </si>
  <si>
    <t>P000757</t>
  </si>
  <si>
    <t>P000758</t>
  </si>
  <si>
    <t>P000759</t>
  </si>
  <si>
    <t>P000760</t>
  </si>
  <si>
    <t>P000761</t>
  </si>
  <si>
    <t>P000762</t>
  </si>
  <si>
    <t>P000763</t>
  </si>
  <si>
    <t>P000764</t>
  </si>
  <si>
    <t>P000765</t>
  </si>
  <si>
    <t>P000766</t>
  </si>
  <si>
    <t>P000767</t>
  </si>
  <si>
    <t>P000768</t>
  </si>
  <si>
    <t>P000769</t>
  </si>
  <si>
    <t>P000770</t>
  </si>
  <si>
    <t>P000771</t>
  </si>
  <si>
    <t>P000772</t>
  </si>
  <si>
    <t>P000773</t>
  </si>
  <si>
    <t>P000774</t>
  </si>
  <si>
    <t>P000775</t>
  </si>
  <si>
    <t>P000776</t>
  </si>
  <si>
    <t>P000777</t>
  </si>
  <si>
    <t>P000778</t>
  </si>
  <si>
    <t>P000779</t>
  </si>
  <si>
    <t>P000780</t>
  </si>
  <si>
    <t>P000781</t>
  </si>
  <si>
    <t>GED MH UR 25-64</t>
  </si>
  <si>
    <t>P000782</t>
  </si>
  <si>
    <t>P000783</t>
  </si>
  <si>
    <t>P000784</t>
  </si>
  <si>
    <t>P000785</t>
  </si>
  <si>
    <t>P000786</t>
  </si>
  <si>
    <t>P000787</t>
  </si>
  <si>
    <t>P000788</t>
  </si>
  <si>
    <t>P000789</t>
  </si>
  <si>
    <t>P000790</t>
  </si>
  <si>
    <t>P000791</t>
  </si>
  <si>
    <t>P000792</t>
  </si>
  <si>
    <t>P000793</t>
  </si>
  <si>
    <t>P000794</t>
  </si>
  <si>
    <t>P000795</t>
  </si>
  <si>
    <t>P000796</t>
  </si>
  <si>
    <t>P000797</t>
  </si>
  <si>
    <t>P000798</t>
  </si>
  <si>
    <t>P000799</t>
  </si>
  <si>
    <t>P000800</t>
  </si>
  <si>
    <t>P000801</t>
  </si>
  <si>
    <t>P000802</t>
  </si>
  <si>
    <t>P000803</t>
  </si>
  <si>
    <t>P000804</t>
  </si>
  <si>
    <t>P000805</t>
  </si>
  <si>
    <t>P000806</t>
  </si>
  <si>
    <t>P000807</t>
  </si>
  <si>
    <t>P000808</t>
  </si>
  <si>
    <t>P000809</t>
  </si>
  <si>
    <t>P000810</t>
  </si>
  <si>
    <t>P000811</t>
  </si>
  <si>
    <t>P000812</t>
  </si>
  <si>
    <t>P000813</t>
  </si>
  <si>
    <t>P000814</t>
  </si>
  <si>
    <t>P000815</t>
  </si>
  <si>
    <t>P000816</t>
  </si>
  <si>
    <t>P000817</t>
  </si>
  <si>
    <t>P000818</t>
  </si>
  <si>
    <t>P000819</t>
  </si>
  <si>
    <t>P000820</t>
  </si>
  <si>
    <t>P000821</t>
  </si>
  <si>
    <t>P000822</t>
  </si>
  <si>
    <t>P000823</t>
  </si>
  <si>
    <t>P000824</t>
  </si>
  <si>
    <t>P000825</t>
  </si>
  <si>
    <t>P000826</t>
  </si>
  <si>
    <t>P000848</t>
  </si>
  <si>
    <t>BUM 010192</t>
  </si>
  <si>
    <t>P000849</t>
  </si>
  <si>
    <t>IM 010193</t>
  </si>
  <si>
    <t>P000850</t>
  </si>
  <si>
    <t>AA 050293</t>
  </si>
  <si>
    <t>P000851</t>
  </si>
  <si>
    <t>WY 261292</t>
  </si>
  <si>
    <t>P000852</t>
  </si>
  <si>
    <t>AR 010192</t>
  </si>
  <si>
    <t>P000853</t>
  </si>
  <si>
    <t>2300 ALBANY JUNIOR MINOR WORKS</t>
  </si>
  <si>
    <t>P000854</t>
  </si>
  <si>
    <t>2302 ALDERMAN POUNDER INFANT MINOR WORKS</t>
  </si>
  <si>
    <t>P000855</t>
  </si>
  <si>
    <t>4117 ALDERMAN WHITE SCHOOL &amp; LANGUAGE CO</t>
  </si>
  <si>
    <t>P000856</t>
  </si>
  <si>
    <t>3018 ALL HALLOWS C. OF E. PRIMARY MINOR</t>
  </si>
  <si>
    <t>P000857</t>
  </si>
  <si>
    <t>AD 200193</t>
  </si>
  <si>
    <t>P000858</t>
  </si>
  <si>
    <t>SH 110891</t>
  </si>
  <si>
    <t>P000859</t>
  </si>
  <si>
    <t>4756 ALL SAINTS R.C. COMPREHENSIVE MINOR</t>
  </si>
  <si>
    <t>MANS MH UR 18-24</t>
  </si>
  <si>
    <t>P000860</t>
  </si>
  <si>
    <t>MT 210292</t>
  </si>
  <si>
    <t>MANS MH UR 25-64</t>
  </si>
  <si>
    <t>P000861</t>
  </si>
  <si>
    <t>2461 ANNIE HOLGATE INFANT MINOR WORKS</t>
  </si>
  <si>
    <t>P000862</t>
  </si>
  <si>
    <t>AD 010193</t>
  </si>
  <si>
    <t>P000863</t>
  </si>
  <si>
    <t>MAS 010193</t>
  </si>
  <si>
    <t>P000864</t>
  </si>
  <si>
    <t>3787 ARNBROOK PRIMARY MINOR WORKS</t>
  </si>
  <si>
    <t>P000865</t>
  </si>
  <si>
    <t>AP 271192</t>
  </si>
  <si>
    <t>P000866</t>
  </si>
  <si>
    <t>4091 ARNOLD HILL COMPREHENSIVE MINOR WOR</t>
  </si>
  <si>
    <t>P000867</t>
  </si>
  <si>
    <t>2916 ARNOLD MILL PRIMARY MINOR WORKS</t>
  </si>
  <si>
    <t>P000868</t>
  </si>
  <si>
    <t>2942 ARNOLD VIEW PRIMARY MINOR WORKS</t>
  </si>
  <si>
    <t>P000869</t>
  </si>
  <si>
    <t>4009 ASHFIELD SCHOOL &amp; TECHNOLOGY COLLEG</t>
  </si>
  <si>
    <t>P000870</t>
  </si>
  <si>
    <t>7023 ASHLEA SPECIAL MINOR WORKS</t>
  </si>
  <si>
    <t>P000871</t>
  </si>
  <si>
    <t>ITG 070992</t>
  </si>
  <si>
    <t>P000872</t>
  </si>
  <si>
    <t>UR 010193</t>
  </si>
  <si>
    <t>P000873</t>
  </si>
  <si>
    <t>2436 BAGTHORPE PRIMARY MINOR WORKS</t>
  </si>
  <si>
    <t>P000874</t>
  </si>
  <si>
    <t>MAF 260193</t>
  </si>
  <si>
    <t>P000875</t>
  </si>
  <si>
    <t>2464 BEARDALL STREET PRIMARY MINOR WORKS</t>
  </si>
  <si>
    <t>P000876</t>
  </si>
  <si>
    <t>MMK 110691</t>
  </si>
  <si>
    <t>P000877</t>
  </si>
  <si>
    <t>HA 031192</t>
  </si>
  <si>
    <t>P000878</t>
  </si>
  <si>
    <t>7011 BEECH HILL SPECIAL MINOR WORKS</t>
  </si>
  <si>
    <t>P000879</t>
  </si>
  <si>
    <t>2944 BEESTON FIELDS PRIMARY MINOR WORKS</t>
  </si>
  <si>
    <t>P000880</t>
  </si>
  <si>
    <t>2947 BERRY HILL PRIMARY &amp; NURSERY MINOR</t>
  </si>
  <si>
    <t>P000881</t>
  </si>
  <si>
    <t>AL 101192</t>
  </si>
  <si>
    <t>P000882</t>
  </si>
  <si>
    <t>2520 BISHOP ALEXANDER PRIMARY MINOR WORK</t>
  </si>
  <si>
    <t>P000883</t>
  </si>
  <si>
    <t>2316 BISPHAM DRIVE JUNIOR MINOR WORKS</t>
  </si>
  <si>
    <t>P000884</t>
  </si>
  <si>
    <t>3065 BLEASBY C. OF E. PRIMARY MINOR WORK</t>
  </si>
  <si>
    <t>P000885</t>
  </si>
  <si>
    <t>3793 BLIDWORTH OAKS MINOR WORKS</t>
  </si>
  <si>
    <t>P000886</t>
  </si>
  <si>
    <t>3292 BOWBRIDGE PRIMARY MINOR WORKS</t>
  </si>
  <si>
    <t>P000887</t>
  </si>
  <si>
    <t>7032 BRACKEN HILL SPECIAL MINOR WORKS</t>
  </si>
  <si>
    <t>P000888</t>
  </si>
  <si>
    <t>AM 030293</t>
  </si>
  <si>
    <t>P000889</t>
  </si>
  <si>
    <t>UASC AFTERCARE</t>
  </si>
  <si>
    <t>P000890</t>
  </si>
  <si>
    <t>2271 BRAMCOTE HILLS PRIMARY MINOR WORKS</t>
  </si>
  <si>
    <t>P000891</t>
  </si>
  <si>
    <t>4119 BRAMCOTE PARK COMPREHENSIVE MINOR W</t>
  </si>
  <si>
    <t>P000892</t>
  </si>
  <si>
    <t>2395 BRINSLEY PRIMARY MINOR WORKS</t>
  </si>
  <si>
    <t>P000893</t>
  </si>
  <si>
    <t>3789 BROOKHILL LEYS PRIMARY MINOR WORKS</t>
  </si>
  <si>
    <t>P000894</t>
  </si>
  <si>
    <t>2732 BROOKSIDE PRIMARY MINOR WORKS</t>
  </si>
  <si>
    <t>P000895</t>
  </si>
  <si>
    <t>2466 BROOMHILL JUNIOR MINOR WORKS</t>
  </si>
  <si>
    <t>P000896</t>
  </si>
  <si>
    <t>4463 BRUNTS COMPREHENSIVE MINOR WORKS</t>
  </si>
  <si>
    <t>P000897</t>
  </si>
  <si>
    <t>3072 BUNNY C. OF E. PRIMARY MINOR WORKS</t>
  </si>
  <si>
    <t>P000898</t>
  </si>
  <si>
    <t>2699 BURTON JOYCE PRIMARY MINOR WORKS</t>
  </si>
  <si>
    <t>P000899</t>
  </si>
  <si>
    <t>2470 BUTLERS HILL INFANT MINOR WORKS</t>
  </si>
  <si>
    <t>P000900</t>
  </si>
  <si>
    <t>P000901</t>
  </si>
  <si>
    <t>2693 CARNARVON PRIMARY MINOR WORKS</t>
  </si>
  <si>
    <t>P000902</t>
  </si>
  <si>
    <t>2928 CARR HILL PRIMARY MINOR WORKS</t>
  </si>
  <si>
    <t>P000903</t>
  </si>
  <si>
    <t>2007 CARSIC PRIMARY MINOR WORKS</t>
  </si>
  <si>
    <t>P000904</t>
  </si>
  <si>
    <t>2227 CENTRAL INFANT MINOR WORKS</t>
  </si>
  <si>
    <t>P000905</t>
  </si>
  <si>
    <t>2226 CENTRAL JUNIOR MINOR WORKS</t>
  </si>
  <si>
    <t>P000906</t>
  </si>
  <si>
    <t>2315 CHETWYND ROAD PRIMARY MINOR WORKS</t>
  </si>
  <si>
    <t>P000907</t>
  </si>
  <si>
    <t>4121 CHILWELL SCHOOL MINOR WORKS</t>
  </si>
  <si>
    <t>P000908</t>
  </si>
  <si>
    <t>3450 CHRIST CHURCH C. OF E. INFANT MINOR</t>
  </si>
  <si>
    <t>P000909</t>
  </si>
  <si>
    <t>4700 CHRIST THE KING R.C. COMPREHENSIVE</t>
  </si>
  <si>
    <t>P000910</t>
  </si>
  <si>
    <t>2927 CHURCH VALE PRIMARY &amp; NURSERY MINOR</t>
  </si>
  <si>
    <t>P000911</t>
  </si>
  <si>
    <t>2674 CHUTER EDE PRIMARY MINOR WORKS</t>
  </si>
  <si>
    <t>P000912</t>
  </si>
  <si>
    <t>2705 CLARBOROUGH PRIMARY MINOR WORKS</t>
  </si>
  <si>
    <t>P000913</t>
  </si>
  <si>
    <t>3081 CODDINGTON C. OF E. PRIMARY MINOR W</t>
  </si>
  <si>
    <t>P000914</t>
  </si>
  <si>
    <t>2294 COLLEGE HOUSE JUNIOR MINOR WORKS</t>
  </si>
  <si>
    <t>P000915</t>
  </si>
  <si>
    <t>4409 COLONEL FRANK SEELY COMPREHENSIVE M</t>
  </si>
  <si>
    <t>P000916</t>
  </si>
  <si>
    <t>2213 COPPICE FARM PRIMARY MINOR WORKS</t>
  </si>
  <si>
    <t>NEW MH UR 25-64</t>
  </si>
  <si>
    <t>P000917</t>
  </si>
  <si>
    <t>3084 COSTOCK C. OF E. PRIMARY MINOR WORK</t>
  </si>
  <si>
    <t>NEW MH UR 65-74</t>
  </si>
  <si>
    <t>P000918</t>
  </si>
  <si>
    <t>3530 COTGRAVE C. OF E. PRIMARY MINOR WOR</t>
  </si>
  <si>
    <t>P000919</t>
  </si>
  <si>
    <t>3790 COTGRAVE CANDLEBY LANE PRIMARY MINO</t>
  </si>
  <si>
    <t>P000920</t>
  </si>
  <si>
    <t>2948 CRESCENT PRIMARY MINOR WORKS</t>
  </si>
  <si>
    <t>P000921</t>
  </si>
  <si>
    <t>2126 CROFT PRIMARY MINOR WORKS</t>
  </si>
  <si>
    <t>P000922</t>
  </si>
  <si>
    <t>2940 CROMPTON VIEW PRIMARY MINOR WORKS</t>
  </si>
  <si>
    <t>P000923</t>
  </si>
  <si>
    <t>2723 CROPWELL BISHOP PRIMARY MINOR WORKS</t>
  </si>
  <si>
    <t>P000924</t>
  </si>
  <si>
    <t>2770 CROSSDALE DRIVE PRIMARY MINOR WORKS</t>
  </si>
  <si>
    <t>P000925</t>
  </si>
  <si>
    <t>3087 CUCKNEY C. OF E. PRIMARY MINOR WORK</t>
  </si>
  <si>
    <t>P000926</t>
  </si>
  <si>
    <t>2167 DALESTORTH PRIMARY &amp; NURSERY MINOR</t>
  </si>
  <si>
    <t>P000927</t>
  </si>
  <si>
    <t>2164 DANESWOOD JUNIOR MINOR WORKS</t>
  </si>
  <si>
    <t>P000928</t>
  </si>
  <si>
    <t>MH 081192</t>
  </si>
  <si>
    <t>P000929</t>
  </si>
  <si>
    <t>3076 DEAN HOLE C. OF E. PRIMARY MINOR WO</t>
  </si>
  <si>
    <t>P000930</t>
  </si>
  <si>
    <t>7012 DERRYMOUNT SPECIAL MINOR WORKS</t>
  </si>
  <si>
    <t>P000931</t>
  </si>
  <si>
    <t>7019 DIGBY SPECIAL MINOR WORKS</t>
  </si>
  <si>
    <t>P000932</t>
  </si>
  <si>
    <t>4444 DUKERIES COMMUNITY COLLEGE MINOR WO</t>
  </si>
  <si>
    <t>P000933</t>
  </si>
  <si>
    <t>3088 DUNHAM C. OF E. PRIMARY MINOR WORKS</t>
  </si>
  <si>
    <t>P000934</t>
  </si>
  <si>
    <t>3294 DYSCARR PRIMARY MINOR WORKS</t>
  </si>
  <si>
    <t>P000935</t>
  </si>
  <si>
    <t>2734 EAST MARKHAM PRIMARY MINOR WORKS</t>
  </si>
  <si>
    <t>P000936</t>
  </si>
  <si>
    <t>2175 EASTLANDS JUNIOR MINOR WORKS</t>
  </si>
  <si>
    <t>P000937</t>
  </si>
  <si>
    <t>4201 EASTWOOD COMPREHENSIVE MINOR WORKS</t>
  </si>
  <si>
    <t>P000938</t>
  </si>
  <si>
    <t>2471 EDGEWOOD PRIMARY MINOR WORKS</t>
  </si>
  <si>
    <t>P000939</t>
  </si>
  <si>
    <t>2585 EDWALTON PRIMARY MINOR WORKS</t>
  </si>
  <si>
    <t>P000940</t>
  </si>
  <si>
    <t>4456 ELIZABETHAN HIGH COMPREHENSIVE MINO</t>
  </si>
  <si>
    <t>P000941</t>
  </si>
  <si>
    <t>2741 ELKESLEY PRIMARY MINOR WORKS</t>
  </si>
  <si>
    <t>P000942</t>
  </si>
  <si>
    <t>2206 ERNEHALE INFANT MINOR WORKS</t>
  </si>
  <si>
    <t>P000943</t>
  </si>
  <si>
    <t>2201 ERNEHALE JUNIOR MINOR WORKS</t>
  </si>
  <si>
    <t>P000944</t>
  </si>
  <si>
    <t>2299 ESKDALE JUNIOR MINOR WORKS</t>
  </si>
  <si>
    <t>P000945</t>
  </si>
  <si>
    <t>3291 ETHEL WAINWRIGHT PRIMARY &amp; NURSERY</t>
  </si>
  <si>
    <t>P000946</t>
  </si>
  <si>
    <t>2742 EVERTON PRIMARY MINOR WORKS</t>
  </si>
  <si>
    <t>P000947</t>
  </si>
  <si>
    <t>2310 FAIRFIELD PRIMARY MINOR WORKS</t>
  </si>
  <si>
    <t>P000948</t>
  </si>
  <si>
    <t>3781 FARMILO PRIMARY &amp; NURSERY MINOR WOR</t>
  </si>
  <si>
    <t>P000949</t>
  </si>
  <si>
    <t>2006 FARNSFIELD ST MICHAEL'S CE PRIMARY</t>
  </si>
  <si>
    <t>P000950</t>
  </si>
  <si>
    <t>2745 FLINTHAM PRIMARY MINOR WORKS</t>
  </si>
  <si>
    <t>P000951</t>
  </si>
  <si>
    <t>2361 FOREST GLADE PRIMARY MINOR WORKS</t>
  </si>
  <si>
    <t>P000952</t>
  </si>
  <si>
    <t>2937 FOREST TOWN PRIMARY MINOR WORKS</t>
  </si>
  <si>
    <t>P000953</t>
  </si>
  <si>
    <t>2801 FOREST VIEW JUNIOR MINOR WORKS</t>
  </si>
  <si>
    <t>P000954</t>
  </si>
  <si>
    <t>7009 FOUNTAINDALE SPECIAL MINOR WORKS</t>
  </si>
  <si>
    <t>P000955</t>
  </si>
  <si>
    <t>3546 GAMSTON C. OF E. PRIMARY MINOR WORK</t>
  </si>
  <si>
    <t>P000956</t>
  </si>
  <si>
    <t>4041 GARIBALDI COMPREHENSIVE MINOR WORKS</t>
  </si>
  <si>
    <t>P000957</t>
  </si>
  <si>
    <t>2941 GATEFORD PARK PRIMARY MINOR WORKS</t>
  </si>
  <si>
    <t>P000958</t>
  </si>
  <si>
    <t>4100 GEDLING COMPREHENSIVE MINOR WORKS</t>
  </si>
  <si>
    <t>P000959</t>
  </si>
  <si>
    <t>2414 GILTHILL PRIMARY MINOR WORKS</t>
  </si>
  <si>
    <t>P000960</t>
  </si>
  <si>
    <t>3696 GOOD SHEPHERD R.C. PRIMARY MINOR WO</t>
  </si>
  <si>
    <t>P000961</t>
  </si>
  <si>
    <t>2748 GOTHAM PRIMARY MINOR WORKS</t>
  </si>
  <si>
    <t>P000962</t>
  </si>
  <si>
    <t>3795 GREASLEY BEAUVALE PRIMARY MINOR WOR</t>
  </si>
  <si>
    <t>P000963</t>
  </si>
  <si>
    <t>2919 GREENWOOD PRIMARY AND NURSERY MINOR</t>
  </si>
  <si>
    <t>P000964</t>
  </si>
  <si>
    <t>2931 GREYTHORN PRIMARY MINOR WORKS</t>
  </si>
  <si>
    <t>P000965</t>
  </si>
  <si>
    <t>4400 GROVE COMPREHENSIVE MINOR WORKS</t>
  </si>
  <si>
    <t>P000966</t>
  </si>
  <si>
    <t>3550 GUNTHORPE C. OF E. PRIMARY MINOR WO</t>
  </si>
  <si>
    <t>P000967</t>
  </si>
  <si>
    <t>2225 HADDON PRIMARY MINOR WORKS</t>
  </si>
  <si>
    <t>P000968</t>
  </si>
  <si>
    <t>2614 HAGGONFIELDS PRIMARY MINOR WORKS</t>
  </si>
  <si>
    <t>RUSH MH UR 25-64</t>
  </si>
  <si>
    <t>P000969</t>
  </si>
  <si>
    <t>3104 HALAM C. OF E. PRIMARY MINOR WORKS</t>
  </si>
  <si>
    <t>P000970</t>
  </si>
  <si>
    <t>2346 HALLCROFT INFANT MINOR WORKS</t>
  </si>
  <si>
    <t>P000971</t>
  </si>
  <si>
    <t>4413 HARRY CARLTON COMPREHENSIVE MINOR W</t>
  </si>
  <si>
    <t>P000972</t>
  </si>
  <si>
    <t>3552 HARWORTH C. OF E. PRIMARY MINOR WOR</t>
  </si>
  <si>
    <t>P000973</t>
  </si>
  <si>
    <t>2685 HAWTHORNE PRIMARY MINOR WORKS</t>
  </si>
  <si>
    <t>P000974</t>
  </si>
  <si>
    <t>2526 HAWTONVILLE JUNIOR MINOR WORKS</t>
  </si>
  <si>
    <t>P000975</t>
  </si>
  <si>
    <t>2165 HEALDSWOOD INFANT &amp; NURSERY MINOR W</t>
  </si>
  <si>
    <t>P000976</t>
  </si>
  <si>
    <t>2930 HEATHERLEY PRIMARY MINOR WORKS</t>
  </si>
  <si>
    <t>P000977</t>
  </si>
  <si>
    <t>3295 HEATHLANDS PRIMARY &amp; NURSERY MINOR</t>
  </si>
  <si>
    <t>P000978</t>
  </si>
  <si>
    <t>2174 HETTS LANE INFANT MINOR WORKS</t>
  </si>
  <si>
    <t>P000979</t>
  </si>
  <si>
    <t>2590 HEYMANN PRIMARY MINOR WORKS</t>
  </si>
  <si>
    <t>P000980</t>
  </si>
  <si>
    <t>3776 HIGH OAKHAM PRIMARY MINOR WORKS</t>
  </si>
  <si>
    <t>P000981</t>
  </si>
  <si>
    <t>2362 HILLOCKS PRIMARY MINOR WORKS</t>
  </si>
  <si>
    <t>P000982</t>
  </si>
  <si>
    <t>3792 HILLSIDE PRIMARY SCHOOL MINOR WORKS</t>
  </si>
  <si>
    <t>P000983</t>
  </si>
  <si>
    <t>4429 HOLGATE COMPREHENSIVE MINOR WORKS</t>
  </si>
  <si>
    <t>P000984</t>
  </si>
  <si>
    <t>2440 HOLLY HILL PRIMARY MINOR WORKS</t>
  </si>
  <si>
    <t>P000985</t>
  </si>
  <si>
    <t>2923 HOLLY PRIMARY MINOR WORKS</t>
  </si>
  <si>
    <t>P000986</t>
  </si>
  <si>
    <t>2910 HOLLYWELL PRIMARY MINOR WORKS</t>
  </si>
  <si>
    <t>P000987</t>
  </si>
  <si>
    <t>3730 HOLY CROSS R.C. PRIMARY MINOR WORKS</t>
  </si>
  <si>
    <t>P000988</t>
  </si>
  <si>
    <t>3768 HOLY FAMILY PRIMARY MINOR WORKS</t>
  </si>
  <si>
    <t>P000989</t>
  </si>
  <si>
    <t>3132 HOLY TRINITY C. OF E. INFANT MINOR</t>
  </si>
  <si>
    <t>P000990</t>
  </si>
  <si>
    <t>3766 HOLY TRINITY R.C. PRIMARY MINOR WOR</t>
  </si>
  <si>
    <t>P000991</t>
  </si>
  <si>
    <t>2417 HORSENDALE PRIMARY MINOR WORKS</t>
  </si>
  <si>
    <t>P000992</t>
  </si>
  <si>
    <t>3780 INTAKE FARM PRIMARY &amp; NURSERY MINOR</t>
  </si>
  <si>
    <t>P000993</t>
  </si>
  <si>
    <t>2444 JACKSDALE PRIMARY MINOR WORKS</t>
  </si>
  <si>
    <t>P000994</t>
  </si>
  <si>
    <t>2822 JAMES PEACOCK INFANT MINOR WORKS</t>
  </si>
  <si>
    <t>P000995</t>
  </si>
  <si>
    <t>2920 JEFFRIES PRIMARY MINOR WORKS</t>
  </si>
  <si>
    <t>P000996</t>
  </si>
  <si>
    <t>2565 JESSE GRAY PRIMARY MINOR WORKS</t>
  </si>
  <si>
    <t>P000997</t>
  </si>
  <si>
    <t>2718 JOHN BLOW PRIMARY MINOR WORKS</t>
  </si>
  <si>
    <t>P000998</t>
  </si>
  <si>
    <t>2274 JOHN CLIFFORD PRIMARY &amp; NURSERY MIN</t>
  </si>
  <si>
    <t>P000999</t>
  </si>
  <si>
    <t>2150 JOHN DAVIES PRIMARY MINOR WORKS</t>
  </si>
  <si>
    <t>P001000</t>
  </si>
  <si>
    <t>2678 JOHN HUNT PRIMARY MINOR WORKS</t>
  </si>
  <si>
    <t>P001001</t>
  </si>
  <si>
    <t>2107 JOHN T RICE INFANT MINOR WORKS</t>
  </si>
  <si>
    <t>P001002</t>
  </si>
  <si>
    <t>4408 JOSEPH WHITAKER COMPREHENSIVE MINOR</t>
  </si>
  <si>
    <t>P001003</t>
  </si>
  <si>
    <t>2924 KEYWORTH PRIMARY MINOR WORKS</t>
  </si>
  <si>
    <t>P001004</t>
  </si>
  <si>
    <t>2222 KILLISICK JUNIOR MINOR WORKS</t>
  </si>
  <si>
    <t>P001005</t>
  </si>
  <si>
    <t>4226 KIMBERLEY COMPREHENSIVE MINOR WORKS</t>
  </si>
  <si>
    <t>P001006</t>
  </si>
  <si>
    <t>2900 KIMBERLEY PRIMARY MINOR WORKS</t>
  </si>
  <si>
    <t>P001007</t>
  </si>
  <si>
    <t>3779 KING EDWARD PRIMARY &amp; NURSERY MINOR</t>
  </si>
  <si>
    <t>ASYE 2014-15</t>
  </si>
  <si>
    <t>P001008</t>
  </si>
  <si>
    <t>2737 KING EDWIN PRIMARY MINOR WORKS</t>
  </si>
  <si>
    <t>P001009</t>
  </si>
  <si>
    <t>3785 KINGSTON PARK PRIMARY MINOR WORKS</t>
  </si>
  <si>
    <t>P001010</t>
  </si>
  <si>
    <t>2912 KINGSWAY PRIMARY MINOR WORKS</t>
  </si>
  <si>
    <t>P001011</t>
  </si>
  <si>
    <t>2769 KINOULTON PRIMARY MINOR WORKS</t>
  </si>
  <si>
    <t>P001012</t>
  </si>
  <si>
    <t>4008 KIRKBY COLLEGE MINOR WORKS</t>
  </si>
  <si>
    <t>P001013</t>
  </si>
  <si>
    <t>1006 KIRKBY NURSERY CENTRE MINOR WORKS</t>
  </si>
  <si>
    <t>P001014</t>
  </si>
  <si>
    <t>2009 KIRKBY WOODHOUSE PRIMARY MINOR WORK</t>
  </si>
  <si>
    <t>P001015</t>
  </si>
  <si>
    <t>2772 KIRKLINGTON PRIMARY MINOR WORKS</t>
  </si>
  <si>
    <t>P001016</t>
  </si>
  <si>
    <t>3112 KNEESALL C. OF E. PRIMARY MINOR WOR</t>
  </si>
  <si>
    <t>P001017</t>
  </si>
  <si>
    <t>2560 LADY BAY PRIMARY MINOR WORKS</t>
  </si>
  <si>
    <t>P001018</t>
  </si>
  <si>
    <t>2821 LAKE VIEW PRIMARY MINOR WORKS</t>
  </si>
  <si>
    <t>P001019</t>
  </si>
  <si>
    <t>2775 LAMBLEY PRIMARY MINOR WORKS</t>
  </si>
  <si>
    <t>P001020</t>
  </si>
  <si>
    <t>3113 LANGAR C. OF E. PRIMARY MINOR WORKS</t>
  </si>
  <si>
    <t>P001021</t>
  </si>
  <si>
    <t>2731 LANTERN LANE PRIMARY MINOR WORKS</t>
  </si>
  <si>
    <t>P001022</t>
  </si>
  <si>
    <t>2418 LARKFIELDS INFANT MINOR WORKS</t>
  </si>
  <si>
    <t>P001023</t>
  </si>
  <si>
    <t>2416 LARKFIELDS JUNIOR MINOR WORKS</t>
  </si>
  <si>
    <t>P001024</t>
  </si>
  <si>
    <t>2134 LEAMINGTON PRIMARY MINOR WORKS</t>
  </si>
  <si>
    <t>P001025</t>
  </si>
  <si>
    <t>2094 LEAS PARK JUNIOR MINOR WORKS</t>
  </si>
  <si>
    <t>P001026</t>
  </si>
  <si>
    <t>2490 LEEN MILLS PRIMARY MINOR WORKS</t>
  </si>
  <si>
    <t>P001027</t>
  </si>
  <si>
    <t>3568 LINBY-CUM-PAPPLEWICK C. OF E. PRIMA</t>
  </si>
  <si>
    <t>P001028</t>
  </si>
  <si>
    <t>2532 LOVERS LANE PRIMARY &amp; NURSERY MINOR</t>
  </si>
  <si>
    <t>P001029</t>
  </si>
  <si>
    <t>3566 LOWDHAM C. OF E. PRIMARY MINOR WORK</t>
  </si>
  <si>
    <t>P001030</t>
  </si>
  <si>
    <t>2824 LOWES WONG INFANT MINOR WORKS</t>
  </si>
  <si>
    <t>P001031</t>
  </si>
  <si>
    <t>3133 LOWES WONG JUNIOR MINOR WORKS</t>
  </si>
  <si>
    <t>P001032</t>
  </si>
  <si>
    <t>2406 LYNNCROFT PRIMARY MINOR WORKS</t>
  </si>
  <si>
    <t>UFSM</t>
  </si>
  <si>
    <t>P001033</t>
  </si>
  <si>
    <t>4583 MAGNUS C. OF E. COMPREHENSIVE MINOR</t>
  </si>
  <si>
    <t>P001034</t>
  </si>
  <si>
    <t>2673 MANNERS SUTTON PRIMARY MINOR WORKS</t>
  </si>
  <si>
    <t>P001035</t>
  </si>
  <si>
    <t>SM 010292</t>
  </si>
  <si>
    <t>P001036</t>
  </si>
  <si>
    <t>2700 MANOR PARK INFANT &amp; NURSERY MINOR W</t>
  </si>
  <si>
    <t>P001037</t>
  </si>
  <si>
    <t>2228 MAPPERLEY PLAINS PRIMARY &amp; NURSERY</t>
  </si>
  <si>
    <t>P001038</t>
  </si>
  <si>
    <t>2120 MAPPLEWELLS PRIMARY MINOR WORKS</t>
  </si>
  <si>
    <t>P001039</t>
  </si>
  <si>
    <t>2779 MATTERSEY PRIMARY MINOR WORKS</t>
  </si>
  <si>
    <t>P001040</t>
  </si>
  <si>
    <t>2802 MAUN INFANT MINOR WORKS</t>
  </si>
  <si>
    <t>P001041</t>
  </si>
  <si>
    <t>2298 MEADOW LANE INFANT MINOR WORKS</t>
  </si>
  <si>
    <t>ASYE 2015-16</t>
  </si>
  <si>
    <t>P001042</t>
  </si>
  <si>
    <t>4075 MEDEN SCHOOL &amp; TECHNOLOGY COLLEGE M</t>
  </si>
  <si>
    <t>P001043</t>
  </si>
  <si>
    <t>4669 MINSTER COMPREHENSIVE MINOR WORKS</t>
  </si>
  <si>
    <t>P001044</t>
  </si>
  <si>
    <t>2781 MISSON PRIMARY MINOR WORKS</t>
  </si>
  <si>
    <t>P001045</t>
  </si>
  <si>
    <t>2784 MISTERTON PRIMARY MINOR WORKS</t>
  </si>
  <si>
    <t>P001046</t>
  </si>
  <si>
    <t>2934 MORNINGTON PRIMARY MINOR WORKS</t>
  </si>
  <si>
    <t>P001047</t>
  </si>
  <si>
    <t>2913 MORVEN PARK PRIMARY MINOR WORKS</t>
  </si>
  <si>
    <t>P001048</t>
  </si>
  <si>
    <t>3040 MOUNT C. OF E. PRIMARY MINOR WORKS</t>
  </si>
  <si>
    <t>P001049</t>
  </si>
  <si>
    <t>2796 MUSKHAM PRIMARY MINOR WORKS</t>
  </si>
  <si>
    <t>P001050</t>
  </si>
  <si>
    <t>3791 NATIONAL C. OF E. PRIMARY MINOR WOR</t>
  </si>
  <si>
    <t>P001051</t>
  </si>
  <si>
    <t>4635 NATIONAL CE TECHNOLOGY COLLEGE MINO</t>
  </si>
  <si>
    <t>P001052</t>
  </si>
  <si>
    <t>2176 NETHERFIELD INFANT &amp; NURSERY MINOR</t>
  </si>
  <si>
    <t>P001053</t>
  </si>
  <si>
    <t>3788 NETHERFIELD PRIMARY (CARLTON) MINOR</t>
  </si>
  <si>
    <t>P001054</t>
  </si>
  <si>
    <t>2093 NETTLEWORTH INFANT MINOR WORKS</t>
  </si>
  <si>
    <t>P001055</t>
  </si>
  <si>
    <t>3778 NEWGATE LANE PRIMARY &amp; NURSERY MINO</t>
  </si>
  <si>
    <t>E2E</t>
  </si>
  <si>
    <t>P001056</t>
  </si>
  <si>
    <t>2108 NEWLANDS JUNIOR MINOR WORKS</t>
  </si>
  <si>
    <t>P001057</t>
  </si>
  <si>
    <t>2787 NEWSTEAD PRIMARY MINOR WORKS</t>
  </si>
  <si>
    <t>P001058</t>
  </si>
  <si>
    <t>2634 NORBRIDGE PRIMARY MINOR WORKS</t>
  </si>
  <si>
    <t>CYP ASSIST</t>
  </si>
  <si>
    <t>P001059</t>
  </si>
  <si>
    <t>2790 NORMANTON-ON-SOAR PRIMARY MINOR WOR</t>
  </si>
  <si>
    <t>P001060</t>
  </si>
  <si>
    <t>2793 NORTH CLIFTON PRIMARY MINOR WORKS</t>
  </si>
  <si>
    <t>P001061</t>
  </si>
  <si>
    <t>3118 NORTH LEVERTON C. OF E. PRIMARY MIN</t>
  </si>
  <si>
    <t>P001062</t>
  </si>
  <si>
    <t>3287 NORTH WHEATLEY C. OF E. PRIMARY MIN</t>
  </si>
  <si>
    <t>P001063</t>
  </si>
  <si>
    <t>3293 NORTHFIELD PRIMARY MINOR WORKS</t>
  </si>
  <si>
    <t>P001064</t>
  </si>
  <si>
    <t>3119 NORWELL C. OF E. PRIMARY MINOR WORK</t>
  </si>
  <si>
    <t>P001065</t>
  </si>
  <si>
    <t>3777 OAK TREE LANE PRIMARY &amp; NURSERY MIN</t>
  </si>
  <si>
    <t>P001066</t>
  </si>
  <si>
    <t>2527 OLIVER QUIBELL INFANT MINOR WORKS</t>
  </si>
  <si>
    <t>P001067</t>
  </si>
  <si>
    <t>2800 OLLERTON PRIMARY MINOR WORKS</t>
  </si>
  <si>
    <t>P001068</t>
  </si>
  <si>
    <t>2918 ORCHARD PRIMARY MINOR WORKS</t>
  </si>
  <si>
    <t>P001069</t>
  </si>
  <si>
    <t>7041 ORCHARD SPECIAL MINOR WORKS</t>
  </si>
  <si>
    <t>P001070</t>
  </si>
  <si>
    <t>3772 ORDSALL PRIMARY MINOR WORKS</t>
  </si>
  <si>
    <t>P001071</t>
  </si>
  <si>
    <t>2806 ORSTON PRIMARY MINOR WORKS</t>
  </si>
  <si>
    <t>P001072</t>
  </si>
  <si>
    <t>2234 PARKDALE PRIMARY MINOR WORKS</t>
  </si>
  <si>
    <t>P001073</t>
  </si>
  <si>
    <t>2087 PEAFIELD LANE PRIMARY MINOR WORKS</t>
  </si>
  <si>
    <t>P001074</t>
  </si>
  <si>
    <t>2239 PHOENIX INFANT MINOR WORKS</t>
  </si>
  <si>
    <t>P001075</t>
  </si>
  <si>
    <t>2946 PIERREPONT GAMSTON C. OF E. PRIMARY</t>
  </si>
  <si>
    <t>P001076</t>
  </si>
  <si>
    <t>2223 PINEWOOD INFANT &amp; NURSERY MINOR WOR</t>
  </si>
  <si>
    <t>P001077</t>
  </si>
  <si>
    <t>2236 PORCHESTER JUNIOR MINOR WORKS</t>
  </si>
  <si>
    <t>P001078</t>
  </si>
  <si>
    <t>4374 PORTLAND COMPREHENSIVE MINOR WORKS</t>
  </si>
  <si>
    <t>P001079</t>
  </si>
  <si>
    <t>2140 PRIESTSIC PRIMARY MINOR WORKS</t>
  </si>
  <si>
    <t>P001080</t>
  </si>
  <si>
    <t>3771 PRIORY C. OF E. PRIMARY &amp; NURSERY M</t>
  </si>
  <si>
    <t>P001081</t>
  </si>
  <si>
    <t>2238 PRIORY JUNIOR MINOR WORKS</t>
  </si>
  <si>
    <t>P001082</t>
  </si>
  <si>
    <t>3763 PRIORY R.C. PRIMARY (EASTWOOD) MINO</t>
  </si>
  <si>
    <t>P001083</t>
  </si>
  <si>
    <t>2925 PROSPECT HILL INFANT MINOR WORKS</t>
  </si>
  <si>
    <t>P001084</t>
  </si>
  <si>
    <t>2926 PROSPECT HILL JUNIOR MINOR WORKS</t>
  </si>
  <si>
    <t>P001085</t>
  </si>
  <si>
    <t>3784 PYTHON HILL PRIMARY MINOR WORKS</t>
  </si>
  <si>
    <t>P001086</t>
  </si>
  <si>
    <t>4068 QUARRYDALE COMPREHENSIVE MINOR WORK</t>
  </si>
  <si>
    <t>P001087</t>
  </si>
  <si>
    <t>2751 QUEEN ELEANOR PRIMARY MINOR WORKS</t>
  </si>
  <si>
    <t>P001088</t>
  </si>
  <si>
    <t>P001089</t>
  </si>
  <si>
    <t>2810 RADCLIFFE-ON-TRENT INFANT MINOR WOR</t>
  </si>
  <si>
    <t>P001090</t>
  </si>
  <si>
    <t>2812 RADCLIFFE-ON-TRENT JUNIOR MINOR WOR</t>
  </si>
  <si>
    <t>P001091</t>
  </si>
  <si>
    <t>2813 RAMPTON PRIMARY MINOR WORKS</t>
  </si>
  <si>
    <t>P001092</t>
  </si>
  <si>
    <t>2704 RAMSDEN PRIMARY MINOR WORKS</t>
  </si>
  <si>
    <t>P001093</t>
  </si>
  <si>
    <t>3061 RANBY C. OF E. PRIMARY MINOR WORKS</t>
  </si>
  <si>
    <t>P001094</t>
  </si>
  <si>
    <t>2876 RANSKILL PRIMARY MINOR WORKS</t>
  </si>
  <si>
    <t>P001095</t>
  </si>
  <si>
    <t>3290 RAVENSHEAD C. OF E. PRIMARY MINOR W</t>
  </si>
  <si>
    <t>P001096</t>
  </si>
  <si>
    <t>7014 REDGATE SPECIAL MINOR WORKS</t>
  </si>
  <si>
    <t>P001097</t>
  </si>
  <si>
    <t>2611 REDLANDS PRIMARY MINOR WORKS</t>
  </si>
  <si>
    <t>P001098</t>
  </si>
  <si>
    <t>4465 RETFORD OAKS HIGH MINOR WORKS</t>
  </si>
  <si>
    <t>P001099</t>
  </si>
  <si>
    <t>2203 RICHARD BONINGTON PRIMARY MINOR WOR</t>
  </si>
  <si>
    <t>P001100</t>
  </si>
  <si>
    <t>2224 ROBERT MELLORS PRIMARY MINOR WORKS</t>
  </si>
  <si>
    <t>P001101</t>
  </si>
  <si>
    <t>2692 ROBERT MILES INFANT MINOR WORKS</t>
  </si>
  <si>
    <t>P001102</t>
  </si>
  <si>
    <t>2865 ROBERT MILES JUNIOR MINOR WORKS</t>
  </si>
  <si>
    <t>P001103</t>
  </si>
  <si>
    <t>2945 ROBIN HOOD PRIMARY MINOR WORKS</t>
  </si>
  <si>
    <t>P001104</t>
  </si>
  <si>
    <t>3794 ROSEBROOK PRIMARY MINOR WORKS</t>
  </si>
  <si>
    <t>P001105</t>
  </si>
  <si>
    <t>2901 ROUND HILL PRIMARY MINOR WORKS</t>
  </si>
  <si>
    <t>P001106</t>
  </si>
  <si>
    <t>4329 RUSHCLIFFE COMPREHENSIVE MINOR WORK</t>
  </si>
  <si>
    <t>P001107</t>
  </si>
  <si>
    <t>2282 RYLANDS JUNIOR MINOR WORKS</t>
  </si>
  <si>
    <t>P001108</t>
  </si>
  <si>
    <t>2933 RYTON PARK PRIMARY &amp; NURSERY MINOR</t>
  </si>
  <si>
    <t>P001109</t>
  </si>
  <si>
    <t>3690 SACRED HEART R.C. PRIMARY MINOR WOR</t>
  </si>
  <si>
    <t>P001110</t>
  </si>
  <si>
    <t>2711 SAMUEL BARLOW PRIMARY MINOR WORKS</t>
  </si>
  <si>
    <t>P001111</t>
  </si>
  <si>
    <t>3350 SEELY C. OF E. PRIMARY MINOR WORKS</t>
  </si>
  <si>
    <t>P001112</t>
  </si>
  <si>
    <t>4230 SELSTON ARTS AND COMMUNITY COLLEGE</t>
  </si>
  <si>
    <t>P001113</t>
  </si>
  <si>
    <t>3031 SELSTON C. OF E. INFANT MINOR WORKS</t>
  </si>
  <si>
    <t>P001114</t>
  </si>
  <si>
    <t>4420 SERLBY PARK SCHOOL MINOR WORKS</t>
  </si>
  <si>
    <t>P001115</t>
  </si>
  <si>
    <t>2180 SHERWOOD JUNIOR MINOR WORKS</t>
  </si>
  <si>
    <t>P001116</t>
  </si>
  <si>
    <t>2616 SIR EDMUND HILLARY PRIMARY MINOR WO</t>
  </si>
  <si>
    <t>P001117</t>
  </si>
  <si>
    <t>2860 SIR JOHN SHERBROOKE JUNIOR MINOR WO</t>
  </si>
  <si>
    <t>P001118</t>
  </si>
  <si>
    <t>4454 SOUTH WOLDS COMPREHENSIVE MINOR WOR</t>
  </si>
  <si>
    <t>P001119</t>
  </si>
  <si>
    <t>3331 SPRINGBANK PRIMARY MINOR WORKS</t>
  </si>
  <si>
    <t>P001120</t>
  </si>
  <si>
    <t>3008 ST. ANDREW'S C. OF E. PRIMARY MINOR</t>
  </si>
  <si>
    <t>P001121</t>
  </si>
  <si>
    <t>3496 ST. ANNE'S C. OF E. PRIMARY MINOR W</t>
  </si>
  <si>
    <t>P001122</t>
  </si>
  <si>
    <t>2621 ST. AUGUSTINE'S INFANT MINOR WORKS</t>
  </si>
  <si>
    <t>P001123</t>
  </si>
  <si>
    <t>2620 ST. AUGUSTINE'S JUNIOR MINOR WORKS</t>
  </si>
  <si>
    <t>P001124</t>
  </si>
  <si>
    <t>AKI 100590</t>
  </si>
  <si>
    <t>P001125</t>
  </si>
  <si>
    <t>3004 ST. EDMUND'S C. OF E.  PRIMARY MINO</t>
  </si>
  <si>
    <t>P001126</t>
  </si>
  <si>
    <t>7021 ST. GILES SPECIAL MINOR WORKS</t>
  </si>
  <si>
    <t>P001127</t>
  </si>
  <si>
    <t>3352 ST. JOHN THE BAPTIST C. OF E. PRIMA</t>
  </si>
  <si>
    <t>P001128</t>
  </si>
  <si>
    <t>3021 ST. JOHN'S C. OF E. PRIMARY (STAPLE</t>
  </si>
  <si>
    <t>P001129</t>
  </si>
  <si>
    <t>3055 ST. JOHN'S C. OF E. PRIMARY (WORKSO</t>
  </si>
  <si>
    <t>P001130</t>
  </si>
  <si>
    <t>3770 ST. JOSEPH'S R.C. PRIMARY &amp; NURSERY</t>
  </si>
  <si>
    <t>P001131</t>
  </si>
  <si>
    <t>3710 ST. JOSEPH'S R.C. PRIMARY (RETFORD)</t>
  </si>
  <si>
    <t>P001132</t>
  </si>
  <si>
    <t>3494 ST. LUKE'S C. OF E. PRIMARY MINOR W</t>
  </si>
  <si>
    <t>P001133</t>
  </si>
  <si>
    <t>3514 ST. MARY AND ST MARTIN BLYTH C. OF</t>
  </si>
  <si>
    <t>P001134</t>
  </si>
  <si>
    <t>3534 ST. MARY'S C. OF E. PRIMARY (EDWINS</t>
  </si>
  <si>
    <t>P001135</t>
  </si>
  <si>
    <t>3310 ST. MARY'S C. OF E. PRIMARY (SUTTON</t>
  </si>
  <si>
    <t>P001136</t>
  </si>
  <si>
    <t>3117 ST. MATTHEW'S C. OF E. PRIMARY MINO</t>
  </si>
  <si>
    <t>P001137</t>
  </si>
  <si>
    <t>3764 ST. PATRICK'S R.C. PRIMARY (HARWORT</t>
  </si>
  <si>
    <t>P001138</t>
  </si>
  <si>
    <t>3767 ST. PATRICK'S R.C. PRIMARY AND NURS</t>
  </si>
  <si>
    <t>P001139</t>
  </si>
  <si>
    <t>3126 ST. PETER'S C. OF E. JUNIOR (RUDDIN</t>
  </si>
  <si>
    <t>P001140</t>
  </si>
  <si>
    <t>3296 ST. PETER'S C. OF E. PRIMARY &amp; NURS</t>
  </si>
  <si>
    <t>P001141</t>
  </si>
  <si>
    <t>3089 ST. PETER'S C. OF E. PRIMARY (EAST</t>
  </si>
  <si>
    <t>P001142</t>
  </si>
  <si>
    <t>3097 ST. PETER'S C. OF E. PRIMARY (FARND</t>
  </si>
  <si>
    <t>P001143</t>
  </si>
  <si>
    <t>3548 ST. PETER'S C. OF E. PRIMARY (GRING</t>
  </si>
  <si>
    <t>P001144</t>
  </si>
  <si>
    <t>P001145</t>
  </si>
  <si>
    <t>3390 ST. SWITHUN'S C. OF E. PRIMARY &amp; NU</t>
  </si>
  <si>
    <t>P001146</t>
  </si>
  <si>
    <t>3073 ST. WILFRID'S C. OF E. PRIMARY MINO</t>
  </si>
  <si>
    <t>P001147</t>
  </si>
  <si>
    <t>2237 STANDHILL INFANT MINOR WORKS</t>
  </si>
  <si>
    <t>P001148</t>
  </si>
  <si>
    <t>2911 STANHOPE PRIMARY MINOR WORKS</t>
  </si>
  <si>
    <t>P001149</t>
  </si>
  <si>
    <t>P001150</t>
  </si>
  <si>
    <t>2292 SUNNYSIDE PRIMARY &amp; NURSERY MINOR W</t>
  </si>
  <si>
    <t>P001151</t>
  </si>
  <si>
    <t>2826 SUTTON BONINGTON PRIMARY MINOR WORK</t>
  </si>
  <si>
    <t>P001152</t>
  </si>
  <si>
    <t>4069 SUTTON CENTRE COMMUNITY COLLEGE MIN</t>
  </si>
  <si>
    <t>P001153</t>
  </si>
  <si>
    <t>1004 SUTTON NURSERY CENTRE MINOR WORKS</t>
  </si>
  <si>
    <t>P001154</t>
  </si>
  <si>
    <t>3775 SUTTON ROAD PRIMARY &amp; NURSERY MINOR</t>
  </si>
  <si>
    <t>P001155</t>
  </si>
  <si>
    <t>3592 SUTTON-CUM-LOUND C. OF E. PRIMARY M</t>
  </si>
  <si>
    <t>P001156</t>
  </si>
  <si>
    <t>2829 SUTTON-ON-TRENT PRIMARY MINOR WORKS</t>
  </si>
  <si>
    <t>P001157</t>
  </si>
  <si>
    <t>2352 THRUMPTON PRIMARY MINOR WORKS</t>
  </si>
  <si>
    <t>P001158</t>
  </si>
  <si>
    <t>2858 TOLLERTON PRIMARY MINOR WORKS</t>
  </si>
  <si>
    <t>P001159</t>
  </si>
  <si>
    <t>P001160</t>
  </si>
  <si>
    <t>2286 TRENT VALE INFANT MINOR WORKS</t>
  </si>
  <si>
    <t>P001161</t>
  </si>
  <si>
    <t>3143 TROWELL C. OF E. PRIMARY MINOR WORK</t>
  </si>
  <si>
    <t>P001162</t>
  </si>
  <si>
    <t>4452 TUXFORD COMPREHENSIVE MINOR WORKS</t>
  </si>
  <si>
    <t>P001163</t>
  </si>
  <si>
    <t>P001164</t>
  </si>
  <si>
    <t>3032 UNDERWOOD C. OF E. PRIMARY MINOR WO</t>
  </si>
  <si>
    <t>P001165</t>
  </si>
  <si>
    <t>4364 VALLEY COMPREHENSIVE MINOR WORKS</t>
  </si>
  <si>
    <t>P001166</t>
  </si>
  <si>
    <t>3796 WADSWORTH FIELDS PRIMARY MINOR WORK</t>
  </si>
  <si>
    <t>P001167</t>
  </si>
  <si>
    <t>3145 WALESBY C. OF E. PRIMARY MINOR WORK</t>
  </si>
  <si>
    <t>P001168</t>
  </si>
  <si>
    <t>2844 WALKERINGHAM PRIMARY MINOR WORKS</t>
  </si>
  <si>
    <t>P001169</t>
  </si>
  <si>
    <t>4328 WEST BRIDGFORD COMPREHENSIVE MINOR</t>
  </si>
  <si>
    <t>P001170</t>
  </si>
  <si>
    <t>2568 WEST BRIDGFORD INFANT MINOR WORKS</t>
  </si>
  <si>
    <t>P001171</t>
  </si>
  <si>
    <t>2574 WEST BRIDGFORD JUNIOR MINOR WORKS</t>
  </si>
  <si>
    <t>P001172</t>
  </si>
  <si>
    <t>2248 WESTDALE INFANT MINOR WORKS</t>
  </si>
  <si>
    <t>P001173</t>
  </si>
  <si>
    <t>2247 WESTDALE JUNIOR MINOR WORKS</t>
  </si>
  <si>
    <t>P001174</t>
  </si>
  <si>
    <t>2450 WESTWOOD INFANT MINOR WORKS</t>
  </si>
  <si>
    <t>P001175</t>
  </si>
  <si>
    <t>4106 WHELDON SPORTS COLLEGE MINOR WORKS</t>
  </si>
  <si>
    <t>P001176</t>
  </si>
  <si>
    <t>2308 WILLIAM LILLEY INFANT MINOR WORKS</t>
  </si>
  <si>
    <t>P001177</t>
  </si>
  <si>
    <t>2850 WILLOUGHBY PRIMARY MINOR WORKS</t>
  </si>
  <si>
    <t>P001178</t>
  </si>
  <si>
    <t>2768 WILLOW BROOK PRIMARY MINOR WORKS</t>
  </si>
  <si>
    <t>P001179</t>
  </si>
  <si>
    <t>2244 WILLOW FARM PRIMARY MINOR WORKS</t>
  </si>
  <si>
    <t>P001180</t>
  </si>
  <si>
    <t>2853 WINTHORPE PRIMARY MINOR WORKS</t>
  </si>
  <si>
    <t>P001181</t>
  </si>
  <si>
    <t>3606 WOODBOROUGH WOODS FOUNDATION PRIMAR</t>
  </si>
  <si>
    <t>P001182</t>
  </si>
  <si>
    <t>2202 WOODTHORPE INFANT MINOR WORKS</t>
  </si>
  <si>
    <t>P001183</t>
  </si>
  <si>
    <t>3298 WYNNDALE PRIMARY MINOR WORKS</t>
  </si>
  <si>
    <t>P001184</t>
  </si>
  <si>
    <t>7018 YEOMAN PARK SPECIAL MINOR WORKS</t>
  </si>
  <si>
    <t>P001185</t>
  </si>
  <si>
    <t>P001186</t>
  </si>
  <si>
    <t>P001187</t>
  </si>
  <si>
    <t>P001188</t>
  </si>
  <si>
    <t>P001189</t>
  </si>
  <si>
    <t>P001190</t>
  </si>
  <si>
    <t>P001191</t>
  </si>
  <si>
    <t>P001192</t>
  </si>
  <si>
    <t>P001193</t>
  </si>
  <si>
    <t>P001194</t>
  </si>
  <si>
    <t>P001195</t>
  </si>
  <si>
    <t>P001196</t>
  </si>
  <si>
    <t>P001197</t>
  </si>
  <si>
    <t>P001198</t>
  </si>
  <si>
    <t>P001199</t>
  </si>
  <si>
    <t>P001200</t>
  </si>
  <si>
    <t>P001201</t>
  </si>
  <si>
    <t>P001202</t>
  </si>
  <si>
    <t>P001203</t>
  </si>
  <si>
    <t>P001204</t>
  </si>
  <si>
    <t>P001205</t>
  </si>
  <si>
    <t>P001206</t>
  </si>
  <si>
    <t>P001207</t>
  </si>
  <si>
    <t>P001208</t>
  </si>
  <si>
    <t>P001209</t>
  </si>
  <si>
    <t>P001210</t>
  </si>
  <si>
    <t>P001211</t>
  </si>
  <si>
    <t>P001212</t>
  </si>
  <si>
    <t>P001213</t>
  </si>
  <si>
    <t>P001214</t>
  </si>
  <si>
    <t>P001215</t>
  </si>
  <si>
    <t>IRIS</t>
  </si>
  <si>
    <t>P001216</t>
  </si>
  <si>
    <t>P001217</t>
  </si>
  <si>
    <t>MENCAP</t>
  </si>
  <si>
    <t>P001218</t>
  </si>
  <si>
    <t>NORSACA</t>
  </si>
  <si>
    <t>P001219</t>
  </si>
  <si>
    <t>P001220</t>
  </si>
  <si>
    <t>P001221</t>
  </si>
  <si>
    <t>P001222</t>
  </si>
  <si>
    <t>P001223</t>
  </si>
  <si>
    <t>P001224</t>
  </si>
  <si>
    <t>P001225</t>
  </si>
  <si>
    <t>P001226</t>
  </si>
  <si>
    <t>P001227</t>
  </si>
  <si>
    <t>P001228</t>
  </si>
  <si>
    <t>P001229</t>
  </si>
  <si>
    <t>P001230</t>
  </si>
  <si>
    <t>P001231</t>
  </si>
  <si>
    <t>P001232</t>
  </si>
  <si>
    <t>P001233</t>
  </si>
  <si>
    <t>P001234</t>
  </si>
  <si>
    <t>P001235</t>
  </si>
  <si>
    <t>P001236</t>
  </si>
  <si>
    <t>P001237</t>
  </si>
  <si>
    <t>P001238</t>
  </si>
  <si>
    <t>P001239</t>
  </si>
  <si>
    <t>P001240</t>
  </si>
  <si>
    <t>P001241</t>
  </si>
  <si>
    <t>P001242</t>
  </si>
  <si>
    <t>P001243</t>
  </si>
  <si>
    <t>P001244</t>
  </si>
  <si>
    <t>P001245</t>
  </si>
  <si>
    <t>P001246</t>
  </si>
  <si>
    <t>P001247</t>
  </si>
  <si>
    <t>P001248</t>
  </si>
  <si>
    <t>P001250</t>
  </si>
  <si>
    <t>P001251</t>
  </si>
  <si>
    <t>P001252</t>
  </si>
  <si>
    <t>P001253</t>
  </si>
  <si>
    <t>P001254</t>
  </si>
  <si>
    <t>P001255</t>
  </si>
  <si>
    <t>P001256</t>
  </si>
  <si>
    <t>P001257</t>
  </si>
  <si>
    <t>P001258</t>
  </si>
  <si>
    <t>P001259</t>
  </si>
  <si>
    <t>P001260</t>
  </si>
  <si>
    <t>P001261</t>
  </si>
  <si>
    <t>P001262</t>
  </si>
  <si>
    <t>P001263</t>
  </si>
  <si>
    <t>P001264</t>
  </si>
  <si>
    <t>P001265</t>
  </si>
  <si>
    <t>P001266</t>
  </si>
  <si>
    <t>P001267</t>
  </si>
  <si>
    <t>P001268</t>
  </si>
  <si>
    <t>P001269</t>
  </si>
  <si>
    <t>P001270</t>
  </si>
  <si>
    <t>P001271</t>
  </si>
  <si>
    <t>P001272</t>
  </si>
  <si>
    <t>P001273</t>
  </si>
  <si>
    <t>P001274</t>
  </si>
  <si>
    <t>P001275</t>
  </si>
  <si>
    <t>P001276</t>
  </si>
  <si>
    <t>P001277</t>
  </si>
  <si>
    <t>P001278</t>
  </si>
  <si>
    <t>P001279</t>
  </si>
  <si>
    <t>P001280</t>
  </si>
  <si>
    <t>P001281</t>
  </si>
  <si>
    <t>P001282</t>
  </si>
  <si>
    <t>P001283</t>
  </si>
  <si>
    <t>P001284</t>
  </si>
  <si>
    <t>P001285</t>
  </si>
  <si>
    <t>P001286</t>
  </si>
  <si>
    <t>P001287</t>
  </si>
  <si>
    <t>P001288</t>
  </si>
  <si>
    <t>P001289</t>
  </si>
  <si>
    <t>P001290</t>
  </si>
  <si>
    <t>P001291</t>
  </si>
  <si>
    <t>P001292</t>
  </si>
  <si>
    <t>P001293</t>
  </si>
  <si>
    <t>P001294</t>
  </si>
  <si>
    <t>P001295</t>
  </si>
  <si>
    <t>P001296</t>
  </si>
  <si>
    <t>P001297</t>
  </si>
  <si>
    <t>P001298</t>
  </si>
  <si>
    <t>P001299</t>
  </si>
  <si>
    <t>P001300</t>
  </si>
  <si>
    <t>P001301</t>
  </si>
  <si>
    <t>P001302</t>
  </si>
  <si>
    <t>P001303</t>
  </si>
  <si>
    <t>P001304</t>
  </si>
  <si>
    <t>P001305</t>
  </si>
  <si>
    <t>P001306</t>
  </si>
  <si>
    <t>ALLIANCE SSP</t>
  </si>
  <si>
    <t>P001307</t>
  </si>
  <si>
    <t>ASDA</t>
  </si>
  <si>
    <t>P001308</t>
  </si>
  <si>
    <t>P001309</t>
  </si>
  <si>
    <t>BRITISH RAILWAY INCOME ETC</t>
  </si>
  <si>
    <t>P001310</t>
  </si>
  <si>
    <t>P001311</t>
  </si>
  <si>
    <t>P001312</t>
  </si>
  <si>
    <t>P001313</t>
  </si>
  <si>
    <t>P001314</t>
  </si>
  <si>
    <t>P001315</t>
  </si>
  <si>
    <t>P001316</t>
  </si>
  <si>
    <t>P001317</t>
  </si>
  <si>
    <t>P001318</t>
  </si>
  <si>
    <t>P001319</t>
  </si>
  <si>
    <t>P001320</t>
  </si>
  <si>
    <t>P001321</t>
  </si>
  <si>
    <t>P001322</t>
  </si>
  <si>
    <t>P001323</t>
  </si>
  <si>
    <t>P001324</t>
  </si>
  <si>
    <t>P001325</t>
  </si>
  <si>
    <t>P001326</t>
  </si>
  <si>
    <t>P001327</t>
  </si>
  <si>
    <t>P001328</t>
  </si>
  <si>
    <t>P001329</t>
  </si>
  <si>
    <t>P001335</t>
  </si>
  <si>
    <t>P001336</t>
  </si>
  <si>
    <t>P001337</t>
  </si>
  <si>
    <t>P001338</t>
  </si>
  <si>
    <t>P001339</t>
  </si>
  <si>
    <t>P001340</t>
  </si>
  <si>
    <t>ECAR MP40</t>
  </si>
  <si>
    <t>P001341</t>
  </si>
  <si>
    <t>P001342</t>
  </si>
  <si>
    <t>P001343</t>
  </si>
  <si>
    <t>P001344</t>
  </si>
  <si>
    <t>P001345</t>
  </si>
  <si>
    <t>P001346</t>
  </si>
  <si>
    <t>P001347</t>
  </si>
  <si>
    <t>P001348</t>
  </si>
  <si>
    <t>P001349</t>
  </si>
  <si>
    <t>P001350</t>
  </si>
  <si>
    <t>P001351</t>
  </si>
  <si>
    <t>P001352</t>
  </si>
  <si>
    <t>P001353</t>
  </si>
  <si>
    <t>P001354</t>
  </si>
  <si>
    <t>P001355</t>
  </si>
  <si>
    <t>P001356</t>
  </si>
  <si>
    <t>P001357</t>
  </si>
  <si>
    <t>P001358</t>
  </si>
  <si>
    <t>P001359</t>
  </si>
  <si>
    <t>P001360</t>
  </si>
  <si>
    <t>P001361</t>
  </si>
  <si>
    <t>P001362</t>
  </si>
  <si>
    <t>P001363</t>
  </si>
  <si>
    <t>P001364</t>
  </si>
  <si>
    <t>P001365</t>
  </si>
  <si>
    <t>P001366</t>
  </si>
  <si>
    <t>P001367</t>
  </si>
  <si>
    <t>P001368</t>
  </si>
  <si>
    <t>P001369</t>
  </si>
  <si>
    <t>P001370</t>
  </si>
  <si>
    <t>P001371</t>
  </si>
  <si>
    <t>P001372</t>
  </si>
  <si>
    <t>P001373</t>
  </si>
  <si>
    <t>P001374</t>
  </si>
  <si>
    <t>P001375</t>
  </si>
  <si>
    <t>P001376</t>
  </si>
  <si>
    <t>P001377</t>
  </si>
  <si>
    <t>P001378</t>
  </si>
  <si>
    <t>P001379</t>
  </si>
  <si>
    <t>P001380</t>
  </si>
  <si>
    <t>P001381</t>
  </si>
  <si>
    <t>P001382</t>
  </si>
  <si>
    <t>P001383</t>
  </si>
  <si>
    <t>P001384</t>
  </si>
  <si>
    <t>P001385</t>
  </si>
  <si>
    <t>P001386</t>
  </si>
  <si>
    <t>P001387</t>
  </si>
  <si>
    <t>P001388</t>
  </si>
  <si>
    <t>P001389</t>
  </si>
  <si>
    <t>P001390</t>
  </si>
  <si>
    <t>P001391</t>
  </si>
  <si>
    <t>P001392</t>
  </si>
  <si>
    <t>P001393</t>
  </si>
  <si>
    <t>P001394</t>
  </si>
  <si>
    <t>P001395</t>
  </si>
  <si>
    <t>P001396</t>
  </si>
  <si>
    <t>P001397</t>
  </si>
  <si>
    <t>P001398</t>
  </si>
  <si>
    <t>P001399</t>
  </si>
  <si>
    <t>P001400</t>
  </si>
  <si>
    <t>P001401</t>
  </si>
  <si>
    <t>P001402</t>
  </si>
  <si>
    <t>P001403</t>
  </si>
  <si>
    <t>P001404</t>
  </si>
  <si>
    <t>P001405</t>
  </si>
  <si>
    <t>P001406</t>
  </si>
  <si>
    <t>P001407</t>
  </si>
  <si>
    <t>P001408</t>
  </si>
  <si>
    <t>P001409</t>
  </si>
  <si>
    <t>P001410</t>
  </si>
  <si>
    <t>P001411</t>
  </si>
  <si>
    <t>P001412</t>
  </si>
  <si>
    <t>P001413</t>
  </si>
  <si>
    <t>P001414</t>
  </si>
  <si>
    <t>P001415</t>
  </si>
  <si>
    <t>P001416</t>
  </si>
  <si>
    <t>P001417</t>
  </si>
  <si>
    <t>P001418</t>
  </si>
  <si>
    <t>P001419</t>
  </si>
  <si>
    <t>P001420</t>
  </si>
  <si>
    <t>P001421</t>
  </si>
  <si>
    <t>P001422</t>
  </si>
  <si>
    <t>P001423</t>
  </si>
  <si>
    <t>P001424</t>
  </si>
  <si>
    <t>P001425</t>
  </si>
  <si>
    <t>P001426</t>
  </si>
  <si>
    <t>P001427</t>
  </si>
  <si>
    <t>P001428</t>
  </si>
  <si>
    <t>P001429</t>
  </si>
  <si>
    <t>P001430</t>
  </si>
  <si>
    <t>P001431</t>
  </si>
  <si>
    <t>P001432</t>
  </si>
  <si>
    <t>P001433</t>
  </si>
  <si>
    <t>P001434</t>
  </si>
  <si>
    <t>P001435</t>
  </si>
  <si>
    <t>P001436</t>
  </si>
  <si>
    <t>P001437</t>
  </si>
  <si>
    <t>P001438</t>
  </si>
  <si>
    <t>P001439</t>
  </si>
  <si>
    <t>P001440</t>
  </si>
  <si>
    <t>P001441</t>
  </si>
  <si>
    <t>P001442</t>
  </si>
  <si>
    <t>P001443</t>
  </si>
  <si>
    <t>P001444</t>
  </si>
  <si>
    <t>P001445</t>
  </si>
  <si>
    <t>P001446</t>
  </si>
  <si>
    <t>P001447</t>
  </si>
  <si>
    <t>P001448</t>
  </si>
  <si>
    <t>P001449</t>
  </si>
  <si>
    <t>P001450</t>
  </si>
  <si>
    <t>P001451</t>
  </si>
  <si>
    <t>P001452</t>
  </si>
  <si>
    <t>P001453</t>
  </si>
  <si>
    <t>P001454</t>
  </si>
  <si>
    <t>P001455</t>
  </si>
  <si>
    <t>P001456</t>
  </si>
  <si>
    <t>P001457</t>
  </si>
  <si>
    <t>P001458</t>
  </si>
  <si>
    <t>P001459</t>
  </si>
  <si>
    <t>P001460</t>
  </si>
  <si>
    <t>P001461</t>
  </si>
  <si>
    <t>P001462</t>
  </si>
  <si>
    <t>P001463</t>
  </si>
  <si>
    <t>P001464</t>
  </si>
  <si>
    <t>P001465</t>
  </si>
  <si>
    <t>P001466</t>
  </si>
  <si>
    <t>P001467</t>
  </si>
  <si>
    <t>P001468</t>
  </si>
  <si>
    <t>P001469</t>
  </si>
  <si>
    <t>P001470</t>
  </si>
  <si>
    <t>P001471</t>
  </si>
  <si>
    <t>P001472</t>
  </si>
  <si>
    <t>P001473</t>
  </si>
  <si>
    <t>P001474</t>
  </si>
  <si>
    <t>P001475</t>
  </si>
  <si>
    <t>P001476</t>
  </si>
  <si>
    <t>P001477</t>
  </si>
  <si>
    <t>P001478</t>
  </si>
  <si>
    <t>P001479</t>
  </si>
  <si>
    <t>P001480</t>
  </si>
  <si>
    <t>P001481</t>
  </si>
  <si>
    <t>P001482</t>
  </si>
  <si>
    <t>P001483</t>
  </si>
  <si>
    <t>P001484</t>
  </si>
  <si>
    <t>P001485</t>
  </si>
  <si>
    <t>P001486</t>
  </si>
  <si>
    <t>P001487</t>
  </si>
  <si>
    <t>P001488</t>
  </si>
  <si>
    <t>P001489</t>
  </si>
  <si>
    <t>P001490</t>
  </si>
  <si>
    <t>P001491</t>
  </si>
  <si>
    <t>P001492</t>
  </si>
  <si>
    <t>P001493</t>
  </si>
  <si>
    <t>P001494</t>
  </si>
  <si>
    <t>P001495</t>
  </si>
  <si>
    <t>P001496</t>
  </si>
  <si>
    <t>P001497</t>
  </si>
  <si>
    <t>P001498</t>
  </si>
  <si>
    <t>P001499</t>
  </si>
  <si>
    <t>P001500</t>
  </si>
  <si>
    <t>P001501</t>
  </si>
  <si>
    <t>P001502</t>
  </si>
  <si>
    <t>P001503</t>
  </si>
  <si>
    <t>P001504</t>
  </si>
  <si>
    <t>P001505</t>
  </si>
  <si>
    <t>P001506</t>
  </si>
  <si>
    <t>P001507</t>
  </si>
  <si>
    <t>P001508</t>
  </si>
  <si>
    <t>P001509</t>
  </si>
  <si>
    <t>P001510</t>
  </si>
  <si>
    <t>P001511</t>
  </si>
  <si>
    <t>P001512</t>
  </si>
  <si>
    <t>P001513</t>
  </si>
  <si>
    <t>P001514</t>
  </si>
  <si>
    <t>P001515</t>
  </si>
  <si>
    <t>P001516</t>
  </si>
  <si>
    <t>P001517</t>
  </si>
  <si>
    <t>P001518</t>
  </si>
  <si>
    <t>P001519</t>
  </si>
  <si>
    <t>P001520</t>
  </si>
  <si>
    <t>P001521</t>
  </si>
  <si>
    <t>P001522</t>
  </si>
  <si>
    <t>P001523</t>
  </si>
  <si>
    <t>P001524</t>
  </si>
  <si>
    <t>P001525</t>
  </si>
  <si>
    <t>P001526</t>
  </si>
  <si>
    <t>P001527</t>
  </si>
  <si>
    <t>P001528</t>
  </si>
  <si>
    <t>P001529</t>
  </si>
  <si>
    <t>P001530</t>
  </si>
  <si>
    <t>P001531</t>
  </si>
  <si>
    <t>P001532</t>
  </si>
  <si>
    <t>P001533</t>
  </si>
  <si>
    <t>P001534</t>
  </si>
  <si>
    <t>P001535</t>
  </si>
  <si>
    <t>P001536</t>
  </si>
  <si>
    <t>P001537</t>
  </si>
  <si>
    <t>P001538</t>
  </si>
  <si>
    <t>P001539</t>
  </si>
  <si>
    <t>P001540</t>
  </si>
  <si>
    <t>P001541</t>
  </si>
  <si>
    <t>P001542</t>
  </si>
  <si>
    <t>P001543</t>
  </si>
  <si>
    <t>P001544</t>
  </si>
  <si>
    <t>P001545</t>
  </si>
  <si>
    <t>P001546</t>
  </si>
  <si>
    <t>P001547</t>
  </si>
  <si>
    <t>P001548</t>
  </si>
  <si>
    <t>P001549</t>
  </si>
  <si>
    <t>P001550</t>
  </si>
  <si>
    <t>P001551</t>
  </si>
  <si>
    <t>P001552</t>
  </si>
  <si>
    <t>P001553</t>
  </si>
  <si>
    <t>P001554</t>
  </si>
  <si>
    <t>P001555</t>
  </si>
  <si>
    <t>P001556</t>
  </si>
  <si>
    <t>P001557</t>
  </si>
  <si>
    <t>P001558</t>
  </si>
  <si>
    <t>P001559</t>
  </si>
  <si>
    <t>P001560</t>
  </si>
  <si>
    <t>P001561</t>
  </si>
  <si>
    <t>P001562</t>
  </si>
  <si>
    <t>P001563</t>
  </si>
  <si>
    <t>P001564</t>
  </si>
  <si>
    <t>P001565</t>
  </si>
  <si>
    <t>P001566</t>
  </si>
  <si>
    <t>P001567</t>
  </si>
  <si>
    <t>P001568</t>
  </si>
  <si>
    <t>P001569</t>
  </si>
  <si>
    <t>P001570</t>
  </si>
  <si>
    <t>P001571</t>
  </si>
  <si>
    <t>P001572</t>
  </si>
  <si>
    <t>P001573</t>
  </si>
  <si>
    <t>P001574</t>
  </si>
  <si>
    <t>P001575</t>
  </si>
  <si>
    <t>P001576</t>
  </si>
  <si>
    <t>P001577</t>
  </si>
  <si>
    <t>P001578</t>
  </si>
  <si>
    <t>P001579</t>
  </si>
  <si>
    <t>P001580</t>
  </si>
  <si>
    <t>P001581</t>
  </si>
  <si>
    <t>P001582</t>
  </si>
  <si>
    <t>P001583</t>
  </si>
  <si>
    <t>P001584</t>
  </si>
  <si>
    <t>P001585</t>
  </si>
  <si>
    <t>P001586</t>
  </si>
  <si>
    <t>P001587</t>
  </si>
  <si>
    <t>P001588</t>
  </si>
  <si>
    <t>P001589</t>
  </si>
  <si>
    <t>P001590</t>
  </si>
  <si>
    <t>P001591</t>
  </si>
  <si>
    <t>P001592</t>
  </si>
  <si>
    <t>P001593</t>
  </si>
  <si>
    <t>P001594</t>
  </si>
  <si>
    <t>P001595</t>
  </si>
  <si>
    <t>P001596</t>
  </si>
  <si>
    <t>P001597</t>
  </si>
  <si>
    <t>P001598</t>
  </si>
  <si>
    <t>P001599</t>
  </si>
  <si>
    <t>P001600</t>
  </si>
  <si>
    <t>P001601</t>
  </si>
  <si>
    <t>P001602</t>
  </si>
  <si>
    <t>P001603</t>
  </si>
  <si>
    <t>P001604</t>
  </si>
  <si>
    <t>P001605</t>
  </si>
  <si>
    <t>P001606</t>
  </si>
  <si>
    <t>P001607</t>
  </si>
  <si>
    <t>P001608</t>
  </si>
  <si>
    <t>P001609</t>
  </si>
  <si>
    <t>P001610</t>
  </si>
  <si>
    <t>P001611</t>
  </si>
  <si>
    <t>P001612</t>
  </si>
  <si>
    <t>P001613</t>
  </si>
  <si>
    <t>P001614</t>
  </si>
  <si>
    <t>P001615</t>
  </si>
  <si>
    <t>P001616</t>
  </si>
  <si>
    <t>P001617</t>
  </si>
  <si>
    <t>P001618</t>
  </si>
  <si>
    <t>P001619</t>
  </si>
  <si>
    <t>P001620</t>
  </si>
  <si>
    <t>P001621</t>
  </si>
  <si>
    <t>P001622</t>
  </si>
  <si>
    <t>P001623</t>
  </si>
  <si>
    <t>P001624</t>
  </si>
  <si>
    <t>P001625</t>
  </si>
  <si>
    <t>P001626</t>
  </si>
  <si>
    <t>P001627</t>
  </si>
  <si>
    <t>P001628</t>
  </si>
  <si>
    <t>P001629</t>
  </si>
  <si>
    <t>P001630</t>
  </si>
  <si>
    <t>P001631</t>
  </si>
  <si>
    <t>P001632</t>
  </si>
  <si>
    <t>P001633</t>
  </si>
  <si>
    <t>P001634</t>
  </si>
  <si>
    <t>P001635</t>
  </si>
  <si>
    <t>P001636</t>
  </si>
  <si>
    <t>P001637</t>
  </si>
  <si>
    <t>P001638</t>
  </si>
  <si>
    <t>P001639</t>
  </si>
  <si>
    <t>P001640</t>
  </si>
  <si>
    <t>P001641</t>
  </si>
  <si>
    <t>P001642</t>
  </si>
  <si>
    <t>P001643</t>
  </si>
  <si>
    <t>P001644</t>
  </si>
  <si>
    <t>P001645</t>
  </si>
  <si>
    <t>P001646</t>
  </si>
  <si>
    <t>P001647</t>
  </si>
  <si>
    <t>P001648</t>
  </si>
  <si>
    <t>P001649</t>
  </si>
  <si>
    <t>P001650</t>
  </si>
  <si>
    <t>P001651</t>
  </si>
  <si>
    <t>P001652</t>
  </si>
  <si>
    <t>P001653</t>
  </si>
  <si>
    <t>P001654</t>
  </si>
  <si>
    <t>P001655</t>
  </si>
  <si>
    <t>P001656</t>
  </si>
  <si>
    <t>P001657</t>
  </si>
  <si>
    <t>P001658</t>
  </si>
  <si>
    <t>P001660</t>
  </si>
  <si>
    <t>P001661</t>
  </si>
  <si>
    <t>P001662</t>
  </si>
  <si>
    <t>P001663</t>
  </si>
  <si>
    <t>P001664</t>
  </si>
  <si>
    <t>P001665</t>
  </si>
  <si>
    <t>P001666</t>
  </si>
  <si>
    <t>P001667</t>
  </si>
  <si>
    <t>P001668</t>
  </si>
  <si>
    <t>P001669</t>
  </si>
  <si>
    <t>P001670</t>
  </si>
  <si>
    <t>P001671</t>
  </si>
  <si>
    <t>P001672</t>
  </si>
  <si>
    <t>P001673</t>
  </si>
  <si>
    <t>P001674</t>
  </si>
  <si>
    <t>P001675</t>
  </si>
  <si>
    <t>P001676</t>
  </si>
  <si>
    <t>P001677</t>
  </si>
  <si>
    <t>P001678</t>
  </si>
  <si>
    <t>P001679</t>
  </si>
  <si>
    <t>P001680</t>
  </si>
  <si>
    <t>P001681</t>
  </si>
  <si>
    <t>P001682</t>
  </si>
  <si>
    <t>P001683</t>
  </si>
  <si>
    <t>P001684</t>
  </si>
  <si>
    <t>P001685</t>
  </si>
  <si>
    <t>P001686</t>
  </si>
  <si>
    <t>P001687</t>
  </si>
  <si>
    <t>P001688</t>
  </si>
  <si>
    <t>P001689</t>
  </si>
  <si>
    <t>P001690</t>
  </si>
  <si>
    <t>P001691</t>
  </si>
  <si>
    <t>P001692</t>
  </si>
  <si>
    <t>P001693</t>
  </si>
  <si>
    <t>P001694</t>
  </si>
  <si>
    <t>P001695</t>
  </si>
  <si>
    <t>P001696</t>
  </si>
  <si>
    <t>P001697</t>
  </si>
  <si>
    <t>P001698</t>
  </si>
  <si>
    <t>P001699</t>
  </si>
  <si>
    <t>P001770</t>
  </si>
  <si>
    <t>P001771</t>
  </si>
  <si>
    <t>P001772</t>
  </si>
  <si>
    <t>P001773</t>
  </si>
  <si>
    <t>LDDF PERCURRA</t>
  </si>
  <si>
    <t>P001775</t>
  </si>
  <si>
    <t>P001776</t>
  </si>
  <si>
    <t>P001777</t>
  </si>
  <si>
    <t>P001778</t>
  </si>
  <si>
    <t>P001779</t>
  </si>
  <si>
    <t>P001780</t>
  </si>
  <si>
    <t>P001781</t>
  </si>
  <si>
    <t>P001782</t>
  </si>
  <si>
    <t>P001783</t>
  </si>
  <si>
    <t>P001784</t>
  </si>
  <si>
    <t>P001785</t>
  </si>
  <si>
    <t>P001786</t>
  </si>
  <si>
    <t>P001787</t>
  </si>
  <si>
    <t>P001788</t>
  </si>
  <si>
    <t>P001789</t>
  </si>
  <si>
    <t>P001790</t>
  </si>
  <si>
    <t>P001791</t>
  </si>
  <si>
    <t>P001792</t>
  </si>
  <si>
    <t>P001793</t>
  </si>
  <si>
    <t>P001794</t>
  </si>
  <si>
    <t>P001795</t>
  </si>
  <si>
    <t>P001796</t>
  </si>
  <si>
    <t>P001797</t>
  </si>
  <si>
    <t>P001798</t>
  </si>
  <si>
    <t>P001800</t>
  </si>
  <si>
    <t>P001801</t>
  </si>
  <si>
    <t>P001802</t>
  </si>
  <si>
    <t>P001803</t>
  </si>
  <si>
    <t>KAZ 010195</t>
  </si>
  <si>
    <t>P001804</t>
  </si>
  <si>
    <t>MH010199</t>
  </si>
  <si>
    <t>P001805</t>
  </si>
  <si>
    <t>MA010197</t>
  </si>
  <si>
    <t>P001806</t>
  </si>
  <si>
    <t>P001807</t>
  </si>
  <si>
    <t>P001808</t>
  </si>
  <si>
    <t>P001809</t>
  </si>
  <si>
    <t>P001810</t>
  </si>
  <si>
    <t>P001811</t>
  </si>
  <si>
    <t>P001812</t>
  </si>
  <si>
    <t>P001813</t>
  </si>
  <si>
    <t>P001814</t>
  </si>
  <si>
    <t>P001815</t>
  </si>
  <si>
    <t>P001817</t>
  </si>
  <si>
    <t>P001818</t>
  </si>
  <si>
    <t>P001819</t>
  </si>
  <si>
    <t>P001820</t>
  </si>
  <si>
    <t>P001821</t>
  </si>
  <si>
    <t>P001822</t>
  </si>
  <si>
    <t>P001823</t>
  </si>
  <si>
    <t>P001824</t>
  </si>
  <si>
    <t>P001825</t>
  </si>
  <si>
    <t>P001826</t>
  </si>
  <si>
    <t>P001827</t>
  </si>
  <si>
    <t>P001828</t>
  </si>
  <si>
    <t>P001829</t>
  </si>
  <si>
    <t>P001830</t>
  </si>
  <si>
    <t>P001831</t>
  </si>
  <si>
    <t>P001832</t>
  </si>
  <si>
    <t>P001833</t>
  </si>
  <si>
    <t>P001835</t>
  </si>
  <si>
    <t>P001836</t>
  </si>
  <si>
    <t>P001837</t>
  </si>
  <si>
    <t>P001838</t>
  </si>
  <si>
    <t>P001839</t>
  </si>
  <si>
    <t>P001840</t>
  </si>
  <si>
    <t>P001841</t>
  </si>
  <si>
    <t>P001842</t>
  </si>
  <si>
    <t>P001843</t>
  </si>
  <si>
    <t>P001844</t>
  </si>
  <si>
    <t>P001845</t>
  </si>
  <si>
    <t>P001846</t>
  </si>
  <si>
    <t>P001847</t>
  </si>
  <si>
    <t>P001848</t>
  </si>
  <si>
    <t>P001849</t>
  </si>
  <si>
    <t>P001850</t>
  </si>
  <si>
    <t>P001851</t>
  </si>
  <si>
    <t>P001852</t>
  </si>
  <si>
    <t>P001853</t>
  </si>
  <si>
    <t>P001854</t>
  </si>
  <si>
    <t>P001855</t>
  </si>
  <si>
    <t>P001856</t>
  </si>
  <si>
    <t>P001857</t>
  </si>
  <si>
    <t>P001858</t>
  </si>
  <si>
    <t>P001859</t>
  </si>
  <si>
    <t>P001860</t>
  </si>
  <si>
    <t>P001861</t>
  </si>
  <si>
    <t>P001862</t>
  </si>
  <si>
    <t>P001863</t>
  </si>
  <si>
    <t>P001864</t>
  </si>
  <si>
    <t>P001865</t>
  </si>
  <si>
    <t>P001866</t>
  </si>
  <si>
    <t>P001867</t>
  </si>
  <si>
    <t>P001868</t>
  </si>
  <si>
    <t>P001869</t>
  </si>
  <si>
    <t>P001870</t>
  </si>
  <si>
    <t>P001871</t>
  </si>
  <si>
    <t>P001872</t>
  </si>
  <si>
    <t>P001873</t>
  </si>
  <si>
    <t>P001874</t>
  </si>
  <si>
    <t>P001875</t>
  </si>
  <si>
    <t>P001876</t>
  </si>
  <si>
    <t>P001877</t>
  </si>
  <si>
    <t>P001878</t>
  </si>
  <si>
    <t>P001879</t>
  </si>
  <si>
    <t>P001880</t>
  </si>
  <si>
    <t>P001881</t>
  </si>
  <si>
    <t>P001882</t>
  </si>
  <si>
    <t>P001883</t>
  </si>
  <si>
    <t>P001884</t>
  </si>
  <si>
    <t>P001885</t>
  </si>
  <si>
    <t>P001886</t>
  </si>
  <si>
    <t>P001889</t>
  </si>
  <si>
    <t>P001890</t>
  </si>
  <si>
    <t>P001891</t>
  </si>
  <si>
    <t>P001892</t>
  </si>
  <si>
    <t>P001893</t>
  </si>
  <si>
    <t>P001894</t>
  </si>
  <si>
    <t>P001895</t>
  </si>
  <si>
    <t>P001896</t>
  </si>
  <si>
    <t>P001898</t>
  </si>
  <si>
    <t>P001899</t>
  </si>
  <si>
    <t>P001900</t>
  </si>
  <si>
    <t>P001901</t>
  </si>
  <si>
    <t>P001902</t>
  </si>
  <si>
    <t>P001903</t>
  </si>
  <si>
    <t>P001904</t>
  </si>
  <si>
    <t>P001905</t>
  </si>
  <si>
    <t>P001906</t>
  </si>
  <si>
    <t>P001907</t>
  </si>
  <si>
    <t>P001908</t>
  </si>
  <si>
    <t>P001909</t>
  </si>
  <si>
    <t>P001910</t>
  </si>
  <si>
    <t>P001911</t>
  </si>
  <si>
    <t>P001912</t>
  </si>
  <si>
    <t>P001913</t>
  </si>
  <si>
    <t>P001914</t>
  </si>
  <si>
    <t>P001915</t>
  </si>
  <si>
    <t>P001916</t>
  </si>
  <si>
    <t>P001917</t>
  </si>
  <si>
    <t>P001918</t>
  </si>
  <si>
    <t>P001919</t>
  </si>
  <si>
    <t>P001920</t>
  </si>
  <si>
    <t>P001921</t>
  </si>
  <si>
    <t>P001922</t>
  </si>
  <si>
    <t>P001923</t>
  </si>
  <si>
    <t>P001924</t>
  </si>
  <si>
    <t>P001925</t>
  </si>
  <si>
    <t>P001926</t>
  </si>
  <si>
    <t>P001927</t>
  </si>
  <si>
    <t>P001928</t>
  </si>
  <si>
    <t>P001929</t>
  </si>
  <si>
    <t>P001930</t>
  </si>
  <si>
    <t>P001931</t>
  </si>
  <si>
    <t>P001932</t>
  </si>
  <si>
    <t>P001933</t>
  </si>
  <si>
    <t>P001934</t>
  </si>
  <si>
    <t>P001935</t>
  </si>
  <si>
    <t>P001936</t>
  </si>
  <si>
    <t>P001937</t>
  </si>
  <si>
    <t>P001938</t>
  </si>
  <si>
    <t>P001939</t>
  </si>
  <si>
    <t>P001940</t>
  </si>
  <si>
    <t>P001941</t>
  </si>
  <si>
    <t>P001942</t>
  </si>
  <si>
    <t>P001943</t>
  </si>
  <si>
    <t>P001944</t>
  </si>
  <si>
    <t>P001945</t>
  </si>
  <si>
    <t>P001946</t>
  </si>
  <si>
    <t>P001947</t>
  </si>
  <si>
    <t>P001948</t>
  </si>
  <si>
    <t>P001949</t>
  </si>
  <si>
    <t>P001950</t>
  </si>
  <si>
    <t>P001951</t>
  </si>
  <si>
    <t>P001952</t>
  </si>
  <si>
    <t>P001953</t>
  </si>
  <si>
    <t>P001954</t>
  </si>
  <si>
    <t>P001955</t>
  </si>
  <si>
    <t>P001956</t>
  </si>
  <si>
    <t>P001957</t>
  </si>
  <si>
    <t>P001958</t>
  </si>
  <si>
    <t>P001959</t>
  </si>
  <si>
    <t>P001960</t>
  </si>
  <si>
    <t>P001961</t>
  </si>
  <si>
    <t>P001962</t>
  </si>
  <si>
    <t>P001963</t>
  </si>
  <si>
    <t>P001964</t>
  </si>
  <si>
    <t>P001965</t>
  </si>
  <si>
    <t>P001966</t>
  </si>
  <si>
    <t>P001967</t>
  </si>
  <si>
    <t>P001968</t>
  </si>
  <si>
    <t>P001969</t>
  </si>
  <si>
    <t>P001970</t>
  </si>
  <si>
    <t>P001971</t>
  </si>
  <si>
    <t>P001972</t>
  </si>
  <si>
    <t>P001973</t>
  </si>
  <si>
    <t>P001974</t>
  </si>
  <si>
    <t>P001975</t>
  </si>
  <si>
    <t>P001976</t>
  </si>
  <si>
    <t>P001977</t>
  </si>
  <si>
    <t>P001978</t>
  </si>
  <si>
    <t>P001979</t>
  </si>
  <si>
    <t>P001980</t>
  </si>
  <si>
    <t>P001981</t>
  </si>
  <si>
    <t>P001982</t>
  </si>
  <si>
    <t>P001983</t>
  </si>
  <si>
    <t>P001984</t>
  </si>
  <si>
    <t>P001985</t>
  </si>
  <si>
    <t>P001986</t>
  </si>
  <si>
    <t>P001987</t>
  </si>
  <si>
    <t>P001988</t>
  </si>
  <si>
    <t>P001989</t>
  </si>
  <si>
    <t>P001990</t>
  </si>
  <si>
    <t>P001991</t>
  </si>
  <si>
    <t>P001992</t>
  </si>
  <si>
    <t>P001993</t>
  </si>
  <si>
    <t>P001994</t>
  </si>
  <si>
    <t>P001995</t>
  </si>
  <si>
    <t>P001996</t>
  </si>
  <si>
    <t>QVL 170695</t>
  </si>
  <si>
    <t>P001997</t>
  </si>
  <si>
    <t>P001998</t>
  </si>
  <si>
    <t>P001999</t>
  </si>
  <si>
    <t>P002000</t>
  </si>
  <si>
    <t>P002001</t>
  </si>
  <si>
    <t>P002002</t>
  </si>
  <si>
    <t>P002003</t>
  </si>
  <si>
    <t>P002004</t>
  </si>
  <si>
    <t>P002005</t>
  </si>
  <si>
    <t>P002006</t>
  </si>
  <si>
    <t>P002007</t>
  </si>
  <si>
    <t>HPAS Rushcliffe</t>
  </si>
  <si>
    <t>P002009</t>
  </si>
  <si>
    <t>P002010</t>
  </si>
  <si>
    <t>P002011</t>
  </si>
  <si>
    <t>P002012</t>
  </si>
  <si>
    <t>P002013</t>
  </si>
  <si>
    <t>P002014</t>
  </si>
  <si>
    <t>P002015</t>
  </si>
  <si>
    <t>P002016</t>
  </si>
  <si>
    <t>P002017</t>
  </si>
  <si>
    <t>P002018</t>
  </si>
  <si>
    <t>P002019</t>
  </si>
  <si>
    <t>P002020</t>
  </si>
  <si>
    <t>P002021</t>
  </si>
  <si>
    <t>P002022</t>
  </si>
  <si>
    <t>P002023</t>
  </si>
  <si>
    <t>P002024</t>
  </si>
  <si>
    <t>P002025</t>
  </si>
  <si>
    <t>P002026</t>
  </si>
  <si>
    <t>P002027</t>
  </si>
  <si>
    <t>P002028</t>
  </si>
  <si>
    <t>P002029</t>
  </si>
  <si>
    <t>P002030</t>
  </si>
  <si>
    <t>P002031</t>
  </si>
  <si>
    <t>P002032</t>
  </si>
  <si>
    <t>P002033</t>
  </si>
  <si>
    <t>P002034</t>
  </si>
  <si>
    <t>P002035</t>
  </si>
  <si>
    <t>P002036</t>
  </si>
  <si>
    <t>P002037</t>
  </si>
  <si>
    <t>P002038</t>
  </si>
  <si>
    <t>P002039</t>
  </si>
  <si>
    <t>P002040</t>
  </si>
  <si>
    <t>P002041</t>
  </si>
  <si>
    <t>P002042</t>
  </si>
  <si>
    <t>P002043</t>
  </si>
  <si>
    <t>P002044</t>
  </si>
  <si>
    <t>P002045</t>
  </si>
  <si>
    <t>P002046</t>
  </si>
  <si>
    <t>P002047</t>
  </si>
  <si>
    <t>P002048</t>
  </si>
  <si>
    <t>P002049</t>
  </si>
  <si>
    <t>P002050</t>
  </si>
  <si>
    <t>P002051</t>
  </si>
  <si>
    <t>P002052</t>
  </si>
  <si>
    <t>P002053</t>
  </si>
  <si>
    <t>P002054</t>
  </si>
  <si>
    <t>P002055</t>
  </si>
  <si>
    <t>P002056</t>
  </si>
  <si>
    <t>P002057</t>
  </si>
  <si>
    <t>P002058</t>
  </si>
  <si>
    <t>P002059</t>
  </si>
  <si>
    <t>P002060</t>
  </si>
  <si>
    <t>P002061</t>
  </si>
  <si>
    <t>P002062</t>
  </si>
  <si>
    <t>P002063</t>
  </si>
  <si>
    <t>RA 010391</t>
  </si>
  <si>
    <t>P002064</t>
  </si>
  <si>
    <t>HM 190890</t>
  </si>
  <si>
    <t>P002065</t>
  </si>
  <si>
    <t>SSS 020391</t>
  </si>
  <si>
    <t>P002066</t>
  </si>
  <si>
    <t>EB 090790</t>
  </si>
  <si>
    <t>P002067</t>
  </si>
  <si>
    <t>P002068</t>
  </si>
  <si>
    <t>P002069</t>
  </si>
  <si>
    <t>P002070</t>
  </si>
  <si>
    <t>P002071</t>
  </si>
  <si>
    <t>P002072</t>
  </si>
  <si>
    <t>P002073</t>
  </si>
  <si>
    <t>P002074</t>
  </si>
  <si>
    <t>P002075</t>
  </si>
  <si>
    <t>P002076</t>
  </si>
  <si>
    <t>P002077</t>
  </si>
  <si>
    <t>P002078</t>
  </si>
  <si>
    <t>P002079</t>
  </si>
  <si>
    <t>P002080</t>
  </si>
  <si>
    <t>P002081</t>
  </si>
  <si>
    <t>P002082</t>
  </si>
  <si>
    <t>P002083</t>
  </si>
  <si>
    <t>P002084</t>
  </si>
  <si>
    <t>P002085</t>
  </si>
  <si>
    <t>P002086</t>
  </si>
  <si>
    <t>P002087</t>
  </si>
  <si>
    <t>P002088</t>
  </si>
  <si>
    <t>P002089</t>
  </si>
  <si>
    <t>P002090</t>
  </si>
  <si>
    <t>P002091</t>
  </si>
  <si>
    <t>P002092</t>
  </si>
  <si>
    <t>P002093</t>
  </si>
  <si>
    <t>P002094</t>
  </si>
  <si>
    <t>P002095</t>
  </si>
  <si>
    <t>P002096</t>
  </si>
  <si>
    <t>P002097</t>
  </si>
  <si>
    <t>P002098</t>
  </si>
  <si>
    <t>P002099</t>
  </si>
  <si>
    <t>P002100</t>
  </si>
  <si>
    <t>P002101</t>
  </si>
  <si>
    <t>P002102</t>
  </si>
  <si>
    <t>P002103</t>
  </si>
  <si>
    <t>P002104</t>
  </si>
  <si>
    <t>P002105</t>
  </si>
  <si>
    <t>P002106</t>
  </si>
  <si>
    <t>P002107</t>
  </si>
  <si>
    <t>P002108</t>
  </si>
  <si>
    <t>P002109</t>
  </si>
  <si>
    <t>P002110</t>
  </si>
  <si>
    <t>P002111</t>
  </si>
  <si>
    <t>P002112</t>
  </si>
  <si>
    <t>P002114</t>
  </si>
  <si>
    <t>P002115</t>
  </si>
  <si>
    <t>P002116</t>
  </si>
  <si>
    <t>P002117</t>
  </si>
  <si>
    <t>P002118</t>
  </si>
  <si>
    <t>P002119</t>
  </si>
  <si>
    <t>P002120</t>
  </si>
  <si>
    <t>P002133</t>
  </si>
  <si>
    <t>P002134</t>
  </si>
  <si>
    <t>P002135</t>
  </si>
  <si>
    <t>P002136</t>
  </si>
  <si>
    <t>ACLS NON SFA PCDL 2012</t>
  </si>
  <si>
    <t>P002138</t>
  </si>
  <si>
    <t>P002139</t>
  </si>
  <si>
    <t>P002140</t>
  </si>
  <si>
    <t>P002141</t>
  </si>
  <si>
    <t>P002142</t>
  </si>
  <si>
    <t>P002143</t>
  </si>
  <si>
    <t>P002144</t>
  </si>
  <si>
    <t>P002145</t>
  </si>
  <si>
    <t>P002146</t>
  </si>
  <si>
    <t>P002147</t>
  </si>
  <si>
    <t>P002148</t>
  </si>
  <si>
    <t>P002149</t>
  </si>
  <si>
    <t>P002150</t>
  </si>
  <si>
    <t>P002151</t>
  </si>
  <si>
    <t>P002152</t>
  </si>
  <si>
    <t>P002153</t>
  </si>
  <si>
    <t>P002154</t>
  </si>
  <si>
    <t>P002155</t>
  </si>
  <si>
    <t>P002156</t>
  </si>
  <si>
    <t>P002157</t>
  </si>
  <si>
    <t>P002158</t>
  </si>
  <si>
    <t>P002159</t>
  </si>
  <si>
    <t>P002160</t>
  </si>
  <si>
    <t>P002161</t>
  </si>
  <si>
    <t>P002162</t>
  </si>
  <si>
    <t>P002163</t>
  </si>
  <si>
    <t>P002164</t>
  </si>
  <si>
    <t>P002165</t>
  </si>
  <si>
    <t>P002166</t>
  </si>
  <si>
    <t>P002167</t>
  </si>
  <si>
    <t>P002168</t>
  </si>
  <si>
    <t>P002169</t>
  </si>
  <si>
    <t>P002170</t>
  </si>
  <si>
    <t>P002171</t>
  </si>
  <si>
    <t>P002172</t>
  </si>
  <si>
    <t>P002174</t>
  </si>
  <si>
    <t>P002175</t>
  </si>
  <si>
    <t>P002176</t>
  </si>
  <si>
    <t>P002177</t>
  </si>
  <si>
    <t>P002178</t>
  </si>
  <si>
    <t>P002179</t>
  </si>
  <si>
    <t>P002180</t>
  </si>
  <si>
    <t>P002181</t>
  </si>
  <si>
    <t>P002182</t>
  </si>
  <si>
    <t>P002183</t>
  </si>
  <si>
    <t>P002184</t>
  </si>
  <si>
    <t>P002185</t>
  </si>
  <si>
    <t>P002186</t>
  </si>
  <si>
    <t>P002187</t>
  </si>
  <si>
    <t>P002188</t>
  </si>
  <si>
    <t>DS HOME CARE BEQUESTS/DONAT'NS</t>
  </si>
  <si>
    <t>P002189</t>
  </si>
  <si>
    <t>P002190</t>
  </si>
  <si>
    <t>P002191</t>
  </si>
  <si>
    <t>P002192</t>
  </si>
  <si>
    <t>P002193</t>
  </si>
  <si>
    <t>H H A 210492</t>
  </si>
  <si>
    <t>P002194</t>
  </si>
  <si>
    <t>P002195</t>
  </si>
  <si>
    <t>P002196</t>
  </si>
  <si>
    <t>P002197</t>
  </si>
  <si>
    <t>P002198</t>
  </si>
  <si>
    <t>P002199</t>
  </si>
  <si>
    <t>P002200</t>
  </si>
  <si>
    <t>P002201</t>
  </si>
  <si>
    <t>P002202</t>
  </si>
  <si>
    <t>P002204</t>
  </si>
  <si>
    <t>P002205</t>
  </si>
  <si>
    <t>P002206</t>
  </si>
  <si>
    <t>P002207</t>
  </si>
  <si>
    <t>P002208</t>
  </si>
  <si>
    <t>P002209</t>
  </si>
  <si>
    <t>P002210</t>
  </si>
  <si>
    <t>P002211</t>
  </si>
  <si>
    <t>P002212</t>
  </si>
  <si>
    <t>P002213</t>
  </si>
  <si>
    <t>P002214</t>
  </si>
  <si>
    <t>P002215</t>
  </si>
  <si>
    <t>P002216</t>
  </si>
  <si>
    <t>P002217</t>
  </si>
  <si>
    <t>P002218</t>
  </si>
  <si>
    <t>P002219</t>
  </si>
  <si>
    <t>P002220</t>
  </si>
  <si>
    <t>P002221</t>
  </si>
  <si>
    <t>P002222</t>
  </si>
  <si>
    <t>P002223</t>
  </si>
  <si>
    <t>P002224</t>
  </si>
  <si>
    <t>P002225</t>
  </si>
  <si>
    <t>P002226</t>
  </si>
  <si>
    <t>P002227</t>
  </si>
  <si>
    <t>P002229</t>
  </si>
  <si>
    <t>P002230</t>
  </si>
  <si>
    <t>P002231</t>
  </si>
  <si>
    <t>P002232</t>
  </si>
  <si>
    <t>P002233</t>
  </si>
  <si>
    <t>P002234</t>
  </si>
  <si>
    <t>P002235</t>
  </si>
  <si>
    <t>P002236</t>
  </si>
  <si>
    <t>P002237</t>
  </si>
  <si>
    <t>P002238</t>
  </si>
  <si>
    <t>P002239</t>
  </si>
  <si>
    <t>P002240</t>
  </si>
  <si>
    <t>P002241</t>
  </si>
  <si>
    <t>P002242</t>
  </si>
  <si>
    <t>P002243</t>
  </si>
  <si>
    <t>P002244</t>
  </si>
  <si>
    <t>P002246</t>
  </si>
  <si>
    <t>P002247</t>
  </si>
  <si>
    <t>P002248</t>
  </si>
  <si>
    <t>MD 101292</t>
  </si>
  <si>
    <t>P002249</t>
  </si>
  <si>
    <t>HOMELESSNESS PREVT</t>
  </si>
  <si>
    <t>P002250</t>
  </si>
  <si>
    <t>P002251</t>
  </si>
  <si>
    <t>P002252</t>
  </si>
  <si>
    <t>P002253</t>
  </si>
  <si>
    <t>P002254</t>
  </si>
  <si>
    <t>P002255</t>
  </si>
  <si>
    <t>P002256</t>
  </si>
  <si>
    <t>P002257</t>
  </si>
  <si>
    <t>P002258</t>
  </si>
  <si>
    <t>P002259</t>
  </si>
  <si>
    <t>P002260</t>
  </si>
  <si>
    <t>P002261</t>
  </si>
  <si>
    <t>P002262</t>
  </si>
  <si>
    <t>P002263</t>
  </si>
  <si>
    <t>P002264</t>
  </si>
  <si>
    <t>P002265</t>
  </si>
  <si>
    <t>P002266</t>
  </si>
  <si>
    <t>P002267</t>
  </si>
  <si>
    <t>P002268</t>
  </si>
  <si>
    <t>P002269</t>
  </si>
  <si>
    <t>P002270</t>
  </si>
  <si>
    <t>P002500</t>
  </si>
  <si>
    <t>P002501</t>
  </si>
  <si>
    <t>P002502</t>
  </si>
  <si>
    <t>A H 010191</t>
  </si>
  <si>
    <t>P002503</t>
  </si>
  <si>
    <t>P002504</t>
  </si>
  <si>
    <t>P002505</t>
  </si>
  <si>
    <t>P002506</t>
  </si>
  <si>
    <t>P002507</t>
  </si>
  <si>
    <t>P002508</t>
  </si>
  <si>
    <t>P002509</t>
  </si>
  <si>
    <t>P002510</t>
  </si>
  <si>
    <t>P002511</t>
  </si>
  <si>
    <t>P002512</t>
  </si>
  <si>
    <t>P002513</t>
  </si>
  <si>
    <t>P002514</t>
  </si>
  <si>
    <t>P002515</t>
  </si>
  <si>
    <t>P002516</t>
  </si>
  <si>
    <t>P002517</t>
  </si>
  <si>
    <t>P002519</t>
  </si>
  <si>
    <t>P002520</t>
  </si>
  <si>
    <t>P002521</t>
  </si>
  <si>
    <t>P002522</t>
  </si>
  <si>
    <t>P002523</t>
  </si>
  <si>
    <t>P002524</t>
  </si>
  <si>
    <t>P002525</t>
  </si>
  <si>
    <t>P002526</t>
  </si>
  <si>
    <t>P002527</t>
  </si>
  <si>
    <t>P002528</t>
  </si>
  <si>
    <t>P002529</t>
  </si>
  <si>
    <t>P002530</t>
  </si>
  <si>
    <t>P002531</t>
  </si>
  <si>
    <t>P002532</t>
  </si>
  <si>
    <t>P002533</t>
  </si>
  <si>
    <t>P002534</t>
  </si>
  <si>
    <t>P002535</t>
  </si>
  <si>
    <t>P002536</t>
  </si>
  <si>
    <t>P002537</t>
  </si>
  <si>
    <t>P002538</t>
  </si>
  <si>
    <t>P002539</t>
  </si>
  <si>
    <t>P002540</t>
  </si>
  <si>
    <t>P002541</t>
  </si>
  <si>
    <t>P002542</t>
  </si>
  <si>
    <t>P002543</t>
  </si>
  <si>
    <t>P002544</t>
  </si>
  <si>
    <t>P002545</t>
  </si>
  <si>
    <t>P002546</t>
  </si>
  <si>
    <t>P002547</t>
  </si>
  <si>
    <t>P002548</t>
  </si>
  <si>
    <t>P002549</t>
  </si>
  <si>
    <t>P002550</t>
  </si>
  <si>
    <t>P002551</t>
  </si>
  <si>
    <t>P002552</t>
  </si>
  <si>
    <t>P002553</t>
  </si>
  <si>
    <t>F UASC A H A 260594</t>
  </si>
  <si>
    <t>P002554</t>
  </si>
  <si>
    <t>F UASC A O 160594</t>
  </si>
  <si>
    <t>P002555</t>
  </si>
  <si>
    <t>F UASC A M 130994</t>
  </si>
  <si>
    <t>P002556</t>
  </si>
  <si>
    <t>F UASC Z N 161094</t>
  </si>
  <si>
    <t>P002557</t>
  </si>
  <si>
    <t>F UASC K S 010195</t>
  </si>
  <si>
    <t>P002558</t>
  </si>
  <si>
    <t>F UASC T F 131194</t>
  </si>
  <si>
    <t>P002559</t>
  </si>
  <si>
    <t>F UASC K P D 011194</t>
  </si>
  <si>
    <t>P002560</t>
  </si>
  <si>
    <t>F UASC H H 011094</t>
  </si>
  <si>
    <t>P002561</t>
  </si>
  <si>
    <t>F UASC F N 050396</t>
  </si>
  <si>
    <t>P002562</t>
  </si>
  <si>
    <t>F UASC A N 010295</t>
  </si>
  <si>
    <t>P002563</t>
  </si>
  <si>
    <t>F UASC A A 010195</t>
  </si>
  <si>
    <t>P002564</t>
  </si>
  <si>
    <t>F UASC M Z A 010694</t>
  </si>
  <si>
    <t>P002565</t>
  </si>
  <si>
    <t>P002566</t>
  </si>
  <si>
    <t>P002567</t>
  </si>
  <si>
    <t>P002568</t>
  </si>
  <si>
    <t>P002569</t>
  </si>
  <si>
    <t>P002570</t>
  </si>
  <si>
    <t>P002572</t>
  </si>
  <si>
    <t>P002573</t>
  </si>
  <si>
    <t>P002574</t>
  </si>
  <si>
    <t>P002575</t>
  </si>
  <si>
    <t>P002576</t>
  </si>
  <si>
    <t>P002577</t>
  </si>
  <si>
    <t>P002578</t>
  </si>
  <si>
    <t>P002579</t>
  </si>
  <si>
    <t>P002580</t>
  </si>
  <si>
    <t>BIP FSBS/TSB</t>
  </si>
  <si>
    <t>P002581</t>
  </si>
  <si>
    <t>P002582</t>
  </si>
  <si>
    <t>2000 BRIERLEY FOREST RATES</t>
  </si>
  <si>
    <t>P002583</t>
  </si>
  <si>
    <t>2001 WILLIAM GLADSTONE RATES</t>
  </si>
  <si>
    <t>P002584</t>
  </si>
  <si>
    <t>REIP</t>
  </si>
  <si>
    <t>P002585</t>
  </si>
  <si>
    <t>P002586</t>
  </si>
  <si>
    <t>P002587</t>
  </si>
  <si>
    <t>P002588</t>
  </si>
  <si>
    <t>P002589</t>
  </si>
  <si>
    <t>ERDS</t>
  </si>
  <si>
    <t>P002590</t>
  </si>
  <si>
    <t>P002591</t>
  </si>
  <si>
    <t>P002592</t>
  </si>
  <si>
    <t>P002593</t>
  </si>
  <si>
    <t>P002594</t>
  </si>
  <si>
    <t>P002595</t>
  </si>
  <si>
    <t>P002596</t>
  </si>
  <si>
    <t>P002597</t>
  </si>
  <si>
    <t>P002598</t>
  </si>
  <si>
    <t>P002599</t>
  </si>
  <si>
    <t>P002600</t>
  </si>
  <si>
    <t>P002601</t>
  </si>
  <si>
    <t>P002602</t>
  </si>
  <si>
    <t>P002603</t>
  </si>
  <si>
    <t>P002604</t>
  </si>
  <si>
    <t>P002605</t>
  </si>
  <si>
    <t>P002606</t>
  </si>
  <si>
    <t>P002607</t>
  </si>
  <si>
    <t>P002608</t>
  </si>
  <si>
    <t>P002609</t>
  </si>
  <si>
    <t>P002610</t>
  </si>
  <si>
    <t>P002611</t>
  </si>
  <si>
    <t>P002612</t>
  </si>
  <si>
    <t>P002613</t>
  </si>
  <si>
    <t>DIP</t>
  </si>
  <si>
    <t>P002614</t>
  </si>
  <si>
    <t>P002615</t>
  </si>
  <si>
    <t>P002616</t>
  </si>
  <si>
    <t>P002617</t>
  </si>
  <si>
    <t>P002618</t>
  </si>
  <si>
    <t>P002619</t>
  </si>
  <si>
    <t>P002620</t>
  </si>
  <si>
    <t>P002621</t>
  </si>
  <si>
    <t>P002622</t>
  </si>
  <si>
    <t>P002623</t>
  </si>
  <si>
    <t>100248071 STEPHENSON EM</t>
  </si>
  <si>
    <t>P002624</t>
  </si>
  <si>
    <t>100238912 SEARLE J</t>
  </si>
  <si>
    <t>P002625</t>
  </si>
  <si>
    <t>100556368 WEBB R</t>
  </si>
  <si>
    <t>P002626</t>
  </si>
  <si>
    <t>100054721 BRADLEY E</t>
  </si>
  <si>
    <t>P002627</t>
  </si>
  <si>
    <t>100086536 WALKER A</t>
  </si>
  <si>
    <t>P002628</t>
  </si>
  <si>
    <t>04035414 SULLIVAN M</t>
  </si>
  <si>
    <t>P002629</t>
  </si>
  <si>
    <t>100493503 GODBER KW</t>
  </si>
  <si>
    <t>P002630</t>
  </si>
  <si>
    <t>100679775 CHURCHARD W</t>
  </si>
  <si>
    <t>P002631</t>
  </si>
  <si>
    <t>100761699 TAYLOR D</t>
  </si>
  <si>
    <t>P002632</t>
  </si>
  <si>
    <t>02040157 GIBSON J</t>
  </si>
  <si>
    <t>P002633</t>
  </si>
  <si>
    <t>100495104 RICHARDSON M</t>
  </si>
  <si>
    <t>P002634</t>
  </si>
  <si>
    <t>100083814 EASTER ME</t>
  </si>
  <si>
    <t>P002635</t>
  </si>
  <si>
    <t>100262717 PEARCE H</t>
  </si>
  <si>
    <t>P002636</t>
  </si>
  <si>
    <t>100373898 HUGHES M</t>
  </si>
  <si>
    <t>P002637</t>
  </si>
  <si>
    <t>100084530 JENKINS DI</t>
  </si>
  <si>
    <t>P002638</t>
  </si>
  <si>
    <t>100075677 FREEMAN D</t>
  </si>
  <si>
    <t>P002639</t>
  </si>
  <si>
    <t>04037413 WHITE RG</t>
  </si>
  <si>
    <t>P002640</t>
  </si>
  <si>
    <t>100091457 WATTS R</t>
  </si>
  <si>
    <t>P002641</t>
  </si>
  <si>
    <t>100745560 JOHNSON T</t>
  </si>
  <si>
    <t>P002642</t>
  </si>
  <si>
    <t>100057725 ALLFREE GJ</t>
  </si>
  <si>
    <t>P002643</t>
  </si>
  <si>
    <t>02038210 SMITH JR</t>
  </si>
  <si>
    <t>P002644</t>
  </si>
  <si>
    <t>100093136 LAWSON D</t>
  </si>
  <si>
    <t>P002645</t>
  </si>
  <si>
    <t>05042674 DANIELS B</t>
  </si>
  <si>
    <t>P002646</t>
  </si>
  <si>
    <t>100546958 JEFFERSON S</t>
  </si>
  <si>
    <t>P002647</t>
  </si>
  <si>
    <t>100638042 BAKER AH</t>
  </si>
  <si>
    <t>P002648</t>
  </si>
  <si>
    <t>02032983 HOUSE N</t>
  </si>
  <si>
    <t>P002649</t>
  </si>
  <si>
    <t>03030619 WRIGHT BI</t>
  </si>
  <si>
    <t>P002650</t>
  </si>
  <si>
    <t>100315878 SMITH RW</t>
  </si>
  <si>
    <t>P002651</t>
  </si>
  <si>
    <t>100107297 MOUNT ER</t>
  </si>
  <si>
    <t>P002652</t>
  </si>
  <si>
    <t>100089619 BAILEY R</t>
  </si>
  <si>
    <t>P002653</t>
  </si>
  <si>
    <t>100099136 CLEAVER M</t>
  </si>
  <si>
    <t>P002654</t>
  </si>
  <si>
    <t>100656800 STOKES E</t>
  </si>
  <si>
    <t>P002655</t>
  </si>
  <si>
    <t>03032593 BURTON HJ</t>
  </si>
  <si>
    <t>P002656</t>
  </si>
  <si>
    <t>100170610 WILLSHEE J</t>
  </si>
  <si>
    <t>P002657</t>
  </si>
  <si>
    <t>100502605 CASE E</t>
  </si>
  <si>
    <t>P002658</t>
  </si>
  <si>
    <t>100711679 GASCOIGNE B</t>
  </si>
  <si>
    <t>P002659</t>
  </si>
  <si>
    <t>02038682 JEFFERSON JE</t>
  </si>
  <si>
    <t>P002660</t>
  </si>
  <si>
    <t>100087358 LEWIS H</t>
  </si>
  <si>
    <t>P002661</t>
  </si>
  <si>
    <t>100267598 DENT J</t>
  </si>
  <si>
    <t>P002662</t>
  </si>
  <si>
    <t>04039531 FISHLOCK W</t>
  </si>
  <si>
    <t>P002663</t>
  </si>
  <si>
    <t>100129392 HILL ME</t>
  </si>
  <si>
    <t>P002664</t>
  </si>
  <si>
    <t>100466392 HARDING S</t>
  </si>
  <si>
    <t>P002665</t>
  </si>
  <si>
    <t>07021038 FREEMAN M</t>
  </si>
  <si>
    <t>P002666</t>
  </si>
  <si>
    <t>100090197 FARQUHAR RMA</t>
  </si>
  <si>
    <t>P002667</t>
  </si>
  <si>
    <t>100055109 SMITH H</t>
  </si>
  <si>
    <t>P002668</t>
  </si>
  <si>
    <t>02039506 WALKER D</t>
  </si>
  <si>
    <t>P002669</t>
  </si>
  <si>
    <t>01021528 BENTLEY BE</t>
  </si>
  <si>
    <t>P002670</t>
  </si>
  <si>
    <t>100637619 DUCKERING M</t>
  </si>
  <si>
    <t>P002671</t>
  </si>
  <si>
    <t>100085695 LOUNT FE</t>
  </si>
  <si>
    <t>P002672</t>
  </si>
  <si>
    <t>100070114 HINITT D</t>
  </si>
  <si>
    <t>P002673</t>
  </si>
  <si>
    <t>100089893 BLOOM H</t>
  </si>
  <si>
    <t>P002674</t>
  </si>
  <si>
    <t>100100454 GRAVES N</t>
  </si>
  <si>
    <t>P002675</t>
  </si>
  <si>
    <t>02030013 CHISHOLM TM</t>
  </si>
  <si>
    <t>P002676</t>
  </si>
  <si>
    <t>100123003 BEDFORD E</t>
  </si>
  <si>
    <t>P002677</t>
  </si>
  <si>
    <t>100618859 BONSALL W</t>
  </si>
  <si>
    <t>P002678</t>
  </si>
  <si>
    <t>100120963 NELSON RB</t>
  </si>
  <si>
    <t>P002679</t>
  </si>
  <si>
    <t>100242852 JONES D</t>
  </si>
  <si>
    <t>P002680</t>
  </si>
  <si>
    <t>100676279 TAYLOR V</t>
  </si>
  <si>
    <t>P002681</t>
  </si>
  <si>
    <t>03034618 MORELAND P</t>
  </si>
  <si>
    <t>P002682</t>
  </si>
  <si>
    <t>100062996 HALLAM M</t>
  </si>
  <si>
    <t>P002683</t>
  </si>
  <si>
    <t>100132729 ROZENFELD K</t>
  </si>
  <si>
    <t>P002684</t>
  </si>
  <si>
    <t>100597698 MARTIN E</t>
  </si>
  <si>
    <t>P002685</t>
  </si>
  <si>
    <t>100165788 JACKSON VJ</t>
  </si>
  <si>
    <t>P002686</t>
  </si>
  <si>
    <t>15023779 KITCHEN M</t>
  </si>
  <si>
    <t>P002687</t>
  </si>
  <si>
    <t>01042872 SUNDERLAND W</t>
  </si>
  <si>
    <t>P002688</t>
  </si>
  <si>
    <t>100343318 DAWSON SM</t>
  </si>
  <si>
    <t>P002689</t>
  </si>
  <si>
    <t>06001055 CAMPBELL A</t>
  </si>
  <si>
    <t>P002690</t>
  </si>
  <si>
    <t>01042865 SUNDERLAND EY</t>
  </si>
  <si>
    <t>P002691</t>
  </si>
  <si>
    <t>100243357 JONES JE</t>
  </si>
  <si>
    <t>P002692</t>
  </si>
  <si>
    <t>100092611 GREEN AJ</t>
  </si>
  <si>
    <t>P002693</t>
  </si>
  <si>
    <t>100696139 NEEDHAM E</t>
  </si>
  <si>
    <t>P002694</t>
  </si>
  <si>
    <t>100132774 PEERS G</t>
  </si>
  <si>
    <t>P002695</t>
  </si>
  <si>
    <t>100031021 WILLSON-GREEN M</t>
  </si>
  <si>
    <t>P002696</t>
  </si>
  <si>
    <t>100100606 REDFERN J</t>
  </si>
  <si>
    <t>P002697</t>
  </si>
  <si>
    <t>01048492 PEARCE H</t>
  </si>
  <si>
    <t>P002698</t>
  </si>
  <si>
    <t>100237277 SILVERS D</t>
  </si>
  <si>
    <t>P002699</t>
  </si>
  <si>
    <t>100536620 CAMPBELL D</t>
  </si>
  <si>
    <t>P002700</t>
  </si>
  <si>
    <t>100210345 GROVES KA</t>
  </si>
  <si>
    <t>P002701</t>
  </si>
  <si>
    <t>100665301 BRITTON M</t>
  </si>
  <si>
    <t>P002702</t>
  </si>
  <si>
    <t>03017030 SMITH MJ</t>
  </si>
  <si>
    <t>P002703</t>
  </si>
  <si>
    <t>03030886 BARNETT CM</t>
  </si>
  <si>
    <t>P002704</t>
  </si>
  <si>
    <t>100073254 OSBORNE F</t>
  </si>
  <si>
    <t>P002705</t>
  </si>
  <si>
    <t>04038401 DETHERIDGE M</t>
  </si>
  <si>
    <t>P002706</t>
  </si>
  <si>
    <t>100104856 HOGG M</t>
  </si>
  <si>
    <t>P002707</t>
  </si>
  <si>
    <t>04035296 PHILLIPS M</t>
  </si>
  <si>
    <t>P002708</t>
  </si>
  <si>
    <t>100090767 CHAMBERS P</t>
  </si>
  <si>
    <t>P002709</t>
  </si>
  <si>
    <t>100223324 WOODWARD R</t>
  </si>
  <si>
    <t>P002710</t>
  </si>
  <si>
    <t>100098262 TOMKINSON R</t>
  </si>
  <si>
    <t>P002711</t>
  </si>
  <si>
    <t>100103438 RILEY M</t>
  </si>
  <si>
    <t>P002712</t>
  </si>
  <si>
    <t>100097978 BUCKLEY L</t>
  </si>
  <si>
    <t>P002713</t>
  </si>
  <si>
    <t>02032275 BLOOM A</t>
  </si>
  <si>
    <t>P002714</t>
  </si>
  <si>
    <t>07034222 ELDRIDGE J</t>
  </si>
  <si>
    <t>P002715</t>
  </si>
  <si>
    <t>100107548 TAYLOR MJ</t>
  </si>
  <si>
    <t>P002716</t>
  </si>
  <si>
    <t>100470619 YARWOOD AM</t>
  </si>
  <si>
    <t>P002717</t>
  </si>
  <si>
    <t>100473951 RICHARDSON M</t>
  </si>
  <si>
    <t>P002718</t>
  </si>
  <si>
    <t>06031696 CONDON EC</t>
  </si>
  <si>
    <t>P002719</t>
  </si>
  <si>
    <t>100084454 DAKIN S</t>
  </si>
  <si>
    <t>P002720</t>
  </si>
  <si>
    <t>100072251 BLAGG GE</t>
  </si>
  <si>
    <t>P002721</t>
  </si>
  <si>
    <t>100612893 HOLLINGWORTH R</t>
  </si>
  <si>
    <t>P002722</t>
  </si>
  <si>
    <t>100608259 LEVERTON R</t>
  </si>
  <si>
    <t>P002723</t>
  </si>
  <si>
    <t>100130747 HELLIWELL JR</t>
  </si>
  <si>
    <t>P002724</t>
  </si>
  <si>
    <t>100106265 EVANS D</t>
  </si>
  <si>
    <t>P002725</t>
  </si>
  <si>
    <t>100512152 LOUNDS I</t>
  </si>
  <si>
    <t>P002726</t>
  </si>
  <si>
    <t>01048645 SMITH D</t>
  </si>
  <si>
    <t>P002727</t>
  </si>
  <si>
    <t>03030170 STAFFORD MR</t>
  </si>
  <si>
    <t>P002728</t>
  </si>
  <si>
    <t>02033807 PARR DM</t>
  </si>
  <si>
    <t>P002729</t>
  </si>
  <si>
    <t>100058811 SMITH O</t>
  </si>
  <si>
    <t>P002730</t>
  </si>
  <si>
    <t>100208887 REVILL K</t>
  </si>
  <si>
    <t>P002731</t>
  </si>
  <si>
    <t>100064779 WILLIAMS E</t>
  </si>
  <si>
    <t>P002732</t>
  </si>
  <si>
    <t>100387179 SAVIDGE AC</t>
  </si>
  <si>
    <t>P002733</t>
  </si>
  <si>
    <t>100151424 RILEY J</t>
  </si>
  <si>
    <t>P002734</t>
  </si>
  <si>
    <t>100479239 BROWN DE</t>
  </si>
  <si>
    <t>P002735</t>
  </si>
  <si>
    <t>100414718 DAGGETT J</t>
  </si>
  <si>
    <t>P002736</t>
  </si>
  <si>
    <t>100081899 DAKIN J</t>
  </si>
  <si>
    <t>P002737</t>
  </si>
  <si>
    <t>01051446 PEACOCK H</t>
  </si>
  <si>
    <t>P002738</t>
  </si>
  <si>
    <t>100048664 RADFORD A</t>
  </si>
  <si>
    <t>P002739</t>
  </si>
  <si>
    <t>100107610 ROBINSON M</t>
  </si>
  <si>
    <t>P002740</t>
  </si>
  <si>
    <t>100126586 ROBINSON E</t>
  </si>
  <si>
    <t>P002741</t>
  </si>
  <si>
    <t>03030679 BARNETT DM</t>
  </si>
  <si>
    <t>P002742</t>
  </si>
  <si>
    <t>01046094 TETLEY AP</t>
  </si>
  <si>
    <t>P002743</t>
  </si>
  <si>
    <t>07033925 INGAMELLS BH</t>
  </si>
  <si>
    <t>P002744</t>
  </si>
  <si>
    <t>100117994 WOOD E</t>
  </si>
  <si>
    <t>P002745</t>
  </si>
  <si>
    <t>100022300 YOUNGER J</t>
  </si>
  <si>
    <t>P002746</t>
  </si>
  <si>
    <t>100247100 ORRIDGE L</t>
  </si>
  <si>
    <t>P002747</t>
  </si>
  <si>
    <t>100261461 SPENCER B</t>
  </si>
  <si>
    <t>P002748</t>
  </si>
  <si>
    <t>100132825 NEWTON WA</t>
  </si>
  <si>
    <t>P002749</t>
  </si>
  <si>
    <t>01042028 WHITTAKER FG</t>
  </si>
  <si>
    <t>P002750</t>
  </si>
  <si>
    <t>06038774 WHITNEY D</t>
  </si>
  <si>
    <t>P002751</t>
  </si>
  <si>
    <t>07033921 BILKHU B</t>
  </si>
  <si>
    <t>P002752</t>
  </si>
  <si>
    <t>100001122 MOORE MA</t>
  </si>
  <si>
    <t>P002753</t>
  </si>
  <si>
    <t>100100570 ANNABLE PH</t>
  </si>
  <si>
    <t>P002754</t>
  </si>
  <si>
    <t>100407379 NICHOLSON S</t>
  </si>
  <si>
    <t>P002755</t>
  </si>
  <si>
    <t>100374658 WARD CM</t>
  </si>
  <si>
    <t>P002756</t>
  </si>
  <si>
    <t>100262642 WITHERS MC</t>
  </si>
  <si>
    <t>P002757</t>
  </si>
  <si>
    <t>06040996 JONES DI</t>
  </si>
  <si>
    <t>P002758</t>
  </si>
  <si>
    <t>100086085 TOMASEVIC M</t>
  </si>
  <si>
    <t>P002759</t>
  </si>
  <si>
    <t>100362038 SHELTON J</t>
  </si>
  <si>
    <t>P002760</t>
  </si>
  <si>
    <t>100116818 BIRD RH</t>
  </si>
  <si>
    <t>P002761</t>
  </si>
  <si>
    <t>100103091 CROSS JM</t>
  </si>
  <si>
    <t>P002762</t>
  </si>
  <si>
    <t>100023342 BAKER AN</t>
  </si>
  <si>
    <t>P002763</t>
  </si>
  <si>
    <t>100132523 GREENWOOD F</t>
  </si>
  <si>
    <t>P002764</t>
  </si>
  <si>
    <t>100112954 BALL JM</t>
  </si>
  <si>
    <t>P002765</t>
  </si>
  <si>
    <t>100089590 BOBRYK EM</t>
  </si>
  <si>
    <t>P002766</t>
  </si>
  <si>
    <t>100247102 ORRIDGE E</t>
  </si>
  <si>
    <t>P002767</t>
  </si>
  <si>
    <t>100118544 PEARCE J</t>
  </si>
  <si>
    <t>P002768</t>
  </si>
  <si>
    <t>100079203 WILSON MJ</t>
  </si>
  <si>
    <t>P002769</t>
  </si>
  <si>
    <t>01050395 WOODHOUSE E</t>
  </si>
  <si>
    <t>P002770</t>
  </si>
  <si>
    <t>100152027 BLACK A</t>
  </si>
  <si>
    <t>P002771</t>
  </si>
  <si>
    <t>05014581 MOSLEY DL</t>
  </si>
  <si>
    <t>P002772</t>
  </si>
  <si>
    <t>100205779 CARELESS FA</t>
  </si>
  <si>
    <t>P002773</t>
  </si>
  <si>
    <t>100254530 HACKETT-ADAMS M</t>
  </si>
  <si>
    <t>P002774</t>
  </si>
  <si>
    <t>100146326 WILSON EM</t>
  </si>
  <si>
    <t>P002775</t>
  </si>
  <si>
    <t>100160086 KINGSWOOD RS</t>
  </si>
  <si>
    <t>P002776</t>
  </si>
  <si>
    <t>100101223 JEFFREY IV</t>
  </si>
  <si>
    <t>P002777</t>
  </si>
  <si>
    <t>100112816 NEWTON DP</t>
  </si>
  <si>
    <t>P002778</t>
  </si>
  <si>
    <t>100055208 LONG BR</t>
  </si>
  <si>
    <t>P002779</t>
  </si>
  <si>
    <t>100102976 JOHNSON M</t>
  </si>
  <si>
    <t>P002780</t>
  </si>
  <si>
    <t>02037115 BIRD E</t>
  </si>
  <si>
    <t>P002781</t>
  </si>
  <si>
    <t>06027848 ELLISON M</t>
  </si>
  <si>
    <t>P002782</t>
  </si>
  <si>
    <t>100042613 CHETTLE M</t>
  </si>
  <si>
    <t>P002783</t>
  </si>
  <si>
    <t>100131962 INGAMELLS WR</t>
  </si>
  <si>
    <t>P002784</t>
  </si>
  <si>
    <t>100130878 FLETCHER R</t>
  </si>
  <si>
    <t>P002785</t>
  </si>
  <si>
    <t>05040914 WATSON TE</t>
  </si>
  <si>
    <t>P002786</t>
  </si>
  <si>
    <t>100066780 HODGKINSON M</t>
  </si>
  <si>
    <t>P002787</t>
  </si>
  <si>
    <t>100084695 ATHERTON MW</t>
  </si>
  <si>
    <t>P002788</t>
  </si>
  <si>
    <t>100059676 TATHAM J</t>
  </si>
  <si>
    <t>P002789</t>
  </si>
  <si>
    <t>100262441 CHAUNTRY AW</t>
  </si>
  <si>
    <t>P002790</t>
  </si>
  <si>
    <t>01046570 STRAW G</t>
  </si>
  <si>
    <t>P002791</t>
  </si>
  <si>
    <t>05038833 REID H</t>
  </si>
  <si>
    <t>P002792</t>
  </si>
  <si>
    <t>100195788 EDSON BA</t>
  </si>
  <si>
    <t>P002793</t>
  </si>
  <si>
    <t>100117742 SMITH GN</t>
  </si>
  <si>
    <t>P002794</t>
  </si>
  <si>
    <t>100074195 BILKHU A</t>
  </si>
  <si>
    <t>P002795</t>
  </si>
  <si>
    <t>03037096 HENDY P</t>
  </si>
  <si>
    <t>P002796</t>
  </si>
  <si>
    <t>03011081 HODSON C</t>
  </si>
  <si>
    <t>P002797</t>
  </si>
  <si>
    <t>01042969 STEVENS B</t>
  </si>
  <si>
    <t>P002798</t>
  </si>
  <si>
    <t>02044706 BEARDSALL E</t>
  </si>
  <si>
    <t>P002799</t>
  </si>
  <si>
    <t>05022810 WALKER SM</t>
  </si>
  <si>
    <t>P002800</t>
  </si>
  <si>
    <t>100056508 REVILL M</t>
  </si>
  <si>
    <t>P002801</t>
  </si>
  <si>
    <t>100103641 SHORT K</t>
  </si>
  <si>
    <t>P002802</t>
  </si>
  <si>
    <t>05044050 VAUGHAN C</t>
  </si>
  <si>
    <t>P002803</t>
  </si>
  <si>
    <t>02042085 KEETON PM</t>
  </si>
  <si>
    <t>P002804</t>
  </si>
  <si>
    <t>100136124 BARTLE MM</t>
  </si>
  <si>
    <t>P002805</t>
  </si>
  <si>
    <t>100062402 MARRIOTT JM</t>
  </si>
  <si>
    <t>P002806</t>
  </si>
  <si>
    <t>07028055 LYNCH B</t>
  </si>
  <si>
    <t>P002807</t>
  </si>
  <si>
    <t>100109916 PIKETT PM</t>
  </si>
  <si>
    <t>P002808</t>
  </si>
  <si>
    <t>02044086 LEECH P</t>
  </si>
  <si>
    <t>P002809</t>
  </si>
  <si>
    <t>01035110 TOWNSEND E</t>
  </si>
  <si>
    <t>P002810</t>
  </si>
  <si>
    <t>02007037 HEWGILL DM</t>
  </si>
  <si>
    <t>P002811</t>
  </si>
  <si>
    <t>02024307 WHITE M</t>
  </si>
  <si>
    <t>P002812</t>
  </si>
  <si>
    <t>100103184 ROSS JD</t>
  </si>
  <si>
    <t>P002813</t>
  </si>
  <si>
    <t>100248452 BULLOCK DM</t>
  </si>
  <si>
    <t>P002814</t>
  </si>
  <si>
    <t>100177857 PARKES CM</t>
  </si>
  <si>
    <t>P002815</t>
  </si>
  <si>
    <t>100260473 GREEN P</t>
  </si>
  <si>
    <t>P002816</t>
  </si>
  <si>
    <t>100267038 PRICE EW</t>
  </si>
  <si>
    <t>P002817</t>
  </si>
  <si>
    <t>100091307 FARNSWORTH DE</t>
  </si>
  <si>
    <t>P002818</t>
  </si>
  <si>
    <t>100385784 WHITLAM M</t>
  </si>
  <si>
    <t>P002819</t>
  </si>
  <si>
    <t>05008905 SPENCER C</t>
  </si>
  <si>
    <t>P002820</t>
  </si>
  <si>
    <t>03028923 MARTIN E</t>
  </si>
  <si>
    <t>P002821</t>
  </si>
  <si>
    <t>100117799 WHITTINGTON W</t>
  </si>
  <si>
    <t>P002822</t>
  </si>
  <si>
    <t>100125420 JEYNES S</t>
  </si>
  <si>
    <t>P002823</t>
  </si>
  <si>
    <t>04036330 CHAMBERS I</t>
  </si>
  <si>
    <t>P002824</t>
  </si>
  <si>
    <t>02044747 PARKER D</t>
  </si>
  <si>
    <t>P002825</t>
  </si>
  <si>
    <t>100254525 LINDLEY E</t>
  </si>
  <si>
    <t>P002826</t>
  </si>
  <si>
    <t>04034068 SCULLY MV</t>
  </si>
  <si>
    <t>P002827</t>
  </si>
  <si>
    <t>100481554 HILL EL</t>
  </si>
  <si>
    <t>P002828</t>
  </si>
  <si>
    <t>100149825 BURTON R</t>
  </si>
  <si>
    <t>P002829</t>
  </si>
  <si>
    <t>100117695 BARRETT JM</t>
  </si>
  <si>
    <t>P002830</t>
  </si>
  <si>
    <t>07022163 HOLT K</t>
  </si>
  <si>
    <t>P002831</t>
  </si>
  <si>
    <t>07010571 TSCHERAPACHO I</t>
  </si>
  <si>
    <t>P002832</t>
  </si>
  <si>
    <t>100238005 HUNTER G</t>
  </si>
  <si>
    <t>P002833</t>
  </si>
  <si>
    <t>06035339 LAMBERT E</t>
  </si>
  <si>
    <t>P002834</t>
  </si>
  <si>
    <t>100516217 TAYLOR BM</t>
  </si>
  <si>
    <t>P002835</t>
  </si>
  <si>
    <t>100653203 WALKER DJE</t>
  </si>
  <si>
    <t>P002836</t>
  </si>
  <si>
    <t>100350218 LEWIS SA</t>
  </si>
  <si>
    <t>P002837</t>
  </si>
  <si>
    <t>100039001 SALMON JB</t>
  </si>
  <si>
    <t>P002838</t>
  </si>
  <si>
    <t>100127372 GNANDT J</t>
  </si>
  <si>
    <t>P002839</t>
  </si>
  <si>
    <t>07030685 SHEPHERD L</t>
  </si>
  <si>
    <t>P002840</t>
  </si>
  <si>
    <t>100106559 SHONE J</t>
  </si>
  <si>
    <t>P002841</t>
  </si>
  <si>
    <t>100090050 BRIDGWOOD T</t>
  </si>
  <si>
    <t>P002842</t>
  </si>
  <si>
    <t>04034591 FIRMAGE H</t>
  </si>
  <si>
    <t>P002843</t>
  </si>
  <si>
    <t>100137390 DANE I</t>
  </si>
  <si>
    <t>P002844</t>
  </si>
  <si>
    <t>100383398 THOMPSON FA</t>
  </si>
  <si>
    <t>P002845</t>
  </si>
  <si>
    <t>100515482 ROBERTS IK</t>
  </si>
  <si>
    <t>P002846</t>
  </si>
  <si>
    <t>100346643 WAIN DE</t>
  </si>
  <si>
    <t>P002847</t>
  </si>
  <si>
    <t>05035254 WRIGHT R</t>
  </si>
  <si>
    <t>P002848</t>
  </si>
  <si>
    <t>100090130 TOWNROW TH</t>
  </si>
  <si>
    <t>P002849</t>
  </si>
  <si>
    <t>100754899 YEOMANS RJ</t>
  </si>
  <si>
    <t>P002850</t>
  </si>
  <si>
    <t>F UASC G A 310196</t>
  </si>
  <si>
    <t>P002851</t>
  </si>
  <si>
    <t>F UASC Q V L 170695</t>
  </si>
  <si>
    <t>P002852</t>
  </si>
  <si>
    <t>F UASC V H 010296</t>
  </si>
  <si>
    <t>P002853</t>
  </si>
  <si>
    <t>F UASC M A A K 171295</t>
  </si>
  <si>
    <t>P002854</t>
  </si>
  <si>
    <t>F UASC H N 130495</t>
  </si>
  <si>
    <t>P002855</t>
  </si>
  <si>
    <t>100180872 WORDSWORTH AE</t>
  </si>
  <si>
    <t>P002856</t>
  </si>
  <si>
    <t>7025857 BAILEY DM</t>
  </si>
  <si>
    <t>P002857</t>
  </si>
  <si>
    <t>100078873 FALLOWS MM</t>
  </si>
  <si>
    <t>P002858</t>
  </si>
  <si>
    <t>100236867 CARNEY L</t>
  </si>
  <si>
    <t>P002859</t>
  </si>
  <si>
    <t>5030917 ASTLE DJ</t>
  </si>
  <si>
    <t>P002860</t>
  </si>
  <si>
    <t>100106365 BURN A</t>
  </si>
  <si>
    <t>P002861</t>
  </si>
  <si>
    <t>4033218 HUNTER H</t>
  </si>
  <si>
    <t>P002862</t>
  </si>
  <si>
    <t>100127495 READING D</t>
  </si>
  <si>
    <t>P002863</t>
  </si>
  <si>
    <t>4037459 WAITT H</t>
  </si>
  <si>
    <t>P002864</t>
  </si>
  <si>
    <t>5040950 FOSTER I</t>
  </si>
  <si>
    <t>P002865</t>
  </si>
  <si>
    <t>2043720 CASBON E</t>
  </si>
  <si>
    <t>P002866</t>
  </si>
  <si>
    <t>100151726 WRIGHT ME</t>
  </si>
  <si>
    <t>P002867</t>
  </si>
  <si>
    <t>100099794 DRURY D</t>
  </si>
  <si>
    <t>P002868</t>
  </si>
  <si>
    <t>100249411 HARVEY R</t>
  </si>
  <si>
    <t>P002869</t>
  </si>
  <si>
    <t>100252913 WINDSOR A</t>
  </si>
  <si>
    <t>P002870</t>
  </si>
  <si>
    <t>100790499 MCDONALD DG</t>
  </si>
  <si>
    <t>P002871</t>
  </si>
  <si>
    <t>6005412 HARRIS EA</t>
  </si>
  <si>
    <t>P002872</t>
  </si>
  <si>
    <t>1051031 COLLEY D</t>
  </si>
  <si>
    <t>P002873</t>
  </si>
  <si>
    <t>100094914 STRAY JJ</t>
  </si>
  <si>
    <t>P002874</t>
  </si>
  <si>
    <t>100105719 SHAW MA</t>
  </si>
  <si>
    <t>P002875</t>
  </si>
  <si>
    <t>4037305 PILSWORTH DE</t>
  </si>
  <si>
    <t>P002876</t>
  </si>
  <si>
    <t>2032348 O`CONNELL JJ</t>
  </si>
  <si>
    <t>P002877</t>
  </si>
  <si>
    <t>100131145 PITCHFORK J</t>
  </si>
  <si>
    <t>P002878</t>
  </si>
  <si>
    <t>3014156 TINSLEY M</t>
  </si>
  <si>
    <t>P002879</t>
  </si>
  <si>
    <t>100247140 KIRK R</t>
  </si>
  <si>
    <t>P002880</t>
  </si>
  <si>
    <t>100053755 SMITH M</t>
  </si>
  <si>
    <t>P002881</t>
  </si>
  <si>
    <t>100064127 SISSON ME</t>
  </si>
  <si>
    <t>P002882</t>
  </si>
  <si>
    <t>100766244 WRENCH J</t>
  </si>
  <si>
    <t>P002883</t>
  </si>
  <si>
    <t>100516189 HARVEY CJ</t>
  </si>
  <si>
    <t>P002884</t>
  </si>
  <si>
    <t>100197707 HIND VM</t>
  </si>
  <si>
    <t>P002885</t>
  </si>
  <si>
    <t>100159695 WILLSHEE DG</t>
  </si>
  <si>
    <t>P002886</t>
  </si>
  <si>
    <t>5015066 BURTON-COOPER J</t>
  </si>
  <si>
    <t>P002887</t>
  </si>
  <si>
    <t>6031716 CAMPBELL S</t>
  </si>
  <si>
    <t>P002888</t>
  </si>
  <si>
    <t>2033309 WILLIMOTT M</t>
  </si>
  <si>
    <t>P002889</t>
  </si>
  <si>
    <t>100107845 BRECKNELL K</t>
  </si>
  <si>
    <t>P002890</t>
  </si>
  <si>
    <t>100573298 PIERREPONT JL</t>
  </si>
  <si>
    <t>P002891</t>
  </si>
  <si>
    <t>100546350 WALKER E</t>
  </si>
  <si>
    <t>P002892</t>
  </si>
  <si>
    <t>100066451 WOOD R</t>
  </si>
  <si>
    <t>P002893</t>
  </si>
  <si>
    <t>100950919 BOOTT M</t>
  </si>
  <si>
    <t>P002894</t>
  </si>
  <si>
    <t>5024834 CHESTER MF</t>
  </si>
  <si>
    <t>P002895</t>
  </si>
  <si>
    <t>100443028 FOREMAN M</t>
  </si>
  <si>
    <t>P002896</t>
  </si>
  <si>
    <t>1050568 KEMP EM</t>
  </si>
  <si>
    <t>P002897</t>
  </si>
  <si>
    <t>100259441 JOHNSON P</t>
  </si>
  <si>
    <t>P002898</t>
  </si>
  <si>
    <t>4029369 SHEIRCLIFFE L</t>
  </si>
  <si>
    <t>P002899</t>
  </si>
  <si>
    <t>100031002 GIBBS G</t>
  </si>
  <si>
    <t>P002900</t>
  </si>
  <si>
    <t>100203689 PUGH DA</t>
  </si>
  <si>
    <t>P002901</t>
  </si>
  <si>
    <t>100667599 CUNNINGTON M</t>
  </si>
  <si>
    <t>P002902</t>
  </si>
  <si>
    <t>5032749 OTCZYK A</t>
  </si>
  <si>
    <t>P002903</t>
  </si>
  <si>
    <t>100022380 CLARKE B</t>
  </si>
  <si>
    <t>P002904</t>
  </si>
  <si>
    <t>100082845 STEVENTON A</t>
  </si>
  <si>
    <t>P002905</t>
  </si>
  <si>
    <t>100110472 LESTER LM</t>
  </si>
  <si>
    <t>P002906</t>
  </si>
  <si>
    <t>100231744 PEARSON D</t>
  </si>
  <si>
    <t>P002907</t>
  </si>
  <si>
    <t>100074189 WEBB L</t>
  </si>
  <si>
    <t>P002908</t>
  </si>
  <si>
    <t>100159208 PALETHORPE E</t>
  </si>
  <si>
    <t>P002909</t>
  </si>
  <si>
    <t>2032209 FOWLER K</t>
  </si>
  <si>
    <t>P002910</t>
  </si>
  <si>
    <t>5042562 ARAM H</t>
  </si>
  <si>
    <t>P002911</t>
  </si>
  <si>
    <t>4041042 SHELTON RA</t>
  </si>
  <si>
    <t>P002912</t>
  </si>
  <si>
    <t>100772619 SANDERS DM</t>
  </si>
  <si>
    <t>P002913</t>
  </si>
  <si>
    <t>100998426 FAZACKERLEY J</t>
  </si>
  <si>
    <t>P002914</t>
  </si>
  <si>
    <t>100655987 GODFREY RB</t>
  </si>
  <si>
    <t>P002915</t>
  </si>
  <si>
    <t>100215485 MARSH M</t>
  </si>
  <si>
    <t>P002916</t>
  </si>
  <si>
    <t>100514633 HENDERSON B</t>
  </si>
  <si>
    <t>P002917</t>
  </si>
  <si>
    <t>100137373 GUTMAN F</t>
  </si>
  <si>
    <t>P002918</t>
  </si>
  <si>
    <t>3032238 WALKER D</t>
  </si>
  <si>
    <t>P002919</t>
  </si>
  <si>
    <t>3032955 EVANS P</t>
  </si>
  <si>
    <t>P002920</t>
  </si>
  <si>
    <t>100512089 REAY E</t>
  </si>
  <si>
    <t>P002921</t>
  </si>
  <si>
    <t>100052639 JONES LA</t>
  </si>
  <si>
    <t>P002922</t>
  </si>
  <si>
    <t>100091242 PYLE C</t>
  </si>
  <si>
    <t>P002923</t>
  </si>
  <si>
    <t>100280898 FARRELL DC</t>
  </si>
  <si>
    <t>P002924</t>
  </si>
  <si>
    <t>100974519 RUMLEY B</t>
  </si>
  <si>
    <t>P002925</t>
  </si>
  <si>
    <t>100772879 TUCKER B</t>
  </si>
  <si>
    <t>P002926</t>
  </si>
  <si>
    <t>100115805 YOUNG M</t>
  </si>
  <si>
    <t>P002927</t>
  </si>
  <si>
    <t>100528224 WHITTAKER E</t>
  </si>
  <si>
    <t>P002928</t>
  </si>
  <si>
    <t>100128174 RICE ME</t>
  </si>
  <si>
    <t>P002929</t>
  </si>
  <si>
    <t>3037619 EADSON M</t>
  </si>
  <si>
    <t>P002930</t>
  </si>
  <si>
    <t>2031736 PEACH MP</t>
  </si>
  <si>
    <t>P002931</t>
  </si>
  <si>
    <t>100117178 AYNSLEY I</t>
  </si>
  <si>
    <t>P002932</t>
  </si>
  <si>
    <t>100093569 CLEAVER G</t>
  </si>
  <si>
    <t>P002933</t>
  </si>
  <si>
    <t>100069104 DRURY C</t>
  </si>
  <si>
    <t>P002934</t>
  </si>
  <si>
    <t>100262624 MAXWELL CJ</t>
  </si>
  <si>
    <t>P002935</t>
  </si>
  <si>
    <t>5038665 SANDERS M</t>
  </si>
  <si>
    <t>P002936</t>
  </si>
  <si>
    <t>7035404 MARSH E</t>
  </si>
  <si>
    <t>P002937</t>
  </si>
  <si>
    <t>100079069 HYMAN H</t>
  </si>
  <si>
    <t>P002938</t>
  </si>
  <si>
    <t>100458812 SHOOTER J</t>
  </si>
  <si>
    <t>P002939</t>
  </si>
  <si>
    <t>100073437 MCQUIN DD</t>
  </si>
  <si>
    <t>P002940</t>
  </si>
  <si>
    <t>100106952 HARVEY M</t>
  </si>
  <si>
    <t>P002941</t>
  </si>
  <si>
    <t>100064464 CARDWELL A</t>
  </si>
  <si>
    <t>P002942</t>
  </si>
  <si>
    <t>100131491 BROMWICH CC</t>
  </si>
  <si>
    <t>P002943</t>
  </si>
  <si>
    <t>3037268 COOPER L</t>
  </si>
  <si>
    <t>P002944</t>
  </si>
  <si>
    <t>100452488 HANNAM DJ</t>
  </si>
  <si>
    <t>P002945</t>
  </si>
  <si>
    <t>100815419 BROWN M</t>
  </si>
  <si>
    <t>P002946</t>
  </si>
  <si>
    <t>100452430 HOLMES LG</t>
  </si>
  <si>
    <t>P002947</t>
  </si>
  <si>
    <t>5028252 HOLLIDAY E</t>
  </si>
  <si>
    <t>P002948</t>
  </si>
  <si>
    <t>100342279 STASIW K</t>
  </si>
  <si>
    <t>P002949</t>
  </si>
  <si>
    <t>100067882 GREGORY F</t>
  </si>
  <si>
    <t>P002950</t>
  </si>
  <si>
    <t>100075351 WARD DJ</t>
  </si>
  <si>
    <t>P002951</t>
  </si>
  <si>
    <t>100253920 REDFERN LF</t>
  </si>
  <si>
    <t>P002952</t>
  </si>
  <si>
    <t>100246982 FORREST T</t>
  </si>
  <si>
    <t>P002953</t>
  </si>
  <si>
    <t>100799859 HOPKINSON E</t>
  </si>
  <si>
    <t>P002954</t>
  </si>
  <si>
    <t>4039168 FENTON VL</t>
  </si>
  <si>
    <t>P002955</t>
  </si>
  <si>
    <t>1047645 PETCHER D</t>
  </si>
  <si>
    <t>P002956</t>
  </si>
  <si>
    <t>4030899 WADE M</t>
  </si>
  <si>
    <t>P002957</t>
  </si>
  <si>
    <t>3035970 BRADY J</t>
  </si>
  <si>
    <t>P002958</t>
  </si>
  <si>
    <t>3028416 GOUGH E</t>
  </si>
  <si>
    <t>P002959</t>
  </si>
  <si>
    <t>100441942 WAITT H</t>
  </si>
  <si>
    <t>P002960</t>
  </si>
  <si>
    <t>100279538 IRONS DW</t>
  </si>
  <si>
    <t>P002961</t>
  </si>
  <si>
    <t>100867439 GIBBS M</t>
  </si>
  <si>
    <t>P002962</t>
  </si>
  <si>
    <t>100246793 SMALLEY I</t>
  </si>
  <si>
    <t>P002963</t>
  </si>
  <si>
    <t>100101218 ANDREWS A</t>
  </si>
  <si>
    <t>P002964</t>
  </si>
  <si>
    <t>6040035 BATES M</t>
  </si>
  <si>
    <t>P002965</t>
  </si>
  <si>
    <t>100755419 ELDERFIELD B</t>
  </si>
  <si>
    <t>P002966</t>
  </si>
  <si>
    <t>P002967</t>
  </si>
  <si>
    <t>P002968</t>
  </si>
  <si>
    <t>YOUTH EMPLOYMENT STRATEGY</t>
  </si>
  <si>
    <t>P002969</t>
  </si>
  <si>
    <t>P002970</t>
  </si>
  <si>
    <t>P002971</t>
  </si>
  <si>
    <t>P002972</t>
  </si>
  <si>
    <t>P002973</t>
  </si>
  <si>
    <t>P002974</t>
  </si>
  <si>
    <t>P002975</t>
  </si>
  <si>
    <t>P002976</t>
  </si>
  <si>
    <t>P002977</t>
  </si>
  <si>
    <t>P002978</t>
  </si>
  <si>
    <t>100098362 RUTHERFORD ANTHONY</t>
  </si>
  <si>
    <t>P002979</t>
  </si>
  <si>
    <t>100037904 YOUNG MARGARET</t>
  </si>
  <si>
    <t>P002980</t>
  </si>
  <si>
    <t>4035414 SULLIVAN MELINDA EVA</t>
  </si>
  <si>
    <t>P002981</t>
  </si>
  <si>
    <t>100145185 ALLINGTON ALICE</t>
  </si>
  <si>
    <t>P002982</t>
  </si>
  <si>
    <t>100083814 EASTER MURIEL ELLEN</t>
  </si>
  <si>
    <t>P002983</t>
  </si>
  <si>
    <t>6037845 RICKARD EVELYN</t>
  </si>
  <si>
    <t>P002984</t>
  </si>
  <si>
    <t>101004459 LEWIS JUNE</t>
  </si>
  <si>
    <t>P002985</t>
  </si>
  <si>
    <t>100086536 WALKER ARTHUR</t>
  </si>
  <si>
    <t>P002986</t>
  </si>
  <si>
    <t>100054721 BRADLEY EUNICE</t>
  </si>
  <si>
    <t>P002987</t>
  </si>
  <si>
    <t>100238366 BERRY BERYL</t>
  </si>
  <si>
    <t>P002988</t>
  </si>
  <si>
    <t>100100454 GRAVES NORMAN FRANCIS</t>
  </si>
  <si>
    <t>P002989</t>
  </si>
  <si>
    <t>100157233 PATCHETT EILEEN</t>
  </si>
  <si>
    <t>P002990</t>
  </si>
  <si>
    <t>100388258 CALLICOTT BARBARA</t>
  </si>
  <si>
    <t>P002991</t>
  </si>
  <si>
    <t>100237082 RYAN LILY DOREEN</t>
  </si>
  <si>
    <t>P002992</t>
  </si>
  <si>
    <t>100242852 JONES DANIEL</t>
  </si>
  <si>
    <t>P002993</t>
  </si>
  <si>
    <t>100082217 BONDAR LEILA</t>
  </si>
  <si>
    <t>P002994</t>
  </si>
  <si>
    <t>2038682 JEFFERSON JOYCE ELEANOR</t>
  </si>
  <si>
    <t>P002995</t>
  </si>
  <si>
    <t>100107548 TAYLOR MARY JOAN</t>
  </si>
  <si>
    <t>P002996</t>
  </si>
  <si>
    <t>100103739 BIRD STANLEY</t>
  </si>
  <si>
    <t>P002997</t>
  </si>
  <si>
    <t>1042865 SUNDERLAND EUNICE YVONNE</t>
  </si>
  <si>
    <t>P002998</t>
  </si>
  <si>
    <t>2039506 WALKER DOREEN</t>
  </si>
  <si>
    <t>P002999</t>
  </si>
  <si>
    <t>100519125 PARR ARTHUR GORDON</t>
  </si>
  <si>
    <t>P003000</t>
  </si>
  <si>
    <t>1021528 BENTLEY BEATRICE EILEEN</t>
  </si>
  <si>
    <t>P003001</t>
  </si>
  <si>
    <t>100087358 LEWIS HENRY</t>
  </si>
  <si>
    <t>P003002</t>
  </si>
  <si>
    <t>3017030 SMITH MARGARET JANE</t>
  </si>
  <si>
    <t>P003003</t>
  </si>
  <si>
    <t>100120963 NELSON RUPERT BARRINGTON</t>
  </si>
  <si>
    <t>P003004</t>
  </si>
  <si>
    <t>100098262 TOMKINSON RITA</t>
  </si>
  <si>
    <t>P003005</t>
  </si>
  <si>
    <t>100089619 BAILEY RUBY ELISABETH</t>
  </si>
  <si>
    <t>P003006</t>
  </si>
  <si>
    <t>1048492 PEARCE HILDA</t>
  </si>
  <si>
    <t>P003007</t>
  </si>
  <si>
    <t>100473951 RICHARDSON MAUREEN</t>
  </si>
  <si>
    <t>P003008</t>
  </si>
  <si>
    <t>100005684 PEERS OLIVE</t>
  </si>
  <si>
    <t>P003009</t>
  </si>
  <si>
    <t>100259770 SMITH JOHN ERIC</t>
  </si>
  <si>
    <t>P003010</t>
  </si>
  <si>
    <t>100084698 SMITH FRANCES DOREEN</t>
  </si>
  <si>
    <t>P003011</t>
  </si>
  <si>
    <t>100165788 JACKSON VERONICA JANE SIMPSO</t>
  </si>
  <si>
    <t>P003012</t>
  </si>
  <si>
    <t>100072251 BLAGG GLADYS EDNA</t>
  </si>
  <si>
    <t>P003013</t>
  </si>
  <si>
    <t>100262717 PEARCE HILDA</t>
  </si>
  <si>
    <t>P003014</t>
  </si>
  <si>
    <t>100255370 WARD DORA</t>
  </si>
  <si>
    <t>P003015</t>
  </si>
  <si>
    <t>100119298 FARMER JOY</t>
  </si>
  <si>
    <t>P003016</t>
  </si>
  <si>
    <t>100466392 HARDING SHEILA MARY</t>
  </si>
  <si>
    <t>P003017</t>
  </si>
  <si>
    <t>100343318 DAWSON SHEILA MARY</t>
  </si>
  <si>
    <t>P003018</t>
  </si>
  <si>
    <t>100908039 TRISTRAM MARGARET FLORENCE</t>
  </si>
  <si>
    <t>P003019</t>
  </si>
  <si>
    <t>100240777 HODDER JOHN</t>
  </si>
  <si>
    <t>P003020</t>
  </si>
  <si>
    <t>100362038 SHELTON JOYCE</t>
  </si>
  <si>
    <t>P003021</t>
  </si>
  <si>
    <t>100102976 JOHNSON MARY</t>
  </si>
  <si>
    <t>P003022</t>
  </si>
  <si>
    <t>100155851 PAYNE KENNETH WILLIAM</t>
  </si>
  <si>
    <t>P003023</t>
  </si>
  <si>
    <t>100091457 WATTS RONALD</t>
  </si>
  <si>
    <t>P003024</t>
  </si>
  <si>
    <t>1048645 SMITH DOUGLAS</t>
  </si>
  <si>
    <t>P003025</t>
  </si>
  <si>
    <t>100124469 HOGGARD HENRY NORTH</t>
  </si>
  <si>
    <t>P003026</t>
  </si>
  <si>
    <t>100488579 COUPE HENRY</t>
  </si>
  <si>
    <t>P003027</t>
  </si>
  <si>
    <t>1042872 SUNDERLAND WILLIAM</t>
  </si>
  <si>
    <t>P003028</t>
  </si>
  <si>
    <t>7030812 ROBINSON KATHLEEN</t>
  </si>
  <si>
    <t>P003029</t>
  </si>
  <si>
    <t>4031191 SMITH STANLEY</t>
  </si>
  <si>
    <t>P003030</t>
  </si>
  <si>
    <t>100254669 ROYS MARGARET ANNICE</t>
  </si>
  <si>
    <t>P003031</t>
  </si>
  <si>
    <t>100270698 KIELY THOMAS FRANCIS</t>
  </si>
  <si>
    <t>P003032</t>
  </si>
  <si>
    <t>100465174 HOPKIN ALEXANDER</t>
  </si>
  <si>
    <t>P003033</t>
  </si>
  <si>
    <t>100819599 HOMER MARY ESTHER</t>
  </si>
  <si>
    <t>P003034</t>
  </si>
  <si>
    <t>100458633 MCAULEY MONICA</t>
  </si>
  <si>
    <t>P003035</t>
  </si>
  <si>
    <t>100097978 BUCKLEY LILY</t>
  </si>
  <si>
    <t>P003036</t>
  </si>
  <si>
    <t>100255584 KIRK MICHAEL EDWARD</t>
  </si>
  <si>
    <t>P003037</t>
  </si>
  <si>
    <t>100091196 PECK DOROTHY</t>
  </si>
  <si>
    <t>P003038</t>
  </si>
  <si>
    <t>100053946 DAVIES MINNIE</t>
  </si>
  <si>
    <t>P003039</t>
  </si>
  <si>
    <t>100745560 JOHNSON TONY</t>
  </si>
  <si>
    <t>P003040</t>
  </si>
  <si>
    <t>100495104 RICHARDSON MARY</t>
  </si>
  <si>
    <t>P003041</t>
  </si>
  <si>
    <t>100618859 BONSALL WILFRED</t>
  </si>
  <si>
    <t>P003042</t>
  </si>
  <si>
    <t>100761699 TAYLOR DORIS</t>
  </si>
  <si>
    <t>P003043</t>
  </si>
  <si>
    <t>2031827 SCOTT CHRISTINE SYLVIA</t>
  </si>
  <si>
    <t>P003044</t>
  </si>
  <si>
    <t>100903999 COLLIER JULIA JEAN</t>
  </si>
  <si>
    <t>P003045</t>
  </si>
  <si>
    <t>100904239 CORDON PATRICIA MARGARET</t>
  </si>
  <si>
    <t>P003046</t>
  </si>
  <si>
    <t>P003047</t>
  </si>
  <si>
    <t>P003048</t>
  </si>
  <si>
    <t>P003049</t>
  </si>
  <si>
    <t>P003050</t>
  </si>
  <si>
    <t>P003051</t>
  </si>
  <si>
    <t>P003052</t>
  </si>
  <si>
    <t>P003053</t>
  </si>
  <si>
    <t>P003054</t>
  </si>
  <si>
    <t>P003055</t>
  </si>
  <si>
    <t>P003056</t>
  </si>
  <si>
    <t>P003057</t>
  </si>
  <si>
    <t>P003058</t>
  </si>
  <si>
    <t>P003059</t>
  </si>
  <si>
    <t>P003060</t>
  </si>
  <si>
    <t>P003061</t>
  </si>
  <si>
    <t>P003062</t>
  </si>
  <si>
    <t>P003063</t>
  </si>
  <si>
    <t>P003064</t>
  </si>
  <si>
    <t>2037865 HOLLINGSHEAD JUNITA</t>
  </si>
  <si>
    <t>P003065</t>
  </si>
  <si>
    <t>100846419 COSTA JOAN</t>
  </si>
  <si>
    <t>P003066</t>
  </si>
  <si>
    <t>100258507 DUFFIELD GEOFFREY</t>
  </si>
  <si>
    <t>P003067</t>
  </si>
  <si>
    <t>100470615 SEWELL BETTY</t>
  </si>
  <si>
    <t>P003068</t>
  </si>
  <si>
    <t>100032348 WALKER KENNETH</t>
  </si>
  <si>
    <t>P003069</t>
  </si>
  <si>
    <t>4040466 ARNOLD ALFRED</t>
  </si>
  <si>
    <t>P003070</t>
  </si>
  <si>
    <t>100551878 KILBY EDNA IRENE</t>
  </si>
  <si>
    <t>P003071</t>
  </si>
  <si>
    <t>2031165 LANE HAROLD</t>
  </si>
  <si>
    <t>P003072</t>
  </si>
  <si>
    <t>100069810 GEEVES ERNEST ROY</t>
  </si>
  <si>
    <t>P003073</t>
  </si>
  <si>
    <t>2012852 ROYS ERIC</t>
  </si>
  <si>
    <t>P003074</t>
  </si>
  <si>
    <t>100743479 CHARLESWORTH IRIS</t>
  </si>
  <si>
    <t>P003075</t>
  </si>
  <si>
    <t>100872359 ABELL DEBORAH</t>
  </si>
  <si>
    <t>P003076</t>
  </si>
  <si>
    <t>100826159 OWEN EUNICE EILEEN</t>
  </si>
  <si>
    <t>P003077</t>
  </si>
  <si>
    <t>100115313 GIBSON JUNE</t>
  </si>
  <si>
    <t>P003078</t>
  </si>
  <si>
    <t>100354559 EATON PATRICIA</t>
  </si>
  <si>
    <t>P003079</t>
  </si>
  <si>
    <t>100028020 SWAN STELLA</t>
  </si>
  <si>
    <t>P003080</t>
  </si>
  <si>
    <t>100134269 DAWSON RENEE</t>
  </si>
  <si>
    <t>P003081</t>
  </si>
  <si>
    <t>100074611 KENNEDY JOSEPH ALLAN</t>
  </si>
  <si>
    <t>P003082</t>
  </si>
  <si>
    <t>101069019 PROUDMAN YVONNE</t>
  </si>
  <si>
    <t>P003083</t>
  </si>
  <si>
    <t>100163699 ANDREW RONALD</t>
  </si>
  <si>
    <t>P003084</t>
  </si>
  <si>
    <t>100059940 MERVILL ETHEL</t>
  </si>
  <si>
    <t>P003085</t>
  </si>
  <si>
    <t>101101119 ALLSOPP HARRY</t>
  </si>
  <si>
    <t>P003086</t>
  </si>
  <si>
    <t>100235899 KIELY ESTHER</t>
  </si>
  <si>
    <t>P003087</t>
  </si>
  <si>
    <t>100289378 TUTIN LILLIAN JOAN</t>
  </si>
  <si>
    <t>P003088</t>
  </si>
  <si>
    <t>100148448 KENNEY JOAN</t>
  </si>
  <si>
    <t>P003089</t>
  </si>
  <si>
    <t>100835540 BELTON BARRIE</t>
  </si>
  <si>
    <t>P003090</t>
  </si>
  <si>
    <t>100097431 HIGGINS CATHERINE</t>
  </si>
  <si>
    <t>P003091</t>
  </si>
  <si>
    <t>14001289 SETTLE RAYMOND</t>
  </si>
  <si>
    <t>P003092</t>
  </si>
  <si>
    <t>1012560 WOOD FRANK</t>
  </si>
  <si>
    <t>P003093</t>
  </si>
  <si>
    <t>100372438 HINDS EILEEN</t>
  </si>
  <si>
    <t>P003094</t>
  </si>
  <si>
    <t>3015132 HALLAM DAISY</t>
  </si>
  <si>
    <t>P003095</t>
  </si>
  <si>
    <t>100913059 BROWN DOREEN</t>
  </si>
  <si>
    <t>P003096</t>
  </si>
  <si>
    <t>100929979 BROWN FREDERICK HERBERT</t>
  </si>
  <si>
    <t>P003097</t>
  </si>
  <si>
    <t>2042038 THOMPSON JESSIE</t>
  </si>
  <si>
    <t>P003098</t>
  </si>
  <si>
    <t>100635860 POTTS LILLIAN IRIS</t>
  </si>
  <si>
    <t>P003099</t>
  </si>
  <si>
    <t>P003100</t>
  </si>
  <si>
    <t>P003101</t>
  </si>
  <si>
    <t>P003102</t>
  </si>
  <si>
    <t>P003103</t>
  </si>
  <si>
    <t>P003104</t>
  </si>
  <si>
    <t>P003105</t>
  </si>
  <si>
    <t>P003106</t>
  </si>
  <si>
    <t>P003107</t>
  </si>
  <si>
    <t>P003108</t>
  </si>
  <si>
    <t>P003109</t>
  </si>
  <si>
    <t>P003110</t>
  </si>
  <si>
    <t>LONE WORKER DEVICES</t>
  </si>
  <si>
    <t>P003112</t>
  </si>
  <si>
    <t>P003113</t>
  </si>
  <si>
    <t>P003114</t>
  </si>
  <si>
    <t>P003115</t>
  </si>
  <si>
    <t>P003116</t>
  </si>
  <si>
    <t>P003117</t>
  </si>
  <si>
    <t>P003118</t>
  </si>
  <si>
    <t>P003119</t>
  </si>
  <si>
    <t>P003120</t>
  </si>
  <si>
    <t>P003121</t>
  </si>
  <si>
    <t>P003122</t>
  </si>
  <si>
    <t>P003123</t>
  </si>
  <si>
    <t>P003124</t>
  </si>
  <si>
    <t>P003125</t>
  </si>
  <si>
    <t>P003126</t>
  </si>
  <si>
    <t>P003127</t>
  </si>
  <si>
    <t>P003128</t>
  </si>
  <si>
    <t>P003129</t>
  </si>
  <si>
    <t>P003130</t>
  </si>
  <si>
    <t>P003131</t>
  </si>
  <si>
    <t>P003132</t>
  </si>
  <si>
    <t>P003133</t>
  </si>
  <si>
    <t>P003134</t>
  </si>
  <si>
    <t>P003135</t>
  </si>
  <si>
    <t>P003136</t>
  </si>
  <si>
    <t>P003137</t>
  </si>
  <si>
    <t>P003138</t>
  </si>
  <si>
    <t>P003139</t>
  </si>
  <si>
    <t>P003140</t>
  </si>
  <si>
    <t>P003141</t>
  </si>
  <si>
    <t>P003142</t>
  </si>
  <si>
    <t>P003144</t>
  </si>
  <si>
    <t>P003145</t>
  </si>
  <si>
    <t>P003146</t>
  </si>
  <si>
    <t>P003147</t>
  </si>
  <si>
    <t>P003148</t>
  </si>
  <si>
    <t>P003149</t>
  </si>
  <si>
    <t>P003150</t>
  </si>
  <si>
    <t>P003151</t>
  </si>
  <si>
    <t>P003152</t>
  </si>
  <si>
    <t>P003153</t>
  </si>
  <si>
    <t>P003154</t>
  </si>
  <si>
    <t>P003155</t>
  </si>
  <si>
    <t>P003156</t>
  </si>
  <si>
    <t>S256 PRISM</t>
  </si>
  <si>
    <t>P003157</t>
  </si>
  <si>
    <t>100000104 WHITEHOUSE VERA</t>
  </si>
  <si>
    <t>P003158</t>
  </si>
  <si>
    <t>100009882 BOOTH GLENIS</t>
  </si>
  <si>
    <t>P003159</t>
  </si>
  <si>
    <t>100027621 HOUSLEY PEARL</t>
  </si>
  <si>
    <t>P003160</t>
  </si>
  <si>
    <t>P003161</t>
  </si>
  <si>
    <t>P003162</t>
  </si>
  <si>
    <t>100050851 WRIGHT ROBERT</t>
  </si>
  <si>
    <t>P003163</t>
  </si>
  <si>
    <t>P003164</t>
  </si>
  <si>
    <t>100060989 STAVES GEORGE</t>
  </si>
  <si>
    <t>P003165</t>
  </si>
  <si>
    <t>100061091 STIRLAND DOROTHY</t>
  </si>
  <si>
    <t>P003166</t>
  </si>
  <si>
    <t>100061954 ROBINSON JANICE</t>
  </si>
  <si>
    <t>P003167</t>
  </si>
  <si>
    <t>100066043 WILLETTS MARJORIE</t>
  </si>
  <si>
    <t>P003168</t>
  </si>
  <si>
    <t>P003169</t>
  </si>
  <si>
    <t>100070546 MOTOWYLCZYK JULIANA</t>
  </si>
  <si>
    <t>P003170</t>
  </si>
  <si>
    <t>100071814 RYCROFT ALFRED</t>
  </si>
  <si>
    <t>P003171</t>
  </si>
  <si>
    <t>P003172</t>
  </si>
  <si>
    <t>100075195 WATKINSON BILL DESMOND</t>
  </si>
  <si>
    <t>P003173</t>
  </si>
  <si>
    <t>100077518 ELWICK DORIS</t>
  </si>
  <si>
    <t>P003174</t>
  </si>
  <si>
    <t>100079075 CROSS MARJORIE</t>
  </si>
  <si>
    <t>P003175</t>
  </si>
  <si>
    <t>100087556 ATKINSON ANNE VERONICA</t>
  </si>
  <si>
    <t>P003176</t>
  </si>
  <si>
    <t>100092588 LAKE MIRIAM</t>
  </si>
  <si>
    <t>P003177</t>
  </si>
  <si>
    <t>100095417 BERRIDGE LESLIE</t>
  </si>
  <si>
    <t>P003178</t>
  </si>
  <si>
    <t>100095432 PAGE DEREK</t>
  </si>
  <si>
    <t>P003179</t>
  </si>
  <si>
    <t>P003180</t>
  </si>
  <si>
    <t>100099799 OSCROFT SARAH ANNE</t>
  </si>
  <si>
    <t>P003181</t>
  </si>
  <si>
    <t>100102147 TAYLOR HAROLD</t>
  </si>
  <si>
    <t>P003182</t>
  </si>
  <si>
    <t>100105756 RICKARD STEPHEN</t>
  </si>
  <si>
    <t>P003183</t>
  </si>
  <si>
    <t>100107554 MARTIN MAVIS</t>
  </si>
  <si>
    <t>P003184</t>
  </si>
  <si>
    <t>100108297 HOPKINS LILY</t>
  </si>
  <si>
    <t>P003185</t>
  </si>
  <si>
    <t>100110193 HANCOCK WILLIAM</t>
  </si>
  <si>
    <t>P003186</t>
  </si>
  <si>
    <t>P003187</t>
  </si>
  <si>
    <t>100120943 BATEMAN MAVIS</t>
  </si>
  <si>
    <t>P003188</t>
  </si>
  <si>
    <t>100125672 FOTTLES JOAN</t>
  </si>
  <si>
    <t>P003189</t>
  </si>
  <si>
    <t>100125675 FOTTLES RONALD</t>
  </si>
  <si>
    <t>P003190</t>
  </si>
  <si>
    <t>100127408 TYLER OLWEN</t>
  </si>
  <si>
    <t>P003191</t>
  </si>
  <si>
    <t>100129243 MARSH LAURA</t>
  </si>
  <si>
    <t>P003192</t>
  </si>
  <si>
    <t>P003193</t>
  </si>
  <si>
    <t>100144612 BIRD JANET</t>
  </si>
  <si>
    <t>P003194</t>
  </si>
  <si>
    <t>P003195</t>
  </si>
  <si>
    <t>100149692 PATRICK CAROLINA</t>
  </si>
  <si>
    <t>P003196</t>
  </si>
  <si>
    <t>P003197</t>
  </si>
  <si>
    <t>100178807 JOYCE JULIA</t>
  </si>
  <si>
    <t>P003198</t>
  </si>
  <si>
    <t>100182088 WAKELIN EVAN RICHARD</t>
  </si>
  <si>
    <t>P003199</t>
  </si>
  <si>
    <t>100189769 MORRIS CONSTANCE</t>
  </si>
  <si>
    <t>P003200</t>
  </si>
  <si>
    <t>P003201</t>
  </si>
  <si>
    <t>100237751 SIMPSON JOAN</t>
  </si>
  <si>
    <t>P003202</t>
  </si>
  <si>
    <t>100243396 MELTON HANNAH ELIZABETH</t>
  </si>
  <si>
    <t>P003203</t>
  </si>
  <si>
    <t>100245168 HEWIS NANCY</t>
  </si>
  <si>
    <t>P003204</t>
  </si>
  <si>
    <t>100249858 BELLAMY DOREEN</t>
  </si>
  <si>
    <t>P003205</t>
  </si>
  <si>
    <t>100252695 BAILEY PEGGY MARION ELLEN</t>
  </si>
  <si>
    <t>P003206</t>
  </si>
  <si>
    <t>100256797 PEARS MARJORIE</t>
  </si>
  <si>
    <t>P003207</t>
  </si>
  <si>
    <t>P003208</t>
  </si>
  <si>
    <t>100263024 BLAKEY HILARY</t>
  </si>
  <si>
    <t>P003209</t>
  </si>
  <si>
    <t>100276782 MARWOOD GWEN</t>
  </si>
  <si>
    <t>P003210</t>
  </si>
  <si>
    <t>P003211</t>
  </si>
  <si>
    <t>100343578 BLACKMAN STEPHANIE</t>
  </si>
  <si>
    <t>P003212</t>
  </si>
  <si>
    <t>100352625 NEEDHAM ELSIE</t>
  </si>
  <si>
    <t>P003213</t>
  </si>
  <si>
    <t>P003214</t>
  </si>
  <si>
    <t>P003215</t>
  </si>
  <si>
    <t>100383240 BALDRY DAVID JOHN</t>
  </si>
  <si>
    <t>P003216</t>
  </si>
  <si>
    <t>100443023 OSBORNE IRENE MAVIS</t>
  </si>
  <si>
    <t>P003217</t>
  </si>
  <si>
    <t>100446805 KEELING JOAN</t>
  </si>
  <si>
    <t>P003218</t>
  </si>
  <si>
    <t>100454412 BLAKEY ASHLEY</t>
  </si>
  <si>
    <t>P003219</t>
  </si>
  <si>
    <t>100457993 WILCOX BETTY FLORENCE</t>
  </si>
  <si>
    <t>P003220</t>
  </si>
  <si>
    <t>P003221</t>
  </si>
  <si>
    <t>100472186 BARKER MARY</t>
  </si>
  <si>
    <t>P003222</t>
  </si>
  <si>
    <t>100475284 BELL BARBARA</t>
  </si>
  <si>
    <t>P003223</t>
  </si>
  <si>
    <t>100496220 SUBDEN GLADYS</t>
  </si>
  <si>
    <t>P003224</t>
  </si>
  <si>
    <t>P003225</t>
  </si>
  <si>
    <t>100552327 SLADE DOROTHY</t>
  </si>
  <si>
    <t>P003226</t>
  </si>
  <si>
    <t>100572670 STANLEY MARGARET</t>
  </si>
  <si>
    <t>P003227</t>
  </si>
  <si>
    <t>100606918 WATTS IRENE</t>
  </si>
  <si>
    <t>P003228</t>
  </si>
  <si>
    <t>100611908 WHITTLESTONE FLORENCE</t>
  </si>
  <si>
    <t>P003229</t>
  </si>
  <si>
    <t>100635099 PALMER BARBARA</t>
  </si>
  <si>
    <t>P003230</t>
  </si>
  <si>
    <t>P003231</t>
  </si>
  <si>
    <t>100719259 GILES PATRICIA DOROTHY</t>
  </si>
  <si>
    <t>P003232</t>
  </si>
  <si>
    <t>100740582 TAYLOR BRENDA</t>
  </si>
  <si>
    <t>P003233</t>
  </si>
  <si>
    <t>P003234</t>
  </si>
  <si>
    <t>100753299 BROWN EDITH IRENE</t>
  </si>
  <si>
    <t>P003235</t>
  </si>
  <si>
    <t>100768439 WALTERS PEGGY</t>
  </si>
  <si>
    <t>P003236</t>
  </si>
  <si>
    <t>100782462 HIBBARD KENNETH</t>
  </si>
  <si>
    <t>P003237</t>
  </si>
  <si>
    <t>100801199 HAMES JOAN</t>
  </si>
  <si>
    <t>P003238</t>
  </si>
  <si>
    <t>P003239</t>
  </si>
  <si>
    <t>P003240</t>
  </si>
  <si>
    <t>P003241</t>
  </si>
  <si>
    <t>P003242</t>
  </si>
  <si>
    <t>100882239 GROCUTT MARGARET</t>
  </si>
  <si>
    <t>P003243</t>
  </si>
  <si>
    <t>100889159 HUNT RONALD HERBERT JACK</t>
  </si>
  <si>
    <t>P003244</t>
  </si>
  <si>
    <t>100898359 BUDDING BERYL</t>
  </si>
  <si>
    <t>P003245</t>
  </si>
  <si>
    <t>P003246</t>
  </si>
  <si>
    <t>P003247</t>
  </si>
  <si>
    <t>100998108 STUART CLARICE</t>
  </si>
  <si>
    <t>P003248</t>
  </si>
  <si>
    <t>101037702 STROUD MELBA</t>
  </si>
  <si>
    <t>P003249</t>
  </si>
  <si>
    <t>101042819 KENNEDY JOSEPHINE MARY</t>
  </si>
  <si>
    <t>P003250</t>
  </si>
  <si>
    <t>101043801 WATKINSON ROSA</t>
  </si>
  <si>
    <t>P003251</t>
  </si>
  <si>
    <t>P003252</t>
  </si>
  <si>
    <t>101080883 LAWRENCE PAULINE</t>
  </si>
  <si>
    <t>P003253</t>
  </si>
  <si>
    <t>P003254</t>
  </si>
  <si>
    <t>101107279 WOODCRAFT CECIL</t>
  </si>
  <si>
    <t>P003255</t>
  </si>
  <si>
    <t>101110159 CLARKE EDNA</t>
  </si>
  <si>
    <t>P003256</t>
  </si>
  <si>
    <t>101158000 ROSSINGTON CLAUDE</t>
  </si>
  <si>
    <t>P003257</t>
  </si>
  <si>
    <t>101170085 DRABBLE JOHN</t>
  </si>
  <si>
    <t>P003258</t>
  </si>
  <si>
    <t>101192280 WARD WINIFRED</t>
  </si>
  <si>
    <t>P003259</t>
  </si>
  <si>
    <t>101195520 SIMPSON AUDREY</t>
  </si>
  <si>
    <t>P003260</t>
  </si>
  <si>
    <t>P003261</t>
  </si>
  <si>
    <t>1019406 DUDLEY DESMOND</t>
  </si>
  <si>
    <t>P003262</t>
  </si>
  <si>
    <t>1038381 MILES ENID BERYL</t>
  </si>
  <si>
    <t>P003263</t>
  </si>
  <si>
    <t>P003264</t>
  </si>
  <si>
    <t>15007214 CLARK EDNA</t>
  </si>
  <si>
    <t>P003265</t>
  </si>
  <si>
    <t>P003266</t>
  </si>
  <si>
    <t>2036641 BURNS PEARL ELIZABETH</t>
  </si>
  <si>
    <t>P003267</t>
  </si>
  <si>
    <t>P003268</t>
  </si>
  <si>
    <t>P003269</t>
  </si>
  <si>
    <t>2044621 BURTON BRENDA</t>
  </si>
  <si>
    <t>P003270</t>
  </si>
  <si>
    <t>P003271</t>
  </si>
  <si>
    <t>3033247 KING SYLVIA</t>
  </si>
  <si>
    <t>P003272</t>
  </si>
  <si>
    <t>3036927 ALLUM LILLIAN GRACE</t>
  </si>
  <si>
    <t>P003273</t>
  </si>
  <si>
    <t>4004074 GREENSMITH IDA</t>
  </si>
  <si>
    <t>P003274</t>
  </si>
  <si>
    <t>P003275</t>
  </si>
  <si>
    <t>4040636 RAFTER MAUREEN (MARY)</t>
  </si>
  <si>
    <t>P003276</t>
  </si>
  <si>
    <t>5017912 BLOUNT CLARA</t>
  </si>
  <si>
    <t>P003277</t>
  </si>
  <si>
    <t>5030753 SPENCER EILEEN</t>
  </si>
  <si>
    <t>P003278</t>
  </si>
  <si>
    <t>5036204 SMITH BETTY</t>
  </si>
  <si>
    <t>P003279</t>
  </si>
  <si>
    <t>5036994 WATSON THOMAS SIDNEY</t>
  </si>
  <si>
    <t>P003280</t>
  </si>
  <si>
    <t>6040886 TOVEY HANNAH</t>
  </si>
  <si>
    <t>P003281</t>
  </si>
  <si>
    <t>6041394 RAMUS EVELYN</t>
  </si>
  <si>
    <t>P003282</t>
  </si>
  <si>
    <t>7032813 ANTIPPA IRENE DENIS</t>
  </si>
  <si>
    <t>P003283</t>
  </si>
  <si>
    <t>7033451 WARDEN IRIS DOROTHY</t>
  </si>
  <si>
    <t>P003284</t>
  </si>
  <si>
    <t>7033662 MCCORMICK MARGARET</t>
  </si>
  <si>
    <t>P003285</t>
  </si>
  <si>
    <t>P003286</t>
  </si>
  <si>
    <t>P003287</t>
  </si>
  <si>
    <t>P003288</t>
  </si>
  <si>
    <t>P003289</t>
  </si>
  <si>
    <t>P003290</t>
  </si>
  <si>
    <t>P003291</t>
  </si>
  <si>
    <t>P003292</t>
  </si>
  <si>
    <t>P003293</t>
  </si>
  <si>
    <t>P003294</t>
  </si>
  <si>
    <t>101197476 ARMSTRONG PHYLLIS DOROTHY</t>
  </si>
  <si>
    <t>P003295</t>
  </si>
  <si>
    <t>100270418 BURDETT ALFRED</t>
  </si>
  <si>
    <t>P003296</t>
  </si>
  <si>
    <t>100129577 CURTIS EDITH</t>
  </si>
  <si>
    <t>P003297</t>
  </si>
  <si>
    <t>100460821 EMMERSON ROBERT ERNEST</t>
  </si>
  <si>
    <t>P003298</t>
  </si>
  <si>
    <t>100099511 GEEVES JUNE</t>
  </si>
  <si>
    <t>P003299</t>
  </si>
  <si>
    <t>101147575 GLEADELL JEAN MARY</t>
  </si>
  <si>
    <t>P003300</t>
  </si>
  <si>
    <t>100177432 GODLEY NANCY</t>
  </si>
  <si>
    <t>P003301</t>
  </si>
  <si>
    <t>101195980 HOPER EVELYN ETHEL</t>
  </si>
  <si>
    <t>P003302</t>
  </si>
  <si>
    <t>100006385 HUNT JEAN</t>
  </si>
  <si>
    <t>P003303</t>
  </si>
  <si>
    <t>100134591 KENT JOYCE</t>
  </si>
  <si>
    <t>P003304</t>
  </si>
  <si>
    <t>100349423 KENT LESLIE</t>
  </si>
  <si>
    <t>P003305</t>
  </si>
  <si>
    <t>100750159 LOWERS ROSEMARY</t>
  </si>
  <si>
    <t>P003306</t>
  </si>
  <si>
    <t>100251273 MANKELOW JOAN</t>
  </si>
  <si>
    <t>P003307</t>
  </si>
  <si>
    <t>100375097 MARSH JOSEPHINE</t>
  </si>
  <si>
    <t>P003308</t>
  </si>
  <si>
    <t>100170180 MEARS MARY</t>
  </si>
  <si>
    <t>P003309</t>
  </si>
  <si>
    <t>100096053 NOBLE MARJORIE</t>
  </si>
  <si>
    <t>P003310</t>
  </si>
  <si>
    <t>1051455 PEAT JOYCE</t>
  </si>
  <si>
    <t>P003311</t>
  </si>
  <si>
    <t>1049052 PECK ADA</t>
  </si>
  <si>
    <t>P003312</t>
  </si>
  <si>
    <t>100442899 PENDLETON EDITH MAUD</t>
  </si>
  <si>
    <t>P003313</t>
  </si>
  <si>
    <t>100118380 SHAUL CHRISTINE WINIFRED</t>
  </si>
  <si>
    <t>P003314</t>
  </si>
  <si>
    <t>100660499 SKILLINGTON CONSTANCE (MARY)</t>
  </si>
  <si>
    <t>P003315</t>
  </si>
  <si>
    <t>100998345 TWELLS HUBERT</t>
  </si>
  <si>
    <t>P003316</t>
  </si>
  <si>
    <t>101184520 WRIGHT PETER MORAN</t>
  </si>
  <si>
    <t>P003317</t>
  </si>
  <si>
    <t>P003318</t>
  </si>
  <si>
    <t>P003319</t>
  </si>
  <si>
    <t>100100113 BALL LESLIE WILLIAM</t>
  </si>
  <si>
    <t>P003320</t>
  </si>
  <si>
    <t>100544024 BASS ELIZABETH</t>
  </si>
  <si>
    <t>P003321</t>
  </si>
  <si>
    <t>100049488 BOWES JOAN</t>
  </si>
  <si>
    <t>P003322</t>
  </si>
  <si>
    <t>100357542 BROWN DENNIS STANLEY</t>
  </si>
  <si>
    <t>P003323</t>
  </si>
  <si>
    <t>100168436 CARY RONALD PETER</t>
  </si>
  <si>
    <t>P003324</t>
  </si>
  <si>
    <t>100921539 DODGSON JOAN ELIZABETH</t>
  </si>
  <si>
    <t>P003325</t>
  </si>
  <si>
    <t>3036236 HALLAM THOMAS ERIC</t>
  </si>
  <si>
    <t>P003326</t>
  </si>
  <si>
    <t>100542398 HILTON JEAN</t>
  </si>
  <si>
    <t>P003327</t>
  </si>
  <si>
    <t>100116595 HOLLYHEAD GEORGE</t>
  </si>
  <si>
    <t>P003328</t>
  </si>
  <si>
    <t>100245958 MOORE ALFRED ARTHUR</t>
  </si>
  <si>
    <t>P003329</t>
  </si>
  <si>
    <t>100036845 MOORE MARGARET</t>
  </si>
  <si>
    <t>P003330</t>
  </si>
  <si>
    <t>100992583 READ DORIS FLORENCE</t>
  </si>
  <si>
    <t>P003331</t>
  </si>
  <si>
    <t>100039393 SNELL MARGARET</t>
  </si>
  <si>
    <t>P003332</t>
  </si>
  <si>
    <t>3036755 THOMPSON LUCY</t>
  </si>
  <si>
    <t>P003333</t>
  </si>
  <si>
    <t>100797059 WELLS BARBARA KATHLEEN</t>
  </si>
  <si>
    <t>P003334</t>
  </si>
  <si>
    <t>101166919 YOUNG DOREEN</t>
  </si>
  <si>
    <t>P003335</t>
  </si>
  <si>
    <t>3001791 BYE IAN JAMES</t>
  </si>
  <si>
    <t>P003336</t>
  </si>
  <si>
    <t>101243728 GRAY JOSEPHINE FRANCES</t>
  </si>
  <si>
    <t>P003337</t>
  </si>
  <si>
    <t>100233420 HUGHES MARGERY</t>
  </si>
  <si>
    <t>P003338</t>
  </si>
  <si>
    <t>101089679 HUGHES ROSANNA</t>
  </si>
  <si>
    <t>P003339</t>
  </si>
  <si>
    <t>100945299 MEAKIN VINCENT</t>
  </si>
  <si>
    <t>P003340</t>
  </si>
  <si>
    <t>100073413 NABBS RONALD STEWART</t>
  </si>
  <si>
    <t>P003341</t>
  </si>
  <si>
    <t>101173248 RICHARDSON PETER MICHAEL</t>
  </si>
  <si>
    <t>P003342</t>
  </si>
  <si>
    <t>100083704 SPARKES ERNEST</t>
  </si>
  <si>
    <t>P003343</t>
  </si>
  <si>
    <t>100045867 TOMLINSON VERA HELEN</t>
  </si>
  <si>
    <t>P003344</t>
  </si>
  <si>
    <t>101015899 WARDLE PATRICIA</t>
  </si>
  <si>
    <t>P003345</t>
  </si>
  <si>
    <t>100930379 WHITE PHYLLIS MARY GORDON</t>
  </si>
  <si>
    <t>P003346</t>
  </si>
  <si>
    <t>P003347</t>
  </si>
  <si>
    <t>P003348</t>
  </si>
  <si>
    <t>P003349</t>
  </si>
  <si>
    <t>P003350</t>
  </si>
  <si>
    <t>P003351</t>
  </si>
  <si>
    <t>SFE</t>
  </si>
  <si>
    <t>P003352</t>
  </si>
  <si>
    <t>P003353</t>
  </si>
  <si>
    <t>100621619 ARMSON ALMA</t>
  </si>
  <si>
    <t>P003354</t>
  </si>
  <si>
    <t>100069377 BEECH MICHAEL ANTHONY</t>
  </si>
  <si>
    <t>P003355</t>
  </si>
  <si>
    <t>100056329 BESTWICK BARBARA NOREEN</t>
  </si>
  <si>
    <t>P003356</t>
  </si>
  <si>
    <t>2021357 BURGIN JOYCE</t>
  </si>
  <si>
    <t>P003357</t>
  </si>
  <si>
    <t>100371578 GALE MYRTLE</t>
  </si>
  <si>
    <t>P003358</t>
  </si>
  <si>
    <t>100938660 GILDEA HELEN ATTRACTA</t>
  </si>
  <si>
    <t>P003359</t>
  </si>
  <si>
    <t>100190721 GOODLAD GRAHAM RUSSELL</t>
  </si>
  <si>
    <t>P003360</t>
  </si>
  <si>
    <t>101123282 HAIGH ETHEL</t>
  </si>
  <si>
    <t>P003361</t>
  </si>
  <si>
    <t>100082563 MINETT VIOLET</t>
  </si>
  <si>
    <t>P003362</t>
  </si>
  <si>
    <t>100171447 MUNKS JOHN</t>
  </si>
  <si>
    <t>P003363</t>
  </si>
  <si>
    <t>100241781 SLACK BERNARD</t>
  </si>
  <si>
    <t>P003364</t>
  </si>
  <si>
    <t>4040454 SMITH CLIVE</t>
  </si>
  <si>
    <t>P003365</t>
  </si>
  <si>
    <t>101227448 WEALTHALL HILDA MAY</t>
  </si>
  <si>
    <t>P003366</t>
  </si>
  <si>
    <t>P003368</t>
  </si>
  <si>
    <t>P003369</t>
  </si>
  <si>
    <t>P003370</t>
  </si>
  <si>
    <t>100125275 ARAM MARY</t>
  </si>
  <si>
    <t>P003371</t>
  </si>
  <si>
    <t>100945939 BOWATER PATRICIA ANNE</t>
  </si>
  <si>
    <t>P003372</t>
  </si>
  <si>
    <t>100128701 CAWTHRON FRANK EDWARD</t>
  </si>
  <si>
    <t>P003373</t>
  </si>
  <si>
    <t>04028752 COLLIER LESLEY</t>
  </si>
  <si>
    <t>P003374</t>
  </si>
  <si>
    <t>01033676 CROSS ELIZABETH</t>
  </si>
  <si>
    <t>P003375</t>
  </si>
  <si>
    <t>100262696 FOTHERINGHAM JOYCE</t>
  </si>
  <si>
    <t>P003376</t>
  </si>
  <si>
    <t>100049082 GOETZ FREDA</t>
  </si>
  <si>
    <t>P003377</t>
  </si>
  <si>
    <t>100626882 GRAY ROBERT</t>
  </si>
  <si>
    <t>P003378</t>
  </si>
  <si>
    <t>101176081 GREEN MAGLONA MARIE</t>
  </si>
  <si>
    <t>P003379</t>
  </si>
  <si>
    <t>101254050 HATTO BARBARA</t>
  </si>
  <si>
    <t>P003380</t>
  </si>
  <si>
    <t>101023624 HILL HAROLD DESMOND</t>
  </si>
  <si>
    <t>P003381</t>
  </si>
  <si>
    <t>01051531 HOLLAND THELMA</t>
  </si>
  <si>
    <t>P003382</t>
  </si>
  <si>
    <t>100006786 MULLER CHRISTIAN HUBERTUS</t>
  </si>
  <si>
    <t>P003383</t>
  </si>
  <si>
    <t>100188108 NAGY LASZLO</t>
  </si>
  <si>
    <t>P003384</t>
  </si>
  <si>
    <t>100339759 RILEY JOYCE</t>
  </si>
  <si>
    <t>P003385</t>
  </si>
  <si>
    <t>101261549 SAMUEL PATRICIA MARY</t>
  </si>
  <si>
    <t>P003386</t>
  </si>
  <si>
    <t>100064802 STEPHENS MAVIS</t>
  </si>
  <si>
    <t>P003387</t>
  </si>
  <si>
    <t>101245651 TINKER BRIAN</t>
  </si>
  <si>
    <t>P003388</t>
  </si>
  <si>
    <t>06015505 TOON JOHN HOWARD</t>
  </si>
  <si>
    <t>P003389</t>
  </si>
  <si>
    <t>100066029 TRUSWELL KATHLEEN BRENDA</t>
  </si>
  <si>
    <t>P003390</t>
  </si>
  <si>
    <t>101173859 WARDLE SAMUEL</t>
  </si>
  <si>
    <t>P003391</t>
  </si>
  <si>
    <t>P003392</t>
  </si>
  <si>
    <t>P003393</t>
  </si>
  <si>
    <t>P003394</t>
  </si>
  <si>
    <t>02021357 BURGIN JOYCE</t>
  </si>
  <si>
    <t>P003395</t>
  </si>
  <si>
    <t>P003396</t>
  </si>
  <si>
    <t>P003397</t>
  </si>
  <si>
    <t>P003398</t>
  </si>
  <si>
    <t>P003399</t>
  </si>
  <si>
    <t>P003400</t>
  </si>
  <si>
    <t>P003401</t>
  </si>
  <si>
    <t>P003402</t>
  </si>
  <si>
    <t>04040454 SMITH CLIVE</t>
  </si>
  <si>
    <t>P003403</t>
  </si>
  <si>
    <t>P003404</t>
  </si>
  <si>
    <t>P003405</t>
  </si>
  <si>
    <t>P003406</t>
  </si>
  <si>
    <t>P003407</t>
  </si>
  <si>
    <t>P003408</t>
  </si>
  <si>
    <t>P003409</t>
  </si>
  <si>
    <t>P003410</t>
  </si>
  <si>
    <t>P003411</t>
  </si>
  <si>
    <t>P003412</t>
  </si>
  <si>
    <t>NFYM</t>
  </si>
  <si>
    <t>P003707</t>
  </si>
  <si>
    <t>100103987 ADAMS DAISY KATHLEEN</t>
  </si>
  <si>
    <t>P003708</t>
  </si>
  <si>
    <t>101207707 BAXTER LILLIAN ANNE</t>
  </si>
  <si>
    <t>P003709</t>
  </si>
  <si>
    <t>100059090 CRANSTON NELL</t>
  </si>
  <si>
    <t>P003710</t>
  </si>
  <si>
    <t>100978239 EAST JANET</t>
  </si>
  <si>
    <t>P003711</t>
  </si>
  <si>
    <t>100638463 HILTON IRENE MAY</t>
  </si>
  <si>
    <t>P003712</t>
  </si>
  <si>
    <t>02043371 HOOTON JOYCE</t>
  </si>
  <si>
    <t>P003713</t>
  </si>
  <si>
    <t>101164399 TIDESWELL VICTOR JOHN</t>
  </si>
  <si>
    <t>P003714</t>
  </si>
  <si>
    <t>01046947 WALTERS MYRA EVELYN</t>
  </si>
  <si>
    <t>P003715</t>
  </si>
  <si>
    <t>100084509 WHITEMORE MAUREEN IRENE</t>
  </si>
  <si>
    <t>P003716</t>
  </si>
  <si>
    <t>100686367 WILCE HILDA</t>
  </si>
  <si>
    <t>P003717</t>
  </si>
  <si>
    <t>P003718</t>
  </si>
  <si>
    <t>P003719</t>
  </si>
  <si>
    <t>P003720</t>
  </si>
  <si>
    <t>P003721</t>
  </si>
  <si>
    <t>P003722</t>
  </si>
  <si>
    <t>P003723</t>
  </si>
  <si>
    <t>P003724</t>
  </si>
  <si>
    <t>P003725</t>
  </si>
  <si>
    <t>P003726</t>
  </si>
  <si>
    <t>P003727</t>
  </si>
  <si>
    <t>P003728</t>
  </si>
  <si>
    <t>P003729</t>
  </si>
  <si>
    <t>P003730</t>
  </si>
  <si>
    <t>P003731</t>
  </si>
  <si>
    <t>P003732</t>
  </si>
  <si>
    <t>P003733</t>
  </si>
  <si>
    <t>P003734</t>
  </si>
  <si>
    <t>P003735</t>
  </si>
  <si>
    <t>P003736</t>
  </si>
  <si>
    <t>P003737</t>
  </si>
  <si>
    <t>P003738</t>
  </si>
  <si>
    <t>P003739</t>
  </si>
  <si>
    <t>P003740</t>
  </si>
  <si>
    <t>P003741</t>
  </si>
  <si>
    <t>P003742</t>
  </si>
  <si>
    <t>P003743</t>
  </si>
  <si>
    <t>P003744</t>
  </si>
  <si>
    <t>P003745</t>
  </si>
  <si>
    <t>P003746</t>
  </si>
  <si>
    <t>P003747</t>
  </si>
  <si>
    <t>P003748</t>
  </si>
  <si>
    <t>P003749</t>
  </si>
  <si>
    <t>P003750</t>
  </si>
  <si>
    <t>P003751</t>
  </si>
  <si>
    <t>P003752</t>
  </si>
  <si>
    <t>P003753</t>
  </si>
  <si>
    <t>P003754</t>
  </si>
  <si>
    <t>P003755</t>
  </si>
  <si>
    <t>P003756</t>
  </si>
  <si>
    <t>P003757</t>
  </si>
  <si>
    <t>100092295 BALE OLIVE MAVIS</t>
  </si>
  <si>
    <t>P003758</t>
  </si>
  <si>
    <t>100125213 BRATBY ARTHUR JAMES</t>
  </si>
  <si>
    <t>P003759</t>
  </si>
  <si>
    <t>101037661 BROWNLEE SUSAN</t>
  </si>
  <si>
    <t>P003760</t>
  </si>
  <si>
    <t>100398800 CUDWORTH PATRICIA</t>
  </si>
  <si>
    <t>P003761</t>
  </si>
  <si>
    <t>4009002 FREEMAN MILDRED</t>
  </si>
  <si>
    <t>P003762</t>
  </si>
  <si>
    <t>100036040 GILBERT ELIZABETH</t>
  </si>
  <si>
    <t>P003763</t>
  </si>
  <si>
    <t>100208946 HERON PETER</t>
  </si>
  <si>
    <t>P003764</t>
  </si>
  <si>
    <t>100250668 HILL MARGARET</t>
  </si>
  <si>
    <t>P003765</t>
  </si>
  <si>
    <t>6039405 RYBACZOK MATHILDA (HILDA)</t>
  </si>
  <si>
    <t>P003766</t>
  </si>
  <si>
    <t>101072439 SIMPSON ELIZABETH</t>
  </si>
  <si>
    <t>P003767</t>
  </si>
  <si>
    <t>P003768</t>
  </si>
  <si>
    <t>P003769</t>
  </si>
  <si>
    <t>P003770</t>
  </si>
  <si>
    <t>P003771</t>
  </si>
  <si>
    <t>P003772</t>
  </si>
  <si>
    <t>P003773</t>
  </si>
  <si>
    <t>P003774</t>
  </si>
  <si>
    <t>P003775</t>
  </si>
  <si>
    <t>P003776</t>
  </si>
  <si>
    <t>P003777</t>
  </si>
  <si>
    <t>P003778</t>
  </si>
  <si>
    <t>P003779</t>
  </si>
  <si>
    <t>P003780</t>
  </si>
  <si>
    <t>P003781</t>
  </si>
  <si>
    <t>P003782</t>
  </si>
  <si>
    <t>P003783</t>
  </si>
  <si>
    <t>P003784</t>
  </si>
  <si>
    <t>P003785</t>
  </si>
  <si>
    <t>P003786</t>
  </si>
  <si>
    <t>P003787</t>
  </si>
  <si>
    <t>P003788</t>
  </si>
  <si>
    <t>P003789</t>
  </si>
  <si>
    <t>100944659 BOULTBY SIDNEY SAMUEL</t>
  </si>
  <si>
    <t>P003790</t>
  </si>
  <si>
    <t>100533147 BURROWS ERNEST HEDLEY</t>
  </si>
  <si>
    <t>P003791</t>
  </si>
  <si>
    <t>100261031 CARVLIN HARRY</t>
  </si>
  <si>
    <t>P003792</t>
  </si>
  <si>
    <t>5044380 HARTSHORNE OLIVE</t>
  </si>
  <si>
    <t>P003793</t>
  </si>
  <si>
    <t>101270474 HODGE HANNAH</t>
  </si>
  <si>
    <t>P003794</t>
  </si>
  <si>
    <t>100698159 JOVIC LYDIA MAY</t>
  </si>
  <si>
    <t>P003795</t>
  </si>
  <si>
    <t>100886879 LEACH RONALD</t>
  </si>
  <si>
    <t>P003796</t>
  </si>
  <si>
    <t>101207867 MCADAM OLIVE</t>
  </si>
  <si>
    <t>P003797</t>
  </si>
  <si>
    <t>100175452 O`HALLORAN JOHN JOSEPH</t>
  </si>
  <si>
    <t>P003798</t>
  </si>
  <si>
    <t>2037728 PINGREE JOYCE</t>
  </si>
  <si>
    <t>P003799</t>
  </si>
  <si>
    <t>1033983 TAYLOR MAPLE MARY</t>
  </si>
  <si>
    <t>P003800</t>
  </si>
  <si>
    <t>100151289 TERRY FREDA AGNES MARY</t>
  </si>
  <si>
    <t>P003801</t>
  </si>
  <si>
    <t>100318358 WATSON ENID</t>
  </si>
  <si>
    <t>P003802</t>
  </si>
  <si>
    <t>100279058 BUXTON STUART</t>
  </si>
  <si>
    <t>P003803</t>
  </si>
  <si>
    <t>100052317 CLARKE FANNY ADELAIDE</t>
  </si>
  <si>
    <t>P003804</t>
  </si>
  <si>
    <t>101177059 GEARY PAULINE</t>
  </si>
  <si>
    <t>P003805</t>
  </si>
  <si>
    <t>101287717 GREEN MAUREEN</t>
  </si>
  <si>
    <t>P003806</t>
  </si>
  <si>
    <t>100438698 HOPKINS EDITH</t>
  </si>
  <si>
    <t>P003807</t>
  </si>
  <si>
    <t>100438375 HUBBARD GEORGE ERIC</t>
  </si>
  <si>
    <t>P003808</t>
  </si>
  <si>
    <t>100179876 MCCALLUM FRANCIS RONALD</t>
  </si>
  <si>
    <t>P003809</t>
  </si>
  <si>
    <t>100185402 MOLES JUNE</t>
  </si>
  <si>
    <t>P003810</t>
  </si>
  <si>
    <t>100698739 NASH BARBARA</t>
  </si>
  <si>
    <t>P003811</t>
  </si>
  <si>
    <t>100473933 PIERCY ANITA</t>
  </si>
  <si>
    <t>P003812</t>
  </si>
  <si>
    <t>100079690 PRICE ELIZABETH LOCKINGTON</t>
  </si>
  <si>
    <t>P003813</t>
  </si>
  <si>
    <t>101295140 SAMPSON MARGARET ROSE</t>
  </si>
  <si>
    <t>P003814</t>
  </si>
  <si>
    <t>100964639 SMITH YVONNE</t>
  </si>
  <si>
    <t>P003815</t>
  </si>
  <si>
    <t>100111005 SNOWDEN GEOFFREY</t>
  </si>
  <si>
    <t>P003816</t>
  </si>
  <si>
    <t>100220847 WHEATMAN DOROTHY</t>
  </si>
  <si>
    <t>P003817</t>
  </si>
  <si>
    <t>100068984 WILLIAMSON VERA</t>
  </si>
  <si>
    <t>P003818</t>
  </si>
  <si>
    <t>100041549 WILSON JOYCE</t>
  </si>
  <si>
    <t>P003819</t>
  </si>
  <si>
    <t>4041119 ZUBER ETHEL MAY</t>
  </si>
  <si>
    <t>P003820</t>
  </si>
  <si>
    <t>2040222 BACON CYNTHIA GARNER</t>
  </si>
  <si>
    <t>P003821</t>
  </si>
  <si>
    <t>100598180 BEATON IAN</t>
  </si>
  <si>
    <t>P003822</t>
  </si>
  <si>
    <t>6038149 BLACK MILDRED</t>
  </si>
  <si>
    <t>P003823</t>
  </si>
  <si>
    <t>2040577 CANHAM TERESA SYBIL</t>
  </si>
  <si>
    <t>P003824</t>
  </si>
  <si>
    <t>4033505 CARR MIRIAM AGNES BURNS</t>
  </si>
  <si>
    <t>P003825</t>
  </si>
  <si>
    <t>100465089 GILBERT MARGARET ROSE</t>
  </si>
  <si>
    <t>P003826</t>
  </si>
  <si>
    <t>100878039 GUY BETTY</t>
  </si>
  <si>
    <t>P003827</t>
  </si>
  <si>
    <t>100133929 HARDINGHAM DOROTHY MAY</t>
  </si>
  <si>
    <t>P003828</t>
  </si>
  <si>
    <t>1040854 HINKS FLORENCE SARAH</t>
  </si>
  <si>
    <t>P003829</t>
  </si>
  <si>
    <t>100045967 HOWARD DOROTHY</t>
  </si>
  <si>
    <t>P003830</t>
  </si>
  <si>
    <t>100097652 MAPLETOFT MAVIS</t>
  </si>
  <si>
    <t>P003831</t>
  </si>
  <si>
    <t>101290129 MARKS JOAN</t>
  </si>
  <si>
    <t>P003832</t>
  </si>
  <si>
    <t>100094759 MARTIN DOREEN</t>
  </si>
  <si>
    <t>P003833</t>
  </si>
  <si>
    <t>100169350 MORBY AUDREY</t>
  </si>
  <si>
    <t>P003834</t>
  </si>
  <si>
    <t>101298256 MORRIS STANLEY</t>
  </si>
  <si>
    <t>P003835</t>
  </si>
  <si>
    <t>101197525 SOUTHWELL MOYRA</t>
  </si>
  <si>
    <t>P003836</t>
  </si>
  <si>
    <t>4021567 WILSON ETHEL ROSEMARY</t>
  </si>
  <si>
    <t>P003837</t>
  </si>
  <si>
    <t>P003838</t>
  </si>
  <si>
    <t>P003839</t>
  </si>
  <si>
    <t>P003840</t>
  </si>
  <si>
    <t>P003841</t>
  </si>
  <si>
    <t>P003842</t>
  </si>
  <si>
    <t>P003843</t>
  </si>
  <si>
    <t>P003844</t>
  </si>
  <si>
    <t>ACLS PCDL LLDD 2016</t>
  </si>
  <si>
    <t>P003845</t>
  </si>
  <si>
    <t>P003846</t>
  </si>
  <si>
    <t>P003847</t>
  </si>
  <si>
    <t>P003848</t>
  </si>
  <si>
    <t>P003849</t>
  </si>
  <si>
    <t>P003850</t>
  </si>
  <si>
    <t>100110443 BRADLEY JOSEPHINE ANN</t>
  </si>
  <si>
    <t>P003851</t>
  </si>
  <si>
    <t>100343398 COCKERILL REBECCA</t>
  </si>
  <si>
    <t>P003852</t>
  </si>
  <si>
    <t>100110636 GALECKI JOYCE</t>
  </si>
  <si>
    <t>P003853</t>
  </si>
  <si>
    <t>100150907 GOSLING CYRIL</t>
  </si>
  <si>
    <t>P003854</t>
  </si>
  <si>
    <t>100772119 HARTSHORNE ADA</t>
  </si>
  <si>
    <t>P003855</t>
  </si>
  <si>
    <t>P003856</t>
  </si>
  <si>
    <t>100237353 HOLMES THELMA</t>
  </si>
  <si>
    <t>P003857</t>
  </si>
  <si>
    <t>101074839 LINNEY JOYCE</t>
  </si>
  <si>
    <t>P003858</t>
  </si>
  <si>
    <t>100336420 RADFORD BARBARA</t>
  </si>
  <si>
    <t>P003859</t>
  </si>
  <si>
    <t>06038900 SCRUBY JUNE MARY</t>
  </si>
  <si>
    <t>P003860</t>
  </si>
  <si>
    <t>100271519 STRAW HAROLD</t>
  </si>
  <si>
    <t>P003861</t>
  </si>
  <si>
    <t>101273587 TALBOT ERIC WILLIAM</t>
  </si>
  <si>
    <t>P003862</t>
  </si>
  <si>
    <t>101222287 THORPE JEANNE</t>
  </si>
  <si>
    <t>P003863</t>
  </si>
  <si>
    <t>100247160 WEIR THOMAS FENWICK</t>
  </si>
  <si>
    <t>P003864</t>
  </si>
  <si>
    <t>P003865</t>
  </si>
  <si>
    <t>P003866</t>
  </si>
  <si>
    <t>FORMER UASC D C 121097</t>
  </si>
  <si>
    <t>P003867</t>
  </si>
  <si>
    <t>P003868</t>
  </si>
  <si>
    <t>P003869</t>
  </si>
  <si>
    <t>P003870</t>
  </si>
  <si>
    <t>FORMER UASC MD141297</t>
  </si>
  <si>
    <t>P003871</t>
  </si>
  <si>
    <t>FORMER UASC NH010198</t>
  </si>
  <si>
    <t>P003872</t>
  </si>
  <si>
    <t>FORMER UASC DK010198</t>
  </si>
  <si>
    <t>P003873</t>
  </si>
  <si>
    <t>7036889 WRIGHT WINNIE</t>
  </si>
  <si>
    <t>P003874</t>
  </si>
  <si>
    <t>100077586 BLOW COLIN</t>
  </si>
  <si>
    <t>P003875</t>
  </si>
  <si>
    <t>P003876</t>
  </si>
  <si>
    <t>100236795 PEARSON DORIS JEAN</t>
  </si>
  <si>
    <t>P003877</t>
  </si>
  <si>
    <t>100713459 BREWILL JOHN</t>
  </si>
  <si>
    <t>P003878</t>
  </si>
  <si>
    <t>101072480 OSCROFT DORA</t>
  </si>
  <si>
    <t>P003879</t>
  </si>
  <si>
    <t>101168399 SUTCLIFFE IRENE</t>
  </si>
  <si>
    <t>P003880</t>
  </si>
  <si>
    <t>100051192 RILEY EDITH</t>
  </si>
  <si>
    <t>P003881</t>
  </si>
  <si>
    <t>P003882</t>
  </si>
  <si>
    <t>7033672 HAWKSLEY ELLA</t>
  </si>
  <si>
    <t>P003883</t>
  </si>
  <si>
    <t>P003884</t>
  </si>
  <si>
    <t>101342017 THOMPSON AUDREY JOAN</t>
  </si>
  <si>
    <t>P003885</t>
  </si>
  <si>
    <t>100671579 RIDDELL BERYL</t>
  </si>
  <si>
    <t>P003886</t>
  </si>
  <si>
    <t>P003887</t>
  </si>
  <si>
    <t>100427536 HAYWOOD SHELAGH</t>
  </si>
  <si>
    <t>P003888</t>
  </si>
  <si>
    <t>6003239 LANE PHYLLIS MARGARET</t>
  </si>
  <si>
    <t>P003889</t>
  </si>
  <si>
    <t>P003890</t>
  </si>
  <si>
    <t>100062064 CREW KITTY</t>
  </si>
  <si>
    <t>P003891</t>
  </si>
  <si>
    <t>P003892</t>
  </si>
  <si>
    <t>100998288 WARNES ROBERT FRANCIS</t>
  </si>
  <si>
    <t>P003893</t>
  </si>
  <si>
    <t>100964059 MASON BERYL</t>
  </si>
  <si>
    <t>P003894</t>
  </si>
  <si>
    <t>P003895</t>
  </si>
  <si>
    <t>101062229 CROSSLAND BARBARA DOROTHY</t>
  </si>
  <si>
    <t>P003896</t>
  </si>
  <si>
    <t>P003897</t>
  </si>
  <si>
    <t>100782449 LETEK ALFRED</t>
  </si>
  <si>
    <t>P003898</t>
  </si>
  <si>
    <t>P003899</t>
  </si>
  <si>
    <t>101344039 MERRIN DENNIS</t>
  </si>
  <si>
    <t>P003900</t>
  </si>
  <si>
    <t>P003901</t>
  </si>
  <si>
    <t>P003902</t>
  </si>
  <si>
    <t>100134191 GREEN BETTY</t>
  </si>
  <si>
    <t>P003903</t>
  </si>
  <si>
    <t>P003904</t>
  </si>
  <si>
    <t>P003905</t>
  </si>
  <si>
    <t>101175659 HISEMAN JOYCE</t>
  </si>
  <si>
    <t>P003906</t>
  </si>
  <si>
    <t>P003907</t>
  </si>
  <si>
    <t>P003908</t>
  </si>
  <si>
    <t>P003909</t>
  </si>
  <si>
    <t>P003910</t>
  </si>
  <si>
    <t>1051863 MANDERS HILDA</t>
  </si>
  <si>
    <t>P003911</t>
  </si>
  <si>
    <t>3001405 FINCH MARY</t>
  </si>
  <si>
    <t>P003912</t>
  </si>
  <si>
    <t>100081866 STOKES WINIFRED</t>
  </si>
  <si>
    <t>P003913</t>
  </si>
  <si>
    <t>101341935 RICHARDS PATRICIA ANN</t>
  </si>
  <si>
    <t>P003914</t>
  </si>
  <si>
    <t>P003915</t>
  </si>
  <si>
    <t>P003916</t>
  </si>
  <si>
    <t>7016456 DOWNS EDITH</t>
  </si>
  <si>
    <t>P003917</t>
  </si>
  <si>
    <t>P003918</t>
  </si>
  <si>
    <t>P003919</t>
  </si>
  <si>
    <t>P003920</t>
  </si>
  <si>
    <t>P003921</t>
  </si>
  <si>
    <t>P003922</t>
  </si>
  <si>
    <t>P003923</t>
  </si>
  <si>
    <t>P003924</t>
  </si>
  <si>
    <t>P003925</t>
  </si>
  <si>
    <t>P003926</t>
  </si>
  <si>
    <t>100598139 WDOWIK EVA MAY</t>
  </si>
  <si>
    <t>P003927</t>
  </si>
  <si>
    <t>2032594 IRELAND ELSIE MAY</t>
  </si>
  <si>
    <t>P003928</t>
  </si>
  <si>
    <t>3027072 DARBY WILLIAM</t>
  </si>
  <si>
    <t>P003929</t>
  </si>
  <si>
    <t>100875239 SCOTT ELIZABETH ANNE</t>
  </si>
  <si>
    <t>P003930</t>
  </si>
  <si>
    <t>3031362 HOPKINS MARGARET</t>
  </si>
  <si>
    <t>P003931</t>
  </si>
  <si>
    <t>P003932</t>
  </si>
  <si>
    <t>100096791 MARKS JOAN</t>
  </si>
  <si>
    <t>P003933</t>
  </si>
  <si>
    <t>100015904 DUCKMANTON JOHN</t>
  </si>
  <si>
    <t>P003934</t>
  </si>
  <si>
    <t>P003935</t>
  </si>
  <si>
    <t>P003936</t>
  </si>
  <si>
    <t>P003937</t>
  </si>
  <si>
    <t>P003938</t>
  </si>
  <si>
    <t>P003939</t>
  </si>
  <si>
    <t>P003940</t>
  </si>
  <si>
    <t>P003941</t>
  </si>
  <si>
    <t>P003942</t>
  </si>
  <si>
    <t>6018667 STEVENS THELMA</t>
  </si>
  <si>
    <t>P003943</t>
  </si>
  <si>
    <t>P003944</t>
  </si>
  <si>
    <t>P003945</t>
  </si>
  <si>
    <t>P003946</t>
  </si>
  <si>
    <t>P003947</t>
  </si>
  <si>
    <t>P003948</t>
  </si>
  <si>
    <t>PA00137</t>
  </si>
  <si>
    <t>BASSETLAW SPORT AND PHYSICAL ACTIVITY PA</t>
  </si>
  <si>
    <t>PA00138</t>
  </si>
  <si>
    <t>BLUE SKIES COMMUNITY INITIATIVE</t>
  </si>
  <si>
    <t>PA00139</t>
  </si>
  <si>
    <t>BURTON JOYCE SUMMER MUSIC PROGRAMME</t>
  </si>
  <si>
    <t>PA00140</t>
  </si>
  <si>
    <t>BUZZY BEATZ TUXFEST</t>
  </si>
  <si>
    <t>PA00141</t>
  </si>
  <si>
    <t>CITY ARTS</t>
  </si>
  <si>
    <t>PA00142</t>
  </si>
  <si>
    <t>CREATIVE ACTIVITIES TO HEALTH AND WELL-B</t>
  </si>
  <si>
    <t>PA00143</t>
  </si>
  <si>
    <t>DANCING IN THE STREETS</t>
  </si>
  <si>
    <t>PA00144</t>
  </si>
  <si>
    <t>GAMELAN / NIKKI KEMP</t>
  </si>
  <si>
    <t>PA00145</t>
  </si>
  <si>
    <t>HANBY AND BARRETT</t>
  </si>
  <si>
    <t>PA00146</t>
  </si>
  <si>
    <t>HOPE HOUSE SCHOOL</t>
  </si>
  <si>
    <t>PA00147</t>
  </si>
  <si>
    <t>INTERNATIONAL BYRON FESTIVAL</t>
  </si>
  <si>
    <t>PA00148</t>
  </si>
  <si>
    <t>INZAIN</t>
  </si>
  <si>
    <t>PA00149</t>
  </si>
  <si>
    <t>LAMBLEY ARTS FESTIVAL</t>
  </si>
  <si>
    <t>PA00150</t>
  </si>
  <si>
    <t>MAGDALA OPENING DOORS</t>
  </si>
  <si>
    <t>PA00151</t>
  </si>
  <si>
    <t>MUSICA DONUM DEI</t>
  </si>
  <si>
    <t>PA00152</t>
  </si>
  <si>
    <t>NEWARK BLUES FESTIVAL CLC</t>
  </si>
  <si>
    <t>PA00153</t>
  </si>
  <si>
    <t>OASIS COMMUNITY CENTRE &amp; GARDENS</t>
  </si>
  <si>
    <t>PA00154</t>
  </si>
  <si>
    <t>OSSINGTON VILLAGE HALL</t>
  </si>
  <si>
    <t>PA00155</t>
  </si>
  <si>
    <t>SOUTHWELL YOUNG ARTISTS</t>
  </si>
  <si>
    <t>PA00156</t>
  </si>
  <si>
    <t>YAYA (YOUNG ADULTS YOUNG ARTISTS)</t>
  </si>
  <si>
    <t>PA00157</t>
  </si>
  <si>
    <t>2ND RANSKILL SCOUT GROUP</t>
  </si>
  <si>
    <t>PA00158</t>
  </si>
  <si>
    <t>BLUE SKIES HOLIDAY CLUB</t>
  </si>
  <si>
    <t>PA00159</t>
  </si>
  <si>
    <t>ELSTON PLAYSCHEME</t>
  </si>
  <si>
    <t>PA00160</t>
  </si>
  <si>
    <t>FARNDEN ST PETER'S C OF E SCHOOL</t>
  </si>
  <si>
    <t>PA00161</t>
  </si>
  <si>
    <t>FRIENDS AND COMMUNITY OF THE GREENPITCH</t>
  </si>
  <si>
    <t>PA00162</t>
  </si>
  <si>
    <t>FRIENDS OF ROBIN HOOD</t>
  </si>
  <si>
    <t>PA00163</t>
  </si>
  <si>
    <t>FUNDAYS IN NOTTINGHAMSHIRE</t>
  </si>
  <si>
    <t>PA00164</t>
  </si>
  <si>
    <t>HETTS LANE HOLIDAY CLUB</t>
  </si>
  <si>
    <t>PA00165</t>
  </si>
  <si>
    <t>MEDEN VALE PLAY SCHEME</t>
  </si>
  <si>
    <t>PA00166</t>
  </si>
  <si>
    <t>MUSKHAM YOUTH DROP-IN CENTRE</t>
  </si>
  <si>
    <t>PA00167</t>
  </si>
  <si>
    <t>NETHERFIELD COMMUNITY PLAYSCHEME</t>
  </si>
  <si>
    <t>PA00168</t>
  </si>
  <si>
    <t>NEWARK AND SHERWOOD PLAY SUPPORT GROUP</t>
  </si>
  <si>
    <t>PA00169</t>
  </si>
  <si>
    <t>OLLERTON OUT OF SCHOOL CARE</t>
  </si>
  <si>
    <t>PA00170</t>
  </si>
  <si>
    <t>ORDSALL COMMUNITY VOLUNTEERS</t>
  </si>
  <si>
    <t>PA00171</t>
  </si>
  <si>
    <t>PARENTS IN ACTION</t>
  </si>
  <si>
    <t>PA00172</t>
  </si>
  <si>
    <t>PLEASLEY PLAYSCHEME</t>
  </si>
  <si>
    <t>PA00173</t>
  </si>
  <si>
    <t>ROBIN HOOD PRIMARY AND NURSERY</t>
  </si>
  <si>
    <t>PA00174</t>
  </si>
  <si>
    <t>SAPLINGS STAY AND PLAY</t>
  </si>
  <si>
    <t>PA00175</t>
  </si>
  <si>
    <t>SPECTRUM WASP</t>
  </si>
  <si>
    <t>PA00176</t>
  </si>
  <si>
    <t>ST SAVIOUR'S SUMMER CLUB</t>
  </si>
  <si>
    <t>PA00177</t>
  </si>
  <si>
    <t>SUTTON BONINGTON PLAY SCHEME</t>
  </si>
  <si>
    <t>PA00178</t>
  </si>
  <si>
    <t>THE DAYBROOK CREW</t>
  </si>
  <si>
    <t>PA00179</t>
  </si>
  <si>
    <t>TOTON HOLIDAY SPECIAL</t>
  </si>
  <si>
    <t>PA00181</t>
  </si>
  <si>
    <t>PA00183</t>
  </si>
  <si>
    <t>PA00184</t>
  </si>
  <si>
    <t>PA00185</t>
  </si>
  <si>
    <t>PA00186</t>
  </si>
  <si>
    <t>PA00187</t>
  </si>
  <si>
    <t>PA00188</t>
  </si>
  <si>
    <t>PA00189</t>
  </si>
  <si>
    <t>PA00190</t>
  </si>
  <si>
    <t>PA00191</t>
  </si>
  <si>
    <t>PA00192</t>
  </si>
  <si>
    <t>PA00193</t>
  </si>
  <si>
    <t>PA00194</t>
  </si>
  <si>
    <t>PA00195</t>
  </si>
  <si>
    <t>PA00196</t>
  </si>
  <si>
    <t>PA00197</t>
  </si>
  <si>
    <t>PA00198</t>
  </si>
  <si>
    <t>PA00199</t>
  </si>
  <si>
    <t>PA00200</t>
  </si>
  <si>
    <t>PA00201</t>
  </si>
  <si>
    <t>PA00202</t>
  </si>
  <si>
    <t>PA00203</t>
  </si>
  <si>
    <t>PA00204</t>
  </si>
  <si>
    <t>PA00205</t>
  </si>
  <si>
    <t>PA00206</t>
  </si>
  <si>
    <t>PA00207</t>
  </si>
  <si>
    <t>PA00208</t>
  </si>
  <si>
    <t>PA00209</t>
  </si>
  <si>
    <t>PA00210</t>
  </si>
  <si>
    <t>PA00211</t>
  </si>
  <si>
    <t>PA00212</t>
  </si>
  <si>
    <t>PA00213</t>
  </si>
  <si>
    <t>PA00214</t>
  </si>
  <si>
    <t>PA00215</t>
  </si>
  <si>
    <t>PA00216</t>
  </si>
  <si>
    <t>PA00217</t>
  </si>
  <si>
    <t>PA00218</t>
  </si>
  <si>
    <t>PA00219</t>
  </si>
  <si>
    <t>PA00220</t>
  </si>
  <si>
    <t>PA00221</t>
  </si>
  <si>
    <t>PA00222</t>
  </si>
  <si>
    <t>PA00223</t>
  </si>
  <si>
    <t>PA00224</t>
  </si>
  <si>
    <t>PA00225</t>
  </si>
  <si>
    <t>PA00226</t>
  </si>
  <si>
    <t>PA00227</t>
  </si>
  <si>
    <t>PA00229</t>
  </si>
  <si>
    <t>PA00230</t>
  </si>
  <si>
    <t>PA00231</t>
  </si>
  <si>
    <t>PA00232</t>
  </si>
  <si>
    <t>PA00233</t>
  </si>
  <si>
    <t>PA00234</t>
  </si>
  <si>
    <t>PA00235</t>
  </si>
  <si>
    <t>PA00236</t>
  </si>
  <si>
    <t>PA00237</t>
  </si>
  <si>
    <t>PA00238</t>
  </si>
  <si>
    <t>PA00239</t>
  </si>
  <si>
    <t>PA00240</t>
  </si>
  <si>
    <t>PA00241</t>
  </si>
  <si>
    <t>PA00242</t>
  </si>
  <si>
    <t>PBXL000</t>
  </si>
  <si>
    <t>PCA1001</t>
  </si>
  <si>
    <t>PCA1002</t>
  </si>
  <si>
    <t>PCA2001</t>
  </si>
  <si>
    <t>PCA2002</t>
  </si>
  <si>
    <t>PCA3001</t>
  </si>
  <si>
    <t>PCA3002</t>
  </si>
  <si>
    <t>PCA4101</t>
  </si>
  <si>
    <t>PCA4200</t>
  </si>
  <si>
    <t>PCA4201</t>
  </si>
  <si>
    <t>PCA4202</t>
  </si>
  <si>
    <t>PCA4203</t>
  </si>
  <si>
    <t>PCA4204</t>
  </si>
  <si>
    <t>PCA4205</t>
  </si>
  <si>
    <t>PCA4206</t>
  </si>
  <si>
    <t>PCA4207</t>
  </si>
  <si>
    <t>PCA4208</t>
  </si>
  <si>
    <t>PCA4209</t>
  </si>
  <si>
    <t>PCA4210</t>
  </si>
  <si>
    <t>PCA4211</t>
  </si>
  <si>
    <t>PCA4212</t>
  </si>
  <si>
    <t>PCA4213</t>
  </si>
  <si>
    <t>PCA4214</t>
  </si>
  <si>
    <t>PCA4215</t>
  </si>
  <si>
    <t>PCA4216</t>
  </si>
  <si>
    <t>PCA4217</t>
  </si>
  <si>
    <t>PCA4218</t>
  </si>
  <si>
    <t>PCA4300</t>
  </si>
  <si>
    <t>PCA4301</t>
  </si>
  <si>
    <t>PCA4302</t>
  </si>
  <si>
    <t>PCA4303</t>
  </si>
  <si>
    <t>PCA4304</t>
  </si>
  <si>
    <t>PCA4305</t>
  </si>
  <si>
    <t>PCA4400</t>
  </si>
  <si>
    <t>PCA4401</t>
  </si>
  <si>
    <t>PCA4500</t>
  </si>
  <si>
    <t>PCA4501</t>
  </si>
  <si>
    <t>PCA4502</t>
  </si>
  <si>
    <t>PCA4503</t>
  </si>
  <si>
    <t>PCA4510</t>
  </si>
  <si>
    <t>PCA4511</t>
  </si>
  <si>
    <t>PCA4512</t>
  </si>
  <si>
    <t>PCA4513</t>
  </si>
  <si>
    <t>PCA4514</t>
  </si>
  <si>
    <t>PCA4515</t>
  </si>
  <si>
    <t>PCA4516</t>
  </si>
  <si>
    <t>PCA4517</t>
  </si>
  <si>
    <t>PCA4518</t>
  </si>
  <si>
    <t>PCA4519</t>
  </si>
  <si>
    <t>PCA5101</t>
  </si>
  <si>
    <t>PCA5102</t>
  </si>
  <si>
    <t>PCA5103</t>
  </si>
  <si>
    <t>PCA5104</t>
  </si>
  <si>
    <t>PCA5105</t>
  </si>
  <si>
    <t>PCA5106</t>
  </si>
  <si>
    <t>PCA5107</t>
  </si>
  <si>
    <t>PCA5108</t>
  </si>
  <si>
    <t>PCA5109</t>
  </si>
  <si>
    <t>PCA5110</t>
  </si>
  <si>
    <t>PCA5111</t>
  </si>
  <si>
    <t>PCA5112</t>
  </si>
  <si>
    <t>PCA5113</t>
  </si>
  <si>
    <t>PCA5114</t>
  </si>
  <si>
    <t>PCA5115</t>
  </si>
  <si>
    <t>PCA5116</t>
  </si>
  <si>
    <t>PCA5117</t>
  </si>
  <si>
    <t>PCA5118</t>
  </si>
  <si>
    <t>PCA5119</t>
  </si>
  <si>
    <t>PCA5120</t>
  </si>
  <si>
    <t>PCA5121</t>
  </si>
  <si>
    <t>PCA5122</t>
  </si>
  <si>
    <t>PCA5123</t>
  </si>
  <si>
    <t>PCA5124</t>
  </si>
  <si>
    <t>PCA5125</t>
  </si>
  <si>
    <t>PCA5126</t>
  </si>
  <si>
    <t>PCA5127</t>
  </si>
  <si>
    <t>PCA5128</t>
  </si>
  <si>
    <t>PCA5129</t>
  </si>
  <si>
    <t>PCA5130</t>
  </si>
  <si>
    <t>PCA5200</t>
  </si>
  <si>
    <t>PCA5201</t>
  </si>
  <si>
    <t>CAB</t>
  </si>
  <si>
    <t>PCA5202</t>
  </si>
  <si>
    <t>PCA5203</t>
  </si>
  <si>
    <t>PCA5204</t>
  </si>
  <si>
    <t>PCA5205</t>
  </si>
  <si>
    <t>PCA5206</t>
  </si>
  <si>
    <t>PCA5207</t>
  </si>
  <si>
    <t>PCA5208</t>
  </si>
  <si>
    <t>PCA5209</t>
  </si>
  <si>
    <t>PCA5210</t>
  </si>
  <si>
    <t>PCA5211</t>
  </si>
  <si>
    <t>PCA5212</t>
  </si>
  <si>
    <t>PCA5213</t>
  </si>
  <si>
    <t>PCA5214</t>
  </si>
  <si>
    <t>PCA5215</t>
  </si>
  <si>
    <t>PCA5216</t>
  </si>
  <si>
    <t>PCA5217</t>
  </si>
  <si>
    <t>PCA5218</t>
  </si>
  <si>
    <t>PCA5219</t>
  </si>
  <si>
    <t>PCA5220</t>
  </si>
  <si>
    <t>PCA5221</t>
  </si>
  <si>
    <t>PCA5222</t>
  </si>
  <si>
    <t>PCA5223</t>
  </si>
  <si>
    <t>PCA5224</t>
  </si>
  <si>
    <t>PCA5225</t>
  </si>
  <si>
    <t>PCA5226</t>
  </si>
  <si>
    <t>PCA5227</t>
  </si>
  <si>
    <t>PCA5228</t>
  </si>
  <si>
    <t>PCA5229</t>
  </si>
  <si>
    <t>PCA5230</t>
  </si>
  <si>
    <t>PCA5231</t>
  </si>
  <si>
    <t>PCCD005</t>
  </si>
  <si>
    <t>PCLA840</t>
  </si>
  <si>
    <t>PCLA850</t>
  </si>
  <si>
    <t>GREENWOOD COMMUNITY FOREST</t>
  </si>
  <si>
    <t>PCLA855</t>
  </si>
  <si>
    <t>PCLA860</t>
  </si>
  <si>
    <t>CONSERVATION PROJECTS</t>
  </si>
  <si>
    <t>PCLA861</t>
  </si>
  <si>
    <t>ARCHAEOLOGY PROJECTS</t>
  </si>
  <si>
    <t>PCLA862</t>
  </si>
  <si>
    <t>BIODIVERSITY</t>
  </si>
  <si>
    <t>PCLA865</t>
  </si>
  <si>
    <t>HISTORIC BUILDINGS</t>
  </si>
  <si>
    <t>PCLA867</t>
  </si>
  <si>
    <t>COMMITTED PARTNERSHIPS</t>
  </si>
  <si>
    <t>PCLA870</t>
  </si>
  <si>
    <t>HISTORIC ENV RECORD</t>
  </si>
  <si>
    <t>PCLA880</t>
  </si>
  <si>
    <t>DESIGNATED SITES</t>
  </si>
  <si>
    <t>PCLA890</t>
  </si>
  <si>
    <t>PCLA891</t>
  </si>
  <si>
    <t>PCMN001</t>
  </si>
  <si>
    <t>PCMN005</t>
  </si>
  <si>
    <t>PCPG901</t>
  </si>
  <si>
    <t>PCPG904</t>
  </si>
  <si>
    <t>PCPG905</t>
  </si>
  <si>
    <t>PCPG906</t>
  </si>
  <si>
    <t>PCPG915</t>
  </si>
  <si>
    <t>PCPG924</t>
  </si>
  <si>
    <t>PCPG951</t>
  </si>
  <si>
    <t>PCPG952</t>
  </si>
  <si>
    <t>PCPG953</t>
  </si>
  <si>
    <t>PCPG955</t>
  </si>
  <si>
    <t>PCRE038</t>
  </si>
  <si>
    <t>PCRG018</t>
  </si>
  <si>
    <t>PCRH319</t>
  </si>
  <si>
    <t>PCXA000</t>
  </si>
  <si>
    <t>PCXA001</t>
  </si>
  <si>
    <t>PCXA002</t>
  </si>
  <si>
    <t>PCXA003</t>
  </si>
  <si>
    <t>PCXA004</t>
  </si>
  <si>
    <t>PCXA005</t>
  </si>
  <si>
    <t>PCXA006</t>
  </si>
  <si>
    <t>PCXA007</t>
  </si>
  <si>
    <t>PCXA014</t>
  </si>
  <si>
    <t>PCXA018</t>
  </si>
  <si>
    <t>PCXA019</t>
  </si>
  <si>
    <t>PCXA023</t>
  </si>
  <si>
    <t>PCXA024</t>
  </si>
  <si>
    <t>PCXA025</t>
  </si>
  <si>
    <t>PCXA028</t>
  </si>
  <si>
    <t>PCXA032</t>
  </si>
  <si>
    <t>PCXA033</t>
  </si>
  <si>
    <t>PCXA034</t>
  </si>
  <si>
    <t>PCXA036</t>
  </si>
  <si>
    <t>PCXA037</t>
  </si>
  <si>
    <t>PCXA038</t>
  </si>
  <si>
    <t>PCXA039</t>
  </si>
  <si>
    <t>PCXA041</t>
  </si>
  <si>
    <t>PCXA042</t>
  </si>
  <si>
    <t>PCXA043</t>
  </si>
  <si>
    <t>PCXA044</t>
  </si>
  <si>
    <t>PCXA045</t>
  </si>
  <si>
    <t>PCXA046</t>
  </si>
  <si>
    <t>PCXA047</t>
  </si>
  <si>
    <t>PCXA048</t>
  </si>
  <si>
    <t>PCXA049</t>
  </si>
  <si>
    <t>PCXA051</t>
  </si>
  <si>
    <t>PCXA052</t>
  </si>
  <si>
    <t>PCXA053</t>
  </si>
  <si>
    <t>PCXA054</t>
  </si>
  <si>
    <t>PCXA055</t>
  </si>
  <si>
    <t>PCXA056</t>
  </si>
  <si>
    <t>PCXA057</t>
  </si>
  <si>
    <t>PCXA058</t>
  </si>
  <si>
    <t>PCXA060</t>
  </si>
  <si>
    <t>PCXA061</t>
  </si>
  <si>
    <t>PCXA062</t>
  </si>
  <si>
    <t>PCXA063</t>
  </si>
  <si>
    <t>PCXA064</t>
  </si>
  <si>
    <t>PCXA065</t>
  </si>
  <si>
    <t>PCXA066</t>
  </si>
  <si>
    <t>PCXA067</t>
  </si>
  <si>
    <t>PCXA068</t>
  </si>
  <si>
    <t>PCXA069</t>
  </si>
  <si>
    <t>PCXA070</t>
  </si>
  <si>
    <t>PCXA071</t>
  </si>
  <si>
    <t>PCXA072</t>
  </si>
  <si>
    <t>PCXA073</t>
  </si>
  <si>
    <t>PCXA074</t>
  </si>
  <si>
    <t>PCXA075</t>
  </si>
  <si>
    <t>PCXA076</t>
  </si>
  <si>
    <t>PCXA077</t>
  </si>
  <si>
    <t>PCXA078</t>
  </si>
  <si>
    <t>PCXA079</t>
  </si>
  <si>
    <t>PCXA080</t>
  </si>
  <si>
    <t>PCXA081</t>
  </si>
  <si>
    <t>PCXB000</t>
  </si>
  <si>
    <t>PCXC000</t>
  </si>
  <si>
    <t>PCXD000</t>
  </si>
  <si>
    <t>PCXE000</t>
  </si>
  <si>
    <t>PCXF000</t>
  </si>
  <si>
    <t>PCXG001</t>
  </si>
  <si>
    <t>PCXG006</t>
  </si>
  <si>
    <t>PCXG027</t>
  </si>
  <si>
    <t>PCXG028</t>
  </si>
  <si>
    <t>PCXG029</t>
  </si>
  <si>
    <t>PCXG030</t>
  </si>
  <si>
    <t>PCXG033</t>
  </si>
  <si>
    <t>PCXG034</t>
  </si>
  <si>
    <t>PCXG035</t>
  </si>
  <si>
    <t>PCXG036</t>
  </si>
  <si>
    <t>PCXG037</t>
  </si>
  <si>
    <t>PCXG038</t>
  </si>
  <si>
    <t>PCXG039</t>
  </si>
  <si>
    <t>PCXG041</t>
  </si>
  <si>
    <t>PCXG042</t>
  </si>
  <si>
    <t>PCXG048</t>
  </si>
  <si>
    <t>PCXG049</t>
  </si>
  <si>
    <t>PCXG050</t>
  </si>
  <si>
    <t>PCXG051</t>
  </si>
  <si>
    <t>PCXG052</t>
  </si>
  <si>
    <t>PCXG053</t>
  </si>
  <si>
    <t>PCXG054</t>
  </si>
  <si>
    <t>PCXG055</t>
  </si>
  <si>
    <t>PCXG057</t>
  </si>
  <si>
    <t>PCXG058</t>
  </si>
  <si>
    <t>PCXG059</t>
  </si>
  <si>
    <t>PCXG060</t>
  </si>
  <si>
    <t>PCXG061</t>
  </si>
  <si>
    <t>PCXG062</t>
  </si>
  <si>
    <t>PCXG063</t>
  </si>
  <si>
    <t>PCXG064</t>
  </si>
  <si>
    <t>PCXG065</t>
  </si>
  <si>
    <t>PCXG066</t>
  </si>
  <si>
    <t>PCXG067</t>
  </si>
  <si>
    <t>PCXG068</t>
  </si>
  <si>
    <t>PCXG069</t>
  </si>
  <si>
    <t>PCXG070</t>
  </si>
  <si>
    <t>PCXG072</t>
  </si>
  <si>
    <t>PCXG073</t>
  </si>
  <si>
    <t>PCXG074</t>
  </si>
  <si>
    <t>PCXG075</t>
  </si>
  <si>
    <t>PCXG076</t>
  </si>
  <si>
    <t>PCXG077</t>
  </si>
  <si>
    <t>PCXG078</t>
  </si>
  <si>
    <t>PCXG079</t>
  </si>
  <si>
    <t>PCXG080</t>
  </si>
  <si>
    <t>PCXG081</t>
  </si>
  <si>
    <t>PCXG082</t>
  </si>
  <si>
    <t>PCXG083</t>
  </si>
  <si>
    <t>PCXG084</t>
  </si>
  <si>
    <t>PCXG085</t>
  </si>
  <si>
    <t>PCXG086</t>
  </si>
  <si>
    <t>PCXG087</t>
  </si>
  <si>
    <t>PCXG088</t>
  </si>
  <si>
    <t>PCXG089</t>
  </si>
  <si>
    <t>PCXG090</t>
  </si>
  <si>
    <t>PCXG091</t>
  </si>
  <si>
    <t>PCXG092</t>
  </si>
  <si>
    <t>PCXG093</t>
  </si>
  <si>
    <t>PCXG094</t>
  </si>
  <si>
    <t>PCXG095</t>
  </si>
  <si>
    <t>PCXG096</t>
  </si>
  <si>
    <t>PCXG097</t>
  </si>
  <si>
    <t>PCXG098</t>
  </si>
  <si>
    <t>PCXG099</t>
  </si>
  <si>
    <t>PCXG100</t>
  </si>
  <si>
    <t>PCXG101</t>
  </si>
  <si>
    <t>PCXG102</t>
  </si>
  <si>
    <t>PCXG103</t>
  </si>
  <si>
    <t>PCXG104</t>
  </si>
  <si>
    <t>PCXG105</t>
  </si>
  <si>
    <t>PCXG106</t>
  </si>
  <si>
    <t>PCXG107</t>
  </si>
  <si>
    <t>PCXG108</t>
  </si>
  <si>
    <t>PCXG109</t>
  </si>
  <si>
    <t>PCXG110</t>
  </si>
  <si>
    <t>PCXG111</t>
  </si>
  <si>
    <t>PCXG112</t>
  </si>
  <si>
    <t>PCXG113</t>
  </si>
  <si>
    <t>PCXG114</t>
  </si>
  <si>
    <t>PCXG115</t>
  </si>
  <si>
    <t>PCXG116</t>
  </si>
  <si>
    <t>PCXG117</t>
  </si>
  <si>
    <t>PCXG118</t>
  </si>
  <si>
    <t>HARRISONS WAY NEWARK</t>
  </si>
  <si>
    <t>PCXG119</t>
  </si>
  <si>
    <t>PCXG120</t>
  </si>
  <si>
    <t>PCXH000</t>
  </si>
  <si>
    <t>PCXH001</t>
  </si>
  <si>
    <t>PCXH002</t>
  </si>
  <si>
    <t>PCXH003</t>
  </si>
  <si>
    <t>PCXH004</t>
  </si>
  <si>
    <t>PCXH005</t>
  </si>
  <si>
    <t>PCXH006</t>
  </si>
  <si>
    <t>PCXH007</t>
  </si>
  <si>
    <t>PCXM005</t>
  </si>
  <si>
    <t>PCXM007</t>
  </si>
  <si>
    <t>PCXP000</t>
  </si>
  <si>
    <t>BUSINESS SUPPORT OLLERTON</t>
  </si>
  <si>
    <t>PCXP001</t>
  </si>
  <si>
    <t>PCXP008</t>
  </si>
  <si>
    <t>PCXP011</t>
  </si>
  <si>
    <t>PCXP013</t>
  </si>
  <si>
    <t>PCXP014</t>
  </si>
  <si>
    <t>PCXP022</t>
  </si>
  <si>
    <t>PCXP027</t>
  </si>
  <si>
    <t>PCXP033</t>
  </si>
  <si>
    <t>PCXP034</t>
  </si>
  <si>
    <t>PCXP035</t>
  </si>
  <si>
    <t>PCXP040</t>
  </si>
  <si>
    <t>PCXP045</t>
  </si>
  <si>
    <t>PCXP047</t>
  </si>
  <si>
    <t>PCXP052</t>
  </si>
  <si>
    <t>PCXP057</t>
  </si>
  <si>
    <t>PCXP063</t>
  </si>
  <si>
    <t>PCXP064</t>
  </si>
  <si>
    <t>PCXP065</t>
  </si>
  <si>
    <t>NOTTS LEGACY CAMPAIGN</t>
  </si>
  <si>
    <t>PCXP066</t>
  </si>
  <si>
    <t>TRANSPORT ASSET MANAGEMENT</t>
  </si>
  <si>
    <t>PCXP067</t>
  </si>
  <si>
    <t>NEW BURDEN PLANNING</t>
  </si>
  <si>
    <t>PCXP069</t>
  </si>
  <si>
    <t>PCXP074</t>
  </si>
  <si>
    <t>COMMUNITY TRANSP FUNDING</t>
  </si>
  <si>
    <t>PCXP077</t>
  </si>
  <si>
    <t>PCXV000</t>
  </si>
  <si>
    <t>PCXV003</t>
  </si>
  <si>
    <t>PCXZ000</t>
  </si>
  <si>
    <t>PCXZ001</t>
  </si>
  <si>
    <t>PCXZ003</t>
  </si>
  <si>
    <t>PEAK001</t>
  </si>
  <si>
    <t>PEAK007</t>
  </si>
  <si>
    <t>PEAK008</t>
  </si>
  <si>
    <t>PEAK010</t>
  </si>
  <si>
    <t>PEAK011</t>
  </si>
  <si>
    <t>PEAK012</t>
  </si>
  <si>
    <t>PEAK013</t>
  </si>
  <si>
    <t>PEAK014</t>
  </si>
  <si>
    <t>PEAK015</t>
  </si>
  <si>
    <t>PEAK016</t>
  </si>
  <si>
    <t>PEAK017</t>
  </si>
  <si>
    <t>PEAK018</t>
  </si>
  <si>
    <t>PEAL000</t>
  </si>
  <si>
    <t>PEBJ000</t>
  </si>
  <si>
    <t>PEEH000</t>
  </si>
  <si>
    <t>PEEH802</t>
  </si>
  <si>
    <t>PEEH803</t>
  </si>
  <si>
    <t>PEEH804</t>
  </si>
  <si>
    <t>PEEH805</t>
  </si>
  <si>
    <t>PEEH806</t>
  </si>
  <si>
    <t>PEEH807</t>
  </si>
  <si>
    <t>PEEH808</t>
  </si>
  <si>
    <t>PEEH809</t>
  </si>
  <si>
    <t>PEEH810</t>
  </si>
  <si>
    <t>PEEH811</t>
  </si>
  <si>
    <t>PEEH812</t>
  </si>
  <si>
    <t>PEEH818</t>
  </si>
  <si>
    <t>PEEH819</t>
  </si>
  <si>
    <t>PEEH820</t>
  </si>
  <si>
    <t>PEEH823</t>
  </si>
  <si>
    <t>PEEH824</t>
  </si>
  <si>
    <t>PEEH825</t>
  </si>
  <si>
    <t>PEEH827</t>
  </si>
  <si>
    <t>PEEH829</t>
  </si>
  <si>
    <t>PEEH832</t>
  </si>
  <si>
    <t>PEEH833</t>
  </si>
  <si>
    <t>PEEH834</t>
  </si>
  <si>
    <t>PEEH950</t>
  </si>
  <si>
    <t>PEST001</t>
  </si>
  <si>
    <t>PEZC159</t>
  </si>
  <si>
    <t>PEZC160</t>
  </si>
  <si>
    <t>PFAM010</t>
  </si>
  <si>
    <t>PFAP011</t>
  </si>
  <si>
    <t>PFRM723</t>
  </si>
  <si>
    <t>PFTB101</t>
  </si>
  <si>
    <t>PFTB400</t>
  </si>
  <si>
    <t>PFTE100</t>
  </si>
  <si>
    <t>PFTE200</t>
  </si>
  <si>
    <t>PFTE603</t>
  </si>
  <si>
    <t>PFTE626</t>
  </si>
  <si>
    <t>PFTE690</t>
  </si>
  <si>
    <t>PFTE702</t>
  </si>
  <si>
    <t>PFTE703</t>
  </si>
  <si>
    <t>PFTE704</t>
  </si>
  <si>
    <t>PFTE800</t>
  </si>
  <si>
    <t>PFTE801</t>
  </si>
  <si>
    <t>PFTE802</t>
  </si>
  <si>
    <t>PFTE803</t>
  </si>
  <si>
    <t>PFTE804</t>
  </si>
  <si>
    <t>PFTE805</t>
  </si>
  <si>
    <t>PFXA000</t>
  </si>
  <si>
    <t>PFXA005</t>
  </si>
  <si>
    <t>PFXA007</t>
  </si>
  <si>
    <t>PFXA011</t>
  </si>
  <si>
    <t>PFXA055</t>
  </si>
  <si>
    <t>PFXE012</t>
  </si>
  <si>
    <t>PFXE013</t>
  </si>
  <si>
    <t>PFXG001</t>
  </si>
  <si>
    <t>PFXG002</t>
  </si>
  <si>
    <t>PFXG003</t>
  </si>
  <si>
    <t>PFXH002</t>
  </si>
  <si>
    <t>PFXH003</t>
  </si>
  <si>
    <t>PFXH005</t>
  </si>
  <si>
    <t>PFXJ001</t>
  </si>
  <si>
    <t>PHX0000</t>
  </si>
  <si>
    <t>PHX0001</t>
  </si>
  <si>
    <t>PLL1268</t>
  </si>
  <si>
    <t>PLL1294</t>
  </si>
  <si>
    <t>PLL1301</t>
  </si>
  <si>
    <t>PLL1310</t>
  </si>
  <si>
    <t>PLL1400</t>
  </si>
  <si>
    <t>PLL1401</t>
  </si>
  <si>
    <t>PLL1402</t>
  </si>
  <si>
    <t>PLL1403</t>
  </si>
  <si>
    <t>D RANSLEY</t>
  </si>
  <si>
    <t>PLL1404</t>
  </si>
  <si>
    <t>S ANDREWS</t>
  </si>
  <si>
    <t>PLL1405</t>
  </si>
  <si>
    <t>P ELLISON</t>
  </si>
  <si>
    <t>PLL1406</t>
  </si>
  <si>
    <t>PLL1407</t>
  </si>
  <si>
    <t>PLL1408</t>
  </si>
  <si>
    <t>PLL1409</t>
  </si>
  <si>
    <t>PLL1410</t>
  </si>
  <si>
    <t>PLL1411</t>
  </si>
  <si>
    <t>PLL1412</t>
  </si>
  <si>
    <t>PLL1413</t>
  </si>
  <si>
    <t>PLL1414</t>
  </si>
  <si>
    <t>PLL1415</t>
  </si>
  <si>
    <t>PLL1416</t>
  </si>
  <si>
    <t>PLL1417</t>
  </si>
  <si>
    <t>PLL1418</t>
  </si>
  <si>
    <t>PLL1419</t>
  </si>
  <si>
    <t>A WAZAR</t>
  </si>
  <si>
    <t>PLL1601</t>
  </si>
  <si>
    <t>PLL4160</t>
  </si>
  <si>
    <t>PLL5050</t>
  </si>
  <si>
    <t>PNB0000</t>
  </si>
  <si>
    <t>PNM0000</t>
  </si>
  <si>
    <t>PNN0000</t>
  </si>
  <si>
    <t>PNO0000</t>
  </si>
  <si>
    <t>PNP0000</t>
  </si>
  <si>
    <t>PNP0001</t>
  </si>
  <si>
    <t>PNQ0000</t>
  </si>
  <si>
    <t>PNR0000</t>
  </si>
  <si>
    <t>PR00001</t>
  </si>
  <si>
    <t>58I (C&amp;F)</t>
  </si>
  <si>
    <t>PR00002</t>
  </si>
  <si>
    <t>A PLACE TO CALL OUR OWN</t>
  </si>
  <si>
    <t>PR00003</t>
  </si>
  <si>
    <t>ALL SAINTS CENTRE</t>
  </si>
  <si>
    <t>PR00004</t>
  </si>
  <si>
    <t>BILSTHORPE COLLIERY QUADRILATERAL DIVISI</t>
  </si>
  <si>
    <t>PR00005</t>
  </si>
  <si>
    <t>CEDAR HOUSING NOTTINGHAM</t>
  </si>
  <si>
    <t>PR00006</t>
  </si>
  <si>
    <t>FAMILY CARE</t>
  </si>
  <si>
    <t>PR00007</t>
  </si>
  <si>
    <t>HOME START ASHFIELD</t>
  </si>
  <si>
    <t>PR00008</t>
  </si>
  <si>
    <t>HOME START BASSETLAW</t>
  </si>
  <si>
    <t>PR00009</t>
  </si>
  <si>
    <t>HOME START DUKERIES</t>
  </si>
  <si>
    <t>PR00010</t>
  </si>
  <si>
    <t>HOME START MANSFIELD</t>
  </si>
  <si>
    <t>PR00011</t>
  </si>
  <si>
    <t>HOME START NEWARK</t>
  </si>
  <si>
    <t>PR00012</t>
  </si>
  <si>
    <t>HOME START NOTTINGHAM</t>
  </si>
  <si>
    <t>PR00013</t>
  </si>
  <si>
    <t>LITERACY VOLUNTEERS IN NOTTINGHAMSHIRE S</t>
  </si>
  <si>
    <t>PR00014</t>
  </si>
  <si>
    <t>MANSFIELD SALVATION ARMY – FAMILY CONTAC</t>
  </si>
  <si>
    <t>PR00015</t>
  </si>
  <si>
    <t>NEWARK EMMAUS TRUST</t>
  </si>
  <si>
    <t>PR00016</t>
  </si>
  <si>
    <t>SHADINGS COMMUNITY PROJECT</t>
  </si>
  <si>
    <t>PR00017</t>
  </si>
  <si>
    <t>THE NEWARK AND NOTTINGHAMSHIRE CHILD BER</t>
  </si>
  <si>
    <t>PR00018</t>
  </si>
  <si>
    <t>CARLTON-IN-LINDRICK YOUTH CENTRE</t>
  </si>
  <si>
    <t>PR00019</t>
  </si>
  <si>
    <t>CHRIST CHURCH PCC YOUTH PROJECT</t>
  </si>
  <si>
    <t>PR00020</t>
  </si>
  <si>
    <t>CLIPSTONE MINERS WELFARE COMMUNITY TRUST</t>
  </si>
  <si>
    <t>PR00021</t>
  </si>
  <si>
    <t>CASY</t>
  </si>
  <si>
    <t>PR00022</t>
  </si>
  <si>
    <t>FOCUS ON YOUNG PEOPLE IN BASSETLAW</t>
  </si>
  <si>
    <t>PR00023</t>
  </si>
  <si>
    <t>KINGSWAY COMMUNITY PROJECT – YOUNG PEOPL</t>
  </si>
  <si>
    <t>PR00024</t>
  </si>
  <si>
    <t>NETHERFIELD FORUM</t>
  </si>
  <si>
    <t>PR00025</t>
  </si>
  <si>
    <t>PR00026</t>
  </si>
  <si>
    <t>NEWSTEAD YOUTH CLUB</t>
  </si>
  <si>
    <t>PR00027</t>
  </si>
  <si>
    <t>NOTTINGHAMSHIRE CLUBS FOR YOUNG PEOPLE L</t>
  </si>
  <si>
    <t>PR00028</t>
  </si>
  <si>
    <t>NOTTINGHAMSHIRE COUNTY SCOUT COUNCIL</t>
  </si>
  <si>
    <t>PR00029</t>
  </si>
  <si>
    <t>NOTTINGHAMSHIRE FEDERATION OF YOUNG FARM</t>
  </si>
  <si>
    <t>PR00030</t>
  </si>
  <si>
    <t>NOTTINGHAMSHIRE YMCA</t>
  </si>
  <si>
    <t>PR00031</t>
  </si>
  <si>
    <t>PASSING ON HOPE</t>
  </si>
  <si>
    <t>PR00032</t>
  </si>
  <si>
    <t>RADCLIFFE-ON-TRENT COMMUNITY YOUTH PROJE</t>
  </si>
  <si>
    <t>PR00033</t>
  </si>
  <si>
    <t>RAINWORTH AND BLIDWORTH DETACHED YOUTH P</t>
  </si>
  <si>
    <t>PR00034</t>
  </si>
  <si>
    <t>REV AND GO</t>
  </si>
  <si>
    <t>PR00035</t>
  </si>
  <si>
    <t>RURAL COMMUNITY ACTION NOTTINGHAMSHIRE –</t>
  </si>
  <si>
    <t>PR00036</t>
  </si>
  <si>
    <t>NOTTINGHAM BATTALION, THE BOYS' BRIGADE</t>
  </si>
  <si>
    <t>PR00037</t>
  </si>
  <si>
    <t>SOUTHWELL AND NOTTINGHAM DIOCESE</t>
  </si>
  <si>
    <t>PR00038</t>
  </si>
  <si>
    <t>TAP YOUTH LTD.</t>
  </si>
  <si>
    <t>PR00039</t>
  </si>
  <si>
    <t>THE CENTRE PLACE</t>
  </si>
  <si>
    <t>PR00040</t>
  </si>
  <si>
    <t>UNIQUE COFFEE BAR</t>
  </si>
  <si>
    <t>PR00041</t>
  </si>
  <si>
    <t>ASHFIELD PLAY FORUM</t>
  </si>
  <si>
    <t>PR00042</t>
  </si>
  <si>
    <t>BASSETLAW PLAY FORUM</t>
  </si>
  <si>
    <t>PR00043</t>
  </si>
  <si>
    <t>BROXTOWE PLAY FORUM</t>
  </si>
  <si>
    <t>PR00044</t>
  </si>
  <si>
    <t>GEDLING PLAY FORUM</t>
  </si>
  <si>
    <t>PR00045</t>
  </si>
  <si>
    <t>MANSFIELD PLAY FORUM</t>
  </si>
  <si>
    <t>PR00046</t>
  </si>
  <si>
    <t>NEWARK AND SHERWOOD PLAY SUPPORT GROUP (</t>
  </si>
  <si>
    <t>PR00047</t>
  </si>
  <si>
    <t>RUSHCLIFFE PLAY FORUM</t>
  </si>
  <si>
    <t>PR00048</t>
  </si>
  <si>
    <t>PR00049</t>
  </si>
  <si>
    <t>BASSETLAW ACTION CENTRE – CAR SCHEME</t>
  </si>
  <si>
    <t>PR00050</t>
  </si>
  <si>
    <t>BASSETLAW ACTION CENTRE – MINIBUS SCHEME</t>
  </si>
  <si>
    <t>PR00051</t>
  </si>
  <si>
    <t>CLOWNE AND DISTRICT COMMUNITY TRANSPORT</t>
  </si>
  <si>
    <t>PR00052</t>
  </si>
  <si>
    <t>COLLINGHAM VILLAGE CARE COMMUNITY TRANSP</t>
  </si>
  <si>
    <t>PR00053</t>
  </si>
  <si>
    <t>COMMUNITY CENTREPOINT LTD.</t>
  </si>
  <si>
    <t>PR00054</t>
  </si>
  <si>
    <t>DIAL A TRIP LIMITED</t>
  </si>
  <si>
    <t>PR00055</t>
  </si>
  <si>
    <t>DOOR2DOOR (NEWARK AND SHERWOOD CVS)</t>
  </si>
  <si>
    <t>PR00056</t>
  </si>
  <si>
    <t>EAST LEAKE COMMUNITY CARE ASSOCIATION</t>
  </si>
  <si>
    <t>PR00057</t>
  </si>
  <si>
    <t>EASTWOOD VOLUNTEER BUREAU</t>
  </si>
  <si>
    <t>PR00058</t>
  </si>
  <si>
    <t>EREWASH COMMUNITY TRANSPORT LTD.</t>
  </si>
  <si>
    <t>PR00059</t>
  </si>
  <si>
    <t>GEDLING COMMUNITY AND VOLUNTARY SERVICES</t>
  </si>
  <si>
    <t>PR00060</t>
  </si>
  <si>
    <t>OUR CENTRE (INCLUDING ASHFIELD VOLUNTARY</t>
  </si>
  <si>
    <t>PR00061</t>
  </si>
  <si>
    <t>OUR CENTRE (INCLUDING THE SHERWOOD COUNT</t>
  </si>
  <si>
    <t>PR00062</t>
  </si>
  <si>
    <t>RAVENSHEAD COMMUNITY TRANSPORT</t>
  </si>
  <si>
    <t>PR00063</t>
  </si>
  <si>
    <t>RUSHCLIFFE COMMUNITY AND VOLUNTARY SERVI</t>
  </si>
  <si>
    <t>PR00064</t>
  </si>
  <si>
    <t>SOAR VALLEY BUS (INCLUDING KEYWORTH COMM</t>
  </si>
  <si>
    <t>PR00065</t>
  </si>
  <si>
    <t>THE HELPFUL BUREAU</t>
  </si>
  <si>
    <t>PR00066</t>
  </si>
  <si>
    <t>WRVS HOME FROM HOSPITAL SERVICE</t>
  </si>
  <si>
    <t>PR00098</t>
  </si>
  <si>
    <t>58I (PSVA)</t>
  </si>
  <si>
    <t>PR00099</t>
  </si>
  <si>
    <t>BROXTOWE YOUTH HOMELESSNESS</t>
  </si>
  <si>
    <t>PR00100</t>
  </si>
  <si>
    <t>CEDAR HOUSING</t>
  </si>
  <si>
    <t>PR00101</t>
  </si>
  <si>
    <t>COLLINGHAM RURAL ADVICE AND RESOURCE CEN</t>
  </si>
  <si>
    <t>PR00102</t>
  </si>
  <si>
    <t>COTGRAVE ADVICE CENTRE</t>
  </si>
  <si>
    <t>PR00103</t>
  </si>
  <si>
    <t>FRIARY DROP-IN</t>
  </si>
  <si>
    <t>PR00104</t>
  </si>
  <si>
    <t>HOPE</t>
  </si>
  <si>
    <t>PR00105</t>
  </si>
  <si>
    <t>MANSFIELD WELFARE RIGHTS</t>
  </si>
  <si>
    <t>PR00106</t>
  </si>
  <si>
    <t>NOTTINGHAMSHIRE HOUSING ADVICE SERVICE</t>
  </si>
  <si>
    <t>PR00107</t>
  </si>
  <si>
    <t>RADCLIFFE ON TRENT ADVICE CENTRE</t>
  </si>
  <si>
    <t>PR00108</t>
  </si>
  <si>
    <t>DISABILITIES LIVING CENTRE</t>
  </si>
  <si>
    <t>PR00109</t>
  </si>
  <si>
    <t>DISABILITY NOTTINGHAMSHIRE</t>
  </si>
  <si>
    <t>PR00110</t>
  </si>
  <si>
    <t>NOTTINGHAMSHIRE DEAF SOCIETY</t>
  </si>
  <si>
    <t>PR00111</t>
  </si>
  <si>
    <t>CLOVER CLUB</t>
  </si>
  <si>
    <t>PR00112</t>
  </si>
  <si>
    <t>NOTTINGHAM MENCAP</t>
  </si>
  <si>
    <t>PR00113</t>
  </si>
  <si>
    <t>OPEN MINDS</t>
  </si>
  <si>
    <t>PR00114</t>
  </si>
  <si>
    <t>RUMBLES CATERING PROJECT</t>
  </si>
  <si>
    <t>PR00115</t>
  </si>
  <si>
    <t>SOUTHWELL CARE PROJECT</t>
  </si>
  <si>
    <t>PR00116</t>
  </si>
  <si>
    <t>STONEBRIDGE CITY FARM</t>
  </si>
  <si>
    <t>PR00117</t>
  </si>
  <si>
    <t>THE WORK PLACE</t>
  </si>
  <si>
    <t>PR00118</t>
  </si>
  <si>
    <t>NOTTS MIND NETWORK</t>
  </si>
  <si>
    <t>PR00119</t>
  </si>
  <si>
    <t>ISAS - INCEST &amp; SEXUAL ABUSE SURVIVORS</t>
  </si>
  <si>
    <t>PR00120</t>
  </si>
  <si>
    <t>NOTTINGHAM RAPE CRISIS</t>
  </si>
  <si>
    <t>PR00121</t>
  </si>
  <si>
    <t>SHE - SURVIVORS HELPING EACH OTHER</t>
  </si>
  <si>
    <t>PR00122</t>
  </si>
  <si>
    <t>BROXTOWE WOMEN'S PROJECT</t>
  </si>
  <si>
    <t>PR00123</t>
  </si>
  <si>
    <t>NOTTS WOMENS AID CHILDRENS SUPPORT</t>
  </si>
  <si>
    <t>PR00124</t>
  </si>
  <si>
    <t>MIDLAND WOMEN'S AID</t>
  </si>
  <si>
    <t>PR00125</t>
  </si>
  <si>
    <t>NEWARK WOMEN'S AID</t>
  </si>
  <si>
    <t>PR00126</t>
  </si>
  <si>
    <t>NOTTS WOMEN'S AID</t>
  </si>
  <si>
    <t>PR00127</t>
  </si>
  <si>
    <t>NDVF (NOTTINGHAM DOMESTIC VIOLENCE FORUM</t>
  </si>
  <si>
    <t>PR00128</t>
  </si>
  <si>
    <t>ROSHNI</t>
  </si>
  <si>
    <t>PR00129</t>
  </si>
  <si>
    <t>WOMEN'S AID INTEGRATED SERVICES</t>
  </si>
  <si>
    <t>PR00130</t>
  </si>
  <si>
    <t>NORTH NOTTS INDEPENDENT DOMESTIC ABUSE S</t>
  </si>
  <si>
    <t>PR00131</t>
  </si>
  <si>
    <t>RCAN</t>
  </si>
  <si>
    <t>PR00132</t>
  </si>
  <si>
    <t>BASSETLAW CVS</t>
  </si>
  <si>
    <t>PR00133</t>
  </si>
  <si>
    <t>BASSETLAW CVS (SIA)</t>
  </si>
  <si>
    <t>PR00134</t>
  </si>
  <si>
    <t>COMMUNITY ACCOUNTING PLUS</t>
  </si>
  <si>
    <t>PR00135</t>
  </si>
  <si>
    <t>NAVO</t>
  </si>
  <si>
    <t>PR00136</t>
  </si>
  <si>
    <t>RUSHCLIFFE CVS (NIA)</t>
  </si>
  <si>
    <t>PR00137</t>
  </si>
  <si>
    <t>WAIS CHILDREN SERVICES</t>
  </si>
  <si>
    <t>PR00138</t>
  </si>
  <si>
    <t>WAIS HELPLINE</t>
  </si>
  <si>
    <t>PR00139</t>
  </si>
  <si>
    <t>NIDAS CHILDRENS SUPPORT</t>
  </si>
  <si>
    <t>PR00140</t>
  </si>
  <si>
    <t>PR00141</t>
  </si>
  <si>
    <t>PR00142</t>
  </si>
  <si>
    <t>PR00143</t>
  </si>
  <si>
    <t>PRAH008</t>
  </si>
  <si>
    <t>H-BAR ASHFIELD</t>
  </si>
  <si>
    <t>PRAH010</t>
  </si>
  <si>
    <t>PRAH011</t>
  </si>
  <si>
    <t>PRAH012</t>
  </si>
  <si>
    <t>PRAH014</t>
  </si>
  <si>
    <t>PRAH021</t>
  </si>
  <si>
    <t>SELSTON XMAS FESTIVITIES</t>
  </si>
  <si>
    <t>PRAH022</t>
  </si>
  <si>
    <t>3 L/C NR ST JOHNS AMBULANCE/DAY NURSERY</t>
  </si>
  <si>
    <t>PRAH023</t>
  </si>
  <si>
    <t>ST MARY MAG'LENE CHURCH YD HUCK'LL 3 L/C</t>
  </si>
  <si>
    <t>PRAH024</t>
  </si>
  <si>
    <t>L/C SUPPORT 249ALFRETON RD,SUTTON IN ASH</t>
  </si>
  <si>
    <t>PRAH035</t>
  </si>
  <si>
    <t>AWAITING INFO</t>
  </si>
  <si>
    <t>PRAH056</t>
  </si>
  <si>
    <t>SALMON LN, ANNESLEY OIL - EA</t>
  </si>
  <si>
    <t>PRAH069</t>
  </si>
  <si>
    <t>EA A608 MANSFIELD ROAD, ANNESLEY</t>
  </si>
  <si>
    <t>PRAH104</t>
  </si>
  <si>
    <t>11 BURN ST SUTTON IN ASHFIELD HEDGE CUT</t>
  </si>
  <si>
    <t>PRAH111</t>
  </si>
  <si>
    <t>HAMILTON RD, S-IN-A M/H - EA</t>
  </si>
  <si>
    <t>PRAH112</t>
  </si>
  <si>
    <t>HAMILTON RD, S-IN-A LOOSE M/H - EA</t>
  </si>
  <si>
    <t>PRAH114</t>
  </si>
  <si>
    <t>57 CARSIC RD, S-IN-A P/H IN F/P - EA</t>
  </si>
  <si>
    <t>PRAH115</t>
  </si>
  <si>
    <t>ASHWOOD DR, K-IN-A HYDRANT LID - EA</t>
  </si>
  <si>
    <t>PRAH121</t>
  </si>
  <si>
    <t>PRAH124</t>
  </si>
  <si>
    <t>SHORTWOOD AVE, HUCKNALL OIL SPILL - EA</t>
  </si>
  <si>
    <t>PRAH128</t>
  </si>
  <si>
    <t>PRAH132</t>
  </si>
  <si>
    <t>ASHFIELD UNRECOVERABLE</t>
  </si>
  <si>
    <t>PRAH137</t>
  </si>
  <si>
    <t>JNC NOTTT'M RD/MAPLE LEAF WAY HUCKNALL</t>
  </si>
  <si>
    <t>PRAH139</t>
  </si>
  <si>
    <t>PRAH140</t>
  </si>
  <si>
    <t>O/S 31 COMMONSIDE, SELSTON RESITE COLUMN</t>
  </si>
  <si>
    <t>PRAH141</t>
  </si>
  <si>
    <t>PRAH142</t>
  </si>
  <si>
    <t>PRAH143</t>
  </si>
  <si>
    <t>PRAH144</t>
  </si>
  <si>
    <t>EXPORT DRIVE HUTHWAITE DAMAGED CABLE....</t>
  </si>
  <si>
    <t>PRAH145</t>
  </si>
  <si>
    <t>14 LANGTON HOLLOW, SELSTON LC DISCONNECT</t>
  </si>
  <si>
    <t>PRAH146</t>
  </si>
  <si>
    <t>PRAH147</t>
  </si>
  <si>
    <t>PRAH148</t>
  </si>
  <si>
    <t>PRAH149</t>
  </si>
  <si>
    <t>PRAH150</t>
  </si>
  <si>
    <t>PRAH151</t>
  </si>
  <si>
    <t>PRAH152</t>
  </si>
  <si>
    <t>PRAH153</t>
  </si>
  <si>
    <t>PRAH154</t>
  </si>
  <si>
    <t>PRAH155</t>
  </si>
  <si>
    <t>PRAH156</t>
  </si>
  <si>
    <t>PRAH157</t>
  </si>
  <si>
    <t>PRAH158</t>
  </si>
  <si>
    <t>PRAH159</t>
  </si>
  <si>
    <t>PRAH160</t>
  </si>
  <si>
    <t>PRBH034</t>
  </si>
  <si>
    <t>PRBH060</t>
  </si>
  <si>
    <t>PRBH072</t>
  </si>
  <si>
    <t>PRBH089</t>
  </si>
  <si>
    <t>PRBH090</t>
  </si>
  <si>
    <t>PRBH091</t>
  </si>
  <si>
    <t>PRBH092</t>
  </si>
  <si>
    <t>PRBH094</t>
  </si>
  <si>
    <t>PRBH095</t>
  </si>
  <si>
    <t>PRBH096</t>
  </si>
  <si>
    <t>PRBH097</t>
  </si>
  <si>
    <t>PRBH098</t>
  </si>
  <si>
    <t>PRBH099</t>
  </si>
  <si>
    <t>PRBH100</t>
  </si>
  <si>
    <t>PRBH103</t>
  </si>
  <si>
    <t>PRBH104</t>
  </si>
  <si>
    <t>PRBH105</t>
  </si>
  <si>
    <t>PRBH106</t>
  </si>
  <si>
    <t>PRBH109</t>
  </si>
  <si>
    <t>PRBH110</t>
  </si>
  <si>
    <t>PRBH113</t>
  </si>
  <si>
    <t>PRBH114</t>
  </si>
  <si>
    <t>PRBH115</t>
  </si>
  <si>
    <t>PRBH116</t>
  </si>
  <si>
    <t>PRBH117</t>
  </si>
  <si>
    <t>PRBH118</t>
  </si>
  <si>
    <t>PRBH119</t>
  </si>
  <si>
    <t>S278 WIGWAM LANE  HUCKNALL</t>
  </si>
  <si>
    <t>PRBH134</t>
  </si>
  <si>
    <t>ASDA HARWORTH</t>
  </si>
  <si>
    <t>PRBH135</t>
  </si>
  <si>
    <t>CARLTON RD WORKSOP TESCO S278</t>
  </si>
  <si>
    <t>PRBH154</t>
  </si>
  <si>
    <t>CALVERTON RD/COPPICE RD, ARNOLD S278</t>
  </si>
  <si>
    <t>PRBH169</t>
  </si>
  <si>
    <t>PAPPLEWICK LN, HUCKNALL  STREET LIGHTING</t>
  </si>
  <si>
    <t>PRBH170</t>
  </si>
  <si>
    <t>WILFORD LN, W BRIDGFORD  STREET LIGHTING</t>
  </si>
  <si>
    <t>PRBH176</t>
  </si>
  <si>
    <t>DEBDALE LANE, MANSFIELD WOODHOUSE S278</t>
  </si>
  <si>
    <t>PRBH177</t>
  </si>
  <si>
    <t>WILFORD LANE MEDICAL CENTRE S278</t>
  </si>
  <si>
    <t>PRBH179</t>
  </si>
  <si>
    <t>ST LIGHT SHERWOOD RISE PHASE6,MANSF WOOD</t>
  </si>
  <si>
    <t>PRBH181</t>
  </si>
  <si>
    <t>DEVON DRIVE/WESTFIELD LANE, MANSFIELD</t>
  </si>
  <si>
    <t>PRBH182</t>
  </si>
  <si>
    <t>BARNBY GATE, NEWARK</t>
  </si>
  <si>
    <t>PRBH185</t>
  </si>
  <si>
    <t>PORTLAND ROAD, SELSTON</t>
  </si>
  <si>
    <t>PRBH188</t>
  </si>
  <si>
    <t>ACORN AVENUE, GILTBROOK</t>
  </si>
  <si>
    <t>PRBH189</t>
  </si>
  <si>
    <t>COTGRAVE COLLIERY S38</t>
  </si>
  <si>
    <t>PRBH191</t>
  </si>
  <si>
    <t>BEVERCOTES COLLIERY S278 LIGHTING</t>
  </si>
  <si>
    <t>PRBH192</t>
  </si>
  <si>
    <t>HOLLYGATE LN, COTGRAVE COLLIERY S278</t>
  </si>
  <si>
    <t>PRBH193</t>
  </si>
  <si>
    <t>NTH'N SITE ACCESS COTGRAVE COLLIERY S278</t>
  </si>
  <si>
    <t>PRBH194</t>
  </si>
  <si>
    <t>STAGGLETHORPE LN/A52 COTGRAVE COLLIERY</t>
  </si>
  <si>
    <t>PRBH195</t>
  </si>
  <si>
    <t>BROOMHILL FARM, HUCKNALL S38</t>
  </si>
  <si>
    <t>PRBH196</t>
  </si>
  <si>
    <t>BROOMHILL FARM, HUCKNALL S278</t>
  </si>
  <si>
    <t>PRBH197</t>
  </si>
  <si>
    <t>WILFORD LN, WEST BRIDGFORD S38</t>
  </si>
  <si>
    <t>PRBH198</t>
  </si>
  <si>
    <t>PRBH199</t>
  </si>
  <si>
    <t>PRBH200</t>
  </si>
  <si>
    <t>KINGS ACRE,CAVENDISH WAY, CLIPSTONE</t>
  </si>
  <si>
    <t>PRBH201</t>
  </si>
  <si>
    <t>PRBH202</t>
  </si>
  <si>
    <t>BABWORTH RD/ORDSALL RD, RETFORD</t>
  </si>
  <si>
    <t>PRBH203</t>
  </si>
  <si>
    <t>WEST HILL PUFFING CROSSING, RETFORD</t>
  </si>
  <si>
    <t>PRBH204</t>
  </si>
  <si>
    <t>MEETING HOUSE CLOSE, EAST LEAKE</t>
  </si>
  <si>
    <t>PRBH205</t>
  </si>
  <si>
    <t>HOLLYGATE LN FOOTWAY IMPROVEM'T COTGRAVE</t>
  </si>
  <si>
    <t>PRBH206</t>
  </si>
  <si>
    <t>LARWOOD PARK, K-IN-A</t>
  </si>
  <si>
    <t>PRBH207</t>
  </si>
  <si>
    <t>BANNATYNES H'LTH CLUB BRIAR LN MANSFIELD</t>
  </si>
  <si>
    <t>PRBH208</t>
  </si>
  <si>
    <t>PASTURES LANE, RUDDINGTON S38</t>
  </si>
  <si>
    <t>PRBH209</t>
  </si>
  <si>
    <t>CLIFTON RD/WILFORD RD, RUDDINGTON S278</t>
  </si>
  <si>
    <t>PRBH210</t>
  </si>
  <si>
    <t>PRBH211</t>
  </si>
  <si>
    <t>TA CENTRE WILFORD LANE W BRIDGFORD S278</t>
  </si>
  <si>
    <t>PRBH212</t>
  </si>
  <si>
    <t>LONDON RD JNC BOWBRIDGE/MOUNT RDS NEWARK</t>
  </si>
  <si>
    <t>PRBH213</t>
  </si>
  <si>
    <t>BROWNLOW DRIVE, MANSFIELD</t>
  </si>
  <si>
    <t>PRBH214</t>
  </si>
  <si>
    <t>WATNALL RD, HUCKNALL PH 1 S278 &amp; S38</t>
  </si>
  <si>
    <t>PRBH215</t>
  </si>
  <si>
    <t>PRBH216</t>
  </si>
  <si>
    <t>SMITH SQUARE, HARWORTH</t>
  </si>
  <si>
    <t>PRBH217</t>
  </si>
  <si>
    <t>WHINNEY LANE, OLLERTON</t>
  </si>
  <si>
    <t>PRBH218</t>
  </si>
  <si>
    <t>ANNESLEY COLLIERY S38</t>
  </si>
  <si>
    <t>PRBH219</t>
  </si>
  <si>
    <t>HASSOCKS LANE, BEESTON</t>
  </si>
  <si>
    <t>PRBH220</t>
  </si>
  <si>
    <t>COSTOCK RD, EAST LEAKE</t>
  </si>
  <si>
    <t>PRBH221</t>
  </si>
  <si>
    <t>PRBH222</t>
  </si>
  <si>
    <t>PRBH223</t>
  </si>
  <si>
    <t>COXMOOR ROAD, SUTTON-IN-ASHFIELD S38</t>
  </si>
  <si>
    <t>PRBH224</t>
  </si>
  <si>
    <t>LAND CLIPSTONE RD W/STARTFLD RD FST TOWN</t>
  </si>
  <si>
    <t>PRBH225</t>
  </si>
  <si>
    <t>LIDL MANSFIELD ROAD, ARNOLD</t>
  </si>
  <si>
    <t>PRBH226</t>
  </si>
  <si>
    <t>S38 CHURCH STREET, EASTWOOD</t>
  </si>
  <si>
    <t>PRBH227</t>
  </si>
  <si>
    <t>PRBH228</t>
  </si>
  <si>
    <t>PRBH229</t>
  </si>
  <si>
    <t>NEWARK LEISURE CENTRE S278 AND S38</t>
  </si>
  <si>
    <t>PRBH230</t>
  </si>
  <si>
    <t>KEATS CRESCENT, WORKSOP S38</t>
  </si>
  <si>
    <t>PRBH231</t>
  </si>
  <si>
    <t>WEST HILL ROAD, ORDSALL S38</t>
  </si>
  <si>
    <t>PRBH232</t>
  </si>
  <si>
    <t>PRBH233</t>
  </si>
  <si>
    <t>PRBH234</t>
  </si>
  <si>
    <t>PRBH235</t>
  </si>
  <si>
    <t>PRBH236</t>
  </si>
  <si>
    <t>PRBH237</t>
  </si>
  <si>
    <t>PRBH238</t>
  </si>
  <si>
    <t>PRBH239</t>
  </si>
  <si>
    <t>PRBH240</t>
  </si>
  <si>
    <t>PRBH241</t>
  </si>
  <si>
    <t>PRBH242</t>
  </si>
  <si>
    <t>PRBH243</t>
  </si>
  <si>
    <t>PRBH244</t>
  </si>
  <si>
    <t>PRBH245</t>
  </si>
  <si>
    <t>PRBH246</t>
  </si>
  <si>
    <t>PRBH247</t>
  </si>
  <si>
    <t>BIRCH ST, CHURCH WARSOP LIGHTING</t>
  </si>
  <si>
    <t>PRBH248</t>
  </si>
  <si>
    <t>PRBH249</t>
  </si>
  <si>
    <t>PRBH250</t>
  </si>
  <si>
    <t>LINDHURST DEVELPMNTS, MANSFLD JNC 1,2,11</t>
  </si>
  <si>
    <t>PRBH251</t>
  </si>
  <si>
    <t>PRBH252</t>
  </si>
  <si>
    <t>PRBH253</t>
  </si>
  <si>
    <t>PRBH254</t>
  </si>
  <si>
    <t>PRBH255</t>
  </si>
  <si>
    <t>PRBH256</t>
  </si>
  <si>
    <t>PRBH257</t>
  </si>
  <si>
    <t>PRBH258</t>
  </si>
  <si>
    <t>PRBH259</t>
  </si>
  <si>
    <t>PRBH260</t>
  </si>
  <si>
    <t>PRBH261</t>
  </si>
  <si>
    <t>PRBH262</t>
  </si>
  <si>
    <t>PRBH263</t>
  </si>
  <si>
    <t>PRBH264</t>
  </si>
  <si>
    <t>PRBH265</t>
  </si>
  <si>
    <t>PRBH266</t>
  </si>
  <si>
    <t>PRBH267</t>
  </si>
  <si>
    <t>PRBH268</t>
  </si>
  <si>
    <t>PRBH269</t>
  </si>
  <si>
    <t>PRBH270</t>
  </si>
  <si>
    <t>PRBH271</t>
  </si>
  <si>
    <t>PRBH272</t>
  </si>
  <si>
    <t>PRBH273</t>
  </si>
  <si>
    <t>PRBH274</t>
  </si>
  <si>
    <t>PRBH275</t>
  </si>
  <si>
    <t>PRBH276</t>
  </si>
  <si>
    <t>PRBH277</t>
  </si>
  <si>
    <t>PRBH278</t>
  </si>
  <si>
    <t>PRBH279</t>
  </si>
  <si>
    <t>PRBH280</t>
  </si>
  <si>
    <t>PRCA446</t>
  </si>
  <si>
    <t>PRCD007</t>
  </si>
  <si>
    <t>PRCD029</t>
  </si>
  <si>
    <t>PRCD030</t>
  </si>
  <si>
    <t>PRCE016</t>
  </si>
  <si>
    <t>PRCE025</t>
  </si>
  <si>
    <t>PRCE038</t>
  </si>
  <si>
    <t>PRCF019</t>
  </si>
  <si>
    <t>LINDLEYS LANE KIRKBY-IN-ASHF</t>
  </si>
  <si>
    <t>PRCG002</t>
  </si>
  <si>
    <t>PRCG003</t>
  </si>
  <si>
    <t>PRCG015</t>
  </si>
  <si>
    <t>PRCG018</t>
  </si>
  <si>
    <t>PRCG023</t>
  </si>
  <si>
    <t>PRCG047</t>
  </si>
  <si>
    <t>PRCG049</t>
  </si>
  <si>
    <t>PRCG051</t>
  </si>
  <si>
    <t>PRCG052</t>
  </si>
  <si>
    <t>PRCH003</t>
  </si>
  <si>
    <t>PRCH005</t>
  </si>
  <si>
    <t>PRCH006</t>
  </si>
  <si>
    <t>PRCH009</t>
  </si>
  <si>
    <t>PRCH017</t>
  </si>
  <si>
    <t>PRCH019</t>
  </si>
  <si>
    <t>PRCH023</t>
  </si>
  <si>
    <t>PRCH026</t>
  </si>
  <si>
    <t>PRCH041</t>
  </si>
  <si>
    <t>PRCH043</t>
  </si>
  <si>
    <t>PRCH044</t>
  </si>
  <si>
    <t>PRCH048</t>
  </si>
  <si>
    <t>PRCH056</t>
  </si>
  <si>
    <t>PRCH057</t>
  </si>
  <si>
    <t>PRCH061</t>
  </si>
  <si>
    <t>PRCH062</t>
  </si>
  <si>
    <t>PRCH070</t>
  </si>
  <si>
    <t>PRCH082</t>
  </si>
  <si>
    <t>PRCH085</t>
  </si>
  <si>
    <t>PRCH086</t>
  </si>
  <si>
    <t>S278 GOTHAM RD EAST LEAKE</t>
  </si>
  <si>
    <t>PRCH087</t>
  </si>
  <si>
    <t>PRCH089</t>
  </si>
  <si>
    <t>DEVELOPMENT CONTROL HIGHWAYS</t>
  </si>
  <si>
    <t>PRCH092</t>
  </si>
  <si>
    <t>PRCH100</t>
  </si>
  <si>
    <t>RUDD CONNECTION/BUSINESS PARK</t>
  </si>
  <si>
    <t>PRCH101</t>
  </si>
  <si>
    <t>PRCH103</t>
  </si>
  <si>
    <t>SHARPHILL WOODS EDWALTON</t>
  </si>
  <si>
    <t>PRCH105</t>
  </si>
  <si>
    <t>PRCH106</t>
  </si>
  <si>
    <t>GIN CLOSE WAY AWSWORTH</t>
  </si>
  <si>
    <t>PRCH107</t>
  </si>
  <si>
    <t>PRCH111</t>
  </si>
  <si>
    <t>BASSETLAW SCHOOLS PFI</t>
  </si>
  <si>
    <t>PRCH116</t>
  </si>
  <si>
    <t>SERLBY PARK BRIDGE (1406B)</t>
  </si>
  <si>
    <t>PRCH120</t>
  </si>
  <si>
    <t>CUCKNEY CRICKET CLUB WHITE LINING</t>
  </si>
  <si>
    <t>PRCH121</t>
  </si>
  <si>
    <t>PRCH126</t>
  </si>
  <si>
    <t>PRCH127</t>
  </si>
  <si>
    <t>S278 LAND AT GATEFORD HOTEL</t>
  </si>
  <si>
    <t>PRCH128</t>
  </si>
  <si>
    <t>S278 VEXATION LANE EDWINSTOWE</t>
  </si>
  <si>
    <t>PRCH129</t>
  </si>
  <si>
    <t>MARSHAM DRIVE ARNOLD</t>
  </si>
  <si>
    <t>PRCH132</t>
  </si>
  <si>
    <t>PRCH133</t>
  </si>
  <si>
    <t>NEWARK TROS</t>
  </si>
  <si>
    <t>PRCH134</t>
  </si>
  <si>
    <t>PRCH135</t>
  </si>
  <si>
    <t>MARR PAVEMENT FAILURE</t>
  </si>
  <si>
    <t>PRCH136</t>
  </si>
  <si>
    <t>FULWOOD GRANGE FARM</t>
  </si>
  <si>
    <t>PRCH138</t>
  </si>
  <si>
    <t>S278NORTHERN RD/STRAWBERRY HAL</t>
  </si>
  <si>
    <t>PRCH139</t>
  </si>
  <si>
    <t>RECUTTING TRAFFIC MONITOR LOOP</t>
  </si>
  <si>
    <t>PRCH140</t>
  </si>
  <si>
    <t>STOKE LANE STOKE BARDOLPH S278</t>
  </si>
  <si>
    <t>PRCH142</t>
  </si>
  <si>
    <t>PRCH144</t>
  </si>
  <si>
    <t>PRCH145</t>
  </si>
  <si>
    <t>RESITE TRAFFIC COUNTER</t>
  </si>
  <si>
    <t>PRCH147</t>
  </si>
  <si>
    <t>CROWN FARM WAY EXTENSION</t>
  </si>
  <si>
    <t>PRCH150</t>
  </si>
  <si>
    <t>RECYCLING IN DEPOTS (NORTH)</t>
  </si>
  <si>
    <t>PRCH153</t>
  </si>
  <si>
    <t>PRCH155</t>
  </si>
  <si>
    <t>STOCKINGS FARM  ARNOLD  S278</t>
  </si>
  <si>
    <t>PRCH157</t>
  </si>
  <si>
    <t>PRCH158</t>
  </si>
  <si>
    <t>S278 A1/B6387 TWYFORD BRIDGE</t>
  </si>
  <si>
    <t>PRCH161</t>
  </si>
  <si>
    <t>SALTERFORD SEWAGE WORKS ACCESS</t>
  </si>
  <si>
    <t>PRCH162</t>
  </si>
  <si>
    <t>PRCH164</t>
  </si>
  <si>
    <t>BROXTOWE RECHARGES</t>
  </si>
  <si>
    <t>PRCH165</t>
  </si>
  <si>
    <t>MANSFIELD RECHARGES</t>
  </si>
  <si>
    <t>PRCH166</t>
  </si>
  <si>
    <t>ASHFIELD RECHARGES</t>
  </si>
  <si>
    <t>PRCH167</t>
  </si>
  <si>
    <t>PRCH168</t>
  </si>
  <si>
    <t>PRCH169</t>
  </si>
  <si>
    <t>A614 REMOVE AND REPLACE LIGHTS-WIDE LOAD</t>
  </si>
  <si>
    <t>PRCH172</t>
  </si>
  <si>
    <t>PRCH173</t>
  </si>
  <si>
    <t>PRCH174</t>
  </si>
  <si>
    <t>PRCH175</t>
  </si>
  <si>
    <t>PEEK - SWITCH OFF/ON</t>
  </si>
  <si>
    <t>PRCH176</t>
  </si>
  <si>
    <t>JACK RIDINGS RAILWAYBRIDGE(1242B) DAMAGE</t>
  </si>
  <si>
    <t>PRCH178</t>
  </si>
  <si>
    <t>A453 COMPOUND TEMPORARY ACCESS</t>
  </si>
  <si>
    <t>PRCH180</t>
  </si>
  <si>
    <t>S38 MARY STREET  RHODESIA</t>
  </si>
  <si>
    <t>PRCH182</t>
  </si>
  <si>
    <t>COMMON ROAD, FULWOOD EMBANKMENT REPAIRS</t>
  </si>
  <si>
    <t>PRCH186</t>
  </si>
  <si>
    <t>WIDELOAD FACILITY A614 TO A38 -JULY 2013</t>
  </si>
  <si>
    <t>PRCH187</t>
  </si>
  <si>
    <t>REPAIRS TO BRIDGE NO 1550B NEWLANDS FARM</t>
  </si>
  <si>
    <t>PRCH188</t>
  </si>
  <si>
    <t>RHODESIA PLAY PARK OPENING EVENT</t>
  </si>
  <si>
    <t>PRCH189</t>
  </si>
  <si>
    <t>PRCH191</t>
  </si>
  <si>
    <t>PRCH192</t>
  </si>
  <si>
    <t>PRCH193</t>
  </si>
  <si>
    <t>PRCH194</t>
  </si>
  <si>
    <t>PRCH195</t>
  </si>
  <si>
    <t>PRCH196</t>
  </si>
  <si>
    <t>PRCH197</t>
  </si>
  <si>
    <t>PRCH198</t>
  </si>
  <si>
    <t>PRCH200</t>
  </si>
  <si>
    <t>PRCH201</t>
  </si>
  <si>
    <t>PRCH202</t>
  </si>
  <si>
    <t>PRCH204</t>
  </si>
  <si>
    <t>PRCH205</t>
  </si>
  <si>
    <t>PRCH206</t>
  </si>
  <si>
    <t>PRCH207</t>
  </si>
  <si>
    <t>PRCH208</t>
  </si>
  <si>
    <t>PRCH209</t>
  </si>
  <si>
    <t>PRCH210</t>
  </si>
  <si>
    <t>PRCH211</t>
  </si>
  <si>
    <t>PRCH212</t>
  </si>
  <si>
    <t>PRCH213</t>
  </si>
  <si>
    <t>PRCH214</t>
  </si>
  <si>
    <t>PRCH215</t>
  </si>
  <si>
    <t>PRCH216</t>
  </si>
  <si>
    <t>PRCH217</t>
  </si>
  <si>
    <t>PRCH218</t>
  </si>
  <si>
    <t>CAMELOT ST, RUDDINGTON STOPPING UP ORDER</t>
  </si>
  <si>
    <t>PRCH219</t>
  </si>
  <si>
    <t>PRCH220</t>
  </si>
  <si>
    <t>PRCH221</t>
  </si>
  <si>
    <t>PRCH222</t>
  </si>
  <si>
    <t>PRCH223</t>
  </si>
  <si>
    <t>PRCH224</t>
  </si>
  <si>
    <t>PRCH225</t>
  </si>
  <si>
    <t>PRCH226</t>
  </si>
  <si>
    <t>PRCH227</t>
  </si>
  <si>
    <t>GRT NTH RD, STH MUSKHAM PARAPET DMGD</t>
  </si>
  <si>
    <t>PRCH228</t>
  </si>
  <si>
    <t>PRCH229</t>
  </si>
  <si>
    <t>BEAUVALE BEAUVALE ABBEY FRM TOURIST SIGN</t>
  </si>
  <si>
    <t>PRCH230</t>
  </si>
  <si>
    <t>PRCH231</t>
  </si>
  <si>
    <t>PRCH232</t>
  </si>
  <si>
    <t>PRCH233</t>
  </si>
  <si>
    <t>PRCH234</t>
  </si>
  <si>
    <t>PRCH235</t>
  </si>
  <si>
    <t>PRCH236</t>
  </si>
  <si>
    <t>PRCH237</t>
  </si>
  <si>
    <t>PRCH238</t>
  </si>
  <si>
    <t>PRCH239</t>
  </si>
  <si>
    <t>PRCH240</t>
  </si>
  <si>
    <t>REBECCA ADLINGTON SWIM CENTRE SIGNAGE...</t>
  </si>
  <si>
    <t>PRCH241</t>
  </si>
  <si>
    <t>PRCH242</t>
  </si>
  <si>
    <t>PRCH243</t>
  </si>
  <si>
    <t>BEESTON/ TOTON  ARMY RES. CENTRE SIGNS</t>
  </si>
  <si>
    <t>PRCH244</t>
  </si>
  <si>
    <t>PRCH245</t>
  </si>
  <si>
    <t>PRCH246</t>
  </si>
  <si>
    <t>PRCH247</t>
  </si>
  <si>
    <t>PRCH248</t>
  </si>
  <si>
    <t>PRCH249</t>
  </si>
  <si>
    <t>PRCH250</t>
  </si>
  <si>
    <t>PRCH251</t>
  </si>
  <si>
    <t>PRDH001</t>
  </si>
  <si>
    <t>AUTOMATIC TRAFFIC COUNTS</t>
  </si>
  <si>
    <t>PRDH002</t>
  </si>
  <si>
    <t>PRDH004</t>
  </si>
  <si>
    <t>COUNTY TUBE SURVEYS</t>
  </si>
  <si>
    <t>PRDH006</t>
  </si>
  <si>
    <t>PRDH007</t>
  </si>
  <si>
    <t>PRDH008</t>
  </si>
  <si>
    <t>PRDH009</t>
  </si>
  <si>
    <t>PRDH010</t>
  </si>
  <si>
    <t>PREN016</t>
  </si>
  <si>
    <t>PREN112</t>
  </si>
  <si>
    <t>PREN113</t>
  </si>
  <si>
    <t>PREN116</t>
  </si>
  <si>
    <t>PREN121</t>
  </si>
  <si>
    <t>PREN136</t>
  </si>
  <si>
    <t>PREN138</t>
  </si>
  <si>
    <t>PREN201</t>
  </si>
  <si>
    <t>PREN202</t>
  </si>
  <si>
    <t>PREN219</t>
  </si>
  <si>
    <t>PREN222</t>
  </si>
  <si>
    <t>PREN224</t>
  </si>
  <si>
    <t>PREN310</t>
  </si>
  <si>
    <t>PREN312</t>
  </si>
  <si>
    <t>PREN313</t>
  </si>
  <si>
    <t>PREN317</t>
  </si>
  <si>
    <t>PREN318</t>
  </si>
  <si>
    <t>PREN320</t>
  </si>
  <si>
    <t>PREN321</t>
  </si>
  <si>
    <t>PREN326</t>
  </si>
  <si>
    <t>PREN337</t>
  </si>
  <si>
    <t>A612 BURTON RD / SHEARING HILL</t>
  </si>
  <si>
    <t>PREN344</t>
  </si>
  <si>
    <t>PREN345</t>
  </si>
  <si>
    <t>PREN346</t>
  </si>
  <si>
    <t>PREN355</t>
  </si>
  <si>
    <t>PREN356</t>
  </si>
  <si>
    <t>PREN357</t>
  </si>
  <si>
    <t>PREN406</t>
  </si>
  <si>
    <t>PREN407</t>
  </si>
  <si>
    <t>PREN410</t>
  </si>
  <si>
    <t>CLUMBER STREET/LEEMING STREET</t>
  </si>
  <si>
    <t>PREN413</t>
  </si>
  <si>
    <t>PREN419</t>
  </si>
  <si>
    <t>ARLINGTON WAY / CHAPLEGATE</t>
  </si>
  <si>
    <t>PREN423</t>
  </si>
  <si>
    <t>A6097 EPPERSTONE BP JN MOOR LN</t>
  </si>
  <si>
    <t>PREN424</t>
  </si>
  <si>
    <t>VICTORIA SQUARE  WORKSOP - TESCO</t>
  </si>
  <si>
    <t>PREN429</t>
  </si>
  <si>
    <t>GEDLING BYPASS / STOKE LANE</t>
  </si>
  <si>
    <t>PREN437</t>
  </si>
  <si>
    <t>PREN439</t>
  </si>
  <si>
    <t>A46 NORTHGATE/A17 QUEENS RD</t>
  </si>
  <si>
    <t>PREN440</t>
  </si>
  <si>
    <t>PREN441</t>
  </si>
  <si>
    <t>ST PETERS WAY / STATION STREET</t>
  </si>
  <si>
    <t>PREN443</t>
  </si>
  <si>
    <t>PREN444</t>
  </si>
  <si>
    <t>A52 STAPLEFORD BP/DERBY RD/ILKESTON RD</t>
  </si>
  <si>
    <t>PREN446</t>
  </si>
  <si>
    <t>PREN447</t>
  </si>
  <si>
    <t>A6011 RADCLIFFE RD/CYRIL RD</t>
  </si>
  <si>
    <t>PREN451</t>
  </si>
  <si>
    <t>PREN453</t>
  </si>
  <si>
    <t>BEVERCOTES COLLIERY S278 TRAFFIC SIGNALS</t>
  </si>
  <si>
    <t>PREN454</t>
  </si>
  <si>
    <t>PREN455</t>
  </si>
  <si>
    <t>PREN456</t>
  </si>
  <si>
    <t>PREN457</t>
  </si>
  <si>
    <t>TRAFFIC SIGNAL DESIGN,WHITE HART,DAYBROO</t>
  </si>
  <si>
    <t>PREN458</t>
  </si>
  <si>
    <t>PREN459</t>
  </si>
  <si>
    <t>PREN460</t>
  </si>
  <si>
    <t>PREN461</t>
  </si>
  <si>
    <t>PREN462</t>
  </si>
  <si>
    <t>PREN463</t>
  </si>
  <si>
    <t>PREN464</t>
  </si>
  <si>
    <t>PREN465</t>
  </si>
  <si>
    <t>PREN466</t>
  </si>
  <si>
    <t>PREN467</t>
  </si>
  <si>
    <t>PREN468</t>
  </si>
  <si>
    <t>PREN469</t>
  </si>
  <si>
    <t>PREN470</t>
  </si>
  <si>
    <t>PREN471</t>
  </si>
  <si>
    <t>PREN472</t>
  </si>
  <si>
    <t>PREN473</t>
  </si>
  <si>
    <t>PREN474</t>
  </si>
  <si>
    <t>PREN475</t>
  </si>
  <si>
    <t>PREN476</t>
  </si>
  <si>
    <t>PREN477</t>
  </si>
  <si>
    <t>PRFH002</t>
  </si>
  <si>
    <t>H-BAR MANSFIELD</t>
  </si>
  <si>
    <t>PRFH009</t>
  </si>
  <si>
    <t>S38 THE WOODLANDS,MANSFIELD RD,SPION KOP</t>
  </si>
  <si>
    <t>PRFH017</t>
  </si>
  <si>
    <t>LONGDON LN/SOOKHOLME LN WARSOP VALE-EA</t>
  </si>
  <si>
    <t>PRFH019</t>
  </si>
  <si>
    <t>SUTTON RD A38 OPP KINGS MILL - EA</t>
  </si>
  <si>
    <t>PRFH020</t>
  </si>
  <si>
    <t>SOUTHWELL RD, WEST MANSFIELD - EA</t>
  </si>
  <si>
    <t>PRFH033</t>
  </si>
  <si>
    <t>32 KINGS WALK, MANSFIELD</t>
  </si>
  <si>
    <t>PRFH055</t>
  </si>
  <si>
    <t>PRFH056</t>
  </si>
  <si>
    <t>PRFH085</t>
  </si>
  <si>
    <t>ROBIN DOWN WAY, MANSFIELD P/H - EA</t>
  </si>
  <si>
    <t>PRFH101</t>
  </si>
  <si>
    <t>MANSFIELD UNRECOVERABLE</t>
  </si>
  <si>
    <t>PRFH102</t>
  </si>
  <si>
    <t>8 CLARENDON ROAD, MANSFIELD</t>
  </si>
  <si>
    <t>PRFH105</t>
  </si>
  <si>
    <t>BONNINGTON ROAD MANSFIELD  LC RESITE</t>
  </si>
  <si>
    <t>PRFH106</t>
  </si>
  <si>
    <t>PRFH107</t>
  </si>
  <si>
    <t>PRFH108</t>
  </si>
  <si>
    <t>PRFH109</t>
  </si>
  <si>
    <t>PRFH110</t>
  </si>
  <si>
    <t>PRFH111</t>
  </si>
  <si>
    <t>PRFH112</t>
  </si>
  <si>
    <t>PRFH113</t>
  </si>
  <si>
    <t>PRFH114</t>
  </si>
  <si>
    <t>PRFH115</t>
  </si>
  <si>
    <t>PRFH116</t>
  </si>
  <si>
    <t>PRFH117</t>
  </si>
  <si>
    <t>PRFH118</t>
  </si>
  <si>
    <t>PRFH119</t>
  </si>
  <si>
    <t>PRFH120</t>
  </si>
  <si>
    <t>PRFH121</t>
  </si>
  <si>
    <t>PRFH122</t>
  </si>
  <si>
    <t>PRFH123</t>
  </si>
  <si>
    <t>PRFH124</t>
  </si>
  <si>
    <t>PRFH125</t>
  </si>
  <si>
    <t>PRGH002</t>
  </si>
  <si>
    <t>PRGH003</t>
  </si>
  <si>
    <t>PRGH004</t>
  </si>
  <si>
    <t>PRGH005</t>
  </si>
  <si>
    <t>PRGH006</t>
  </si>
  <si>
    <t>PRGH007</t>
  </si>
  <si>
    <t>PRGH008</t>
  </si>
  <si>
    <t>PRGH009</t>
  </si>
  <si>
    <t>PRGH010</t>
  </si>
  <si>
    <t>PRHH027</t>
  </si>
  <si>
    <t>CALVERTON ROAD  ARNOLD</t>
  </si>
  <si>
    <t>PRHH029</t>
  </si>
  <si>
    <t>PRHH041</t>
  </si>
  <si>
    <t>AWAITING INFORMATION</t>
  </si>
  <si>
    <t>PRHH077</t>
  </si>
  <si>
    <t>PRHH084</t>
  </si>
  <si>
    <t>PRHH099</t>
  </si>
  <si>
    <t>PRHH105</t>
  </si>
  <si>
    <t>PRHH111</t>
  </si>
  <si>
    <t>PRHH112</t>
  </si>
  <si>
    <t>PRHH121</t>
  </si>
  <si>
    <t>PRHH123</t>
  </si>
  <si>
    <t>PRHH150</t>
  </si>
  <si>
    <t>PRHH159</t>
  </si>
  <si>
    <t>PRHH176</t>
  </si>
  <si>
    <t>PRHH182</t>
  </si>
  <si>
    <t>PRHH190</t>
  </si>
  <si>
    <t>PRHH196</t>
  </si>
  <si>
    <t>PRHH198</t>
  </si>
  <si>
    <t>PRHH199</t>
  </si>
  <si>
    <t>PRHH204</t>
  </si>
  <si>
    <t>PRHH211</t>
  </si>
  <si>
    <t>PRHH219</t>
  </si>
  <si>
    <t>PRHH225</t>
  </si>
  <si>
    <t>PRHH228</t>
  </si>
  <si>
    <t>PRHH229</t>
  </si>
  <si>
    <t>PRHH230</t>
  </si>
  <si>
    <t>PRHH233</t>
  </si>
  <si>
    <t>PRHH235</t>
  </si>
  <si>
    <t>PRHH237</t>
  </si>
  <si>
    <t>PRHH238</t>
  </si>
  <si>
    <t>PRHH239</t>
  </si>
  <si>
    <t>PRHH240</t>
  </si>
  <si>
    <t>PRHH243</t>
  </si>
  <si>
    <t>PRHH244</t>
  </si>
  <si>
    <t>PRHH247</t>
  </si>
  <si>
    <t>PRHH251</t>
  </si>
  <si>
    <t>PRHH252</t>
  </si>
  <si>
    <t>PRHH254</t>
  </si>
  <si>
    <t>PRHH256</t>
  </si>
  <si>
    <t>PRHH257</t>
  </si>
  <si>
    <t>PRHH259</t>
  </si>
  <si>
    <t>PRHH262</t>
  </si>
  <si>
    <t>VEHICLE ACCESS - GEDLING</t>
  </si>
  <si>
    <t>PRHH263</t>
  </si>
  <si>
    <t>PRHH270</t>
  </si>
  <si>
    <t>TREE WORKS</t>
  </si>
  <si>
    <t>PRHH273</t>
  </si>
  <si>
    <t>PRHH279</t>
  </si>
  <si>
    <t>PRHH281</t>
  </si>
  <si>
    <t>PRHH282</t>
  </si>
  <si>
    <t>PRHH289</t>
  </si>
  <si>
    <t>O/S 49 TILFORD RD GEDLING</t>
  </si>
  <si>
    <t>PRHH290</t>
  </si>
  <si>
    <t>PRHH292</t>
  </si>
  <si>
    <t>PRHH294</t>
  </si>
  <si>
    <t>PRHH295</t>
  </si>
  <si>
    <t>A612 CHURCH ROAD  BURTON</t>
  </si>
  <si>
    <t>PRHH296</t>
  </si>
  <si>
    <t>PRHH300</t>
  </si>
  <si>
    <t>PRHH301</t>
  </si>
  <si>
    <t>PRHH302</t>
  </si>
  <si>
    <t>PRHH307</t>
  </si>
  <si>
    <t>PRHH309</t>
  </si>
  <si>
    <t>PRHH310</t>
  </si>
  <si>
    <t>PRHH348</t>
  </si>
  <si>
    <t>PRHH356</t>
  </si>
  <si>
    <t>DARLTON DR ARNOLD RESITE L/C</t>
  </si>
  <si>
    <t>PRHH363</t>
  </si>
  <si>
    <t>L/C5 VICTORIA PARKWAY NETHERFD</t>
  </si>
  <si>
    <t>PRHH369</t>
  </si>
  <si>
    <t>L/C 6 DARLTON DR ARNOLD</t>
  </si>
  <si>
    <t>PRHH393</t>
  </si>
  <si>
    <t>PRHH413</t>
  </si>
  <si>
    <t>L/C 1 OLD MILL CLOSE, BESTWOOD VILLAGE</t>
  </si>
  <si>
    <t>PRHH414</t>
  </si>
  <si>
    <t>MILE END ROAD, COLWICK BOLLARD 6</t>
  </si>
  <si>
    <t>PRHH418</t>
  </si>
  <si>
    <t>H-BAR GEDLING</t>
  </si>
  <si>
    <t>PRHH423</t>
  </si>
  <si>
    <t>NOTTM RD BURTON JOYCE MANHOLE</t>
  </si>
  <si>
    <t>PRHH442</t>
  </si>
  <si>
    <t>TREVOR ROAD WEST BRIDGFORD EA</t>
  </si>
  <si>
    <t>PRHH448</t>
  </si>
  <si>
    <t>KIRKBY RD RAVENSHEAD  EA</t>
  </si>
  <si>
    <t>PRHH449</t>
  </si>
  <si>
    <t>A614 BURNTSTUMP - EA</t>
  </si>
  <si>
    <t>PRHH457</t>
  </si>
  <si>
    <t>GREENWOOD RD, CARLTON - EA</t>
  </si>
  <si>
    <t>PRHH459</t>
  </si>
  <si>
    <t>ONCHAN DRIVE, CARLTON L/C SUPPORT</t>
  </si>
  <si>
    <t>PRHH460</t>
  </si>
  <si>
    <t>3 FREEMANS TERRACE, CARLTON L/C SUPPORT</t>
  </si>
  <si>
    <t>PRHH463</t>
  </si>
  <si>
    <t>L/C 1 SUPT ENDERBY GARDENS, ARNOLD</t>
  </si>
  <si>
    <t>PRHH466</t>
  </si>
  <si>
    <t>PRHH469</t>
  </si>
  <si>
    <t>REDHILL LODGE DR, ARNOLD</t>
  </si>
  <si>
    <t>PRHH470</t>
  </si>
  <si>
    <t>PRHH487</t>
  </si>
  <si>
    <t>COLWICK LOOP ROAD - EA</t>
  </si>
  <si>
    <t>PRHH534</t>
  </si>
  <si>
    <t>PRHH537</t>
  </si>
  <si>
    <t>PRHH540</t>
  </si>
  <si>
    <t>PRHH543</t>
  </si>
  <si>
    <t>BURTON RD/DE BUSELI CL, GEDLING TREE- EA</t>
  </si>
  <si>
    <t>PRHH544</t>
  </si>
  <si>
    <t>ZONE SIGN HIT LEAVERS AVE ARNOLD EA</t>
  </si>
  <si>
    <t>PRHH545</t>
  </si>
  <si>
    <t>CARBURTON RD ARNOLD WALL DOWN EA</t>
  </si>
  <si>
    <t>PRHH547</t>
  </si>
  <si>
    <t>SALOP ST, ARNOLD DEPRESSION IN C/W - EA</t>
  </si>
  <si>
    <t>PRHH549</t>
  </si>
  <si>
    <t>GEDLING UNRECOVERABLE</t>
  </si>
  <si>
    <t>PRHH555</t>
  </si>
  <si>
    <t>PRHH557</t>
  </si>
  <si>
    <t>PRHH559</t>
  </si>
  <si>
    <t>48 MEADOW ROAD, NETHERFILED L/C SUPPORT</t>
  </si>
  <si>
    <t>PRHH560</t>
  </si>
  <si>
    <t>PRHH561</t>
  </si>
  <si>
    <t>48 PADLEYS LANE, BURTON JOYCE LC SUPPORT</t>
  </si>
  <si>
    <t>PRHH563</t>
  </si>
  <si>
    <t>4 SOUTH DEVON DRIVE MAPPERLEY LC RESITE</t>
  </si>
  <si>
    <t>PRHH564</t>
  </si>
  <si>
    <t>MOOR LANE WOODBOROUGH REMOVE LRG STONES</t>
  </si>
  <si>
    <t>PRHH565</t>
  </si>
  <si>
    <t>GEDLING - XMAS TREE CHAMBER INSTALLATION</t>
  </si>
  <si>
    <t>PRHH567</t>
  </si>
  <si>
    <t>PRHH568</t>
  </si>
  <si>
    <t>COLWICK MANOR FARM COLWICK O/GROWN VEG</t>
  </si>
  <si>
    <t>PRHH569</t>
  </si>
  <si>
    <t>LAMBLEY LANE GEDLING - BARRIER/TRENCH...</t>
  </si>
  <si>
    <t>PRHH570</t>
  </si>
  <si>
    <t>PRHH571</t>
  </si>
  <si>
    <t>PRHH572</t>
  </si>
  <si>
    <t>PRHH573</t>
  </si>
  <si>
    <t>PRHH574</t>
  </si>
  <si>
    <t>PRHH575</t>
  </si>
  <si>
    <t>PRHH576</t>
  </si>
  <si>
    <t>87 KENSINGTON GARDENS CARLTON TREE BLOCK</t>
  </si>
  <si>
    <t>PRHH577</t>
  </si>
  <si>
    <t>27 EDMUNDS CLOSE ARNOLD O/GROWN VEG.</t>
  </si>
  <si>
    <t>PRHH578</t>
  </si>
  <si>
    <t>PRHH579</t>
  </si>
  <si>
    <t>PRHH580</t>
  </si>
  <si>
    <t>PRHH581</t>
  </si>
  <si>
    <t>PRHH582</t>
  </si>
  <si>
    <t>PRHH583</t>
  </si>
  <si>
    <t>PRHH584</t>
  </si>
  <si>
    <t>PRHH585</t>
  </si>
  <si>
    <t>PRHH586</t>
  </si>
  <si>
    <t>PRHH587</t>
  </si>
  <si>
    <t>PRHH588</t>
  </si>
  <si>
    <t>PRHH589</t>
  </si>
  <si>
    <t>PRHH590</t>
  </si>
  <si>
    <t>PRHH591</t>
  </si>
  <si>
    <t>PRHH592</t>
  </si>
  <si>
    <t>PRHH593</t>
  </si>
  <si>
    <t>PRHH594</t>
  </si>
  <si>
    <t>PRHH595</t>
  </si>
  <si>
    <t>PRHH596</t>
  </si>
  <si>
    <t>PRHH597</t>
  </si>
  <si>
    <t>PRHH598</t>
  </si>
  <si>
    <t>PRHH599</t>
  </si>
  <si>
    <t>PRHH600</t>
  </si>
  <si>
    <t>PRJB121</t>
  </si>
  <si>
    <t>CSA-ACCIDNT DATA PROCESNG</t>
  </si>
  <si>
    <t>PRJB128</t>
  </si>
  <si>
    <t>CSA TRAFFIC CONTROL</t>
  </si>
  <si>
    <t>PRJB134</t>
  </si>
  <si>
    <t>CSA-FINANCIAL ADMINISTRTN</t>
  </si>
  <si>
    <t>PRKH011</t>
  </si>
  <si>
    <t>VEHICLE ACCESS</t>
  </si>
  <si>
    <t>PRKH042</t>
  </si>
  <si>
    <t>PRKH065</t>
  </si>
  <si>
    <t>PRKH112</t>
  </si>
  <si>
    <t>PRKH113</t>
  </si>
  <si>
    <t>PRKH114</t>
  </si>
  <si>
    <t>PRKH115</t>
  </si>
  <si>
    <t>PRKH116</t>
  </si>
  <si>
    <t>PRKH117</t>
  </si>
  <si>
    <t>PRKH118</t>
  </si>
  <si>
    <t>PRKH119</t>
  </si>
  <si>
    <t>PRKH120</t>
  </si>
  <si>
    <t>PRKH121</t>
  </si>
  <si>
    <t>PRKH122</t>
  </si>
  <si>
    <t>PRKH123</t>
  </si>
  <si>
    <t>PRKH124</t>
  </si>
  <si>
    <t>PRKH125</t>
  </si>
  <si>
    <t>PRKH126</t>
  </si>
  <si>
    <t>PRKH127</t>
  </si>
  <si>
    <t>PRKH128</t>
  </si>
  <si>
    <t>PRKH129</t>
  </si>
  <si>
    <t>PRKH130</t>
  </si>
  <si>
    <t>PRKH131</t>
  </si>
  <si>
    <t>PRKH132</t>
  </si>
  <si>
    <t>PRKH133</t>
  </si>
  <si>
    <t>PRKH134</t>
  </si>
  <si>
    <t>PRKH135</t>
  </si>
  <si>
    <t>PRKH136</t>
  </si>
  <si>
    <t>PRKH137</t>
  </si>
  <si>
    <t>PRKH138</t>
  </si>
  <si>
    <t>PRKH139</t>
  </si>
  <si>
    <t>PRKH140</t>
  </si>
  <si>
    <t>PRKH205</t>
  </si>
  <si>
    <t>PRKH217</t>
  </si>
  <si>
    <t>PRKH221</t>
  </si>
  <si>
    <t>PRKH256</t>
  </si>
  <si>
    <t>PRKH258</t>
  </si>
  <si>
    <t>PRKH261</t>
  </si>
  <si>
    <t>PRKH266</t>
  </si>
  <si>
    <t>PRKH284</t>
  </si>
  <si>
    <t>PRKH292</t>
  </si>
  <si>
    <t>PRKH300</t>
  </si>
  <si>
    <t>PRKH309</t>
  </si>
  <si>
    <t>PRKH313</t>
  </si>
  <si>
    <t>PRKH314</t>
  </si>
  <si>
    <t>PRKH315</t>
  </si>
  <si>
    <t>PRKH322</t>
  </si>
  <si>
    <t>PRKH325</t>
  </si>
  <si>
    <t>PRKH327</t>
  </si>
  <si>
    <t>PRKH328</t>
  </si>
  <si>
    <t>PRKH335</t>
  </si>
  <si>
    <t>PRKH336</t>
  </si>
  <si>
    <t>PRKH341</t>
  </si>
  <si>
    <t>PRKH342</t>
  </si>
  <si>
    <t>PRKH343</t>
  </si>
  <si>
    <t>PRKH344</t>
  </si>
  <si>
    <t>PRKH345</t>
  </si>
  <si>
    <t>PRKH349</t>
  </si>
  <si>
    <t>PRKH354</t>
  </si>
  <si>
    <t>PRKH363</t>
  </si>
  <si>
    <t>PRKH364</t>
  </si>
  <si>
    <t>PRKH366</t>
  </si>
  <si>
    <t>PRKH371</t>
  </si>
  <si>
    <t>PRKH374</t>
  </si>
  <si>
    <t>PRKH377</t>
  </si>
  <si>
    <t>PRKH380</t>
  </si>
  <si>
    <t>PRKH381</t>
  </si>
  <si>
    <t>PRKH382</t>
  </si>
  <si>
    <t>PRKH388</t>
  </si>
  <si>
    <t>PRKH392</t>
  </si>
  <si>
    <t>PRKH393</t>
  </si>
  <si>
    <t>PRKH394</t>
  </si>
  <si>
    <t>PRKH395</t>
  </si>
  <si>
    <t>PRKH397</t>
  </si>
  <si>
    <t>PRKH398</t>
  </si>
  <si>
    <t>PRKH400</t>
  </si>
  <si>
    <t>PRKH401</t>
  </si>
  <si>
    <t>PRKH403</t>
  </si>
  <si>
    <t>PRKH404</t>
  </si>
  <si>
    <t>PRKH405</t>
  </si>
  <si>
    <t>PRKH406</t>
  </si>
  <si>
    <t>PRKH407</t>
  </si>
  <si>
    <t>PRKH408</t>
  </si>
  <si>
    <t>PRKH409</t>
  </si>
  <si>
    <t>PRKH411</t>
  </si>
  <si>
    <t>PRKH412</t>
  </si>
  <si>
    <t>PRKH413</t>
  </si>
  <si>
    <t>PRKH414</t>
  </si>
  <si>
    <t>PRKH415</t>
  </si>
  <si>
    <t>PRKH416</t>
  </si>
  <si>
    <t>PRKH417</t>
  </si>
  <si>
    <t>PRKH418</t>
  </si>
  <si>
    <t>PRKH419</t>
  </si>
  <si>
    <t>PRKH420</t>
  </si>
  <si>
    <t>PRKH421</t>
  </si>
  <si>
    <t>PRKH422</t>
  </si>
  <si>
    <t>PRKH423</t>
  </si>
  <si>
    <t>PRKH424</t>
  </si>
  <si>
    <t>PRKH425</t>
  </si>
  <si>
    <t>PRKH426</t>
  </si>
  <si>
    <t>PRKH427</t>
  </si>
  <si>
    <t>PRKH428</t>
  </si>
  <si>
    <t>PRKH429</t>
  </si>
  <si>
    <t>PRKH430</t>
  </si>
  <si>
    <t>PRKH432</t>
  </si>
  <si>
    <t>PRKH433</t>
  </si>
  <si>
    <t>PRKH435</t>
  </si>
  <si>
    <t>PRKH436</t>
  </si>
  <si>
    <t>PRKH437</t>
  </si>
  <si>
    <t>PRKH438</t>
  </si>
  <si>
    <t>PRKH439</t>
  </si>
  <si>
    <t>PRKH440</t>
  </si>
  <si>
    <t>PRKH441</t>
  </si>
  <si>
    <t>PRKH442</t>
  </si>
  <si>
    <t>PRKH446</t>
  </si>
  <si>
    <t>PRKH450</t>
  </si>
  <si>
    <t>PRKH451</t>
  </si>
  <si>
    <t>PRKH452</t>
  </si>
  <si>
    <t>VEHICLE ACCESS - BASSETLAW</t>
  </si>
  <si>
    <t>PRKH455</t>
  </si>
  <si>
    <t>PRKH456</t>
  </si>
  <si>
    <t>PRKH460</t>
  </si>
  <si>
    <t>PRKH461</t>
  </si>
  <si>
    <t>PRKH462</t>
  </si>
  <si>
    <t>A57 SANDY LANE WORKSOP</t>
  </si>
  <si>
    <t>PRKH474</t>
  </si>
  <si>
    <t>WEST BURTON POWER STATION SIGNS</t>
  </si>
  <si>
    <t>PRKH478</t>
  </si>
  <si>
    <t>PRKH480</t>
  </si>
  <si>
    <t>CHAPEL GATE CARLTON INLINDRICK</t>
  </si>
  <si>
    <t>PRKH481</t>
  </si>
  <si>
    <t>PRKH483</t>
  </si>
  <si>
    <t>PRKH485</t>
  </si>
  <si>
    <t>PRKH487</t>
  </si>
  <si>
    <t>PRKH491</t>
  </si>
  <si>
    <t>PRKH495</t>
  </si>
  <si>
    <t>PRKH496</t>
  </si>
  <si>
    <t>PRKH497</t>
  </si>
  <si>
    <t>PRKH501</t>
  </si>
  <si>
    <t>PRKH507</t>
  </si>
  <si>
    <t>PRKH508</t>
  </si>
  <si>
    <t>PRKH511</t>
  </si>
  <si>
    <t>PRKH512</t>
  </si>
  <si>
    <t>PRKH513</t>
  </si>
  <si>
    <t>PRKH515</t>
  </si>
  <si>
    <t>PRKH524</t>
  </si>
  <si>
    <t>PRKH531</t>
  </si>
  <si>
    <t>HUDSONS FARM SHIREOAKS ROAD</t>
  </si>
  <si>
    <t>PRKH535</t>
  </si>
  <si>
    <t>PRKH539</t>
  </si>
  <si>
    <t>PRKH540</t>
  </si>
  <si>
    <t>PRKH541</t>
  </si>
  <si>
    <t>PRKH542</t>
  </si>
  <si>
    <t>PRKH543</t>
  </si>
  <si>
    <t>PRKH544</t>
  </si>
  <si>
    <t>PRKH545</t>
  </si>
  <si>
    <t>PRKH546</t>
  </si>
  <si>
    <t>PRKH547</t>
  </si>
  <si>
    <t>PRKH562</t>
  </si>
  <si>
    <t>MANOR HSE PK CH LANEHAM KERBS</t>
  </si>
  <si>
    <t>PRKH571</t>
  </si>
  <si>
    <t>16 WOODBECK DR RETFORD VEGTION</t>
  </si>
  <si>
    <t>PRKH573</t>
  </si>
  <si>
    <t>WEST BURTON POWER STATION</t>
  </si>
  <si>
    <t>PRKH607</t>
  </si>
  <si>
    <t>BLYTH RD OLLERTON SIGN REPAIR</t>
  </si>
  <si>
    <t>PRKH619</t>
  </si>
  <si>
    <t>B6079 RETFORD RD WORKSOP</t>
  </si>
  <si>
    <t>PRKH638</t>
  </si>
  <si>
    <t>EA STEETLEY LANE RHODESIA</t>
  </si>
  <si>
    <t>PRKH641</t>
  </si>
  <si>
    <t>EA 1/4/11 BRIDGE STREET WORKSOP</t>
  </si>
  <si>
    <t>PRKH644</t>
  </si>
  <si>
    <t>EA 10/6/11 A638 A634 BARNBY MOOR</t>
  </si>
  <si>
    <t>PRKH672</t>
  </si>
  <si>
    <t>CRESSWELL CRAGS, WELBECK TOURISM SIGNAGE</t>
  </si>
  <si>
    <t>PRKH678</t>
  </si>
  <si>
    <t>PRKH693</t>
  </si>
  <si>
    <t>PRKH705</t>
  </si>
  <si>
    <t>THE OLD SCHOOL HALL, CHURCH LN, RETFORD</t>
  </si>
  <si>
    <t>PRKH712</t>
  </si>
  <si>
    <t>STURTON SCHOOL KEEP CLEAR MARKINGS</t>
  </si>
  <si>
    <t>PRKH713</t>
  </si>
  <si>
    <t>PRKH793</t>
  </si>
  <si>
    <t>PRKH797</t>
  </si>
  <si>
    <t>PRKH802</t>
  </si>
  <si>
    <t>HENNY MOOR LN, B6042 JNC A60 - EA</t>
  </si>
  <si>
    <t>PRKH808</t>
  </si>
  <si>
    <t>SERLBY CROSSROADS/A614 - EA</t>
  </si>
  <si>
    <t>PRKH809</t>
  </si>
  <si>
    <t>B6045 BLYTH ROAD EA</t>
  </si>
  <si>
    <t>PRKH850</t>
  </si>
  <si>
    <t>MARSH LN/STATION RD, MISTERTON L/C</t>
  </si>
  <si>
    <t>PRKH853</t>
  </si>
  <si>
    <t>PRKH870</t>
  </si>
  <si>
    <t>PRKH872</t>
  </si>
  <si>
    <t>36 LINCOLN RD, TUXFORD M/H - EA</t>
  </si>
  <si>
    <t>PRKH873</t>
  </si>
  <si>
    <t>BLYTH RD, OLDCOATS M/H - EA</t>
  </si>
  <si>
    <t>PRKH875</t>
  </si>
  <si>
    <t>36 SANDY LN, WORKSOP M/H - EA</t>
  </si>
  <si>
    <t>PRKH877</t>
  </si>
  <si>
    <t>VICARS WALK, WORKSOP RD COLLAPSED - EA</t>
  </si>
  <si>
    <t>PRKH878</t>
  </si>
  <si>
    <t>KILTON HILL, WORKSOP PLT OUT - EA</t>
  </si>
  <si>
    <t>PRKH883</t>
  </si>
  <si>
    <t>PRKH887</t>
  </si>
  <si>
    <t>PRKH889</t>
  </si>
  <si>
    <t>PRKH893</t>
  </si>
  <si>
    <t>PRKH904</t>
  </si>
  <si>
    <t>BASSETLAW UNRECOVERABLE</t>
  </si>
  <si>
    <t>PRKH914</t>
  </si>
  <si>
    <t>21 CAROLGATE, RETFORD  LC SUPPORT</t>
  </si>
  <si>
    <t>PRKH915</t>
  </si>
  <si>
    <t>CHURCH LANE, ORDSALL, RETFORD MOVE L/C</t>
  </si>
  <si>
    <t>PRKH916</t>
  </si>
  <si>
    <t>PRKH917</t>
  </si>
  <si>
    <t>PRKH918</t>
  </si>
  <si>
    <t>INSTALL SOCKETS 4 CCTV VARIOUS HARWORTH.</t>
  </si>
  <si>
    <t>PRKH919</t>
  </si>
  <si>
    <t>SCROOBY LANE HARWORTH REPAIR DAM. CABLE</t>
  </si>
  <si>
    <t>PRKH920</t>
  </si>
  <si>
    <t>PRKH921</t>
  </si>
  <si>
    <t>SANDERSONS BANK MISSON REPAIR N/L SIGNS</t>
  </si>
  <si>
    <t>PRKH922</t>
  </si>
  <si>
    <t>STURTON ROAD -BOLE TO STURTON-LE-STEEPLE</t>
  </si>
  <si>
    <t>PRKH923</t>
  </si>
  <si>
    <t>MARKHAM MOOR - ABNORMAL LOAD DIVERT</t>
  </si>
  <si>
    <t>PRKH924</t>
  </si>
  <si>
    <t>LC 10 THE OVAL RETFORD - REPOSITION</t>
  </si>
  <si>
    <t>PRKH925</t>
  </si>
  <si>
    <t>L/C 3 OS 13 &amp; 15 THE PADDOCKS BECKINGHAM</t>
  </si>
  <si>
    <t>PRKH926</t>
  </si>
  <si>
    <t>WHITEHOUSE RD BIRCOTES L/C SUPPORT</t>
  </si>
  <si>
    <t>PRKH927</t>
  </si>
  <si>
    <t>STOCKWITH RD MISTERTON 30MPH/MARKER REPA</t>
  </si>
  <si>
    <t>PRKH928</t>
  </si>
  <si>
    <t>MORTON HALL RANBY - OVERGROWN VEG</t>
  </si>
  <si>
    <t>PRKH929</t>
  </si>
  <si>
    <t>MAIN ST BOTHAMSALL INVESTIGATE IF GAS...</t>
  </si>
  <si>
    <t>PRKH930</t>
  </si>
  <si>
    <t>115 WHITE AVE LANGOLD LC RESITE</t>
  </si>
  <si>
    <t>PRKH931</t>
  </si>
  <si>
    <t>PRKH932</t>
  </si>
  <si>
    <t>PRKH933</t>
  </si>
  <si>
    <t>PRKH934</t>
  </si>
  <si>
    <t>PRKH935</t>
  </si>
  <si>
    <t>PRKH936</t>
  </si>
  <si>
    <t>PRKH937</t>
  </si>
  <si>
    <t>WORKSOP RD CUCKNEY REPAIR BARRIERS (RTC)</t>
  </si>
  <si>
    <t>PRKH938</t>
  </si>
  <si>
    <t>WELHAM RD WELHAM REPAIR SIGN DUE TO RTC</t>
  </si>
  <si>
    <t>PRKH939</t>
  </si>
  <si>
    <t>WEST CARR RD RETFORD - OVERGROWN VEG.</t>
  </si>
  <si>
    <t>PRKH940</t>
  </si>
  <si>
    <t>PRKH941</t>
  </si>
  <si>
    <t>PRKH942</t>
  </si>
  <si>
    <t>PRKH943</t>
  </si>
  <si>
    <t>PRKH944</t>
  </si>
  <si>
    <t>PRKH945</t>
  </si>
  <si>
    <t>PRKH946</t>
  </si>
  <si>
    <t>PRKH947</t>
  </si>
  <si>
    <t>PRKH948</t>
  </si>
  <si>
    <t>PRKH949</t>
  </si>
  <si>
    <t>PRKH950</t>
  </si>
  <si>
    <t>PRLH008</t>
  </si>
  <si>
    <t>PRLH015</t>
  </si>
  <si>
    <t>PRLH103</t>
  </si>
  <si>
    <t>PRLH107</t>
  </si>
  <si>
    <t>PRLH108</t>
  </si>
  <si>
    <t>PRLH109</t>
  </si>
  <si>
    <t>PRLH110</t>
  </si>
  <si>
    <t>PRLH111</t>
  </si>
  <si>
    <t>PRLH112</t>
  </si>
  <si>
    <t>PRLH113</t>
  </si>
  <si>
    <t>PRLH114</t>
  </si>
  <si>
    <t>PRLH115</t>
  </si>
  <si>
    <t>PRLH116</t>
  </si>
  <si>
    <t>PRLH117</t>
  </si>
  <si>
    <t>PRLH118</t>
  </si>
  <si>
    <t>PRLH119</t>
  </si>
  <si>
    <t>PRLH120</t>
  </si>
  <si>
    <t>PRLH121</t>
  </si>
  <si>
    <t>PRLH122</t>
  </si>
  <si>
    <t>PRLH123</t>
  </si>
  <si>
    <t>PRLH124</t>
  </si>
  <si>
    <t>PRLH125</t>
  </si>
  <si>
    <t>PRLH126</t>
  </si>
  <si>
    <t>PRLH127</t>
  </si>
  <si>
    <t>PRLH128</t>
  </si>
  <si>
    <t>PRLH129</t>
  </si>
  <si>
    <t>PRLH130</t>
  </si>
  <si>
    <t>PRLH131</t>
  </si>
  <si>
    <t>PRLH132</t>
  </si>
  <si>
    <t>PRLH133</t>
  </si>
  <si>
    <t>PRLH134</t>
  </si>
  <si>
    <t>PRLH135</t>
  </si>
  <si>
    <t>PRLH136</t>
  </si>
  <si>
    <t>PRLH137</t>
  </si>
  <si>
    <t>PRLH138</t>
  </si>
  <si>
    <t>PRLH139</t>
  </si>
  <si>
    <t>PRLH140</t>
  </si>
  <si>
    <t>PRLH141</t>
  </si>
  <si>
    <t>PRLH142</t>
  </si>
  <si>
    <t>PRLH143</t>
  </si>
  <si>
    <t>PRLH144</t>
  </si>
  <si>
    <t>PRLH145</t>
  </si>
  <si>
    <t>PRLH146</t>
  </si>
  <si>
    <t>PRLH147</t>
  </si>
  <si>
    <t>PRLH148</t>
  </si>
  <si>
    <t>PRLH149</t>
  </si>
  <si>
    <t>PRLH150</t>
  </si>
  <si>
    <t>PRLH151</t>
  </si>
  <si>
    <t>PRLH152</t>
  </si>
  <si>
    <t>PRLH153</t>
  </si>
  <si>
    <t>PRLH154</t>
  </si>
  <si>
    <t>PRLH155</t>
  </si>
  <si>
    <t>PRLH156</t>
  </si>
  <si>
    <t>PRLH157</t>
  </si>
  <si>
    <t>PRLH158</t>
  </si>
  <si>
    <t>PRLH159</t>
  </si>
  <si>
    <t>PRLH160</t>
  </si>
  <si>
    <t>PRLH303</t>
  </si>
  <si>
    <t>PRLH305</t>
  </si>
  <si>
    <t>PRLH330</t>
  </si>
  <si>
    <t>PRLH366</t>
  </si>
  <si>
    <t>PRLH387</t>
  </si>
  <si>
    <t>PRLH392</t>
  </si>
  <si>
    <t>PRLH403</t>
  </si>
  <si>
    <t>PRLH418</t>
  </si>
  <si>
    <t>PRLH425</t>
  </si>
  <si>
    <t>PRLH426</t>
  </si>
  <si>
    <t>PRLH428</t>
  </si>
  <si>
    <t>PRLH430</t>
  </si>
  <si>
    <t>PRLH431</t>
  </si>
  <si>
    <t>PRLH433</t>
  </si>
  <si>
    <t>PRLH435</t>
  </si>
  <si>
    <t>PRLH436</t>
  </si>
  <si>
    <t>PRLH437</t>
  </si>
  <si>
    <t>PRLH438</t>
  </si>
  <si>
    <t>PRLH440</t>
  </si>
  <si>
    <t>PRLH445</t>
  </si>
  <si>
    <t>PRLH447</t>
  </si>
  <si>
    <t>PRLH457</t>
  </si>
  <si>
    <t>PRLH459</t>
  </si>
  <si>
    <t>PRLH460</t>
  </si>
  <si>
    <t>PRLH462</t>
  </si>
  <si>
    <t>PRLH463</t>
  </si>
  <si>
    <t>PRLH465</t>
  </si>
  <si>
    <t>PRLH471</t>
  </si>
  <si>
    <t>PRLH474</t>
  </si>
  <si>
    <t>PRLH475</t>
  </si>
  <si>
    <t>PRLH476</t>
  </si>
  <si>
    <t>PRLH479</t>
  </si>
  <si>
    <t>PRLH480</t>
  </si>
  <si>
    <t>PRLH482</t>
  </si>
  <si>
    <t>PRLH483</t>
  </si>
  <si>
    <t>PRLH487</t>
  </si>
  <si>
    <t>PRLH488</t>
  </si>
  <si>
    <t>PRLH490</t>
  </si>
  <si>
    <t>PRLH492</t>
  </si>
  <si>
    <t>PRLH493</t>
  </si>
  <si>
    <t>PRLH494</t>
  </si>
  <si>
    <t>PRLH500</t>
  </si>
  <si>
    <t>PRLH501</t>
  </si>
  <si>
    <t>PRLH502</t>
  </si>
  <si>
    <t>PRLH506</t>
  </si>
  <si>
    <t>PRLH507</t>
  </si>
  <si>
    <t>PRLH508</t>
  </si>
  <si>
    <t>PRLH509</t>
  </si>
  <si>
    <t>PRLH510</t>
  </si>
  <si>
    <t>PRLH513</t>
  </si>
  <si>
    <t>PRLH518</t>
  </si>
  <si>
    <t>PRLH519</t>
  </si>
  <si>
    <t>PRLH520</t>
  </si>
  <si>
    <t>PRLH522</t>
  </si>
  <si>
    <t>PRLH523</t>
  </si>
  <si>
    <t>PRLH524</t>
  </si>
  <si>
    <t>PRLH525</t>
  </si>
  <si>
    <t>PRLH527</t>
  </si>
  <si>
    <t>PRLH528</t>
  </si>
  <si>
    <t>PRLH529</t>
  </si>
  <si>
    <t>PRLH530</t>
  </si>
  <si>
    <t>PRLH531</t>
  </si>
  <si>
    <t>PRLH532</t>
  </si>
  <si>
    <t>PRLH533</t>
  </si>
  <si>
    <t>PRLH534</t>
  </si>
  <si>
    <t>PRLH536</t>
  </si>
  <si>
    <t>PRLH537</t>
  </si>
  <si>
    <t>PRLH540</t>
  </si>
  <si>
    <t>PRLH541</t>
  </si>
  <si>
    <t>PRLH544</t>
  </si>
  <si>
    <t>PRLH545</t>
  </si>
  <si>
    <t>PRLH546</t>
  </si>
  <si>
    <t>PRLH547</t>
  </si>
  <si>
    <t>PRLH550</t>
  </si>
  <si>
    <t>PRLH552</t>
  </si>
  <si>
    <t>PRLH556</t>
  </si>
  <si>
    <t>PRLH558</t>
  </si>
  <si>
    <t>PRLH562</t>
  </si>
  <si>
    <t>PRLH564</t>
  </si>
  <si>
    <t>PRLH565</t>
  </si>
  <si>
    <t>PRLH567</t>
  </si>
  <si>
    <t>PRLH569</t>
  </si>
  <si>
    <t>PRLH570</t>
  </si>
  <si>
    <t>PRLH572</t>
  </si>
  <si>
    <t>PRLH575</t>
  </si>
  <si>
    <t>PRLH576</t>
  </si>
  <si>
    <t>H-BAR NEWARK</t>
  </si>
  <si>
    <t>PRLH579</t>
  </si>
  <si>
    <t>PRLH582</t>
  </si>
  <si>
    <t>PRLH583</t>
  </si>
  <si>
    <t>PRLH584</t>
  </si>
  <si>
    <t>PRLH585</t>
  </si>
  <si>
    <t>PRLH587</t>
  </si>
  <si>
    <t>PRLH589</t>
  </si>
  <si>
    <t>PRLH590</t>
  </si>
  <si>
    <t>PRLH591</t>
  </si>
  <si>
    <t>PRLH592</t>
  </si>
  <si>
    <t>PRLH593</t>
  </si>
  <si>
    <t>PRLH594</t>
  </si>
  <si>
    <t>PRLH595</t>
  </si>
  <si>
    <t>PRLH599</t>
  </si>
  <si>
    <t>PRLH600</t>
  </si>
  <si>
    <t>PRLH603</t>
  </si>
  <si>
    <t>PRLH605</t>
  </si>
  <si>
    <t>26 CREW RD COLLINGHAM L/C</t>
  </si>
  <si>
    <t>PRLH606</t>
  </si>
  <si>
    <t>4 HUGHS CLOSE STAYTHORPE L/C</t>
  </si>
  <si>
    <t>PRLH611</t>
  </si>
  <si>
    <t>PRLH612</t>
  </si>
  <si>
    <t>PRLH613</t>
  </si>
  <si>
    <t>PRLH614</t>
  </si>
  <si>
    <t>PRLH615</t>
  </si>
  <si>
    <t>PRLH619</t>
  </si>
  <si>
    <t>PRLH620</t>
  </si>
  <si>
    <t>PRLH621</t>
  </si>
  <si>
    <t>PRLH622</t>
  </si>
  <si>
    <t>PRLH623</t>
  </si>
  <si>
    <t>PRLH626</t>
  </si>
  <si>
    <t>LC 21 CHARTSWORTH AV SOUTHWELL</t>
  </si>
  <si>
    <t>PRLH627</t>
  </si>
  <si>
    <t>PRLH628</t>
  </si>
  <si>
    <t>PRLH633</t>
  </si>
  <si>
    <t>PRLH634</t>
  </si>
  <si>
    <t>PRLH636</t>
  </si>
  <si>
    <t>PRLH639</t>
  </si>
  <si>
    <t>PRLH641</t>
  </si>
  <si>
    <t>PRLH642</t>
  </si>
  <si>
    <t>PRLH644</t>
  </si>
  <si>
    <t>A617  KELHAM BRIDGE</t>
  </si>
  <si>
    <t>PRLH645</t>
  </si>
  <si>
    <t>PRLH646</t>
  </si>
  <si>
    <t>PRLH699</t>
  </si>
  <si>
    <t>FOREST CORNER EDWINSTOWE</t>
  </si>
  <si>
    <t>PRLH709</t>
  </si>
  <si>
    <t>NEWARK HOSPITAL SIGNS</t>
  </si>
  <si>
    <t>PRLH716</t>
  </si>
  <si>
    <t>NOTTM RD BULCOTE SIGNS</t>
  </si>
  <si>
    <t>PRLH760</t>
  </si>
  <si>
    <t>PARFITT DRIVE FARNSFIELD</t>
  </si>
  <si>
    <t>PRLH761</t>
  </si>
  <si>
    <t>PRLH762</t>
  </si>
  <si>
    <t>PRLH763</t>
  </si>
  <si>
    <t>MICKLEDALE LN BILSTHORPE</t>
  </si>
  <si>
    <t>PRLH771</t>
  </si>
  <si>
    <t>BISHOP ALEXANDER PRIMARY TREE WORK</t>
  </si>
  <si>
    <t>PRLH772</t>
  </si>
  <si>
    <t>LINCOLN RD, NEWARK - EA</t>
  </si>
  <si>
    <t>PRLH780</t>
  </si>
  <si>
    <t>PRLH819</t>
  </si>
  <si>
    <t>STANLEY TERRACE, NEWARK FENCING WORK</t>
  </si>
  <si>
    <t>PRLH840</t>
  </si>
  <si>
    <t>75 MAIN STREET UPTON CUT BACK VEGETATION</t>
  </si>
  <si>
    <t>PRLH863</t>
  </si>
  <si>
    <t>FOOTWAY REPAIRS CAUSED BY SKIP</t>
  </si>
  <si>
    <t>PRLH866</t>
  </si>
  <si>
    <t>L/C RATCLIFFE COT, HIGH ST, NTH CLIFTON</t>
  </si>
  <si>
    <t>PRLH888</t>
  </si>
  <si>
    <t>RTC NOTTINGHAM RD, SOUTHWELL</t>
  </si>
  <si>
    <t>PRLH889</t>
  </si>
  <si>
    <t>UNIT 7 BURMA RD, BLIDWORTH VA</t>
  </si>
  <si>
    <t>PRLH891</t>
  </si>
  <si>
    <t>MILLENIUM WAY RAINWORTH CENTRAL RESERV</t>
  </si>
  <si>
    <t>PRLH912</t>
  </si>
  <si>
    <t>WHITEWATER RD, OLLERTON M/H - EA</t>
  </si>
  <si>
    <t>PRLH927</t>
  </si>
  <si>
    <t>DALE LANE RTC - EA</t>
  </si>
  <si>
    <t>PRLH934</t>
  </si>
  <si>
    <t>A616 NEWARK - EA</t>
  </si>
  <si>
    <t>PRLH940</t>
  </si>
  <si>
    <t>HAYWOOD OAKS LN BLIDWORTH</t>
  </si>
  <si>
    <t>PRLH948</t>
  </si>
  <si>
    <t>A617 HOCKERTON RD CLOSURE - EA</t>
  </si>
  <si>
    <t>PRLH980</t>
  </si>
  <si>
    <t>A617 KIRKLINGTON RD, SPILLAGE - EA</t>
  </si>
  <si>
    <t>PRLH986</t>
  </si>
  <si>
    <t>PRLH987</t>
  </si>
  <si>
    <t>PRLH990</t>
  </si>
  <si>
    <t>PRLH995</t>
  </si>
  <si>
    <t>PRLH997</t>
  </si>
  <si>
    <t>BEAST MARKET HILL NEWARK L/C UPGRADE</t>
  </si>
  <si>
    <t>PRLJ002</t>
  </si>
  <si>
    <t>PRLJ024</t>
  </si>
  <si>
    <t>DOBSONS KEY, NEWARK F/W CLOSURE - EA</t>
  </si>
  <si>
    <t>PRLJ025</t>
  </si>
  <si>
    <t>A617/A612 AVERHAM CABLE IN RD - EA</t>
  </si>
  <si>
    <t>PRLJ028</t>
  </si>
  <si>
    <t>O/S WH SMITH MARKET SQ, NEWARK M/H - EA</t>
  </si>
  <si>
    <t>PRLJ037</t>
  </si>
  <si>
    <t>TOAD LN, ELSTON TREE - EA</t>
  </si>
  <si>
    <t>PRLJ043</t>
  </si>
  <si>
    <t>L/C 499 FOSSE RD, EAST STOKE - EA</t>
  </si>
  <si>
    <t>PRLJ055</t>
  </si>
  <si>
    <t>NEWARK UNRECOVERABLE</t>
  </si>
  <si>
    <t>PRLJ058</t>
  </si>
  <si>
    <t>CITY COUNCIL AGREED WORKS</t>
  </si>
  <si>
    <t>PRLJ063</t>
  </si>
  <si>
    <t>COLLEY LANE, WESTON - SIGN KNOCK DOWN...</t>
  </si>
  <si>
    <t>PRLJ064</t>
  </si>
  <si>
    <t>COLUMN 8 A608 NEW DERBY EASTWOOD</t>
  </si>
  <si>
    <t>PRLJ065</t>
  </si>
  <si>
    <t>PRLJ066</t>
  </si>
  <si>
    <t>NETHERFIELD LANE, PERLETHORPE - C/WAY CO</t>
  </si>
  <si>
    <t>PRLJ067</t>
  </si>
  <si>
    <t>A617 WHEATGRASS HIL, HOCKERTON (ON BEND)</t>
  </si>
  <si>
    <t>PRLJ068</t>
  </si>
  <si>
    <t>KIRKLINGTON RD, RAINWORTH - DRAINAGE SCH</t>
  </si>
  <si>
    <t>PRLJ069</t>
  </si>
  <si>
    <t>PRLJ070</t>
  </si>
  <si>
    <t>EASTHORPE, SOUTHWELL EA - KD SIGN/POST</t>
  </si>
  <si>
    <t>PRLJ072</t>
  </si>
  <si>
    <t>PRLJ073</t>
  </si>
  <si>
    <t>THE PARK, NEWARK (DEPRESSION IN C/WAY)</t>
  </si>
  <si>
    <t>PRLJ075</t>
  </si>
  <si>
    <t>LOWER KIRKLINGTON RD EDINGLEY SIGN POST</t>
  </si>
  <si>
    <t>PRLJ077</t>
  </si>
  <si>
    <t>CENTENARY AVE BLIDWORTH REPAIRS TO C/WAY</t>
  </si>
  <si>
    <t>PRLJ078</t>
  </si>
  <si>
    <t>L/C 22 51 ROWAN WAY NEW BALDERTON TEMP..</t>
  </si>
  <si>
    <t>PRLJ079</t>
  </si>
  <si>
    <t>PRLJ081</t>
  </si>
  <si>
    <t>CARLTON-ON-TRENT - INSTALL WASTE BIN</t>
  </si>
  <si>
    <t>PRLJ082</t>
  </si>
  <si>
    <t>37 VALLEY RD, BILSTHORPE - RESITE LC</t>
  </si>
  <si>
    <t>PRLJ083</t>
  </si>
  <si>
    <t>SOUTHWELL - INSTALL CCTV CAMERAS VARIOUS</t>
  </si>
  <si>
    <t>PRLJ084</t>
  </si>
  <si>
    <t>WHEATGRASS HOCKERTON ROAD BREAKAGE AT...</t>
  </si>
  <si>
    <t>PRLJ085</t>
  </si>
  <si>
    <t>KIRKLINGTON RD NORWOOD GOLF COURSE SIGN.</t>
  </si>
  <si>
    <t>PRLJ087</t>
  </si>
  <si>
    <t>LC 12 WOLFIT AV/9 LILAC CLOSE BALDERTON</t>
  </si>
  <si>
    <t>PRLJ088</t>
  </si>
  <si>
    <t>L/C 54-56 WOLFIT AVE BALDERTON  RELOCATE</t>
  </si>
  <si>
    <t>PRLJ089</t>
  </si>
  <si>
    <t>LIME GROVE NEWARK INSTALL CCTV ON L/C 6</t>
  </si>
  <si>
    <t>PRLJ090</t>
  </si>
  <si>
    <t>RADLEY HOUSE OXTON RD SOUTHWELL FENCING.</t>
  </si>
  <si>
    <t>PRLJ091</t>
  </si>
  <si>
    <t>WEST LN EDWINSTOWE INSTALL POST FOR BIN.</t>
  </si>
  <si>
    <t>PRLJ094</t>
  </si>
  <si>
    <t>27 LEEWAY RD SOUTHWELL WATER LEAK INVEST</t>
  </si>
  <si>
    <t>PRLJ095</t>
  </si>
  <si>
    <t>WOLFIT AVE BALDERTON S/LIGHT NON-WORKING</t>
  </si>
  <si>
    <t>PRLJ096</t>
  </si>
  <si>
    <t>GREAT NRTH RD BALDERTON REPAIR BARRIER..</t>
  </si>
  <si>
    <t>PRLJ097</t>
  </si>
  <si>
    <t>STAPLE LANE BALDERTON RELAY/PATCH WORK 1</t>
  </si>
  <si>
    <t>PRLJ098</t>
  </si>
  <si>
    <t>STAPLE LANE BALDERTON RELAY/PATCH WORK 2</t>
  </si>
  <si>
    <t>PRLJ099</t>
  </si>
  <si>
    <t>A617 CODDINGTON RD CLOSURE &amp; SWEEPER REQ</t>
  </si>
  <si>
    <t>PRLJ100</t>
  </si>
  <si>
    <t>PRLJ101</t>
  </si>
  <si>
    <t>PRLJ102</t>
  </si>
  <si>
    <t>PRLJ103</t>
  </si>
  <si>
    <t>PRLJ104</t>
  </si>
  <si>
    <t>PRLJ105</t>
  </si>
  <si>
    <t>PRLJ106</t>
  </si>
  <si>
    <t>PRLJ107</t>
  </si>
  <si>
    <t>PRLJ108</t>
  </si>
  <si>
    <t>PRLJ109</t>
  </si>
  <si>
    <t>PRLP071</t>
  </si>
  <si>
    <t>PRMH026</t>
  </si>
  <si>
    <t>PRMH047</t>
  </si>
  <si>
    <t>PRMH060</t>
  </si>
  <si>
    <t>PRMH093</t>
  </si>
  <si>
    <t>PRMH096</t>
  </si>
  <si>
    <t>PRMH108</t>
  </si>
  <si>
    <t>PRMH109</t>
  </si>
  <si>
    <t>PRMH114</t>
  </si>
  <si>
    <t>PRMH123</t>
  </si>
  <si>
    <t>PRMH125</t>
  </si>
  <si>
    <t>PRMH128</t>
  </si>
  <si>
    <t>PRMH129</t>
  </si>
  <si>
    <t>PRMH130</t>
  </si>
  <si>
    <t>PRMH131</t>
  </si>
  <si>
    <t>PRMH132</t>
  </si>
  <si>
    <t>PRMH133</t>
  </si>
  <si>
    <t>PRMH134</t>
  </si>
  <si>
    <t>PRMH135</t>
  </si>
  <si>
    <t>PRMH136</t>
  </si>
  <si>
    <t>PRMH137</t>
  </si>
  <si>
    <t>PRMH140</t>
  </si>
  <si>
    <t>PRMH143</t>
  </si>
  <si>
    <t>PRMH149</t>
  </si>
  <si>
    <t>PRMH152</t>
  </si>
  <si>
    <t>PRMH156</t>
  </si>
  <si>
    <t>PRMH159</t>
  </si>
  <si>
    <t>PRMH162</t>
  </si>
  <si>
    <t>PRMH166</t>
  </si>
  <si>
    <t>PRMH168</t>
  </si>
  <si>
    <t>PRMH178</t>
  </si>
  <si>
    <t>PRMH179</t>
  </si>
  <si>
    <t>PRMH180</t>
  </si>
  <si>
    <t>PRMH181</t>
  </si>
  <si>
    <t>PRMH188</t>
  </si>
  <si>
    <t>PRMH189</t>
  </si>
  <si>
    <t>PRMH190</t>
  </si>
  <si>
    <t>PRMH192</t>
  </si>
  <si>
    <t>PRMH193</t>
  </si>
  <si>
    <t>PRMH194</t>
  </si>
  <si>
    <t>PRMH195</t>
  </si>
  <si>
    <t>PRMH198</t>
  </si>
  <si>
    <t>PRMH201</t>
  </si>
  <si>
    <t>PRMH202</t>
  </si>
  <si>
    <t>PRMH203</t>
  </si>
  <si>
    <t>A46 DUALLING SCHEME SIGNING</t>
  </si>
  <si>
    <t>PRMH206</t>
  </si>
  <si>
    <t>PRMH209</t>
  </si>
  <si>
    <t>PRMH211</t>
  </si>
  <si>
    <t>PRMH212</t>
  </si>
  <si>
    <t>PRMH215</t>
  </si>
  <si>
    <t>A46 DUALLING PERIPHERAL ISSUES</t>
  </si>
  <si>
    <t>PRMH216</t>
  </si>
  <si>
    <t>PRMH217</t>
  </si>
  <si>
    <t>PRMH220</t>
  </si>
  <si>
    <t>PRMH221</t>
  </si>
  <si>
    <t>PRMH223</t>
  </si>
  <si>
    <t>PRMH226</t>
  </si>
  <si>
    <t>PRMH228</t>
  </si>
  <si>
    <t>PRMH229</t>
  </si>
  <si>
    <t>PRMH230</t>
  </si>
  <si>
    <t>PRMH234</t>
  </si>
  <si>
    <t>PRMH235</t>
  </si>
  <si>
    <t>PRMH237</t>
  </si>
  <si>
    <t>PRMH238</t>
  </si>
  <si>
    <t>PRMH239</t>
  </si>
  <si>
    <t>PRMH240</t>
  </si>
  <si>
    <t>PRMH241</t>
  </si>
  <si>
    <t>PRMH243</t>
  </si>
  <si>
    <t>PRMH244</t>
  </si>
  <si>
    <t>PRMH245</t>
  </si>
  <si>
    <t>PRMH249</t>
  </si>
  <si>
    <t>PRMH251</t>
  </si>
  <si>
    <t>PRMH253</t>
  </si>
  <si>
    <t>PRMH256</t>
  </si>
  <si>
    <t>PRMH258</t>
  </si>
  <si>
    <t>PRMH260</t>
  </si>
  <si>
    <t>PRMH262</t>
  </si>
  <si>
    <t>PRMH265</t>
  </si>
  <si>
    <t>PRMH266</t>
  </si>
  <si>
    <t>PRMH268</t>
  </si>
  <si>
    <t>PRMH271</t>
  </si>
  <si>
    <t>MAIN ST SUTTON BONINGTON</t>
  </si>
  <si>
    <t>PRMH272</t>
  </si>
  <si>
    <t>PRMH283</t>
  </si>
  <si>
    <t>19 GEORGE ROAD WEST BRIDGFORD</t>
  </si>
  <si>
    <t>PRMH285</t>
  </si>
  <si>
    <t>PRMH286</t>
  </si>
  <si>
    <t>L/C1 RALF CLS WEST BRIGDGFORD</t>
  </si>
  <si>
    <t>PRMH297</t>
  </si>
  <si>
    <t>PRMH304</t>
  </si>
  <si>
    <t>ROBERT MILES JUNIOR SCHOOL</t>
  </si>
  <si>
    <t>PRMH311</t>
  </si>
  <si>
    <t>CARLYLE RD W BRIDGFORD</t>
  </si>
  <si>
    <t>PRMH318</t>
  </si>
  <si>
    <t>AVEY COT'GE ABBEY LN ASLOCKTON</t>
  </si>
  <si>
    <t>PRMH320</t>
  </si>
  <si>
    <t>SCOTT YOUNG</t>
  </si>
  <si>
    <t>PRMH323</t>
  </si>
  <si>
    <t>TL QUEENS RD BEESTON</t>
  </si>
  <si>
    <t>PRMH325</t>
  </si>
  <si>
    <t>GILES COURT RECTORY RD WB</t>
  </si>
  <si>
    <t>PRMH332</t>
  </si>
  <si>
    <t>RADCLIFFE RD WEST BRIDGFORD</t>
  </si>
  <si>
    <t>PRMH334</t>
  </si>
  <si>
    <t>O/S 192 MUSTERS RD WB</t>
  </si>
  <si>
    <t>PRMH335</t>
  </si>
  <si>
    <t>MELTON RD NR KEYWORTH</t>
  </si>
  <si>
    <t>PRMH339</t>
  </si>
  <si>
    <t>GRANTHAM RD R-ON-T</t>
  </si>
  <si>
    <t>PRMH343</t>
  </si>
  <si>
    <t>DECORATIONS LAMBLEY BINGHAM</t>
  </si>
  <si>
    <t>PRMH344</t>
  </si>
  <si>
    <t>PRMH347</t>
  </si>
  <si>
    <t>LOUGHBOROUGH RD WEST BRIDGFORD MANHOLE</t>
  </si>
  <si>
    <t>PRMH363</t>
  </si>
  <si>
    <t>COUNTY HALL CAR PARK TREE WORK</t>
  </si>
  <si>
    <t>PRMH371</t>
  </si>
  <si>
    <t>H-BAR RUSHCLIFFE</t>
  </si>
  <si>
    <t>PRMH383</t>
  </si>
  <si>
    <t>A60 BUNNY SEWER REPAIRS</t>
  </si>
  <si>
    <t>PRMH402</t>
  </si>
  <si>
    <t>PRMH403</t>
  </si>
  <si>
    <t>PRMH404</t>
  </si>
  <si>
    <t>L/C SUPT 39 DALESIDE, COTGRAVE</t>
  </si>
  <si>
    <t>PRMH421</t>
  </si>
  <si>
    <t>PRMH448</t>
  </si>
  <si>
    <t>WILFORD LN,COMPTON ACRES JNC,WB SIGNALS</t>
  </si>
  <si>
    <t>PRMH466</t>
  </si>
  <si>
    <t>PRMH469</t>
  </si>
  <si>
    <t>PRMH480</t>
  </si>
  <si>
    <t>BRICKYARD LN, EST BRIDGFORD OIL - EA</t>
  </si>
  <si>
    <t>PRMH482</t>
  </si>
  <si>
    <t>3 VICTORIA RD BUNNY OVERGROWN VEGETATION</t>
  </si>
  <si>
    <t>PRMH483</t>
  </si>
  <si>
    <t>RUSHCLIFFE UNRECOVERABLE</t>
  </si>
  <si>
    <t>PRMH487</t>
  </si>
  <si>
    <t>PRMH488</t>
  </si>
  <si>
    <t>PRMH489</t>
  </si>
  <si>
    <t>PRMH490</t>
  </si>
  <si>
    <t>PRMH491</t>
  </si>
  <si>
    <t>PRMH492</t>
  </si>
  <si>
    <t>120 RADCLIFFE ROAD, WEST BRIDGFORD......</t>
  </si>
  <si>
    <t>PRMH493</t>
  </si>
  <si>
    <t>PRMH494</t>
  </si>
  <si>
    <t>PRMH495</t>
  </si>
  <si>
    <t>PRMH496</t>
  </si>
  <si>
    <t>LINGMELL CLOSE, GAMSTON</t>
  </si>
  <si>
    <t>PRMH497</t>
  </si>
  <si>
    <t>COUNTYWIDE - INSTALL ANPR CAMERAS ON L/C</t>
  </si>
  <si>
    <t>PRMH498</t>
  </si>
  <si>
    <t>PRMH501</t>
  </si>
  <si>
    <t>SAXTON WAY, COTGRAVE REPAIR SINKING CW</t>
  </si>
  <si>
    <t>PRMH503</t>
  </si>
  <si>
    <t>PRMH504</t>
  </si>
  <si>
    <t>PRMH505</t>
  </si>
  <si>
    <t>48 ROCKINGHAM GROVE BINGHAM O/GROWN VEG</t>
  </si>
  <si>
    <t>PRMH506</t>
  </si>
  <si>
    <t>RED LIGHT CAMERA UPGRADES - COUNTYWIDE</t>
  </si>
  <si>
    <t>PRMH507</t>
  </si>
  <si>
    <t>MAIN ST, COSTOCK O/S HALL INVESTIGATION.</t>
  </si>
  <si>
    <t>PRMH508</t>
  </si>
  <si>
    <t>CROPWELL RD RADCLIFFE ON TRNT LC SUPPORT</t>
  </si>
  <si>
    <t>PRMH509</t>
  </si>
  <si>
    <t>LC 3 GREYTHORNE DRIVE WBRIDGFORD REPLACE</t>
  </si>
  <si>
    <t>PRMH510</t>
  </si>
  <si>
    <t>MELTON RD, EDWALTON - INVESTIGATORY WORK</t>
  </si>
  <si>
    <t>PRMH511</t>
  </si>
  <si>
    <t>KEGWORTH BRIDGE - TRC DAMAGED BARRIERS</t>
  </si>
  <si>
    <t>PRMH512</t>
  </si>
  <si>
    <t>DERBY RD NOTTINGHAM CITY TRAFFIC SIGNAL.</t>
  </si>
  <si>
    <t>PRMH513</t>
  </si>
  <si>
    <t>QUEENS RD RADCLIFFE-O-T O'GROWN VEG</t>
  </si>
  <si>
    <t>PRMH514</t>
  </si>
  <si>
    <t>A52/A46 SAXONDALE RAB  POLE 2 &amp; TL HEAD.</t>
  </si>
  <si>
    <t>PRMH515</t>
  </si>
  <si>
    <t>OAK CRESCENT EAST LEAKE - O/GROWN VEG</t>
  </si>
  <si>
    <t>PRMH516</t>
  </si>
  <si>
    <t>FOSTER LANE BINGAHM - OVERGROWN VEG</t>
  </si>
  <si>
    <t>PRMH517</t>
  </si>
  <si>
    <t>BINGHAM RD COTGRAVE - OVERGROWN VEG</t>
  </si>
  <si>
    <t>PRMH518</t>
  </si>
  <si>
    <t>PASTURE LN SUTTON BONNINGTON ILLEGAL VA.</t>
  </si>
  <si>
    <t>PRMH519</t>
  </si>
  <si>
    <t>PRMH520</t>
  </si>
  <si>
    <t>PRMH521</t>
  </si>
  <si>
    <t>PRMH522</t>
  </si>
  <si>
    <t>PRMH523</t>
  </si>
  <si>
    <t>PRMH524</t>
  </si>
  <si>
    <t>PRMH525</t>
  </si>
  <si>
    <t>PRMH526</t>
  </si>
  <si>
    <t>PRMH527</t>
  </si>
  <si>
    <t>PRMH528</t>
  </si>
  <si>
    <t>PRMH529</t>
  </si>
  <si>
    <t>PRMH530</t>
  </si>
  <si>
    <t>PRMH531</t>
  </si>
  <si>
    <t>PRMH532</t>
  </si>
  <si>
    <t>LITTLE MEADOW, COTGRAVE  O/HANGING VEG</t>
  </si>
  <si>
    <t>PRMH533</t>
  </si>
  <si>
    <t>LC 3 BROOKSIDE AV E LEAKE - O/HANG TREE</t>
  </si>
  <si>
    <t>PRMH534</t>
  </si>
  <si>
    <t>PRMH535</t>
  </si>
  <si>
    <t>PRMH536</t>
  </si>
  <si>
    <t>PRMH537</t>
  </si>
  <si>
    <t>PRMH538</t>
  </si>
  <si>
    <t>PRMH539</t>
  </si>
  <si>
    <t>PRMH540</t>
  </si>
  <si>
    <t>PRPE030</t>
  </si>
  <si>
    <t>PRPF033</t>
  </si>
  <si>
    <t>PRPH001</t>
  </si>
  <si>
    <t>PRPH002</t>
  </si>
  <si>
    <t>PRPH003</t>
  </si>
  <si>
    <t>PRPH004</t>
  </si>
  <si>
    <t>PRPH005</t>
  </si>
  <si>
    <t>PRPH074</t>
  </si>
  <si>
    <t>PRPH093</t>
  </si>
  <si>
    <t>PRPH121</t>
  </si>
  <si>
    <t>PRPH127</t>
  </si>
  <si>
    <t>PRPH132</t>
  </si>
  <si>
    <t>PRPH140</t>
  </si>
  <si>
    <t>PRPH151</t>
  </si>
  <si>
    <t>PRPH152</t>
  </si>
  <si>
    <t>PRPH153</t>
  </si>
  <si>
    <t>PRPH154</t>
  </si>
  <si>
    <t>PRPH155</t>
  </si>
  <si>
    <t>PRPH156</t>
  </si>
  <si>
    <t>PRPH158</t>
  </si>
  <si>
    <t>PRPH159</t>
  </si>
  <si>
    <t>PRPH160</t>
  </si>
  <si>
    <t>PRPH161</t>
  </si>
  <si>
    <t>PRPH162</t>
  </si>
  <si>
    <t>PRPH163</t>
  </si>
  <si>
    <t>PRPH164</t>
  </si>
  <si>
    <t>PRPH165</t>
  </si>
  <si>
    <t>PRPH166</t>
  </si>
  <si>
    <t>PRPH167</t>
  </si>
  <si>
    <t>PRPH168</t>
  </si>
  <si>
    <t>PRPH169</t>
  </si>
  <si>
    <t>PRPH170</t>
  </si>
  <si>
    <t>PRPH171</t>
  </si>
  <si>
    <t>PRPH172</t>
  </si>
  <si>
    <t>PRPH173</t>
  </si>
  <si>
    <t>PRPH174</t>
  </si>
  <si>
    <t>PRPH175</t>
  </si>
  <si>
    <t>PRPH176</t>
  </si>
  <si>
    <t>PRPH177</t>
  </si>
  <si>
    <t>PRPH178</t>
  </si>
  <si>
    <t>PRPH179</t>
  </si>
  <si>
    <t>PRPH180</t>
  </si>
  <si>
    <t>PRPH181</t>
  </si>
  <si>
    <t>PRPH182</t>
  </si>
  <si>
    <t>PRPH183</t>
  </si>
  <si>
    <t>PRPH184</t>
  </si>
  <si>
    <t>PRPH185</t>
  </si>
  <si>
    <t>PRPH186</t>
  </si>
  <si>
    <t>PRPH187</t>
  </si>
  <si>
    <t>PRPH188</t>
  </si>
  <si>
    <t>PRPH189</t>
  </si>
  <si>
    <t>PRPH190</t>
  </si>
  <si>
    <t>PRPH191</t>
  </si>
  <si>
    <t>PRPH192</t>
  </si>
  <si>
    <t>PRPH193</t>
  </si>
  <si>
    <t>PRPH194</t>
  </si>
  <si>
    <t>PRPH195</t>
  </si>
  <si>
    <t>PRPH196</t>
  </si>
  <si>
    <t>PRPH197</t>
  </si>
  <si>
    <t>PRPH198</t>
  </si>
  <si>
    <t>PRPH199</t>
  </si>
  <si>
    <t>PRPH200</t>
  </si>
  <si>
    <t>PRRH003</t>
  </si>
  <si>
    <t>PRRH009</t>
  </si>
  <si>
    <t>PRRH010</t>
  </si>
  <si>
    <t>PRRH011</t>
  </si>
  <si>
    <t>PRRH013</t>
  </si>
  <si>
    <t>PRRH014</t>
  </si>
  <si>
    <t>PRRH015</t>
  </si>
  <si>
    <t>FENCING-MANNERS SUTTON PRIMARY</t>
  </si>
  <si>
    <t>PRRH016</t>
  </si>
  <si>
    <t>MANTON TIP WOOD CAR PARK</t>
  </si>
  <si>
    <t>PRRH018</t>
  </si>
  <si>
    <t>PRRH023</t>
  </si>
  <si>
    <t>ABBEY HILL PRIMARY FENCING</t>
  </si>
  <si>
    <t>PRRH024</t>
  </si>
  <si>
    <t>PRRH025</t>
  </si>
  <si>
    <t>PRRH029</t>
  </si>
  <si>
    <t>PRRH030</t>
  </si>
  <si>
    <t>PRRH031</t>
  </si>
  <si>
    <t>PRRH032</t>
  </si>
  <si>
    <t>PRRH033</t>
  </si>
  <si>
    <t>WESTDALE INFANT SCHOOL - SECURITY WORKS</t>
  </si>
  <si>
    <t>PRRH035</t>
  </si>
  <si>
    <t>COTGRAVE RESERVOIR PLANNING APPLICATION</t>
  </si>
  <si>
    <t>PRRH036</t>
  </si>
  <si>
    <t>ECO GARDEN WEST BRIDGFORD SCHOOL</t>
  </si>
  <si>
    <t>PRRH037</t>
  </si>
  <si>
    <t>GEDLING COLLIERY CONTRACT</t>
  </si>
  <si>
    <t>PRRH038</t>
  </si>
  <si>
    <t>ABBEYHILL PRIMARY&amp;NURSERY SCH EXTERN WKS</t>
  </si>
  <si>
    <t>PRRH039</t>
  </si>
  <si>
    <t>EIA SCROOBY ROAD, HAWORTH</t>
  </si>
  <si>
    <t>PRRH040</t>
  </si>
  <si>
    <t>MAUN VALLEY GRASSLANDS</t>
  </si>
  <si>
    <t>PRRH042</t>
  </si>
  <si>
    <t>CROWN ISLAND-EDWARDS LN NOISE ASSESSMENT</t>
  </si>
  <si>
    <t>PRRH043</t>
  </si>
  <si>
    <t>SOCIOECOENV PROJECT SHERWOOD FOREST</t>
  </si>
  <si>
    <t>PRRH044</t>
  </si>
  <si>
    <t>PROJECT RESOURCE SHERWOOD FOREST</t>
  </si>
  <si>
    <t>PRRH045</t>
  </si>
  <si>
    <t>PRRH046</t>
  </si>
  <si>
    <t>NEWARK AND SHERWOOD LANDSCAPE SPD</t>
  </si>
  <si>
    <t>PRRH047</t>
  </si>
  <si>
    <t>KEYWORTH PRIMARY SCHOOL SECURITY GATES</t>
  </si>
  <si>
    <t>PRRH048</t>
  </si>
  <si>
    <t>PLANNING ADVICE BASSETLAW DC STYRRUP RD</t>
  </si>
  <si>
    <t>PRRH049</t>
  </si>
  <si>
    <t>HEALDSWOOD P&amp;N SCHOOL SECURITY FENCING</t>
  </si>
  <si>
    <t>PRRH050</t>
  </si>
  <si>
    <t>ST PETERS COFE PRIMARY SCH-SECURITYFENCE</t>
  </si>
  <si>
    <t>PRRH053</t>
  </si>
  <si>
    <t>GEDLING ACCESS RD ECOLOGICAL SURVEY BATS</t>
  </si>
  <si>
    <t>PRRH054</t>
  </si>
  <si>
    <t>PRRH055</t>
  </si>
  <si>
    <t>PRRH056</t>
  </si>
  <si>
    <t>NIA PHASE 1 DIGITISATION WORKS</t>
  </si>
  <si>
    <t>PRRH057</t>
  </si>
  <si>
    <t>DESIGN WORK YEOMAN PARK SEN</t>
  </si>
  <si>
    <t>PRRH058</t>
  </si>
  <si>
    <t>DESIGN WORK REDGATE SEN</t>
  </si>
  <si>
    <t>PRRH059</t>
  </si>
  <si>
    <t>PRRH060</t>
  </si>
  <si>
    <t>PRRH061</t>
  </si>
  <si>
    <t>PRRH062</t>
  </si>
  <si>
    <t>PRRH063</t>
  </si>
  <si>
    <t>PRRH064</t>
  </si>
  <si>
    <t>PRRH065</t>
  </si>
  <si>
    <t>PRRH066</t>
  </si>
  <si>
    <t>PRRH067</t>
  </si>
  <si>
    <t>PRRH068</t>
  </si>
  <si>
    <t>PRRH069</t>
  </si>
  <si>
    <t>PRRH070</t>
  </si>
  <si>
    <t>PRRH071</t>
  </si>
  <si>
    <t>PRRH072</t>
  </si>
  <si>
    <t>PRRH073</t>
  </si>
  <si>
    <t>PRRH074</t>
  </si>
  <si>
    <t>PRRH075</t>
  </si>
  <si>
    <t>PRRH100</t>
  </si>
  <si>
    <t>PRRH101</t>
  </si>
  <si>
    <t>PRRH102</t>
  </si>
  <si>
    <t>PRRH103</t>
  </si>
  <si>
    <t>PRRH104</t>
  </si>
  <si>
    <t>PRRW125</t>
  </si>
  <si>
    <t>PRSH001</t>
  </si>
  <si>
    <t>PRSH002</t>
  </si>
  <si>
    <t>PRSH003</t>
  </si>
  <si>
    <t>PRSH004</t>
  </si>
  <si>
    <t>PRSH005</t>
  </si>
  <si>
    <t>PRSH006</t>
  </si>
  <si>
    <t>PRSH007</t>
  </si>
  <si>
    <t>PRSH008</t>
  </si>
  <si>
    <t>PRSH009</t>
  </si>
  <si>
    <t>PRSH010</t>
  </si>
  <si>
    <t>PRTH001</t>
  </si>
  <si>
    <t>SCHOOL TREE WORKS BROXTOWE</t>
  </si>
  <si>
    <t>PRTH003</t>
  </si>
  <si>
    <t>H-BAR BROXTOWE</t>
  </si>
  <si>
    <t>PRTH013</t>
  </si>
  <si>
    <t>M1/A610 JN 26 NUTHALL TSIG/CAMERA</t>
  </si>
  <si>
    <t>PRTH014</t>
  </si>
  <si>
    <t>199 STATION RD, BEESTON VEGETATION</t>
  </si>
  <si>
    <t>PRTH015</t>
  </si>
  <si>
    <t>222/224 STATION RD, BEESTON VEGETATION</t>
  </si>
  <si>
    <t>PRTH024</t>
  </si>
  <si>
    <t>WOODSIDE ROAD/BROADGATE TRAFF SIG IMP</t>
  </si>
  <si>
    <t>PRTH025</t>
  </si>
  <si>
    <t>TROWELL RD/ARLESTON DR TRAFFIC SIGNAL</t>
  </si>
  <si>
    <t>PRTH026</t>
  </si>
  <si>
    <t>7&amp;9 CLIFF BLVD, KIMBERLEY RECTIFY VA</t>
  </si>
  <si>
    <t>PRTH036</t>
  </si>
  <si>
    <t>MAIN STREET, KIMBERLEY ZEBRA CROSSING</t>
  </si>
  <si>
    <t>PRTH040</t>
  </si>
  <si>
    <t>ABBEY RD, EASTWOOD DRAINAGE</t>
  </si>
  <si>
    <t>PRTH062</t>
  </si>
  <si>
    <t>DAMAGED SIGN STAPLEFORD LN TOTON - EA</t>
  </si>
  <si>
    <t>PRTH072</t>
  </si>
  <si>
    <t>PRTH076</t>
  </si>
  <si>
    <t>INHAM ROAD BEESTON MAKE SAFE TREE</t>
  </si>
  <si>
    <t>PRTH077</t>
  </si>
  <si>
    <t>BROXTOWE UNRECOVERABLE</t>
  </si>
  <si>
    <t>PRTH079</t>
  </si>
  <si>
    <t>PRTH090</t>
  </si>
  <si>
    <t>BRYNSMOOR ROAD, BRINSLEY - O/GROWN VEG</t>
  </si>
  <si>
    <t>PRTH092</t>
  </si>
  <si>
    <t>REGENT STREET, BEESTON - RELOCATE L/C</t>
  </si>
  <si>
    <t>PRTH093</t>
  </si>
  <si>
    <t>PRTH094</t>
  </si>
  <si>
    <t>ILLESTON RD/STAPLEFORD RD TROWELL FEEDER</t>
  </si>
  <si>
    <t>PRTH095</t>
  </si>
  <si>
    <t>A6514 WESTERN BOULEVARD TRAFFIC SIGNALS.</t>
  </si>
  <si>
    <t>PRTH096</t>
  </si>
  <si>
    <t>HARDY STREET KIMBERLEY OGROWN VEGITATION</t>
  </si>
  <si>
    <t>PRTH097</t>
  </si>
  <si>
    <t>BROAD LANE, BRINSLEY - LC SUPPORT</t>
  </si>
  <si>
    <t>PRTH099</t>
  </si>
  <si>
    <t>STATION RD BEESTON ZEBRA SWITH OFF</t>
  </si>
  <si>
    <t>PRTH100</t>
  </si>
  <si>
    <t>COW LANE BRAMCOTE O OVERGROWN VEG</t>
  </si>
  <si>
    <t>PRTH101</t>
  </si>
  <si>
    <t>PRTH102</t>
  </si>
  <si>
    <t>PRTH103</t>
  </si>
  <si>
    <t>PRTH104</t>
  </si>
  <si>
    <t>PRTH105</t>
  </si>
  <si>
    <t>PRTH106</t>
  </si>
  <si>
    <t>PRTH107</t>
  </si>
  <si>
    <t>PRTH108</t>
  </si>
  <si>
    <t>PRTH109</t>
  </si>
  <si>
    <t>PRTH110</t>
  </si>
  <si>
    <t>PRTH111</t>
  </si>
  <si>
    <t>PRTH112</t>
  </si>
  <si>
    <t>135 MORNINGTON CRES NUTHALL OVERHANG VEG</t>
  </si>
  <si>
    <t>PRTH113</t>
  </si>
  <si>
    <t>REAR 18 FARNSWORTH CL WATNALL O/G VEG</t>
  </si>
  <si>
    <t>PRTH114</t>
  </si>
  <si>
    <t>PRTH115</t>
  </si>
  <si>
    <t>OP 145 MOORGREEN NEWTHORPE TREE OVER L/C</t>
  </si>
  <si>
    <t>PRTH116</t>
  </si>
  <si>
    <t>PRTH117</t>
  </si>
  <si>
    <t>PRTH118</t>
  </si>
  <si>
    <t>PRTH119</t>
  </si>
  <si>
    <t>PRTH120</t>
  </si>
  <si>
    <t>PRTH121</t>
  </si>
  <si>
    <t>PRTH122</t>
  </si>
  <si>
    <t>PRTH123</t>
  </si>
  <si>
    <t>PRTH124</t>
  </si>
  <si>
    <t>PRTH125</t>
  </si>
  <si>
    <t>PRX0000</t>
  </si>
  <si>
    <t>PRX0001</t>
  </si>
  <si>
    <t>PRX0002</t>
  </si>
  <si>
    <t>PTLR101</t>
  </si>
  <si>
    <t>PTLT202</t>
  </si>
  <si>
    <t>PTLT210</t>
  </si>
  <si>
    <t>PTLT212</t>
  </si>
  <si>
    <t>PTLU306</t>
  </si>
  <si>
    <t>PTLU320</t>
  </si>
  <si>
    <t>PTLU321</t>
  </si>
  <si>
    <t>PTLU323</t>
  </si>
  <si>
    <t>PTLU324</t>
  </si>
  <si>
    <t>PTLU325</t>
  </si>
  <si>
    <t>PTLU326</t>
  </si>
  <si>
    <t>PTLU327</t>
  </si>
  <si>
    <t>PTLU328</t>
  </si>
  <si>
    <t>PTLU516</t>
  </si>
  <si>
    <t>PTLW301</t>
  </si>
  <si>
    <t>PTLW310</t>
  </si>
  <si>
    <t>PTLW311</t>
  </si>
  <si>
    <t>PXFA001</t>
  </si>
  <si>
    <t>PXGA004</t>
  </si>
  <si>
    <t>PXGA005</t>
  </si>
  <si>
    <t>PXGA007</t>
  </si>
  <si>
    <t>PXGA008</t>
  </si>
  <si>
    <t>PXHA000</t>
  </si>
  <si>
    <t>PXID000</t>
  </si>
  <si>
    <t>PXIF000</t>
  </si>
  <si>
    <t>PXJA002</t>
  </si>
  <si>
    <t>PXJA003</t>
  </si>
  <si>
    <t>PXJA004</t>
  </si>
  <si>
    <t>PXJA005</t>
  </si>
  <si>
    <t>PXJA006</t>
  </si>
  <si>
    <t>PXJA007</t>
  </si>
  <si>
    <t>PXJA008</t>
  </si>
  <si>
    <t>PXJA039</t>
  </si>
  <si>
    <t>PXMA000</t>
  </si>
  <si>
    <t>PXPA000</t>
  </si>
  <si>
    <t>PXPA001</t>
  </si>
  <si>
    <t>PXPA005</t>
  </si>
  <si>
    <t>PXPA045</t>
  </si>
  <si>
    <t>PXPA100</t>
  </si>
  <si>
    <t>PXPA101</t>
  </si>
  <si>
    <t>R000001</t>
  </si>
  <si>
    <t>R000002</t>
  </si>
  <si>
    <t>R000003</t>
  </si>
  <si>
    <t>R000004</t>
  </si>
  <si>
    <t>R000005</t>
  </si>
  <si>
    <t>R000006</t>
  </si>
  <si>
    <t>R000007</t>
  </si>
  <si>
    <t>R000008</t>
  </si>
  <si>
    <t>R000009</t>
  </si>
  <si>
    <t>R000010</t>
  </si>
  <si>
    <t>R000011</t>
  </si>
  <si>
    <t>R000012</t>
  </si>
  <si>
    <t>R000013</t>
  </si>
  <si>
    <t>R000014</t>
  </si>
  <si>
    <t>R000015</t>
  </si>
  <si>
    <t>R000018</t>
  </si>
  <si>
    <t>R000019</t>
  </si>
  <si>
    <t>R000020</t>
  </si>
  <si>
    <t>R000021</t>
  </si>
  <si>
    <t>R000023</t>
  </si>
  <si>
    <t>R000024</t>
  </si>
  <si>
    <t>R000025</t>
  </si>
  <si>
    <t>R000026</t>
  </si>
  <si>
    <t>R000027</t>
  </si>
  <si>
    <t>R000028</t>
  </si>
  <si>
    <t>R000030</t>
  </si>
  <si>
    <t>R000031</t>
  </si>
  <si>
    <t>R000032</t>
  </si>
  <si>
    <t>R000033</t>
  </si>
  <si>
    <t>R000034</t>
  </si>
  <si>
    <t>R000035</t>
  </si>
  <si>
    <t>R000036</t>
  </si>
  <si>
    <t>R000037</t>
  </si>
  <si>
    <t>R000038</t>
  </si>
  <si>
    <t>R000039</t>
  </si>
  <si>
    <t>R000040</t>
  </si>
  <si>
    <t>R000041</t>
  </si>
  <si>
    <t>R000042</t>
  </si>
  <si>
    <t>R000043</t>
  </si>
  <si>
    <t>R000044</t>
  </si>
  <si>
    <t>R000045</t>
  </si>
  <si>
    <t>R00024</t>
  </si>
  <si>
    <t>RCA0006</t>
  </si>
  <si>
    <t>RCAA001</t>
  </si>
  <si>
    <t>RCAA002</t>
  </si>
  <si>
    <t>RCAA003</t>
  </si>
  <si>
    <t>RCAA004</t>
  </si>
  <si>
    <t>RCAA005</t>
  </si>
  <si>
    <t>RCAA006</t>
  </si>
  <si>
    <t>RCCC001</t>
  </si>
  <si>
    <t>RCCC002</t>
  </si>
  <si>
    <t>RCCC003</t>
  </si>
  <si>
    <t>RCCD005</t>
  </si>
  <si>
    <t>RCCM003</t>
  </si>
  <si>
    <t>RCCY001</t>
  </si>
  <si>
    <t>RCCY002</t>
  </si>
  <si>
    <t>RCCY003</t>
  </si>
  <si>
    <t>RCCY004</t>
  </si>
  <si>
    <t>RCCY005</t>
  </si>
  <si>
    <t>RCCY006</t>
  </si>
  <si>
    <t>RCCY007</t>
  </si>
  <si>
    <t>RCCY008</t>
  </si>
  <si>
    <t>RCCY009</t>
  </si>
  <si>
    <t>RCCY010</t>
  </si>
  <si>
    <t>RCCY011</t>
  </si>
  <si>
    <t>RCCY012</t>
  </si>
  <si>
    <t>RCCY013</t>
  </si>
  <si>
    <t>RCCY014</t>
  </si>
  <si>
    <t>RCCY015</t>
  </si>
  <si>
    <t>RCCY016</t>
  </si>
  <si>
    <t>RCCY017</t>
  </si>
  <si>
    <t>RCCY018</t>
  </si>
  <si>
    <t>RCCY019</t>
  </si>
  <si>
    <t>RCCY020</t>
  </si>
  <si>
    <t>RCCY021</t>
  </si>
  <si>
    <t>RCCY022</t>
  </si>
  <si>
    <t>RCCY023</t>
  </si>
  <si>
    <t>RCCY024</t>
  </si>
  <si>
    <t>RCCY025</t>
  </si>
  <si>
    <t>RCCY026</t>
  </si>
  <si>
    <t>RCCY027</t>
  </si>
  <si>
    <t>RCCY028</t>
  </si>
  <si>
    <t>RCCY029</t>
  </si>
  <si>
    <t>RCCY030</t>
  </si>
  <si>
    <t>RCCY031</t>
  </si>
  <si>
    <t>RCCY032</t>
  </si>
  <si>
    <t>RCCY033</t>
  </si>
  <si>
    <t>RCCY034</t>
  </si>
  <si>
    <t>RCEF001</t>
  </si>
  <si>
    <t>RCEF002</t>
  </si>
  <si>
    <t>RCEH001</t>
  </si>
  <si>
    <t>RCEH002</t>
  </si>
  <si>
    <t>RCEH003</t>
  </si>
  <si>
    <t>RCEH004</t>
  </si>
  <si>
    <t>RCEH005</t>
  </si>
  <si>
    <t>RCEH006</t>
  </si>
  <si>
    <t>RCEH007</t>
  </si>
  <si>
    <t>RCEH008</t>
  </si>
  <si>
    <t>RCEH009</t>
  </si>
  <si>
    <t>N E T T&amp;H</t>
  </si>
  <si>
    <t>RCEH010</t>
  </si>
  <si>
    <t>RCEH011</t>
  </si>
  <si>
    <t>RCEH012</t>
  </si>
  <si>
    <t>RCEH013</t>
  </si>
  <si>
    <t>RCEH100</t>
  </si>
  <si>
    <t>RCEH101</t>
  </si>
  <si>
    <t>RCEH102</t>
  </si>
  <si>
    <t>RCEH103</t>
  </si>
  <si>
    <t>RCEH104</t>
  </si>
  <si>
    <t>RCEH105</t>
  </si>
  <si>
    <t>RCEH106</t>
  </si>
  <si>
    <t>RCEH107</t>
  </si>
  <si>
    <t>RCEH108</t>
  </si>
  <si>
    <t>RCEH109</t>
  </si>
  <si>
    <t>RCEH110</t>
  </si>
  <si>
    <t>RCEH111</t>
  </si>
  <si>
    <t>RCEH112</t>
  </si>
  <si>
    <t>RCEH113</t>
  </si>
  <si>
    <t>RCEH114</t>
  </si>
  <si>
    <t>RCEH115</t>
  </si>
  <si>
    <t>RCEH116</t>
  </si>
  <si>
    <t>RCEH117</t>
  </si>
  <si>
    <t>RCEH118</t>
  </si>
  <si>
    <t>RCEH119</t>
  </si>
  <si>
    <t>RCEH120</t>
  </si>
  <si>
    <t>RCEH121</t>
  </si>
  <si>
    <t>RCEH122</t>
  </si>
  <si>
    <t>RCEH123</t>
  </si>
  <si>
    <t>RCEH124</t>
  </si>
  <si>
    <t>RCEH125</t>
  </si>
  <si>
    <t>RCEH126</t>
  </si>
  <si>
    <t>RCEH127</t>
  </si>
  <si>
    <t>RCEH128</t>
  </si>
  <si>
    <t>RCEH129</t>
  </si>
  <si>
    <t>RCPB001</t>
  </si>
  <si>
    <t>RCPB002</t>
  </si>
  <si>
    <t>RCPB003</t>
  </si>
  <si>
    <t>RCPB004</t>
  </si>
  <si>
    <t>RCPB005</t>
  </si>
  <si>
    <t>D2N2 SFBB</t>
  </si>
  <si>
    <t>RCPE001</t>
  </si>
  <si>
    <t>RCXE600</t>
  </si>
  <si>
    <t>RFTB120</t>
  </si>
  <si>
    <t>RFTE720</t>
  </si>
  <si>
    <t>RLAL000</t>
  </si>
  <si>
    <t>RRAA001</t>
  </si>
  <si>
    <t>RRAA002</t>
  </si>
  <si>
    <t>RRAA003</t>
  </si>
  <si>
    <t>RRAA004</t>
  </si>
  <si>
    <t>RRAA005</t>
  </si>
  <si>
    <t>RRAA006</t>
  </si>
  <si>
    <t>RRAA007</t>
  </si>
  <si>
    <t>RRAA008</t>
  </si>
  <si>
    <t>RRAA009</t>
  </si>
  <si>
    <t>RRAA010</t>
  </si>
  <si>
    <t>RRAA011</t>
  </si>
  <si>
    <t>RRAA012</t>
  </si>
  <si>
    <t>RRAA013</t>
  </si>
  <si>
    <t>RRAA014</t>
  </si>
  <si>
    <t>RRAA015</t>
  </si>
  <si>
    <t>RRAA016</t>
  </si>
  <si>
    <t>RRAM001</t>
  </si>
  <si>
    <t>RRAM002</t>
  </si>
  <si>
    <t>RRAM003</t>
  </si>
  <si>
    <t>RRAM004</t>
  </si>
  <si>
    <t>RRAM005</t>
  </si>
  <si>
    <t>RRAM006</t>
  </si>
  <si>
    <t>RRAM007</t>
  </si>
  <si>
    <t>RRAM008</t>
  </si>
  <si>
    <t>RRCY001</t>
  </si>
  <si>
    <t>RRCY002</t>
  </si>
  <si>
    <t>RRCY003</t>
  </si>
  <si>
    <t>RRCY004</t>
  </si>
  <si>
    <t>RRCY005</t>
  </si>
  <si>
    <t>RRCY006</t>
  </si>
  <si>
    <t>RRCY007</t>
  </si>
  <si>
    <t>NSCB</t>
  </si>
  <si>
    <t>RRCY008</t>
  </si>
  <si>
    <t>RRCY009</t>
  </si>
  <si>
    <t>RRCY010</t>
  </si>
  <si>
    <t>RRCY011</t>
  </si>
  <si>
    <t>RRCY012</t>
  </si>
  <si>
    <t>RRCY013</t>
  </si>
  <si>
    <t>RRCY014</t>
  </si>
  <si>
    <t>RRCY015</t>
  </si>
  <si>
    <t>RRCY016</t>
  </si>
  <si>
    <t>RRCY017</t>
  </si>
  <si>
    <t>RRCY018</t>
  </si>
  <si>
    <t>RRCY019</t>
  </si>
  <si>
    <t>RRCY020</t>
  </si>
  <si>
    <t>RRCY021</t>
  </si>
  <si>
    <t>RRCY022</t>
  </si>
  <si>
    <t>RRCY023</t>
  </si>
  <si>
    <t>RRCY024</t>
  </si>
  <si>
    <t>RREF001</t>
  </si>
  <si>
    <t>RREF002</t>
  </si>
  <si>
    <t>RREF003</t>
  </si>
  <si>
    <t>RREF004</t>
  </si>
  <si>
    <t>RREF005</t>
  </si>
  <si>
    <t>RREF006</t>
  </si>
  <si>
    <t>RREF007</t>
  </si>
  <si>
    <t>RREH001</t>
  </si>
  <si>
    <t>RREH002</t>
  </si>
  <si>
    <t>RREH003</t>
  </si>
  <si>
    <t>RREH004</t>
  </si>
  <si>
    <t>RREH005</t>
  </si>
  <si>
    <t>RREH006</t>
  </si>
  <si>
    <t>RREH007</t>
  </si>
  <si>
    <t>RREH008</t>
  </si>
  <si>
    <t>RREH009</t>
  </si>
  <si>
    <t>RREH010</t>
  </si>
  <si>
    <t>RREH011</t>
  </si>
  <si>
    <t>RREH012</t>
  </si>
  <si>
    <t>RREH013</t>
  </si>
  <si>
    <t>RREP001</t>
  </si>
  <si>
    <t>RREP002</t>
  </si>
  <si>
    <t>RREP003</t>
  </si>
  <si>
    <t>RREP004</t>
  </si>
  <si>
    <t>RREP005</t>
  </si>
  <si>
    <t>RREP006</t>
  </si>
  <si>
    <t>RREP007</t>
  </si>
  <si>
    <t>RRHG001</t>
  </si>
  <si>
    <t>RRHG002</t>
  </si>
  <si>
    <t>RRHG003</t>
  </si>
  <si>
    <t>RRHG004</t>
  </si>
  <si>
    <t>RRHG005</t>
  </si>
  <si>
    <t>RRPC001</t>
  </si>
  <si>
    <t>RRPC002</t>
  </si>
  <si>
    <t>RRPC003</t>
  </si>
  <si>
    <t>RRPC004</t>
  </si>
  <si>
    <t>RRPC005</t>
  </si>
  <si>
    <t>RRPC006</t>
  </si>
  <si>
    <t>RRPC007</t>
  </si>
  <si>
    <t>L.I.S</t>
  </si>
  <si>
    <t>RRPC008</t>
  </si>
  <si>
    <t>RRPM001</t>
  </si>
  <si>
    <t>RRPM002</t>
  </si>
  <si>
    <t>RRPM003</t>
  </si>
  <si>
    <t>RRPM004</t>
  </si>
  <si>
    <t>RRPM005</t>
  </si>
  <si>
    <t>RRPM006</t>
  </si>
  <si>
    <t>RRPM007</t>
  </si>
  <si>
    <t>RRPM008</t>
  </si>
  <si>
    <t>RRXX001</t>
  </si>
  <si>
    <t>RRXX002</t>
  </si>
  <si>
    <t>RRXX003</t>
  </si>
  <si>
    <t>RRXX004</t>
  </si>
  <si>
    <t>RRXX005</t>
  </si>
  <si>
    <t>RRXX006</t>
  </si>
  <si>
    <t>RRXX007</t>
  </si>
  <si>
    <t>RRXX008</t>
  </si>
  <si>
    <t>RTGA000</t>
  </si>
  <si>
    <t>RTLY601</t>
  </si>
  <si>
    <t>RTLY612</t>
  </si>
  <si>
    <t>RTLY613</t>
  </si>
  <si>
    <t>S017100</t>
  </si>
  <si>
    <t>S027020</t>
  </si>
  <si>
    <t>S055390</t>
  </si>
  <si>
    <t>S087030</t>
  </si>
  <si>
    <t>S0S3890</t>
  </si>
  <si>
    <t>S151000</t>
  </si>
  <si>
    <t>S151100</t>
  </si>
  <si>
    <t>S151300</t>
  </si>
  <si>
    <t>S151400</t>
  </si>
  <si>
    <t>S151500</t>
  </si>
  <si>
    <t>S151600</t>
  </si>
  <si>
    <t>S151900</t>
  </si>
  <si>
    <t>S152100</t>
  </si>
  <si>
    <t>S152200</t>
  </si>
  <si>
    <t>S152300</t>
  </si>
  <si>
    <t>S152400</t>
  </si>
  <si>
    <t>S152500</t>
  </si>
  <si>
    <t>S152600</t>
  </si>
  <si>
    <t>S152700</t>
  </si>
  <si>
    <t>S152800</t>
  </si>
  <si>
    <t>S153000</t>
  </si>
  <si>
    <t>S153200</t>
  </si>
  <si>
    <t>S153400</t>
  </si>
  <si>
    <t>S153500</t>
  </si>
  <si>
    <t>S153600</t>
  </si>
  <si>
    <t>S153700</t>
  </si>
  <si>
    <t>S153800</t>
  </si>
  <si>
    <t>S154300</t>
  </si>
  <si>
    <t>S154500</t>
  </si>
  <si>
    <t>S154600</t>
  </si>
  <si>
    <t>S154800</t>
  </si>
  <si>
    <t>S154900</t>
  </si>
  <si>
    <t>S155000</t>
  </si>
  <si>
    <t>S155100</t>
  </si>
  <si>
    <t>S162000</t>
  </si>
  <si>
    <t>S162100</t>
  </si>
  <si>
    <t>S162300</t>
  </si>
  <si>
    <t>S162400</t>
  </si>
  <si>
    <t>S162500</t>
  </si>
  <si>
    <t>S162600</t>
  </si>
  <si>
    <t>S162700</t>
  </si>
  <si>
    <t>S170000</t>
  </si>
  <si>
    <t>S170400</t>
  </si>
  <si>
    <t>S170500</t>
  </si>
  <si>
    <t>S170600</t>
  </si>
  <si>
    <t>S171000</t>
  </si>
  <si>
    <t>S171200</t>
  </si>
  <si>
    <t>S178000</t>
  </si>
  <si>
    <t>S180100</t>
  </si>
  <si>
    <t>S251700</t>
  </si>
  <si>
    <t>S252400</t>
  </si>
  <si>
    <t>S252700</t>
  </si>
  <si>
    <t>S253600</t>
  </si>
  <si>
    <t>S253700</t>
  </si>
  <si>
    <t>S254700</t>
  </si>
  <si>
    <t>S255100</t>
  </si>
  <si>
    <t>S262000</t>
  </si>
  <si>
    <t>S262200</t>
  </si>
  <si>
    <t>S262400</t>
  </si>
  <si>
    <t>S262900</t>
  </si>
  <si>
    <t>S263000</t>
  </si>
  <si>
    <t>S263100</t>
  </si>
  <si>
    <t>S263200</t>
  </si>
  <si>
    <t>S264200</t>
  </si>
  <si>
    <t>S270000</t>
  </si>
  <si>
    <t>S270200</t>
  </si>
  <si>
    <t>S278000</t>
  </si>
  <si>
    <t>S280100</t>
  </si>
  <si>
    <t>S310130</t>
  </si>
  <si>
    <t>S311780</t>
  </si>
  <si>
    <t>S312040</t>
  </si>
  <si>
    <t>S312330</t>
  </si>
  <si>
    <t>S312470</t>
  </si>
  <si>
    <t>S312630</t>
  </si>
  <si>
    <t>S312930</t>
  </si>
  <si>
    <t>S313020</t>
  </si>
  <si>
    <t>S314040</t>
  </si>
  <si>
    <t>S314200</t>
  </si>
  <si>
    <t>S314360</t>
  </si>
  <si>
    <t>S314540</t>
  </si>
  <si>
    <t>S314580</t>
  </si>
  <si>
    <t>S314900</t>
  </si>
  <si>
    <t>S315000</t>
  </si>
  <si>
    <t>S315010</t>
  </si>
  <si>
    <t>S315040</t>
  </si>
  <si>
    <t>S315050</t>
  </si>
  <si>
    <t>S315140</t>
  </si>
  <si>
    <t>S315160</t>
  </si>
  <si>
    <t>S315170</t>
  </si>
  <si>
    <t>S315290</t>
  </si>
  <si>
    <t>S315370</t>
  </si>
  <si>
    <t>S315390</t>
  </si>
  <si>
    <t>S315440</t>
  </si>
  <si>
    <t>KIRKLANDS OPH</t>
  </si>
  <si>
    <t>S315470</t>
  </si>
  <si>
    <t>S315510</t>
  </si>
  <si>
    <t>S315520</t>
  </si>
  <si>
    <t>S315580</t>
  </si>
  <si>
    <t>S315590</t>
  </si>
  <si>
    <t>S315640</t>
  </si>
  <si>
    <t>S315670</t>
  </si>
  <si>
    <t>S315740</t>
  </si>
  <si>
    <t>S315900</t>
  </si>
  <si>
    <t>WOOLATON STREET</t>
  </si>
  <si>
    <t>S315980</t>
  </si>
  <si>
    <t>S316010</t>
  </si>
  <si>
    <t>S316050</t>
  </si>
  <si>
    <t>S316230</t>
  </si>
  <si>
    <t>S316310</t>
  </si>
  <si>
    <t>S316370</t>
  </si>
  <si>
    <t>S316380</t>
  </si>
  <si>
    <t>S316390</t>
  </si>
  <si>
    <t>S316430</t>
  </si>
  <si>
    <t>S316440</t>
  </si>
  <si>
    <t>S316580</t>
  </si>
  <si>
    <t>S316650</t>
  </si>
  <si>
    <t>S316680</t>
  </si>
  <si>
    <t>S316710</t>
  </si>
  <si>
    <t>S316720</t>
  </si>
  <si>
    <t>S316740</t>
  </si>
  <si>
    <t>S316750</t>
  </si>
  <si>
    <t>S316770</t>
  </si>
  <si>
    <t>S316830</t>
  </si>
  <si>
    <t>S316840</t>
  </si>
  <si>
    <t>S316890</t>
  </si>
  <si>
    <t>S316910</t>
  </si>
  <si>
    <t>S316930</t>
  </si>
  <si>
    <t>S316940</t>
  </si>
  <si>
    <t>S316950</t>
  </si>
  <si>
    <t>S316970</t>
  </si>
  <si>
    <t>S316980</t>
  </si>
  <si>
    <t>S316990</t>
  </si>
  <si>
    <t>S317020</t>
  </si>
  <si>
    <t>S317030</t>
  </si>
  <si>
    <t>S317040</t>
  </si>
  <si>
    <t>S317050</t>
  </si>
  <si>
    <t>S317060</t>
  </si>
  <si>
    <t>S317070</t>
  </si>
  <si>
    <t>S317080</t>
  </si>
  <si>
    <t>S317090</t>
  </si>
  <si>
    <t>S317100</t>
  </si>
  <si>
    <t>S317110</t>
  </si>
  <si>
    <t>S317120</t>
  </si>
  <si>
    <t>S317130</t>
  </si>
  <si>
    <t>S317140</t>
  </si>
  <si>
    <t>S317150</t>
  </si>
  <si>
    <t>S317160</t>
  </si>
  <si>
    <t>S317170</t>
  </si>
  <si>
    <t>S317180</t>
  </si>
  <si>
    <t>S317190</t>
  </si>
  <si>
    <t>S317210</t>
  </si>
  <si>
    <t>S317220</t>
  </si>
  <si>
    <t>S317230</t>
  </si>
  <si>
    <t>S317240</t>
  </si>
  <si>
    <t>S317250</t>
  </si>
  <si>
    <t>S317260</t>
  </si>
  <si>
    <t>S317270</t>
  </si>
  <si>
    <t>S317300</t>
  </si>
  <si>
    <t>S317330</t>
  </si>
  <si>
    <t>S317340</t>
  </si>
  <si>
    <t>S317350</t>
  </si>
  <si>
    <t>S317360</t>
  </si>
  <si>
    <t>S317370</t>
  </si>
  <si>
    <t>S317380</t>
  </si>
  <si>
    <t>S317400</t>
  </si>
  <si>
    <t>S317410</t>
  </si>
  <si>
    <t>S317420</t>
  </si>
  <si>
    <t>S317430</t>
  </si>
  <si>
    <t>S317440</t>
  </si>
  <si>
    <t>S317450</t>
  </si>
  <si>
    <t>S317460</t>
  </si>
  <si>
    <t>S317470</t>
  </si>
  <si>
    <t>S317500</t>
  </si>
  <si>
    <t>S317510</t>
  </si>
  <si>
    <t>S317520</t>
  </si>
  <si>
    <t>S317530</t>
  </si>
  <si>
    <t>S317550</t>
  </si>
  <si>
    <t>S317560</t>
  </si>
  <si>
    <t>S317570</t>
  </si>
  <si>
    <t>S317590</t>
  </si>
  <si>
    <t>S317610</t>
  </si>
  <si>
    <t>S317630</t>
  </si>
  <si>
    <t>S317640</t>
  </si>
  <si>
    <t>S317660</t>
  </si>
  <si>
    <t>S317670</t>
  </si>
  <si>
    <t>S317680</t>
  </si>
  <si>
    <t>S317690</t>
  </si>
  <si>
    <t>S317700</t>
  </si>
  <si>
    <t>S317710</t>
  </si>
  <si>
    <t>S317730</t>
  </si>
  <si>
    <t>S317740</t>
  </si>
  <si>
    <t>S317750</t>
  </si>
  <si>
    <t>S317760</t>
  </si>
  <si>
    <t>S317770</t>
  </si>
  <si>
    <t>S317780</t>
  </si>
  <si>
    <t>S317790</t>
  </si>
  <si>
    <t>S317800</t>
  </si>
  <si>
    <t>S317810</t>
  </si>
  <si>
    <t>S317820</t>
  </si>
  <si>
    <t>S317830</t>
  </si>
  <si>
    <t>S317840</t>
  </si>
  <si>
    <t>S317850</t>
  </si>
  <si>
    <t>S317860</t>
  </si>
  <si>
    <t>S317870</t>
  </si>
  <si>
    <t>S317880</t>
  </si>
  <si>
    <t>S317960</t>
  </si>
  <si>
    <t>S317970</t>
  </si>
  <si>
    <t>S317980</t>
  </si>
  <si>
    <t>S317990</t>
  </si>
  <si>
    <t>S318000</t>
  </si>
  <si>
    <t>S318020</t>
  </si>
  <si>
    <t>S318030</t>
  </si>
  <si>
    <t>S318040</t>
  </si>
  <si>
    <t>S318050</t>
  </si>
  <si>
    <t>S318060</t>
  </si>
  <si>
    <t>S318070</t>
  </si>
  <si>
    <t>S318080</t>
  </si>
  <si>
    <t>S318090</t>
  </si>
  <si>
    <t>S318100</t>
  </si>
  <si>
    <t>S318110</t>
  </si>
  <si>
    <t>S318120</t>
  </si>
  <si>
    <t>S318140</t>
  </si>
  <si>
    <t>S318150</t>
  </si>
  <si>
    <t>S318160</t>
  </si>
  <si>
    <t>S318170</t>
  </si>
  <si>
    <t>S318180</t>
  </si>
  <si>
    <t>S318240</t>
  </si>
  <si>
    <t>S318250</t>
  </si>
  <si>
    <t>S318270</t>
  </si>
  <si>
    <t>S318280</t>
  </si>
  <si>
    <t>S318300</t>
  </si>
  <si>
    <t>S318310</t>
  </si>
  <si>
    <t>S318320</t>
  </si>
  <si>
    <t>S318330</t>
  </si>
  <si>
    <t>S318340</t>
  </si>
  <si>
    <t>S318360</t>
  </si>
  <si>
    <t>S318370</t>
  </si>
  <si>
    <t>S318380</t>
  </si>
  <si>
    <t>S318400</t>
  </si>
  <si>
    <t>S318420</t>
  </si>
  <si>
    <t>S318440</t>
  </si>
  <si>
    <t>S318470</t>
  </si>
  <si>
    <t>S318480</t>
  </si>
  <si>
    <t>S318490</t>
  </si>
  <si>
    <t>S318500</t>
  </si>
  <si>
    <t>S318520</t>
  </si>
  <si>
    <t>S318530</t>
  </si>
  <si>
    <t>S318540</t>
  </si>
  <si>
    <t>S318550</t>
  </si>
  <si>
    <t>S318560</t>
  </si>
  <si>
    <t>S318570</t>
  </si>
  <si>
    <t>S318580</t>
  </si>
  <si>
    <t>S318590</t>
  </si>
  <si>
    <t>S318600</t>
  </si>
  <si>
    <t>S318620</t>
  </si>
  <si>
    <t>S318630</t>
  </si>
  <si>
    <t>S318640</t>
  </si>
  <si>
    <t>S318650</t>
  </si>
  <si>
    <t>S318660</t>
  </si>
  <si>
    <t>S318670</t>
  </si>
  <si>
    <t>S318680</t>
  </si>
  <si>
    <t>S318690</t>
  </si>
  <si>
    <t>S318700</t>
  </si>
  <si>
    <t>S318710</t>
  </si>
  <si>
    <t>S318720</t>
  </si>
  <si>
    <t>S318730</t>
  </si>
  <si>
    <t>S318760</t>
  </si>
  <si>
    <t>S318770</t>
  </si>
  <si>
    <t>S318780</t>
  </si>
  <si>
    <t>S318790</t>
  </si>
  <si>
    <t>S318800</t>
  </si>
  <si>
    <t>S318810</t>
  </si>
  <si>
    <t>S318820</t>
  </si>
  <si>
    <t>S318840</t>
  </si>
  <si>
    <t>S318860</t>
  </si>
  <si>
    <t>S318870</t>
  </si>
  <si>
    <t>S318880</t>
  </si>
  <si>
    <t>S318920</t>
  </si>
  <si>
    <t>S318930</t>
  </si>
  <si>
    <t>S318940</t>
  </si>
  <si>
    <t>S318950</t>
  </si>
  <si>
    <t>S318960</t>
  </si>
  <si>
    <t>S318970</t>
  </si>
  <si>
    <t>S318980</t>
  </si>
  <si>
    <t>S318990</t>
  </si>
  <si>
    <t>S319000</t>
  </si>
  <si>
    <t>S319010</t>
  </si>
  <si>
    <t>S319020</t>
  </si>
  <si>
    <t>S319030</t>
  </si>
  <si>
    <t>S319040</t>
  </si>
  <si>
    <t>S319050</t>
  </si>
  <si>
    <t>S319080</t>
  </si>
  <si>
    <t>S319090</t>
  </si>
  <si>
    <t>S319110</t>
  </si>
  <si>
    <t>S319130</t>
  </si>
  <si>
    <t>S319140</t>
  </si>
  <si>
    <t>S319150</t>
  </si>
  <si>
    <t>S319160</t>
  </si>
  <si>
    <t>S319170</t>
  </si>
  <si>
    <t>S319180</t>
  </si>
  <si>
    <t>S319190</t>
  </si>
  <si>
    <t>S319200</t>
  </si>
  <si>
    <t>S319210</t>
  </si>
  <si>
    <t>S319220</t>
  </si>
  <si>
    <t>S319240</t>
  </si>
  <si>
    <t>S319250</t>
  </si>
  <si>
    <t>S319270</t>
  </si>
  <si>
    <t>S319290</t>
  </si>
  <si>
    <t>S319310</t>
  </si>
  <si>
    <t>S319330</t>
  </si>
  <si>
    <t>S319340</t>
  </si>
  <si>
    <t>S319350</t>
  </si>
  <si>
    <t>S319360</t>
  </si>
  <si>
    <t>S319400</t>
  </si>
  <si>
    <t>S319410</t>
  </si>
  <si>
    <t>S319420</t>
  </si>
  <si>
    <t>S319430</t>
  </si>
  <si>
    <t>S319440</t>
  </si>
  <si>
    <t>S319450</t>
  </si>
  <si>
    <t>S319460</t>
  </si>
  <si>
    <t>S319470</t>
  </si>
  <si>
    <t>S319490</t>
  </si>
  <si>
    <t>S319500</t>
  </si>
  <si>
    <t>S319510</t>
  </si>
  <si>
    <t>S319530</t>
  </si>
  <si>
    <t>S319540</t>
  </si>
  <si>
    <t>S319550</t>
  </si>
  <si>
    <t>S319560</t>
  </si>
  <si>
    <t>S319570</t>
  </si>
  <si>
    <t>S319590</t>
  </si>
  <si>
    <t>S319600</t>
  </si>
  <si>
    <t>S319610</t>
  </si>
  <si>
    <t>S319620</t>
  </si>
  <si>
    <t>S319630</t>
  </si>
  <si>
    <t>S319640</t>
  </si>
  <si>
    <t>S319650</t>
  </si>
  <si>
    <t>S319660</t>
  </si>
  <si>
    <t>S319670</t>
  </si>
  <si>
    <t>S319680</t>
  </si>
  <si>
    <t>S319700</t>
  </si>
  <si>
    <t>S319710</t>
  </si>
  <si>
    <t>S319720</t>
  </si>
  <si>
    <t>S319730</t>
  </si>
  <si>
    <t>S319740</t>
  </si>
  <si>
    <t>S319750</t>
  </si>
  <si>
    <t>S319760</t>
  </si>
  <si>
    <t>S319780</t>
  </si>
  <si>
    <t>S319810</t>
  </si>
  <si>
    <t>S319820</t>
  </si>
  <si>
    <t>S319830</t>
  </si>
  <si>
    <t>S319840</t>
  </si>
  <si>
    <t>S319850</t>
  </si>
  <si>
    <t>S319860</t>
  </si>
  <si>
    <t>S319870</t>
  </si>
  <si>
    <t>S319880</t>
  </si>
  <si>
    <t>S319890</t>
  </si>
  <si>
    <t>S319900</t>
  </si>
  <si>
    <t>S319910</t>
  </si>
  <si>
    <t>S319920</t>
  </si>
  <si>
    <t>S319930</t>
  </si>
  <si>
    <t>S319950</t>
  </si>
  <si>
    <t>S319960</t>
  </si>
  <si>
    <t>S319980</t>
  </si>
  <si>
    <t>S319990</t>
  </si>
  <si>
    <t>S320020</t>
  </si>
  <si>
    <t>S320030</t>
  </si>
  <si>
    <t>S320040</t>
  </si>
  <si>
    <t>S320050</t>
  </si>
  <si>
    <t>S320060</t>
  </si>
  <si>
    <t>S320070</t>
  </si>
  <si>
    <t>S320100</t>
  </si>
  <si>
    <t>S320110</t>
  </si>
  <si>
    <t>S320120</t>
  </si>
  <si>
    <t>S320130</t>
  </si>
  <si>
    <t>S320140</t>
  </si>
  <si>
    <t>S320150</t>
  </si>
  <si>
    <t>S320170</t>
  </si>
  <si>
    <t>S320190</t>
  </si>
  <si>
    <t>S320210</t>
  </si>
  <si>
    <t>S320230</t>
  </si>
  <si>
    <t>S320240</t>
  </si>
  <si>
    <t>S320250</t>
  </si>
  <si>
    <t>S320260</t>
  </si>
  <si>
    <t>S320270</t>
  </si>
  <si>
    <t>S320280</t>
  </si>
  <si>
    <t>S320290</t>
  </si>
  <si>
    <t>S320310</t>
  </si>
  <si>
    <t>S320330</t>
  </si>
  <si>
    <t>S320340</t>
  </si>
  <si>
    <t>S320360</t>
  </si>
  <si>
    <t>S320370</t>
  </si>
  <si>
    <t>S320380</t>
  </si>
  <si>
    <t>S320390</t>
  </si>
  <si>
    <t>S320400</t>
  </si>
  <si>
    <t>S320410</t>
  </si>
  <si>
    <t>S320420</t>
  </si>
  <si>
    <t>S320450</t>
  </si>
  <si>
    <t>S320470</t>
  </si>
  <si>
    <t>S320480</t>
  </si>
  <si>
    <t>S320490</t>
  </si>
  <si>
    <t>S320510</t>
  </si>
  <si>
    <t>S320520</t>
  </si>
  <si>
    <t>S320530</t>
  </si>
  <si>
    <t>S320540</t>
  </si>
  <si>
    <t>S320550</t>
  </si>
  <si>
    <t>S320580</t>
  </si>
  <si>
    <t>S320590</t>
  </si>
  <si>
    <t>S320600</t>
  </si>
  <si>
    <t>S320610</t>
  </si>
  <si>
    <t>S320620</t>
  </si>
  <si>
    <t>S320640</t>
  </si>
  <si>
    <t>S320650</t>
  </si>
  <si>
    <t>S320660</t>
  </si>
  <si>
    <t>S320670</t>
  </si>
  <si>
    <t>S320680</t>
  </si>
  <si>
    <t>S320690</t>
  </si>
  <si>
    <t>S320700</t>
  </si>
  <si>
    <t>S320720</t>
  </si>
  <si>
    <t>S320730</t>
  </si>
  <si>
    <t>S320740</t>
  </si>
  <si>
    <t>S320750</t>
  </si>
  <si>
    <t>S320760</t>
  </si>
  <si>
    <t>S320770</t>
  </si>
  <si>
    <t>S320780</t>
  </si>
  <si>
    <t>S320790</t>
  </si>
  <si>
    <t>S320800</t>
  </si>
  <si>
    <t>S320820</t>
  </si>
  <si>
    <t>S320840</t>
  </si>
  <si>
    <t>S320860</t>
  </si>
  <si>
    <t>S320880</t>
  </si>
  <si>
    <t>S320890</t>
  </si>
  <si>
    <t>S320900</t>
  </si>
  <si>
    <t>S320910</t>
  </si>
  <si>
    <t>S320950</t>
  </si>
  <si>
    <t>S320960</t>
  </si>
  <si>
    <t>S320970</t>
  </si>
  <si>
    <t>S320980</t>
  </si>
  <si>
    <t>TROWELL C OF E PRIMARY</t>
  </si>
  <si>
    <t>S321010</t>
  </si>
  <si>
    <t>S321020</t>
  </si>
  <si>
    <t>ESKDALE JUNIOR</t>
  </si>
  <si>
    <t>S321030</t>
  </si>
  <si>
    <t>S321040</t>
  </si>
  <si>
    <t>S321060</t>
  </si>
  <si>
    <t>S321070</t>
  </si>
  <si>
    <t>S321080</t>
  </si>
  <si>
    <t>S321090</t>
  </si>
  <si>
    <t>S321100</t>
  </si>
  <si>
    <t>S321110</t>
  </si>
  <si>
    <t>S321120</t>
  </si>
  <si>
    <t>S321130</t>
  </si>
  <si>
    <t>S321140</t>
  </si>
  <si>
    <t>S321150</t>
  </si>
  <si>
    <t>S321190</t>
  </si>
  <si>
    <t>S321200</t>
  </si>
  <si>
    <t>S321210</t>
  </si>
  <si>
    <t>S321220</t>
  </si>
  <si>
    <t>S321230</t>
  </si>
  <si>
    <t>S321240</t>
  </si>
  <si>
    <t>S321250</t>
  </si>
  <si>
    <t>S321260</t>
  </si>
  <si>
    <t>S321270</t>
  </si>
  <si>
    <t>S321280</t>
  </si>
  <si>
    <t>S321290</t>
  </si>
  <si>
    <t>S321300</t>
  </si>
  <si>
    <t>S321320</t>
  </si>
  <si>
    <t>S321350</t>
  </si>
  <si>
    <t>S321360</t>
  </si>
  <si>
    <t>S321370</t>
  </si>
  <si>
    <t>S321380</t>
  </si>
  <si>
    <t>S321390</t>
  </si>
  <si>
    <t>S321400</t>
  </si>
  <si>
    <t>S321410</t>
  </si>
  <si>
    <t>S321420</t>
  </si>
  <si>
    <t>S321430</t>
  </si>
  <si>
    <t>S321440</t>
  </si>
  <si>
    <t>S321450</t>
  </si>
  <si>
    <t>S321460</t>
  </si>
  <si>
    <t>S321480</t>
  </si>
  <si>
    <t>S321490</t>
  </si>
  <si>
    <t>S321500</t>
  </si>
  <si>
    <t>S321530</t>
  </si>
  <si>
    <t>S321540</t>
  </si>
  <si>
    <t>S321550</t>
  </si>
  <si>
    <t>S321560</t>
  </si>
  <si>
    <t>S321580</t>
  </si>
  <si>
    <t>S321590</t>
  </si>
  <si>
    <t>S321600</t>
  </si>
  <si>
    <t>S321610</t>
  </si>
  <si>
    <t>S321620</t>
  </si>
  <si>
    <t>S321630</t>
  </si>
  <si>
    <t>S321640</t>
  </si>
  <si>
    <t>S321650</t>
  </si>
  <si>
    <t>S321660</t>
  </si>
  <si>
    <t>S321700</t>
  </si>
  <si>
    <t>S321710</t>
  </si>
  <si>
    <t>S321720</t>
  </si>
  <si>
    <t>S321730</t>
  </si>
  <si>
    <t>S321740</t>
  </si>
  <si>
    <t>S321750</t>
  </si>
  <si>
    <t>S321760</t>
  </si>
  <si>
    <t>S321770</t>
  </si>
  <si>
    <t>S321780</t>
  </si>
  <si>
    <t>S321800</t>
  </si>
  <si>
    <t>S321820</t>
  </si>
  <si>
    <t>S321830</t>
  </si>
  <si>
    <t>S321840</t>
  </si>
  <si>
    <t>S321850</t>
  </si>
  <si>
    <t>S321860</t>
  </si>
  <si>
    <t>S321880</t>
  </si>
  <si>
    <t>S321890</t>
  </si>
  <si>
    <t>S321900</t>
  </si>
  <si>
    <t>S321920</t>
  </si>
  <si>
    <t>S321930</t>
  </si>
  <si>
    <t>S321940</t>
  </si>
  <si>
    <t>S321950</t>
  </si>
  <si>
    <t>S321960</t>
  </si>
  <si>
    <t>S321970</t>
  </si>
  <si>
    <t>S321980</t>
  </si>
  <si>
    <t>S322010</t>
  </si>
  <si>
    <t>S322030</t>
  </si>
  <si>
    <t>S322050</t>
  </si>
  <si>
    <t>S322090</t>
  </si>
  <si>
    <t>S322100</t>
  </si>
  <si>
    <t>S322110</t>
  </si>
  <si>
    <t>S322120</t>
  </si>
  <si>
    <t>S322130</t>
  </si>
  <si>
    <t>S322140</t>
  </si>
  <si>
    <t>S322150</t>
  </si>
  <si>
    <t>S322160</t>
  </si>
  <si>
    <t>S322170</t>
  </si>
  <si>
    <t>S322180</t>
  </si>
  <si>
    <t>S322190</t>
  </si>
  <si>
    <t>S322200</t>
  </si>
  <si>
    <t>S322220</t>
  </si>
  <si>
    <t>S322230</t>
  </si>
  <si>
    <t>S322240</t>
  </si>
  <si>
    <t>S322250</t>
  </si>
  <si>
    <t>S322260</t>
  </si>
  <si>
    <t>S322270</t>
  </si>
  <si>
    <t>S322280</t>
  </si>
  <si>
    <t>S322290</t>
  </si>
  <si>
    <t>S322300</t>
  </si>
  <si>
    <t>S322320</t>
  </si>
  <si>
    <t>S322330</t>
  </si>
  <si>
    <t>S322340</t>
  </si>
  <si>
    <t>S322350</t>
  </si>
  <si>
    <t>S322360</t>
  </si>
  <si>
    <t>S322370</t>
  </si>
  <si>
    <t>S322380</t>
  </si>
  <si>
    <t>S322390</t>
  </si>
  <si>
    <t>S322400</t>
  </si>
  <si>
    <t>S322440</t>
  </si>
  <si>
    <t>S322450</t>
  </si>
  <si>
    <t>S322460</t>
  </si>
  <si>
    <t>S322470</t>
  </si>
  <si>
    <t>S322480</t>
  </si>
  <si>
    <t>S322490</t>
  </si>
  <si>
    <t>S322520</t>
  </si>
  <si>
    <t>S322530</t>
  </si>
  <si>
    <t>S322550</t>
  </si>
  <si>
    <t>S322560</t>
  </si>
  <si>
    <t>S322570</t>
  </si>
  <si>
    <t>S322580</t>
  </si>
  <si>
    <t>S322590</t>
  </si>
  <si>
    <t>S322600</t>
  </si>
  <si>
    <t>S322610</t>
  </si>
  <si>
    <t>S322620</t>
  </si>
  <si>
    <t>S322630</t>
  </si>
  <si>
    <t>S322640</t>
  </si>
  <si>
    <t>S322650</t>
  </si>
  <si>
    <t>S322660</t>
  </si>
  <si>
    <t>S322670</t>
  </si>
  <si>
    <t>S322690</t>
  </si>
  <si>
    <t>S322700</t>
  </si>
  <si>
    <t>S322720</t>
  </si>
  <si>
    <t>S322730</t>
  </si>
  <si>
    <t>S322750</t>
  </si>
  <si>
    <t>S322800</t>
  </si>
  <si>
    <t>S322810</t>
  </si>
  <si>
    <t>S322820</t>
  </si>
  <si>
    <t>S322830</t>
  </si>
  <si>
    <t>S322840</t>
  </si>
  <si>
    <t>S322850</t>
  </si>
  <si>
    <t>S322880</t>
  </si>
  <si>
    <t>S322890</t>
  </si>
  <si>
    <t>S322900</t>
  </si>
  <si>
    <t>S322910</t>
  </si>
  <si>
    <t>S322920</t>
  </si>
  <si>
    <t>S322930</t>
  </si>
  <si>
    <t>S322940</t>
  </si>
  <si>
    <t>S322950</t>
  </si>
  <si>
    <t>S322960</t>
  </si>
  <si>
    <t>S322970</t>
  </si>
  <si>
    <t>S322990</t>
  </si>
  <si>
    <t>S323000</t>
  </si>
  <si>
    <t>S323010</t>
  </si>
  <si>
    <t>S323020</t>
  </si>
  <si>
    <t>S323030</t>
  </si>
  <si>
    <t>S323040</t>
  </si>
  <si>
    <t>S323050</t>
  </si>
  <si>
    <t>S323060</t>
  </si>
  <si>
    <t>S323070</t>
  </si>
  <si>
    <t>S323080</t>
  </si>
  <si>
    <t>S323100</t>
  </si>
  <si>
    <t>S323120</t>
  </si>
  <si>
    <t>S323130</t>
  </si>
  <si>
    <t>S323140</t>
  </si>
  <si>
    <t>S323150</t>
  </si>
  <si>
    <t>S323160</t>
  </si>
  <si>
    <t>S323170</t>
  </si>
  <si>
    <t>S323180</t>
  </si>
  <si>
    <t>S323190</t>
  </si>
  <si>
    <t>S323210</t>
  </si>
  <si>
    <t>S323220</t>
  </si>
  <si>
    <t>S323230</t>
  </si>
  <si>
    <t>S323240</t>
  </si>
  <si>
    <t>S323250</t>
  </si>
  <si>
    <t>S323260</t>
  </si>
  <si>
    <t>S323280</t>
  </si>
  <si>
    <t>S323290</t>
  </si>
  <si>
    <t>S323300</t>
  </si>
  <si>
    <t>S323310</t>
  </si>
  <si>
    <t>S323320</t>
  </si>
  <si>
    <t>S323340</t>
  </si>
  <si>
    <t>S323350</t>
  </si>
  <si>
    <t>S323360</t>
  </si>
  <si>
    <t>S323370</t>
  </si>
  <si>
    <t>S323380</t>
  </si>
  <si>
    <t>S323430</t>
  </si>
  <si>
    <t>S323440</t>
  </si>
  <si>
    <t>S323450</t>
  </si>
  <si>
    <t>S323460</t>
  </si>
  <si>
    <t>S323470</t>
  </si>
  <si>
    <t>S323480</t>
  </si>
  <si>
    <t>S323490</t>
  </si>
  <si>
    <t>S323500</t>
  </si>
  <si>
    <t>S323510</t>
  </si>
  <si>
    <t>S323520</t>
  </si>
  <si>
    <t>S323530</t>
  </si>
  <si>
    <t>S323540</t>
  </si>
  <si>
    <t>S323560</t>
  </si>
  <si>
    <t>S323570</t>
  </si>
  <si>
    <t>S323590</t>
  </si>
  <si>
    <t>S323600</t>
  </si>
  <si>
    <t>S323610</t>
  </si>
  <si>
    <t>S323620</t>
  </si>
  <si>
    <t>S323630</t>
  </si>
  <si>
    <t>S323640</t>
  </si>
  <si>
    <t>S323650</t>
  </si>
  <si>
    <t>S323660</t>
  </si>
  <si>
    <t>S323670</t>
  </si>
  <si>
    <t>S323680</t>
  </si>
  <si>
    <t>S323700</t>
  </si>
  <si>
    <t>S323710</t>
  </si>
  <si>
    <t>S323730</t>
  </si>
  <si>
    <t>S323740</t>
  </si>
  <si>
    <t>S323750</t>
  </si>
  <si>
    <t>S323760</t>
  </si>
  <si>
    <t>S323780</t>
  </si>
  <si>
    <t>S323800</t>
  </si>
  <si>
    <t>S323820</t>
  </si>
  <si>
    <t>S323830</t>
  </si>
  <si>
    <t>S323840</t>
  </si>
  <si>
    <t>S323860</t>
  </si>
  <si>
    <t>S323890</t>
  </si>
  <si>
    <t>S323900</t>
  </si>
  <si>
    <t>S323920</t>
  </si>
  <si>
    <t>S323930</t>
  </si>
  <si>
    <t>S323940</t>
  </si>
  <si>
    <t>S323950</t>
  </si>
  <si>
    <t>S323960</t>
  </si>
  <si>
    <t>S323970</t>
  </si>
  <si>
    <t>S323980</t>
  </si>
  <si>
    <t>S323990</t>
  </si>
  <si>
    <t>S324000</t>
  </si>
  <si>
    <t>S324010</t>
  </si>
  <si>
    <t>S324020</t>
  </si>
  <si>
    <t>S324030</t>
  </si>
  <si>
    <t>S324040</t>
  </si>
  <si>
    <t>S324050</t>
  </si>
  <si>
    <t>S324060</t>
  </si>
  <si>
    <t>S324070</t>
  </si>
  <si>
    <t>S324100</t>
  </si>
  <si>
    <t>S324130</t>
  </si>
  <si>
    <t>S324140</t>
  </si>
  <si>
    <t>S324150</t>
  </si>
  <si>
    <t>S324160</t>
  </si>
  <si>
    <t>S324180</t>
  </si>
  <si>
    <t>S324200</t>
  </si>
  <si>
    <t>S324210</t>
  </si>
  <si>
    <t>S324220</t>
  </si>
  <si>
    <t>S324230</t>
  </si>
  <si>
    <t>S324240</t>
  </si>
  <si>
    <t>S324250</t>
  </si>
  <si>
    <t>S324260</t>
  </si>
  <si>
    <t>S324270</t>
  </si>
  <si>
    <t>S324290</t>
  </si>
  <si>
    <t>S324300</t>
  </si>
  <si>
    <t>S324310</t>
  </si>
  <si>
    <t>S324320</t>
  </si>
  <si>
    <t>S324350</t>
  </si>
  <si>
    <t>S324360</t>
  </si>
  <si>
    <t>S324380</t>
  </si>
  <si>
    <t>S324390</t>
  </si>
  <si>
    <t>S324400</t>
  </si>
  <si>
    <t>S324410</t>
  </si>
  <si>
    <t>S324430</t>
  </si>
  <si>
    <t>S324440</t>
  </si>
  <si>
    <t>S324450</t>
  </si>
  <si>
    <t>S324460</t>
  </si>
  <si>
    <t>S324470</t>
  </si>
  <si>
    <t>S324480</t>
  </si>
  <si>
    <t>S324490</t>
  </si>
  <si>
    <t>S324500</t>
  </si>
  <si>
    <t>S324510</t>
  </si>
  <si>
    <t>S324540</t>
  </si>
  <si>
    <t>S324550</t>
  </si>
  <si>
    <t>S324570</t>
  </si>
  <si>
    <t>S324580</t>
  </si>
  <si>
    <t>S324590</t>
  </si>
  <si>
    <t>S324610</t>
  </si>
  <si>
    <t>S324630</t>
  </si>
  <si>
    <t>S324640</t>
  </si>
  <si>
    <t>S324650</t>
  </si>
  <si>
    <t>S324660</t>
  </si>
  <si>
    <t>S324670</t>
  </si>
  <si>
    <t>S324680</t>
  </si>
  <si>
    <t>S324690</t>
  </si>
  <si>
    <t>S324700</t>
  </si>
  <si>
    <t>S324710</t>
  </si>
  <si>
    <t>S324720</t>
  </si>
  <si>
    <t>S324730</t>
  </si>
  <si>
    <t>S324740</t>
  </si>
  <si>
    <t>S324750</t>
  </si>
  <si>
    <t>S324770</t>
  </si>
  <si>
    <t>S324810</t>
  </si>
  <si>
    <t>S324830</t>
  </si>
  <si>
    <t>S324840</t>
  </si>
  <si>
    <t>S324850</t>
  </si>
  <si>
    <t>S324860</t>
  </si>
  <si>
    <t>S324870</t>
  </si>
  <si>
    <t>S324880</t>
  </si>
  <si>
    <t>S324890</t>
  </si>
  <si>
    <t>S324900</t>
  </si>
  <si>
    <t>S324910</t>
  </si>
  <si>
    <t>S324920</t>
  </si>
  <si>
    <t>S324930</t>
  </si>
  <si>
    <t>S324940</t>
  </si>
  <si>
    <t>S324950</t>
  </si>
  <si>
    <t>S324980</t>
  </si>
  <si>
    <t>S324990</t>
  </si>
  <si>
    <t>S325000</t>
  </si>
  <si>
    <t>S325010</t>
  </si>
  <si>
    <t>S325020</t>
  </si>
  <si>
    <t>S325030</t>
  </si>
  <si>
    <t>S325040</t>
  </si>
  <si>
    <t>S325050</t>
  </si>
  <si>
    <t>S325060</t>
  </si>
  <si>
    <t>S325070</t>
  </si>
  <si>
    <t>S325080</t>
  </si>
  <si>
    <t>S325090</t>
  </si>
  <si>
    <t>S325100</t>
  </si>
  <si>
    <t>S325110</t>
  </si>
  <si>
    <t>S325120</t>
  </si>
  <si>
    <t>S325160</t>
  </si>
  <si>
    <t>S325170</t>
  </si>
  <si>
    <t>S325180</t>
  </si>
  <si>
    <t>S325190</t>
  </si>
  <si>
    <t>S325210</t>
  </si>
  <si>
    <t>S325220</t>
  </si>
  <si>
    <t>S325240</t>
  </si>
  <si>
    <t>S325250</t>
  </si>
  <si>
    <t>S325270</t>
  </si>
  <si>
    <t>S325280</t>
  </si>
  <si>
    <t>S325310</t>
  </si>
  <si>
    <t>S325320</t>
  </si>
  <si>
    <t>S325330</t>
  </si>
  <si>
    <t>S325340</t>
  </si>
  <si>
    <t>S325350</t>
  </si>
  <si>
    <t>S325360</t>
  </si>
  <si>
    <t>S325380</t>
  </si>
  <si>
    <t>S325390</t>
  </si>
  <si>
    <t>S325400</t>
  </si>
  <si>
    <t>S325410</t>
  </si>
  <si>
    <t>S325420</t>
  </si>
  <si>
    <t>S325440</t>
  </si>
  <si>
    <t>S325450</t>
  </si>
  <si>
    <t>S325460</t>
  </si>
  <si>
    <t>S325470</t>
  </si>
  <si>
    <t>S325490</t>
  </si>
  <si>
    <t>S325520</t>
  </si>
  <si>
    <t>S325530</t>
  </si>
  <si>
    <t>S325540</t>
  </si>
  <si>
    <t>S325550</t>
  </si>
  <si>
    <t>S325560</t>
  </si>
  <si>
    <t>S325570</t>
  </si>
  <si>
    <t>S325580</t>
  </si>
  <si>
    <t>S325590</t>
  </si>
  <si>
    <t>S325600</t>
  </si>
  <si>
    <t>S325610</t>
  </si>
  <si>
    <t>S325620</t>
  </si>
  <si>
    <t>S325630</t>
  </si>
  <si>
    <t>S325640</t>
  </si>
  <si>
    <t>S325650</t>
  </si>
  <si>
    <t>S325660</t>
  </si>
  <si>
    <t>S325670</t>
  </si>
  <si>
    <t>S325680</t>
  </si>
  <si>
    <t>S325690</t>
  </si>
  <si>
    <t>S325710</t>
  </si>
  <si>
    <t>S325720</t>
  </si>
  <si>
    <t>S325730</t>
  </si>
  <si>
    <t>S325740</t>
  </si>
  <si>
    <t>S325760</t>
  </si>
  <si>
    <t>S325770</t>
  </si>
  <si>
    <t>S325780</t>
  </si>
  <si>
    <t>S325790</t>
  </si>
  <si>
    <t>S325830</t>
  </si>
  <si>
    <t>S325840</t>
  </si>
  <si>
    <t>S325850</t>
  </si>
  <si>
    <t>S325860</t>
  </si>
  <si>
    <t>S325880</t>
  </si>
  <si>
    <t>S325900</t>
  </si>
  <si>
    <t>S325920</t>
  </si>
  <si>
    <t>S325940</t>
  </si>
  <si>
    <t>S325950</t>
  </si>
  <si>
    <t>S325960</t>
  </si>
  <si>
    <t>S325970</t>
  </si>
  <si>
    <t>S325990</t>
  </si>
  <si>
    <t>S326010</t>
  </si>
  <si>
    <t>S326020</t>
  </si>
  <si>
    <t>S326030</t>
  </si>
  <si>
    <t>S326070</t>
  </si>
  <si>
    <t>S326080</t>
  </si>
  <si>
    <t>S326090</t>
  </si>
  <si>
    <t>S326100</t>
  </si>
  <si>
    <t>S326110</t>
  </si>
  <si>
    <t>S326120</t>
  </si>
  <si>
    <t>S326150</t>
  </si>
  <si>
    <t>S326170</t>
  </si>
  <si>
    <t>S326180</t>
  </si>
  <si>
    <t>S326190</t>
  </si>
  <si>
    <t>S326200</t>
  </si>
  <si>
    <t>S326220</t>
  </si>
  <si>
    <t>S326240</t>
  </si>
  <si>
    <t>S326250</t>
  </si>
  <si>
    <t>S326260</t>
  </si>
  <si>
    <t>S326270</t>
  </si>
  <si>
    <t>S326280</t>
  </si>
  <si>
    <t>S326350</t>
  </si>
  <si>
    <t>S326370</t>
  </si>
  <si>
    <t>S326380</t>
  </si>
  <si>
    <t>S326390</t>
  </si>
  <si>
    <t>S326400</t>
  </si>
  <si>
    <t>S326410</t>
  </si>
  <si>
    <t>S326420</t>
  </si>
  <si>
    <t>S326430</t>
  </si>
  <si>
    <t>S326440</t>
  </si>
  <si>
    <t>S326460</t>
  </si>
  <si>
    <t>S326470</t>
  </si>
  <si>
    <t>S326480</t>
  </si>
  <si>
    <t>S326490</t>
  </si>
  <si>
    <t>S326500</t>
  </si>
  <si>
    <t>S333500</t>
  </si>
  <si>
    <t>S351000</t>
  </si>
  <si>
    <t>S351400</t>
  </si>
  <si>
    <t>S351700</t>
  </si>
  <si>
    <t>S351900</t>
  </si>
  <si>
    <t>S352000</t>
  </si>
  <si>
    <t>S352100</t>
  </si>
  <si>
    <t>S352200</t>
  </si>
  <si>
    <t>S352300</t>
  </si>
  <si>
    <t>S352400</t>
  </si>
  <si>
    <t>S352500</t>
  </si>
  <si>
    <t>S352700</t>
  </si>
  <si>
    <t>S352800</t>
  </si>
  <si>
    <t>S352900</t>
  </si>
  <si>
    <t>S353100</t>
  </si>
  <si>
    <t>S353300</t>
  </si>
  <si>
    <t>S353800</t>
  </si>
  <si>
    <t>S353900</t>
  </si>
  <si>
    <t>S354100</t>
  </si>
  <si>
    <t>S354200</t>
  </si>
  <si>
    <t>S354300</t>
  </si>
  <si>
    <t>S354400</t>
  </si>
  <si>
    <t>S354500</t>
  </si>
  <si>
    <t>S354600</t>
  </si>
  <si>
    <t>S354700</t>
  </si>
  <si>
    <t>S354800</t>
  </si>
  <si>
    <t>S355000</t>
  </si>
  <si>
    <t>S355100</t>
  </si>
  <si>
    <t>S355200</t>
  </si>
  <si>
    <t>S355300</t>
  </si>
  <si>
    <t>S362000</t>
  </si>
  <si>
    <t>S362200</t>
  </si>
  <si>
    <t>S362300</t>
  </si>
  <si>
    <t>S362400</t>
  </si>
  <si>
    <t>S370300</t>
  </si>
  <si>
    <t>S370500</t>
  </si>
  <si>
    <t>S370600</t>
  </si>
  <si>
    <t>S370700</t>
  </si>
  <si>
    <t>S371000</t>
  </si>
  <si>
    <t>S371100</t>
  </si>
  <si>
    <t>S383000</t>
  </si>
  <si>
    <t>S383200</t>
  </si>
  <si>
    <t>S451300</t>
  </si>
  <si>
    <t>S451900</t>
  </si>
  <si>
    <t>S452300</t>
  </si>
  <si>
    <t>S452700</t>
  </si>
  <si>
    <t>S452800</t>
  </si>
  <si>
    <t>S452900</t>
  </si>
  <si>
    <t>S453000</t>
  </si>
  <si>
    <t>S453400</t>
  </si>
  <si>
    <t>S453600</t>
  </si>
  <si>
    <t>S454000</t>
  </si>
  <si>
    <t>S454500</t>
  </si>
  <si>
    <t>S454910</t>
  </si>
  <si>
    <t>S455000</t>
  </si>
  <si>
    <t>S455200</t>
  </si>
  <si>
    <t>S455300</t>
  </si>
  <si>
    <t>S458370</t>
  </si>
  <si>
    <t>S458430</t>
  </si>
  <si>
    <t>S458440</t>
  </si>
  <si>
    <t>S458450</t>
  </si>
  <si>
    <t>S458460</t>
  </si>
  <si>
    <t>S458470</t>
  </si>
  <si>
    <t>S458480</t>
  </si>
  <si>
    <t>S458490</t>
  </si>
  <si>
    <t>S462400</t>
  </si>
  <si>
    <t>S463000</t>
  </si>
  <si>
    <t>S463200</t>
  </si>
  <si>
    <t>S470100</t>
  </si>
  <si>
    <t>S470600</t>
  </si>
  <si>
    <t>S470800</t>
  </si>
  <si>
    <t>S470900</t>
  </si>
  <si>
    <t>S478000</t>
  </si>
  <si>
    <t>S480000</t>
  </si>
  <si>
    <t>S480100</t>
  </si>
  <si>
    <t>S551000</t>
  </si>
  <si>
    <t>S551400</t>
  </si>
  <si>
    <t>S551600</t>
  </si>
  <si>
    <t>S551800</t>
  </si>
  <si>
    <t>S552000</t>
  </si>
  <si>
    <t>S552200</t>
  </si>
  <si>
    <t>S552300</t>
  </si>
  <si>
    <t>S552500</t>
  </si>
  <si>
    <t>S552800</t>
  </si>
  <si>
    <t>S553000</t>
  </si>
  <si>
    <t>S553100</t>
  </si>
  <si>
    <t>S553200</t>
  </si>
  <si>
    <t>S553300</t>
  </si>
  <si>
    <t>S553400</t>
  </si>
  <si>
    <t>S553600</t>
  </si>
  <si>
    <t>S553800</t>
  </si>
  <si>
    <t>S553900</t>
  </si>
  <si>
    <t>S554000</t>
  </si>
  <si>
    <t>S554100</t>
  </si>
  <si>
    <t>S554200</t>
  </si>
  <si>
    <t>S554400</t>
  </si>
  <si>
    <t>S554600</t>
  </si>
  <si>
    <t>S554700</t>
  </si>
  <si>
    <t>S554900</t>
  </si>
  <si>
    <t>S555000</t>
  </si>
  <si>
    <t>S555400</t>
  </si>
  <si>
    <t>S555600</t>
  </si>
  <si>
    <t>S562000</t>
  </si>
  <si>
    <t>S562100</t>
  </si>
  <si>
    <t>S562200</t>
  </si>
  <si>
    <t>S562400</t>
  </si>
  <si>
    <t>S570000</t>
  </si>
  <si>
    <t>S570100</t>
  </si>
  <si>
    <t>S570600</t>
  </si>
  <si>
    <t>S570700</t>
  </si>
  <si>
    <t>S570800</t>
  </si>
  <si>
    <t>S570900</t>
  </si>
  <si>
    <t>S578000</t>
  </si>
  <si>
    <t>S578100</t>
  </si>
  <si>
    <t>S578500</t>
  </si>
  <si>
    <t>S580000</t>
  </si>
  <si>
    <t>S580100</t>
  </si>
  <si>
    <t>S580200</t>
  </si>
  <si>
    <t>S580300</t>
  </si>
  <si>
    <t>S583100</t>
  </si>
  <si>
    <t>S651000</t>
  </si>
  <si>
    <t>S651500</t>
  </si>
  <si>
    <t>S651600</t>
  </si>
  <si>
    <t>S652100</t>
  </si>
  <si>
    <t>S652400</t>
  </si>
  <si>
    <t>S652500</t>
  </si>
  <si>
    <t>S653000</t>
  </si>
  <si>
    <t>S653600</t>
  </si>
  <si>
    <t>S653800</t>
  </si>
  <si>
    <t>S654100</t>
  </si>
  <si>
    <t>S654200</t>
  </si>
  <si>
    <t>S654300</t>
  </si>
  <si>
    <t>S654500</t>
  </si>
  <si>
    <t>S654700</t>
  </si>
  <si>
    <t>S662500</t>
  </si>
  <si>
    <t>S662900</t>
  </si>
  <si>
    <t>S663100</t>
  </si>
  <si>
    <t>S663300</t>
  </si>
  <si>
    <t>S663400</t>
  </si>
  <si>
    <t>S663600</t>
  </si>
  <si>
    <t>S663700</t>
  </si>
  <si>
    <t>S663800</t>
  </si>
  <si>
    <t>S664000</t>
  </si>
  <si>
    <t>S670400</t>
  </si>
  <si>
    <t>S678200</t>
  </si>
  <si>
    <t>S678300</t>
  </si>
  <si>
    <t>S678500</t>
  </si>
  <si>
    <t>S687200</t>
  </si>
  <si>
    <t>S770300</t>
  </si>
  <si>
    <t>S778600</t>
  </si>
  <si>
    <t>S851000</t>
  </si>
  <si>
    <t>S851100</t>
  </si>
  <si>
    <t>S851300</t>
  </si>
  <si>
    <t>S851500</t>
  </si>
  <si>
    <t>S851700</t>
  </si>
  <si>
    <t>S851800</t>
  </si>
  <si>
    <t>S852100</t>
  </si>
  <si>
    <t>S852300</t>
  </si>
  <si>
    <t>S852500</t>
  </si>
  <si>
    <t>S852700</t>
  </si>
  <si>
    <t>S852800</t>
  </si>
  <si>
    <t>S852900</t>
  </si>
  <si>
    <t>S853000</t>
  </si>
  <si>
    <t>S853100</t>
  </si>
  <si>
    <t>S853200</t>
  </si>
  <si>
    <t>S853300</t>
  </si>
  <si>
    <t>S853700</t>
  </si>
  <si>
    <t>S853900</t>
  </si>
  <si>
    <t>S854000</t>
  </si>
  <si>
    <t>S854100</t>
  </si>
  <si>
    <t>S854300</t>
  </si>
  <si>
    <t>S854400</t>
  </si>
  <si>
    <t>S854600</t>
  </si>
  <si>
    <t>S854700</t>
  </si>
  <si>
    <t>S854800</t>
  </si>
  <si>
    <t>S862000</t>
  </si>
  <si>
    <t>S862200</t>
  </si>
  <si>
    <t>S862400</t>
  </si>
  <si>
    <t>S862500</t>
  </si>
  <si>
    <t>S862600</t>
  </si>
  <si>
    <t>S862700</t>
  </si>
  <si>
    <t>S862800</t>
  </si>
  <si>
    <t>S862900</t>
  </si>
  <si>
    <t>S863000</t>
  </si>
  <si>
    <t>S870000</t>
  </si>
  <si>
    <t>S870200</t>
  </si>
  <si>
    <t>S870300</t>
  </si>
  <si>
    <t>S870400</t>
  </si>
  <si>
    <t>S870500</t>
  </si>
  <si>
    <t>S880000</t>
  </si>
  <si>
    <t>S883000</t>
  </si>
  <si>
    <t>S887400</t>
  </si>
  <si>
    <t>S887600</t>
  </si>
  <si>
    <t>S999200</t>
  </si>
  <si>
    <t>S999400</t>
  </si>
  <si>
    <t>S999600</t>
  </si>
  <si>
    <t>SBA0000</t>
  </si>
  <si>
    <t>SBA0001</t>
  </si>
  <si>
    <t>SBA0002</t>
  </si>
  <si>
    <t>SBA0003</t>
  </si>
  <si>
    <t>SBA0004</t>
  </si>
  <si>
    <t>SBA0005</t>
  </si>
  <si>
    <t>SBA0006</t>
  </si>
  <si>
    <t>SBA0007</t>
  </si>
  <si>
    <t>SBA0023</t>
  </si>
  <si>
    <t>SBA0024</t>
  </si>
  <si>
    <t>SBA0031</t>
  </si>
  <si>
    <t>SBA0052</t>
  </si>
  <si>
    <t>SBA0101</t>
  </si>
  <si>
    <t>SBA0102</t>
  </si>
  <si>
    <t>SBA0103</t>
  </si>
  <si>
    <t>SBA0104</t>
  </si>
  <si>
    <t>SBA0105</t>
  </si>
  <si>
    <t>SBA0106</t>
  </si>
  <si>
    <t>SBA0107</t>
  </si>
  <si>
    <t>SBA0108</t>
  </si>
  <si>
    <t>SBA0113</t>
  </si>
  <si>
    <t>SBA0114</t>
  </si>
  <si>
    <t>SBA0115</t>
  </si>
  <si>
    <t>SBA0203</t>
  </si>
  <si>
    <t>SBA0531</t>
  </si>
  <si>
    <t>SBA0552</t>
  </si>
  <si>
    <t>SBA0553</t>
  </si>
  <si>
    <t>SBA0617</t>
  </si>
  <si>
    <t>SBA0618</t>
  </si>
  <si>
    <t>SBA0703</t>
  </si>
  <si>
    <t>SBA0704</t>
  </si>
  <si>
    <t>SBA1063</t>
  </si>
  <si>
    <t>SBA1104</t>
  </si>
  <si>
    <t>SBA1110</t>
  </si>
  <si>
    <t>SBA1118</t>
  </si>
  <si>
    <t>SBA1121</t>
  </si>
  <si>
    <t>SBA1122</t>
  </si>
  <si>
    <t>SBA1124</t>
  </si>
  <si>
    <t>SBA1125</t>
  </si>
  <si>
    <t>SBA1136</t>
  </si>
  <si>
    <t>SBA1137</t>
  </si>
  <si>
    <t>SBA1208</t>
  </si>
  <si>
    <t>SBA1210</t>
  </si>
  <si>
    <t>SBA1300</t>
  </si>
  <si>
    <t>SBA1526</t>
  </si>
  <si>
    <t>SBA1530</t>
  </si>
  <si>
    <t>SBA1569</t>
  </si>
  <si>
    <t>SBA1601</t>
  </si>
  <si>
    <t>SBA1609</t>
  </si>
  <si>
    <t>SBA1610</t>
  </si>
  <si>
    <t>SBA1614</t>
  </si>
  <si>
    <t>SBA1639</t>
  </si>
  <si>
    <t>SBA2032</t>
  </si>
  <si>
    <t>SBA2044</t>
  </si>
  <si>
    <t>SBA2103</t>
  </si>
  <si>
    <t>SBA2109</t>
  </si>
  <si>
    <t>SBA2111</t>
  </si>
  <si>
    <t>SBA2120</t>
  </si>
  <si>
    <t>SBA2129</t>
  </si>
  <si>
    <t>SBA2130</t>
  </si>
  <si>
    <t>SBA2203</t>
  </si>
  <si>
    <t>SBA2204</t>
  </si>
  <si>
    <t>SBA2206</t>
  </si>
  <si>
    <t>SBA2207</t>
  </si>
  <si>
    <t>SBA2208</t>
  </si>
  <si>
    <t>SBA2209</t>
  </si>
  <si>
    <t>SBA2542</t>
  </si>
  <si>
    <t>SBA2570</t>
  </si>
  <si>
    <t>SBA2571</t>
  </si>
  <si>
    <t>SBA2605</t>
  </si>
  <si>
    <t>SBA2611</t>
  </si>
  <si>
    <t>SBA2612</t>
  </si>
  <si>
    <t>SBA2613</t>
  </si>
  <si>
    <t>SBA2618</t>
  </si>
  <si>
    <t>SBA2640</t>
  </si>
  <si>
    <t>SBA2650</t>
  </si>
  <si>
    <t>SBA2702</t>
  </si>
  <si>
    <t>SBA2703</t>
  </si>
  <si>
    <t>SBA2751</t>
  </si>
  <si>
    <t>SBA2753</t>
  </si>
  <si>
    <t>SBA3000</t>
  </si>
  <si>
    <t>SBA3031</t>
  </si>
  <si>
    <t>SBA3061</t>
  </si>
  <si>
    <t>SBA3103</t>
  </si>
  <si>
    <t>SBA3109</t>
  </si>
  <si>
    <t>SBA3125</t>
  </si>
  <si>
    <t>SBA3127</t>
  </si>
  <si>
    <t>SBA3134</t>
  </si>
  <si>
    <t>SBA3201</t>
  </si>
  <si>
    <t>SBA3203</t>
  </si>
  <si>
    <t>SBA3204</t>
  </si>
  <si>
    <t>SBA3205</t>
  </si>
  <si>
    <t>SBA3501</t>
  </si>
  <si>
    <t>SBA3502</t>
  </si>
  <si>
    <t>SBA3503</t>
  </si>
  <si>
    <t>SBA3504</t>
  </si>
  <si>
    <t>SBA3505</t>
  </si>
  <si>
    <t>SBA7005</t>
  </si>
  <si>
    <t>SBB0024</t>
  </si>
  <si>
    <t>SBB0061</t>
  </si>
  <si>
    <t>SBB0062</t>
  </si>
  <si>
    <t>SBB0101</t>
  </si>
  <si>
    <t>SBB0123</t>
  </si>
  <si>
    <t>SBB0125</t>
  </si>
  <si>
    <t>SBB0134</t>
  </si>
  <si>
    <t>SBB0140</t>
  </si>
  <si>
    <t>SBB0606</t>
  </si>
  <si>
    <t>SBB0611</t>
  </si>
  <si>
    <t>SBB0612</t>
  </si>
  <si>
    <t>SBB0613</t>
  </si>
  <si>
    <t>SBB0631</t>
  </si>
  <si>
    <t>SBB0632</t>
  </si>
  <si>
    <t>SBB0705</t>
  </si>
  <si>
    <t>SBB1011</t>
  </si>
  <si>
    <t>SBB1032</t>
  </si>
  <si>
    <t>SBB1062</t>
  </si>
  <si>
    <t>SBB1109</t>
  </si>
  <si>
    <t>SBB1113</t>
  </si>
  <si>
    <t>SBB1114</t>
  </si>
  <si>
    <t>SBB1206</t>
  </si>
  <si>
    <t>SBB1208</t>
  </si>
  <si>
    <t>SBB1566</t>
  </si>
  <si>
    <t>SBB1570</t>
  </si>
  <si>
    <t>SBB1580</t>
  </si>
  <si>
    <t>SBB1612</t>
  </si>
  <si>
    <t>SBB1623</t>
  </si>
  <si>
    <t>SBB1634</t>
  </si>
  <si>
    <t>SBB1635</t>
  </si>
  <si>
    <t>SBB1636</t>
  </si>
  <si>
    <t>SBB2048</t>
  </si>
  <si>
    <t>SBB2050</t>
  </si>
  <si>
    <t>SBB2051</t>
  </si>
  <si>
    <t>SBB2127</t>
  </si>
  <si>
    <t>SBB2130</t>
  </si>
  <si>
    <t>SBB2133</t>
  </si>
  <si>
    <t>SBB2134</t>
  </si>
  <si>
    <t>SBB2136</t>
  </si>
  <si>
    <t>SBB2138</t>
  </si>
  <si>
    <t>SBB2140</t>
  </si>
  <si>
    <t>SBB2201</t>
  </si>
  <si>
    <t>SBB2202</t>
  </si>
  <si>
    <t>SBB2254</t>
  </si>
  <si>
    <t>SBB2523</t>
  </si>
  <si>
    <t>SBB2524</t>
  </si>
  <si>
    <t>SBB2534</t>
  </si>
  <si>
    <t>SBB2535</t>
  </si>
  <si>
    <t>SBB2542</t>
  </si>
  <si>
    <t>SBB2543</t>
  </si>
  <si>
    <t>SBB2547</t>
  </si>
  <si>
    <t>SBB2570</t>
  </si>
  <si>
    <t>SBB2573</t>
  </si>
  <si>
    <t>SBB2574</t>
  </si>
  <si>
    <t>SBB2575</t>
  </si>
  <si>
    <t>SBB2601</t>
  </si>
  <si>
    <t>SBB2608</t>
  </si>
  <si>
    <t>SBB2609</t>
  </si>
  <si>
    <t>SBB2610</t>
  </si>
  <si>
    <t>SBB2617</t>
  </si>
  <si>
    <t>SBB2623</t>
  </si>
  <si>
    <t>SBB2628</t>
  </si>
  <si>
    <t>SBB2630</t>
  </si>
  <si>
    <t>SBB2704</t>
  </si>
  <si>
    <t>SBB2708</t>
  </si>
  <si>
    <t>SBB3104</t>
  </si>
  <si>
    <t>SBB3116</t>
  </si>
  <si>
    <t>SBB3132</t>
  </si>
  <si>
    <t>SBB3551</t>
  </si>
  <si>
    <t>SBB3552</t>
  </si>
  <si>
    <t>SBB3555</t>
  </si>
  <si>
    <t>SBB3556</t>
  </si>
  <si>
    <t>SBB3557</t>
  </si>
  <si>
    <t>SBB3558</t>
  </si>
  <si>
    <t>SBB3559</t>
  </si>
  <si>
    <t>SBB3560</t>
  </si>
  <si>
    <t>SBB3561</t>
  </si>
  <si>
    <t>SBB3562</t>
  </si>
  <si>
    <t>SBB5603</t>
  </si>
  <si>
    <t>SBB5604</t>
  </si>
  <si>
    <t>SBB7051</t>
  </si>
  <si>
    <t>SBB7059</t>
  </si>
  <si>
    <t>SBB7060</t>
  </si>
  <si>
    <t>SBC0063</t>
  </si>
  <si>
    <t>SBC0109</t>
  </si>
  <si>
    <t>SBC0115</t>
  </si>
  <si>
    <t>SBC0120</t>
  </si>
  <si>
    <t>SBC0122</t>
  </si>
  <si>
    <t>SBC0127</t>
  </si>
  <si>
    <t>SBC0128</t>
  </si>
  <si>
    <t>SBC0130</t>
  </si>
  <si>
    <t>SBC0205</t>
  </si>
  <si>
    <t>SBC0251</t>
  </si>
  <si>
    <t>SBC0252</t>
  </si>
  <si>
    <t>SBC0621</t>
  </si>
  <si>
    <t>SBC0626</t>
  </si>
  <si>
    <t>SBC0703</t>
  </si>
  <si>
    <t>SBC0710</t>
  </si>
  <si>
    <t>SBC0711</t>
  </si>
  <si>
    <t>SBC0712</t>
  </si>
  <si>
    <t>SBC1109</t>
  </si>
  <si>
    <t>SBC1120</t>
  </si>
  <si>
    <t>SBC1121</t>
  </si>
  <si>
    <t>SBC1126</t>
  </si>
  <si>
    <t>SBC1562</t>
  </si>
  <si>
    <t>SBC1602</t>
  </si>
  <si>
    <t>SBC1606</t>
  </si>
  <si>
    <t>SBC1611</t>
  </si>
  <si>
    <t>SBC1619</t>
  </si>
  <si>
    <t>SBC1620</t>
  </si>
  <si>
    <t>SBC1637</t>
  </si>
  <si>
    <t>SBC2071</t>
  </si>
  <si>
    <t>SBC2072</t>
  </si>
  <si>
    <t>SBC2116</t>
  </si>
  <si>
    <t>SBC2118</t>
  </si>
  <si>
    <t>SBC2122</t>
  </si>
  <si>
    <t>SBC2124</t>
  </si>
  <si>
    <t>SBC2125</t>
  </si>
  <si>
    <t>SBC2132</t>
  </si>
  <si>
    <t>SBC2205</t>
  </si>
  <si>
    <t>SBC2207</t>
  </si>
  <si>
    <t>SBC2208</t>
  </si>
  <si>
    <t>SBC2209</t>
  </si>
  <si>
    <t>SBC2210</t>
  </si>
  <si>
    <t>SBC2536</t>
  </si>
  <si>
    <t>SBC2561</t>
  </si>
  <si>
    <t>SBC2563</t>
  </si>
  <si>
    <t>SBC2572</t>
  </si>
  <si>
    <t>SBC2576</t>
  </si>
  <si>
    <t>SBC2577</t>
  </si>
  <si>
    <t>SBC2578</t>
  </si>
  <si>
    <t>SBC2580</t>
  </si>
  <si>
    <t>SBC2604</t>
  </si>
  <si>
    <t>SBC2605</t>
  </si>
  <si>
    <t>SBC2606</t>
  </si>
  <si>
    <t>SBC2610</t>
  </si>
  <si>
    <t>SBC2616</t>
  </si>
  <si>
    <t>SBC2621</t>
  </si>
  <si>
    <t>SBC2625</t>
  </si>
  <si>
    <t>SBC2639</t>
  </si>
  <si>
    <t>SBC3062</t>
  </si>
  <si>
    <t>SBC3110</t>
  </si>
  <si>
    <t>SBC3112</t>
  </si>
  <si>
    <t>SBC3251</t>
  </si>
  <si>
    <t>SBC3602</t>
  </si>
  <si>
    <t>SBC4011</t>
  </si>
  <si>
    <t>SBD0003</t>
  </si>
  <si>
    <t>SBD0005</t>
  </si>
  <si>
    <t>SBD0012</t>
  </si>
  <si>
    <t>SBD0032</t>
  </si>
  <si>
    <t>SBD0121</t>
  </si>
  <si>
    <t>SBD0124</t>
  </si>
  <si>
    <t>SBD0125</t>
  </si>
  <si>
    <t>SBD0126</t>
  </si>
  <si>
    <t>SBD0201</t>
  </si>
  <si>
    <t>SBD0203</t>
  </si>
  <si>
    <t>SBD0204</t>
  </si>
  <si>
    <t>SBD0514</t>
  </si>
  <si>
    <t>SBD0535</t>
  </si>
  <si>
    <t>SBD0541</t>
  </si>
  <si>
    <t>SBD0543</t>
  </si>
  <si>
    <t>SBD0544</t>
  </si>
  <si>
    <t>SBD0561</t>
  </si>
  <si>
    <t>SBD0565</t>
  </si>
  <si>
    <t>SBD0626</t>
  </si>
  <si>
    <t>SBD0627</t>
  </si>
  <si>
    <t>SBD0628</t>
  </si>
  <si>
    <t>SBD0709</t>
  </si>
  <si>
    <t>SBD1045</t>
  </si>
  <si>
    <t>SBD1103</t>
  </si>
  <si>
    <t>SBD1115</t>
  </si>
  <si>
    <t>SBD1132</t>
  </si>
  <si>
    <t>SBD1201</t>
  </si>
  <si>
    <t>SBD1532</t>
  </si>
  <si>
    <t>SBD1542</t>
  </si>
  <si>
    <t>SBD1565</t>
  </si>
  <si>
    <t>SBD1566</t>
  </si>
  <si>
    <t>SBD1567</t>
  </si>
  <si>
    <t>SBD2047</t>
  </si>
  <si>
    <t>SBD2101</t>
  </si>
  <si>
    <t>SBD2108</t>
  </si>
  <si>
    <t>SBD2119</t>
  </si>
  <si>
    <t>SBD2121</t>
  </si>
  <si>
    <t>SBD2134</t>
  </si>
  <si>
    <t>SBD2135</t>
  </si>
  <si>
    <t>SBD2136</t>
  </si>
  <si>
    <t>SBD2137</t>
  </si>
  <si>
    <t>SBD2138</t>
  </si>
  <si>
    <t>SBD2531</t>
  </si>
  <si>
    <t>SBD2578</t>
  </si>
  <si>
    <t>SBD2622</t>
  </si>
  <si>
    <t>SBD2630</t>
  </si>
  <si>
    <t>SBD2634</t>
  </si>
  <si>
    <t>SBD2635</t>
  </si>
  <si>
    <t>SBD2636</t>
  </si>
  <si>
    <t>SBD2637</t>
  </si>
  <si>
    <t>SBD2703</t>
  </si>
  <si>
    <t>SBD3106</t>
  </si>
  <si>
    <t>SBD3118</t>
  </si>
  <si>
    <t>SBD3651</t>
  </si>
  <si>
    <t>SBD3652</t>
  </si>
  <si>
    <t>SBD3653</t>
  </si>
  <si>
    <t>SBD3654</t>
  </si>
  <si>
    <t>SBD3656</t>
  </si>
  <si>
    <t>SBD3657</t>
  </si>
  <si>
    <t>SBD4001</t>
  </si>
  <si>
    <t>SBD7151</t>
  </si>
  <si>
    <t>SBD7152</t>
  </si>
  <si>
    <t>SBD7153</t>
  </si>
  <si>
    <t>SBD7154</t>
  </si>
  <si>
    <t>SBD7155</t>
  </si>
  <si>
    <t>SBE0006</t>
  </si>
  <si>
    <t>SBE0064</t>
  </si>
  <si>
    <t>SBE0072</t>
  </si>
  <si>
    <t>SBE0107</t>
  </si>
  <si>
    <t>SBE0108</t>
  </si>
  <si>
    <t>SBE0112</t>
  </si>
  <si>
    <t>SBE0114</t>
  </si>
  <si>
    <t>SBE0116</t>
  </si>
  <si>
    <t>SBE0132</t>
  </si>
  <si>
    <t>SBE0207</t>
  </si>
  <si>
    <t>SBE0546</t>
  </si>
  <si>
    <t>SBE0705</t>
  </si>
  <si>
    <t>SBE0706</t>
  </si>
  <si>
    <t>SBE0752</t>
  </si>
  <si>
    <t>SBE0753</t>
  </si>
  <si>
    <t>SBE1032</t>
  </si>
  <si>
    <t>SBE1043</t>
  </si>
  <si>
    <t>SBE1051</t>
  </si>
  <si>
    <t>SBE1061</t>
  </si>
  <si>
    <t>SBE1071</t>
  </si>
  <si>
    <t>SBE1106</t>
  </si>
  <si>
    <t>SBE1107</t>
  </si>
  <si>
    <t>SBE1123</t>
  </si>
  <si>
    <t>SBE1128</t>
  </si>
  <si>
    <t>SBE1202</t>
  </si>
  <si>
    <t>SBE1564</t>
  </si>
  <si>
    <t>SBE1604</t>
  </si>
  <si>
    <t>SBE1605</t>
  </si>
  <si>
    <t>SBE1622</t>
  </si>
  <si>
    <t>SBE2047</t>
  </si>
  <si>
    <t>SBE2053</t>
  </si>
  <si>
    <t>SBE2061</t>
  </si>
  <si>
    <t>SBE2073</t>
  </si>
  <si>
    <t>SBE2074</t>
  </si>
  <si>
    <t>SBE2075</t>
  </si>
  <si>
    <t>SBE2105</t>
  </si>
  <si>
    <t>SBE2125</t>
  </si>
  <si>
    <t>SBE2131</t>
  </si>
  <si>
    <t>SBE2132</t>
  </si>
  <si>
    <t>SBE2141</t>
  </si>
  <si>
    <t>SBE2144</t>
  </si>
  <si>
    <t>SBE2505</t>
  </si>
  <si>
    <t>SBE2533</t>
  </si>
  <si>
    <t>SBE2534</t>
  </si>
  <si>
    <t>SBE2551</t>
  </si>
  <si>
    <t>SBE2563</t>
  </si>
  <si>
    <t>SBE2564</t>
  </si>
  <si>
    <t>SBE2573</t>
  </si>
  <si>
    <t>SBE2575</t>
  </si>
  <si>
    <t>SBE2615</t>
  </si>
  <si>
    <t>SBE2627</t>
  </si>
  <si>
    <t>SBE2631</t>
  </si>
  <si>
    <t>SBE2632</t>
  </si>
  <si>
    <t>SBE2641</t>
  </si>
  <si>
    <t>SBE2701</t>
  </si>
  <si>
    <t>SBE2703</t>
  </si>
  <si>
    <t>SBE2704</t>
  </si>
  <si>
    <t>SBE3032</t>
  </si>
  <si>
    <t>SBE3063</t>
  </si>
  <si>
    <t>SBE3064</t>
  </si>
  <si>
    <t>SBE3102</t>
  </si>
  <si>
    <t>SBE3103</t>
  </si>
  <si>
    <t>SBE3123</t>
  </si>
  <si>
    <t>SBE3124</t>
  </si>
  <si>
    <t>SBE3125</t>
  </si>
  <si>
    <t>SBE3135</t>
  </si>
  <si>
    <t>SBE3203</t>
  </si>
  <si>
    <t>SBE3701</t>
  </si>
  <si>
    <t>SBE3703</t>
  </si>
  <si>
    <t>SBE3704</t>
  </si>
  <si>
    <t>SBE3705</t>
  </si>
  <si>
    <t>SBE3706</t>
  </si>
  <si>
    <t>SBE6202</t>
  </si>
  <si>
    <t>SBEC000</t>
  </si>
  <si>
    <t>SBF0021</t>
  </si>
  <si>
    <t>SBF0052</t>
  </si>
  <si>
    <t>SBF0065</t>
  </si>
  <si>
    <t>SBF0066</t>
  </si>
  <si>
    <t>SBF0070</t>
  </si>
  <si>
    <t>SBF0071</t>
  </si>
  <si>
    <t>SBF0110</t>
  </si>
  <si>
    <t>SBF0111</t>
  </si>
  <si>
    <t>SBF0117</t>
  </si>
  <si>
    <t>SBF0129</t>
  </si>
  <si>
    <t>SBF0208</t>
  </si>
  <si>
    <t>SBF0544</t>
  </si>
  <si>
    <t>SBF0624</t>
  </si>
  <si>
    <t>SBF0625</t>
  </si>
  <si>
    <t>SBF0628</t>
  </si>
  <si>
    <t>SBF0629</t>
  </si>
  <si>
    <t>SBF0630</t>
  </si>
  <si>
    <t>SBF0704</t>
  </si>
  <si>
    <t>SBF1044</t>
  </si>
  <si>
    <t>SBF1112</t>
  </si>
  <si>
    <t>SBF1534</t>
  </si>
  <si>
    <t>SBF1563</t>
  </si>
  <si>
    <t>SBF1564</t>
  </si>
  <si>
    <t>SBF1616</t>
  </si>
  <si>
    <t>SBF1630</t>
  </si>
  <si>
    <t>SBF2031</t>
  </si>
  <si>
    <t>SBF2072</t>
  </si>
  <si>
    <t>SBF2106</t>
  </si>
  <si>
    <t>SBF2107</t>
  </si>
  <si>
    <t>SBF2110</t>
  </si>
  <si>
    <t>SBF2112</t>
  </si>
  <si>
    <t>SBF2113</t>
  </si>
  <si>
    <t>SBF2114</t>
  </si>
  <si>
    <t>SBF2123</t>
  </si>
  <si>
    <t>SBF2251</t>
  </si>
  <si>
    <t>SBF2253</t>
  </si>
  <si>
    <t>SBF2254</t>
  </si>
  <si>
    <t>SBF2255</t>
  </si>
  <si>
    <t>SBF2532</t>
  </si>
  <si>
    <t>SBF2577</t>
  </si>
  <si>
    <t>SBF2629</t>
  </si>
  <si>
    <t>SBF2637</t>
  </si>
  <si>
    <t>SBF3033</t>
  </si>
  <si>
    <t>SBF3034</t>
  </si>
  <si>
    <t>SBF3050</t>
  </si>
  <si>
    <t>SBF3051</t>
  </si>
  <si>
    <t>SBF3110</t>
  </si>
  <si>
    <t>SBF3111</t>
  </si>
  <si>
    <t>SBF3206</t>
  </si>
  <si>
    <t>SBF3751</t>
  </si>
  <si>
    <t>SBF3753</t>
  </si>
  <si>
    <t>SBF3754</t>
  </si>
  <si>
    <t>SBF3755</t>
  </si>
  <si>
    <t>SBF3756</t>
  </si>
  <si>
    <t>SBF3757</t>
  </si>
  <si>
    <t>SBF3758</t>
  </si>
  <si>
    <t>SBF3759</t>
  </si>
  <si>
    <t>SBF3760</t>
  </si>
  <si>
    <t>SBF4513</t>
  </si>
  <si>
    <t>SBF4520</t>
  </si>
  <si>
    <t>SBF5032</t>
  </si>
  <si>
    <t>SBF7251</t>
  </si>
  <si>
    <t>SBF7261</t>
  </si>
  <si>
    <t>SBFA003</t>
  </si>
  <si>
    <t>SBFA005</t>
  </si>
  <si>
    <t>SBFA007</t>
  </si>
  <si>
    <t>SBG0532</t>
  </si>
  <si>
    <t>SBG0540</t>
  </si>
  <si>
    <t>SBG0562</t>
  </si>
  <si>
    <t>SBG0603</t>
  </si>
  <si>
    <t>SBG0609</t>
  </si>
  <si>
    <t>SBG0615</t>
  </si>
  <si>
    <t>SBG0616</t>
  </si>
  <si>
    <t>SBG0634</t>
  </si>
  <si>
    <t>SBG0635</t>
  </si>
  <si>
    <t>SBG0640</t>
  </si>
  <si>
    <t>SBG1027</t>
  </si>
  <si>
    <t>SBG1129</t>
  </si>
  <si>
    <t>SBG1133</t>
  </si>
  <si>
    <t>SBG1205</t>
  </si>
  <si>
    <t>SBG1206</t>
  </si>
  <si>
    <t>SBG1533</t>
  </si>
  <si>
    <t>SBG1551</t>
  </si>
  <si>
    <t>SBG1568</t>
  </si>
  <si>
    <t>SBG1569</t>
  </si>
  <si>
    <t>SBG1620</t>
  </si>
  <si>
    <t>SBG1621</t>
  </si>
  <si>
    <t>SBG1640</t>
  </si>
  <si>
    <t>SBG3114</t>
  </si>
  <si>
    <t>SBG3205</t>
  </si>
  <si>
    <t>SBG3206</t>
  </si>
  <si>
    <t>SBG3802</t>
  </si>
  <si>
    <t>SBG3804</t>
  </si>
  <si>
    <t>SBG3805</t>
  </si>
  <si>
    <t>SBG4563</t>
  </si>
  <si>
    <t>SBG6303</t>
  </si>
  <si>
    <t>SBG6304</t>
  </si>
  <si>
    <t>SBG7281</t>
  </si>
  <si>
    <t>SBG7282</t>
  </si>
  <si>
    <t>SBG7284</t>
  </si>
  <si>
    <t>SBG7285</t>
  </si>
  <si>
    <t>SBGA004</t>
  </si>
  <si>
    <t>SBGA005</t>
  </si>
  <si>
    <t>SBGA006</t>
  </si>
  <si>
    <t>SBGA007</t>
  </si>
  <si>
    <t>SBGA008</t>
  </si>
  <si>
    <t>SBH0001</t>
  </si>
  <si>
    <t>SBH0062</t>
  </si>
  <si>
    <t>SBH0066</t>
  </si>
  <si>
    <t>SBH0118</t>
  </si>
  <si>
    <t>SBH0119</t>
  </si>
  <si>
    <t>SBH0130</t>
  </si>
  <si>
    <t>SBH0131</t>
  </si>
  <si>
    <t>SBH0133</t>
  </si>
  <si>
    <t>SBH0135</t>
  </si>
  <si>
    <t>SBH0206</t>
  </si>
  <si>
    <t>SBH0207</t>
  </si>
  <si>
    <t>SBH0534</t>
  </si>
  <si>
    <t>SBH0564</t>
  </si>
  <si>
    <t>SBH0633</t>
  </si>
  <si>
    <t>SBH0634</t>
  </si>
  <si>
    <t>SBH0707</t>
  </si>
  <si>
    <t>SBH0708</t>
  </si>
  <si>
    <t>SBH0709</t>
  </si>
  <si>
    <t>SBH0710</t>
  </si>
  <si>
    <t>SBH0751</t>
  </si>
  <si>
    <t>SBH1052</t>
  </si>
  <si>
    <t>SBH1053</t>
  </si>
  <si>
    <t>SBH1056</t>
  </si>
  <si>
    <t>SBH1065</t>
  </si>
  <si>
    <t>SBH1105</t>
  </si>
  <si>
    <t>SBH1107</t>
  </si>
  <si>
    <t>SBH1111</t>
  </si>
  <si>
    <t>SBH1116</t>
  </si>
  <si>
    <t>SBH1120</t>
  </si>
  <si>
    <t>SBH1607</t>
  </si>
  <si>
    <t>SBH1627</t>
  </si>
  <si>
    <t>SBH1628</t>
  </si>
  <si>
    <t>SBH1629</t>
  </si>
  <si>
    <t>SBH3011</t>
  </si>
  <si>
    <t>SBH3013</t>
  </si>
  <si>
    <t>SBH3020</t>
  </si>
  <si>
    <t>SBH3022</t>
  </si>
  <si>
    <t>SBH3023</t>
  </si>
  <si>
    <t>SBH3024</t>
  </si>
  <si>
    <t>SBH3704</t>
  </si>
  <si>
    <t>SBH4020</t>
  </si>
  <si>
    <t>SBH4041</t>
  </si>
  <si>
    <t>SBHH007</t>
  </si>
  <si>
    <t>SBJ0606</t>
  </si>
  <si>
    <t>SBJ0607</t>
  </si>
  <si>
    <t>SBJ0608</t>
  </si>
  <si>
    <t>SBJ0610</t>
  </si>
  <si>
    <t>SBJ0702</t>
  </si>
  <si>
    <t>SBJ0751</t>
  </si>
  <si>
    <t>SBJ1033</t>
  </si>
  <si>
    <t>SBJ1101</t>
  </si>
  <si>
    <t>SBJ1102</t>
  </si>
  <si>
    <t>SBJ1117</t>
  </si>
  <si>
    <t>SBJ1118</t>
  </si>
  <si>
    <t>SBJ1134</t>
  </si>
  <si>
    <t>SBJ1531</t>
  </si>
  <si>
    <t>SBJ1541</t>
  </si>
  <si>
    <t>SBJ1561</t>
  </si>
  <si>
    <t>SBJ1562</t>
  </si>
  <si>
    <t>SBJ1615</t>
  </si>
  <si>
    <t>SBJ3065</t>
  </si>
  <si>
    <t>SBJ3122</t>
  </si>
  <si>
    <t>SBJ3124</t>
  </si>
  <si>
    <t>SBJ3202</t>
  </si>
  <si>
    <t>SBK0514</t>
  </si>
  <si>
    <t>SBK0515</t>
  </si>
  <si>
    <t>SBK0521</t>
  </si>
  <si>
    <t>SBK0522</t>
  </si>
  <si>
    <t>SBK0525</t>
  </si>
  <si>
    <t>SBK0533</t>
  </si>
  <si>
    <t>SBK0543</t>
  </si>
  <si>
    <t>SBK0563</t>
  </si>
  <si>
    <t>SBK0564</t>
  </si>
  <si>
    <t>SBK0752</t>
  </si>
  <si>
    <t>SBK1130</t>
  </si>
  <si>
    <t>SBK1135</t>
  </si>
  <si>
    <t>SBK1567</t>
  </si>
  <si>
    <t>SBK1617</t>
  </si>
  <si>
    <t>SBK1635</t>
  </si>
  <si>
    <t>SBK1636</t>
  </si>
  <si>
    <t>SBK1637</t>
  </si>
  <si>
    <t>SBK3066</t>
  </si>
  <si>
    <t>SBK3067</t>
  </si>
  <si>
    <t>SBK3113</t>
  </si>
  <si>
    <t>SBK3126</t>
  </si>
  <si>
    <t>SBK4012</t>
  </si>
  <si>
    <t>SBK4020</t>
  </si>
  <si>
    <t>SBK4021</t>
  </si>
  <si>
    <t>SBL0604</t>
  </si>
  <si>
    <t>SBL0622</t>
  </si>
  <si>
    <t>SBL0623</t>
  </si>
  <si>
    <t>SBL0632</t>
  </si>
  <si>
    <t>SBL0704</t>
  </si>
  <si>
    <t>SBL0707</t>
  </si>
  <si>
    <t>SBL1108</t>
  </si>
  <si>
    <t>SBL1203</t>
  </si>
  <si>
    <t>SBL1209</t>
  </si>
  <si>
    <t>SBL1210</t>
  </si>
  <si>
    <t>SBL3128</t>
  </si>
  <si>
    <t>SBM3022</t>
  </si>
  <si>
    <t>SBM3108</t>
  </si>
  <si>
    <t>SBM3129</t>
  </si>
  <si>
    <t>SBM3130</t>
  </si>
  <si>
    <t>SBN3018</t>
  </si>
  <si>
    <t>SBN3067</t>
  </si>
  <si>
    <t>SBN3101</t>
  </si>
  <si>
    <t>SBN3117</t>
  </si>
  <si>
    <t>SBN3121</t>
  </si>
  <si>
    <t>SBN3125</t>
  </si>
  <si>
    <t>SBN3130</t>
  </si>
  <si>
    <t>SBP3133</t>
  </si>
  <si>
    <t>SBP3134</t>
  </si>
  <si>
    <t>SBPA033</t>
  </si>
  <si>
    <t>SBQ3064</t>
  </si>
  <si>
    <t>SBQ3107</t>
  </si>
  <si>
    <t>SBQ3115</t>
  </si>
  <si>
    <t>SBQ3131</t>
  </si>
  <si>
    <t>SBQ3204</t>
  </si>
  <si>
    <t>SBQ3205</t>
  </si>
  <si>
    <t>SBU0000</t>
  </si>
  <si>
    <t>SBU0004</t>
  </si>
  <si>
    <t>SBU0009</t>
  </si>
  <si>
    <t>SBU0046</t>
  </si>
  <si>
    <t>SBU0047</t>
  </si>
  <si>
    <t>SBU0048</t>
  </si>
  <si>
    <t>SBU0608</t>
  </si>
  <si>
    <t>SBU0619</t>
  </si>
  <si>
    <t>SBU0620</t>
  </si>
  <si>
    <t>SBU0636</t>
  </si>
  <si>
    <t>SBU0637</t>
  </si>
  <si>
    <t>SBU0638</t>
  </si>
  <si>
    <t>SBU0643</t>
  </si>
  <si>
    <t>SBU0645</t>
  </si>
  <si>
    <t>SBU1626</t>
  </si>
  <si>
    <t>SBU1637</t>
  </si>
  <si>
    <t>SBU1638</t>
  </si>
  <si>
    <t>SBU1639</t>
  </si>
  <si>
    <t>SBU1641</t>
  </si>
  <si>
    <t>SBU1643</t>
  </si>
  <si>
    <t>SBU1644</t>
  </si>
  <si>
    <t>SBU3047</t>
  </si>
  <si>
    <t>SBU3050</t>
  </si>
  <si>
    <t>SBU3051</t>
  </si>
  <si>
    <t>SBU3052</t>
  </si>
  <si>
    <t>SBU3053</t>
  </si>
  <si>
    <t>SBU3054</t>
  </si>
  <si>
    <t>SBU3056</t>
  </si>
  <si>
    <t>SBU3057</t>
  </si>
  <si>
    <t>SBU3058</t>
  </si>
  <si>
    <t>SBU3059</t>
  </si>
  <si>
    <t>SBU3060</t>
  </si>
  <si>
    <t>SBU3061</t>
  </si>
  <si>
    <t>SBU3062</t>
  </si>
  <si>
    <t>SBU3063</t>
  </si>
  <si>
    <t>SBU3064</t>
  </si>
  <si>
    <t>SBU3065</t>
  </si>
  <si>
    <t>SBU3066</t>
  </si>
  <si>
    <t>SBU3067</t>
  </si>
  <si>
    <t>SBU3068</t>
  </si>
  <si>
    <t>SBU3069</t>
  </si>
  <si>
    <t>SBU3070</t>
  </si>
  <si>
    <t>SBU3071</t>
  </si>
  <si>
    <t>SBU3072</t>
  </si>
  <si>
    <t>SBU3073</t>
  </si>
  <si>
    <t>SBU3074</t>
  </si>
  <si>
    <t>SBU3075</t>
  </si>
  <si>
    <t>SBU3076</t>
  </si>
  <si>
    <t>SBU3077</t>
  </si>
  <si>
    <t>SBU3078</t>
  </si>
  <si>
    <t>SBU3079</t>
  </si>
  <si>
    <t>SBU3080</t>
  </si>
  <si>
    <t>SBU3081</t>
  </si>
  <si>
    <t>SBU3082</t>
  </si>
  <si>
    <t>SBU3083</t>
  </si>
  <si>
    <t>SBU3084</t>
  </si>
  <si>
    <t>SBU3085</t>
  </si>
  <si>
    <t>SBU3086</t>
  </si>
  <si>
    <t>SBU3087</t>
  </si>
  <si>
    <t>SBU3088</t>
  </si>
  <si>
    <t>SBU3089</t>
  </si>
  <si>
    <t>SBU3090</t>
  </si>
  <si>
    <t>SBU3091</t>
  </si>
  <si>
    <t>SBU3092</t>
  </si>
  <si>
    <t>SBU3093</t>
  </si>
  <si>
    <t>SBU3094</t>
  </si>
  <si>
    <t>SBU3095</t>
  </si>
  <si>
    <t>SBU3096</t>
  </si>
  <si>
    <t>SBU3097</t>
  </si>
  <si>
    <t>SBU3098</t>
  </si>
  <si>
    <t>SBU3100</t>
  </si>
  <si>
    <t>SBU3101</t>
  </si>
  <si>
    <t>SBU3102</t>
  </si>
  <si>
    <t>SBU3103</t>
  </si>
  <si>
    <t>SDN0000</t>
  </si>
  <si>
    <t>SDS0000</t>
  </si>
  <si>
    <t>SFC1000</t>
  </si>
  <si>
    <t>SFC1010</t>
  </si>
  <si>
    <t>SFC1020</t>
  </si>
  <si>
    <t>SFC1030</t>
  </si>
  <si>
    <t>SFC1040</t>
  </si>
  <si>
    <t>SFC1050</t>
  </si>
  <si>
    <t>SFC1060</t>
  </si>
  <si>
    <t>SFC1070</t>
  </si>
  <si>
    <t>SFC1080</t>
  </si>
  <si>
    <t>SFC1090</t>
  </si>
  <si>
    <t>SFC1100</t>
  </si>
  <si>
    <t>SFC1110</t>
  </si>
  <si>
    <t>SFC1120</t>
  </si>
  <si>
    <t>SFC1140</t>
  </si>
  <si>
    <t>SFC1150</t>
  </si>
  <si>
    <t>SFC1160</t>
  </si>
  <si>
    <t>SFC1170</t>
  </si>
  <si>
    <t>SFC1180</t>
  </si>
  <si>
    <t>SFC1200</t>
  </si>
  <si>
    <t>SFC1220</t>
  </si>
  <si>
    <t>SFC1230</t>
  </si>
  <si>
    <t>SFC1240</t>
  </si>
  <si>
    <t>SFC1250</t>
  </si>
  <si>
    <t>SFC1260</t>
  </si>
  <si>
    <t>SFC1270</t>
  </si>
  <si>
    <t>SFC1280</t>
  </si>
  <si>
    <t>SFC1290</t>
  </si>
  <si>
    <t>SFC1300</t>
  </si>
  <si>
    <t>SFC1310</t>
  </si>
  <si>
    <t>SFC1320</t>
  </si>
  <si>
    <t>SFC1340</t>
  </si>
  <si>
    <t>SFC1350</t>
  </si>
  <si>
    <t>SFC1360</t>
  </si>
  <si>
    <t>SFC1370</t>
  </si>
  <si>
    <t>SFC1380</t>
  </si>
  <si>
    <t>SFC1390</t>
  </si>
  <si>
    <t>SFC1400</t>
  </si>
  <si>
    <t>SFC1420</t>
  </si>
  <si>
    <t>SFC1430</t>
  </si>
  <si>
    <t>SFC1440</t>
  </si>
  <si>
    <t>SFC1500</t>
  </si>
  <si>
    <t>SFC5020</t>
  </si>
  <si>
    <t>SFC5040</t>
  </si>
  <si>
    <t>SFC5060</t>
  </si>
  <si>
    <t>SFE1000</t>
  </si>
  <si>
    <t>SFE1010</t>
  </si>
  <si>
    <t>SFE1020</t>
  </si>
  <si>
    <t>SFE1030</t>
  </si>
  <si>
    <t>SFE1050</t>
  </si>
  <si>
    <t>SFE1070</t>
  </si>
  <si>
    <t>SFE1080</t>
  </si>
  <si>
    <t>SFE1090</t>
  </si>
  <si>
    <t>SFE1120</t>
  </si>
  <si>
    <t>SFE1130</t>
  </si>
  <si>
    <t>SFE1140</t>
  </si>
  <si>
    <t>SFE1160</t>
  </si>
  <si>
    <t>SFE1170</t>
  </si>
  <si>
    <t>SFE1180</t>
  </si>
  <si>
    <t>SFE1190</t>
  </si>
  <si>
    <t>SFE1200</t>
  </si>
  <si>
    <t>SFE1210</t>
  </si>
  <si>
    <t>SFE1220</t>
  </si>
  <si>
    <t>SFE1230</t>
  </si>
  <si>
    <t>SFE1240</t>
  </si>
  <si>
    <t>SFE1250</t>
  </si>
  <si>
    <t>SFE1260</t>
  </si>
  <si>
    <t>SFE1270</t>
  </si>
  <si>
    <t>SFE1280</t>
  </si>
  <si>
    <t>SFE1290</t>
  </si>
  <si>
    <t>SFE1300</t>
  </si>
  <si>
    <t>SFE1310</t>
  </si>
  <si>
    <t>SFE1320</t>
  </si>
  <si>
    <t>SFE1330</t>
  </si>
  <si>
    <t>SFE1340</t>
  </si>
  <si>
    <t>SFE1350</t>
  </si>
  <si>
    <t>SFE1360</t>
  </si>
  <si>
    <t>SFE1380</t>
  </si>
  <si>
    <t>SFE1390</t>
  </si>
  <si>
    <t>SFE1400</t>
  </si>
  <si>
    <t>SFE1410</t>
  </si>
  <si>
    <t>SFE1420</t>
  </si>
  <si>
    <t>SFE1430</t>
  </si>
  <si>
    <t>SFE1440</t>
  </si>
  <si>
    <t>SFE1450</t>
  </si>
  <si>
    <t>SFE1460</t>
  </si>
  <si>
    <t>SFE1470</t>
  </si>
  <si>
    <t>SFE1480</t>
  </si>
  <si>
    <t>SFE1490</t>
  </si>
  <si>
    <t>SFE1500</t>
  </si>
  <si>
    <t>SFE5000</t>
  </si>
  <si>
    <t>SFE5080</t>
  </si>
  <si>
    <t>SFE5100</t>
  </si>
  <si>
    <t>SFF1000</t>
  </si>
  <si>
    <t>SFF1010</t>
  </si>
  <si>
    <t>SFF1020</t>
  </si>
  <si>
    <t>SFF1030</t>
  </si>
  <si>
    <t>SFF1040</t>
  </si>
  <si>
    <t>SFF1050</t>
  </si>
  <si>
    <t>SFF1070</t>
  </si>
  <si>
    <t>SFF1080</t>
  </si>
  <si>
    <t>SFF1090</t>
  </si>
  <si>
    <t>SFF1100</t>
  </si>
  <si>
    <t>SFF1110</t>
  </si>
  <si>
    <t>SFF1120</t>
  </si>
  <si>
    <t>SFF1130</t>
  </si>
  <si>
    <t>SFF1140</t>
  </si>
  <si>
    <t>SFF1150</t>
  </si>
  <si>
    <t>SFF1170</t>
  </si>
  <si>
    <t>SFF1190</t>
  </si>
  <si>
    <t>SFF1200</t>
  </si>
  <si>
    <t>SFF1210</t>
  </si>
  <si>
    <t>SFF1220</t>
  </si>
  <si>
    <t>SFF1230</t>
  </si>
  <si>
    <t>SFF1240</t>
  </si>
  <si>
    <t>SFF1250</t>
  </si>
  <si>
    <t>SFF1270</t>
  </si>
  <si>
    <t>SFF1280</t>
  </si>
  <si>
    <t>SFF1290</t>
  </si>
  <si>
    <t>SFF1300</t>
  </si>
  <si>
    <t>SFF1310</t>
  </si>
  <si>
    <t>SFF1330</t>
  </si>
  <si>
    <t>SFF1340</t>
  </si>
  <si>
    <t>SFF1350</t>
  </si>
  <si>
    <t>SFF1360</t>
  </si>
  <si>
    <t>SFF1370</t>
  </si>
  <si>
    <t>SFF1380</t>
  </si>
  <si>
    <t>SFF1390</t>
  </si>
  <si>
    <t>SFF1400</t>
  </si>
  <si>
    <t>SFF1410</t>
  </si>
  <si>
    <t>SFF1420</t>
  </si>
  <si>
    <t>SFF5020</t>
  </si>
  <si>
    <t>SFF5040</t>
  </si>
  <si>
    <t>SFF5050</t>
  </si>
  <si>
    <t>SFF5060</t>
  </si>
  <si>
    <t>SFG1000</t>
  </si>
  <si>
    <t>SFG1010</t>
  </si>
  <si>
    <t>SFG1020</t>
  </si>
  <si>
    <t>SFG1030</t>
  </si>
  <si>
    <t>SFG1050</t>
  </si>
  <si>
    <t>SFG1060</t>
  </si>
  <si>
    <t>SFG1070</t>
  </si>
  <si>
    <t>SFG1080</t>
  </si>
  <si>
    <t>SFG1090</t>
  </si>
  <si>
    <t>SFG1100</t>
  </si>
  <si>
    <t>SFG1110</t>
  </si>
  <si>
    <t>SFG1120</t>
  </si>
  <si>
    <t>SFG1130</t>
  </si>
  <si>
    <t>SFG1140</t>
  </si>
  <si>
    <t>SFG1150</t>
  </si>
  <si>
    <t>SFG1160</t>
  </si>
  <si>
    <t>SFG1170</t>
  </si>
  <si>
    <t>SFG1180</t>
  </si>
  <si>
    <t>SFG1210</t>
  </si>
  <si>
    <t>SFG1220</t>
  </si>
  <si>
    <t>SFG1240</t>
  </si>
  <si>
    <t>SFG1270</t>
  </si>
  <si>
    <t>SFG1280</t>
  </si>
  <si>
    <t>SFG1300</t>
  </si>
  <si>
    <t>SFG1320</t>
  </si>
  <si>
    <t>SFG1330</t>
  </si>
  <si>
    <t>SFG1340</t>
  </si>
  <si>
    <t>SFG1350</t>
  </si>
  <si>
    <t>SFG1360</t>
  </si>
  <si>
    <t>SFG1370</t>
  </si>
  <si>
    <t>SFG1380</t>
  </si>
  <si>
    <t>SFG1390</t>
  </si>
  <si>
    <t>SFG1410</t>
  </si>
  <si>
    <t>SFG1420</t>
  </si>
  <si>
    <t>SFG1430</t>
  </si>
  <si>
    <t>SFG1440</t>
  </si>
  <si>
    <t>SFG1450</t>
  </si>
  <si>
    <t>SFG1460</t>
  </si>
  <si>
    <t>SFG1470</t>
  </si>
  <si>
    <t>SFG1480</t>
  </si>
  <si>
    <t>SFG1490</t>
  </si>
  <si>
    <t>SFG1500</t>
  </si>
  <si>
    <t>SFG1510</t>
  </si>
  <si>
    <t>SFG1520</t>
  </si>
  <si>
    <t>SFG1530</t>
  </si>
  <si>
    <t>SFG1540</t>
  </si>
  <si>
    <t>SFG1560</t>
  </si>
  <si>
    <t>SFG1580</t>
  </si>
  <si>
    <t>SFG1590</t>
  </si>
  <si>
    <t>SFG1600</t>
  </si>
  <si>
    <t>SFG5000</t>
  </si>
  <si>
    <t>SFG5060</t>
  </si>
  <si>
    <t>SFG5080</t>
  </si>
  <si>
    <t>SFG5120</t>
  </si>
  <si>
    <t>SFH1010</t>
  </si>
  <si>
    <t>SFH1040</t>
  </si>
  <si>
    <t>SFH1050</t>
  </si>
  <si>
    <t>SFH1060</t>
  </si>
  <si>
    <t>SFH1080</t>
  </si>
  <si>
    <t>SFH1090</t>
  </si>
  <si>
    <t>SFH1100</t>
  </si>
  <si>
    <t>SFH1110</t>
  </si>
  <si>
    <t>SFH1120</t>
  </si>
  <si>
    <t>SFH1130</t>
  </si>
  <si>
    <t>SFH1140</t>
  </si>
  <si>
    <t>SFH1160</t>
  </si>
  <si>
    <t>SFH1180</t>
  </si>
  <si>
    <t>SFH1190</t>
  </si>
  <si>
    <t>SFH1200</t>
  </si>
  <si>
    <t>SFH1210</t>
  </si>
  <si>
    <t>SFH1230</t>
  </si>
  <si>
    <t>SFH1240</t>
  </si>
  <si>
    <t>SFH1250</t>
  </si>
  <si>
    <t>SFH1260</t>
  </si>
  <si>
    <t>SFH1270</t>
  </si>
  <si>
    <t>SFH1280</t>
  </si>
  <si>
    <t>SFH1290</t>
  </si>
  <si>
    <t>SFH1300</t>
  </si>
  <si>
    <t>SFH1310</t>
  </si>
  <si>
    <t>SFH1320</t>
  </si>
  <si>
    <t>SFH1330</t>
  </si>
  <si>
    <t>SFH1340</t>
  </si>
  <si>
    <t>SFH1350</t>
  </si>
  <si>
    <t>SFH1400</t>
  </si>
  <si>
    <t>SFH1410</t>
  </si>
  <si>
    <t>SFH1420</t>
  </si>
  <si>
    <t>SFH1430</t>
  </si>
  <si>
    <t>SFH1440</t>
  </si>
  <si>
    <t>SFH1450</t>
  </si>
  <si>
    <t>SFH1500</t>
  </si>
  <si>
    <t>SFH5080</t>
  </si>
  <si>
    <t>SFH5100</t>
  </si>
  <si>
    <t>SFH5120</t>
  </si>
  <si>
    <t>SFK1010</t>
  </si>
  <si>
    <t>SFK1020</t>
  </si>
  <si>
    <t>SFK1030</t>
  </si>
  <si>
    <t>SFK1040</t>
  </si>
  <si>
    <t>SFK1050</t>
  </si>
  <si>
    <t>SFK1060</t>
  </si>
  <si>
    <t>SFK1070</t>
  </si>
  <si>
    <t>SFK1080</t>
  </si>
  <si>
    <t>SFK1090</t>
  </si>
  <si>
    <t>SFK1100</t>
  </si>
  <si>
    <t>SFK1110</t>
  </si>
  <si>
    <t>SFK1120</t>
  </si>
  <si>
    <t>SFK1130</t>
  </si>
  <si>
    <t>SFK1140</t>
  </si>
  <si>
    <t>SFK1150</t>
  </si>
  <si>
    <t>SFK1170</t>
  </si>
  <si>
    <t>SFK1180</t>
  </si>
  <si>
    <t>SFK1190</t>
  </si>
  <si>
    <t>SFK1200</t>
  </si>
  <si>
    <t>SFK1210</t>
  </si>
  <si>
    <t>SFK1220</t>
  </si>
  <si>
    <t>SFK1230</t>
  </si>
  <si>
    <t>SFK1240</t>
  </si>
  <si>
    <t>SFK1250</t>
  </si>
  <si>
    <t>SFK1260</t>
  </si>
  <si>
    <t>SFK1270</t>
  </si>
  <si>
    <t>SFK1280</t>
  </si>
  <si>
    <t>SFK1290</t>
  </si>
  <si>
    <t>SFK1300</t>
  </si>
  <si>
    <t>SFK1310</t>
  </si>
  <si>
    <t>SFK1340</t>
  </si>
  <si>
    <t>SFK1350</t>
  </si>
  <si>
    <t>SFK1360</t>
  </si>
  <si>
    <t>SFK1380</t>
  </si>
  <si>
    <t>SFK1390</t>
  </si>
  <si>
    <t>SFK1400</t>
  </si>
  <si>
    <t>SFK1410</t>
  </si>
  <si>
    <t>SFK1420</t>
  </si>
  <si>
    <t>SFK1430</t>
  </si>
  <si>
    <t>SFK5060</t>
  </si>
  <si>
    <t>SFK5070</t>
  </si>
  <si>
    <t>SFL1000</t>
  </si>
  <si>
    <t>SFL1010</t>
  </si>
  <si>
    <t>SFL1020</t>
  </si>
  <si>
    <t>SFL1040</t>
  </si>
  <si>
    <t>SFL1060</t>
  </si>
  <si>
    <t>SFL1070</t>
  </si>
  <si>
    <t>SFL1080</t>
  </si>
  <si>
    <t>SFL1090</t>
  </si>
  <si>
    <t>SFL1100</t>
  </si>
  <si>
    <t>SFL1120</t>
  </si>
  <si>
    <t>SFL1130</t>
  </si>
  <si>
    <t>SFL1150</t>
  </si>
  <si>
    <t>SFL1160</t>
  </si>
  <si>
    <t>SFL1170</t>
  </si>
  <si>
    <t>SFL1190</t>
  </si>
  <si>
    <t>SFL1200</t>
  </si>
  <si>
    <t>SFL1210</t>
  </si>
  <si>
    <t>SFL1220</t>
  </si>
  <si>
    <t>SFL1230</t>
  </si>
  <si>
    <t>SFL1240</t>
  </si>
  <si>
    <t>SFL1250</t>
  </si>
  <si>
    <t>SFL1260</t>
  </si>
  <si>
    <t>SFL1270</t>
  </si>
  <si>
    <t>SFL1280</t>
  </si>
  <si>
    <t>SFL1290</t>
  </si>
  <si>
    <t>SFL1300</t>
  </si>
  <si>
    <t>SFL1310</t>
  </si>
  <si>
    <t>SFL1320</t>
  </si>
  <si>
    <t>SFL1330</t>
  </si>
  <si>
    <t>SFL1340</t>
  </si>
  <si>
    <t>SFL1350</t>
  </si>
  <si>
    <t>SFL1360</t>
  </si>
  <si>
    <t>SFL1370</t>
  </si>
  <si>
    <t>SFL1380</t>
  </si>
  <si>
    <t>SFL1390</t>
  </si>
  <si>
    <t>SFL1400</t>
  </si>
  <si>
    <t>SFL1410</t>
  </si>
  <si>
    <t>SFL5080</t>
  </si>
  <si>
    <t>SFM1000</t>
  </si>
  <si>
    <t>SFP8000</t>
  </si>
  <si>
    <t>SFP8010</t>
  </si>
  <si>
    <t>SFP8020</t>
  </si>
  <si>
    <t>SFP8030</t>
  </si>
  <si>
    <t>SFP8040</t>
  </si>
  <si>
    <t>SFP8050</t>
  </si>
  <si>
    <t>SFP8060</t>
  </si>
  <si>
    <t>SFP8070</t>
  </si>
  <si>
    <t>SFP8080</t>
  </si>
  <si>
    <t>SFP8100</t>
  </si>
  <si>
    <t>SFP8130</t>
  </si>
  <si>
    <t>SFP8150</t>
  </si>
  <si>
    <t>SHA0000</t>
  </si>
  <si>
    <t>SHA0010</t>
  </si>
  <si>
    <t>SHC1000</t>
  </si>
  <si>
    <t>SHC1010</t>
  </si>
  <si>
    <t>SHC1030</t>
  </si>
  <si>
    <t>SHC1040</t>
  </si>
  <si>
    <t>SHC1050</t>
  </si>
  <si>
    <t>SHC1060</t>
  </si>
  <si>
    <t>SHC1070</t>
  </si>
  <si>
    <t>SHC1080</t>
  </si>
  <si>
    <t>SHC1090</t>
  </si>
  <si>
    <t>SHC1100</t>
  </si>
  <si>
    <t>SHC1110</t>
  </si>
  <si>
    <t>SHC1120</t>
  </si>
  <si>
    <t>SHC1140</t>
  </si>
  <si>
    <t>SHC1150</t>
  </si>
  <si>
    <t>SHC1160</t>
  </si>
  <si>
    <t>SHC1170</t>
  </si>
  <si>
    <t>SHC1180</t>
  </si>
  <si>
    <t>SHC1200</t>
  </si>
  <si>
    <t>SHC1220</t>
  </si>
  <si>
    <t>SHC1230</t>
  </si>
  <si>
    <t>SHC1240</t>
  </si>
  <si>
    <t>SHC1250</t>
  </si>
  <si>
    <t>SHC1260</t>
  </si>
  <si>
    <t>SHC1270</t>
  </si>
  <si>
    <t>SHC1280</t>
  </si>
  <si>
    <t>SHC1290</t>
  </si>
  <si>
    <t>SHC1310</t>
  </si>
  <si>
    <t>SHC1320</t>
  </si>
  <si>
    <t>SHC1340</t>
  </si>
  <si>
    <t>SHC1350</t>
  </si>
  <si>
    <t>SHC1360</t>
  </si>
  <si>
    <t>SHC1370</t>
  </si>
  <si>
    <t>SHC1380</t>
  </si>
  <si>
    <t>SHC1390</t>
  </si>
  <si>
    <t>SHC1420</t>
  </si>
  <si>
    <t>SHC1430</t>
  </si>
  <si>
    <t>SHC1440</t>
  </si>
  <si>
    <t>SHE1000</t>
  </si>
  <si>
    <t>SHE1010</t>
  </si>
  <si>
    <t>SHE1020</t>
  </si>
  <si>
    <t>SHE1030</t>
  </si>
  <si>
    <t>SHE1050</t>
  </si>
  <si>
    <t>SHE1070</t>
  </si>
  <si>
    <t>SHE1090</t>
  </si>
  <si>
    <t>SHE1120</t>
  </si>
  <si>
    <t>SHE1130</t>
  </si>
  <si>
    <t>SHE1140</t>
  </si>
  <si>
    <t>SHE1160</t>
  </si>
  <si>
    <t>SHE1170</t>
  </si>
  <si>
    <t>SHE1180</t>
  </si>
  <si>
    <t>SHE1190</t>
  </si>
  <si>
    <t>SHE1200</t>
  </si>
  <si>
    <t>SHE1210</t>
  </si>
  <si>
    <t>SHE1220</t>
  </si>
  <si>
    <t>SHE1230</t>
  </si>
  <si>
    <t>SHE1240</t>
  </si>
  <si>
    <t>SHE1250</t>
  </si>
  <si>
    <t>SHE1260</t>
  </si>
  <si>
    <t>SHE1270</t>
  </si>
  <si>
    <t>SHE1280</t>
  </si>
  <si>
    <t>SHE1290</t>
  </si>
  <si>
    <t>SHE1300</t>
  </si>
  <si>
    <t>SHE1310</t>
  </si>
  <si>
    <t>SHE1320</t>
  </si>
  <si>
    <t>SHE1330</t>
  </si>
  <si>
    <t>SHE1340</t>
  </si>
  <si>
    <t>SHE1350</t>
  </si>
  <si>
    <t>SHE1360</t>
  </si>
  <si>
    <t>SHE1400</t>
  </si>
  <si>
    <t>SHE1410</t>
  </si>
  <si>
    <t>SHE1420</t>
  </si>
  <si>
    <t>SHE1440</t>
  </si>
  <si>
    <t>SHE1450</t>
  </si>
  <si>
    <t>SHE1460</t>
  </si>
  <si>
    <t>SHE1470</t>
  </si>
  <si>
    <t>SHE1480</t>
  </si>
  <si>
    <t>SHE1490</t>
  </si>
  <si>
    <t>SHE1500</t>
  </si>
  <si>
    <t>SHE1520</t>
  </si>
  <si>
    <t>SHE5000</t>
  </si>
  <si>
    <t>SHF1000</t>
  </si>
  <si>
    <t>SHF1010</t>
  </si>
  <si>
    <t>SHF1030</t>
  </si>
  <si>
    <t>SHF1040</t>
  </si>
  <si>
    <t>SHF1050</t>
  </si>
  <si>
    <t>SHF1070</t>
  </si>
  <si>
    <t>SHF1080</t>
  </si>
  <si>
    <t>SHF1090</t>
  </si>
  <si>
    <t>SHF1100</t>
  </si>
  <si>
    <t>SHF1110</t>
  </si>
  <si>
    <t>SHF1120</t>
  </si>
  <si>
    <t>SHF1130</t>
  </si>
  <si>
    <t>SHF1140</t>
  </si>
  <si>
    <t>SHF1150</t>
  </si>
  <si>
    <t>SHF1170</t>
  </si>
  <si>
    <t>SHF1190</t>
  </si>
  <si>
    <t>SHF1200</t>
  </si>
  <si>
    <t>SHF1210</t>
  </si>
  <si>
    <t>SHF1220</t>
  </si>
  <si>
    <t>SHF1230</t>
  </si>
  <si>
    <t>SHF1240</t>
  </si>
  <si>
    <t>SHF1250</t>
  </si>
  <si>
    <t>SHF1270</t>
  </si>
  <si>
    <t>SHF1280</t>
  </si>
  <si>
    <t>SHF1290</t>
  </si>
  <si>
    <t>SHF1300</t>
  </si>
  <si>
    <t>SHF1310</t>
  </si>
  <si>
    <t>SHF1330</t>
  </si>
  <si>
    <t>SHF1340</t>
  </si>
  <si>
    <t>SHF1380</t>
  </si>
  <si>
    <t>SHF1390</t>
  </si>
  <si>
    <t>SHF1400</t>
  </si>
  <si>
    <t>SHF1410</t>
  </si>
  <si>
    <t>SHF1420</t>
  </si>
  <si>
    <t>SHF1430</t>
  </si>
  <si>
    <t>SHF3000</t>
  </si>
  <si>
    <t>SHF5000</t>
  </si>
  <si>
    <t>SHG1000</t>
  </si>
  <si>
    <t>SHG1010</t>
  </si>
  <si>
    <t>SHG1050</t>
  </si>
  <si>
    <t>SHG1060</t>
  </si>
  <si>
    <t>SHG1070</t>
  </si>
  <si>
    <t>SHG1080</t>
  </si>
  <si>
    <t>SHG1090</t>
  </si>
  <si>
    <t>SHG1100</t>
  </si>
  <si>
    <t>SHG1110</t>
  </si>
  <si>
    <t>SHG1120</t>
  </si>
  <si>
    <t>SHG1130</t>
  </si>
  <si>
    <t>SHG1140</t>
  </si>
  <si>
    <t>SHG1150</t>
  </si>
  <si>
    <t>SHG1160</t>
  </si>
  <si>
    <t>SHG1180</t>
  </si>
  <si>
    <t>SHG1210</t>
  </si>
  <si>
    <t>SHG1220</t>
  </si>
  <si>
    <t>SHG1240</t>
  </si>
  <si>
    <t>SHG1260</t>
  </si>
  <si>
    <t>SHG1280</t>
  </si>
  <si>
    <t>SHG1300</t>
  </si>
  <si>
    <t>SHG1320</t>
  </si>
  <si>
    <t>SHG1330</t>
  </si>
  <si>
    <t>SHG1340</t>
  </si>
  <si>
    <t>SHG1350</t>
  </si>
  <si>
    <t>SHG1360</t>
  </si>
  <si>
    <t>SHG1370</t>
  </si>
  <si>
    <t>SHG1380</t>
  </si>
  <si>
    <t>SHG1390</t>
  </si>
  <si>
    <t>SHG1410</t>
  </si>
  <si>
    <t>SHG1430</t>
  </si>
  <si>
    <t>SHG1440</t>
  </si>
  <si>
    <t>SHG1450</t>
  </si>
  <si>
    <t>SHG1460</t>
  </si>
  <si>
    <t>SHG1470</t>
  </si>
  <si>
    <t>SHG1480</t>
  </si>
  <si>
    <t>SHG1490</t>
  </si>
  <si>
    <t>SHG1500</t>
  </si>
  <si>
    <t>SHG1510</t>
  </si>
  <si>
    <t>SHG1540</t>
  </si>
  <si>
    <t>SHG1560</t>
  </si>
  <si>
    <t>SHG5000</t>
  </si>
  <si>
    <t>SHG5080</t>
  </si>
  <si>
    <t>SHG5090</t>
  </si>
  <si>
    <t>SHG5120</t>
  </si>
  <si>
    <t>SHG5130</t>
  </si>
  <si>
    <t>SHG5170</t>
  </si>
  <si>
    <t>SHG5180</t>
  </si>
  <si>
    <t>SHH1040</t>
  </si>
  <si>
    <t>SHH1050</t>
  </si>
  <si>
    <t>SHH1060</t>
  </si>
  <si>
    <t>SHH1080</t>
  </si>
  <si>
    <t>SHH1090</t>
  </si>
  <si>
    <t>SHH1100</t>
  </si>
  <si>
    <t>SHH1110</t>
  </si>
  <si>
    <t>SHH1120</t>
  </si>
  <si>
    <t>SHH1130</t>
  </si>
  <si>
    <t>SHH1140</t>
  </si>
  <si>
    <t>SHH1160</t>
  </si>
  <si>
    <t>SHH1180</t>
  </si>
  <si>
    <t>SHH1190</t>
  </si>
  <si>
    <t>SHH1210</t>
  </si>
  <si>
    <t>SHH1220</t>
  </si>
  <si>
    <t>SHH1230</t>
  </si>
  <si>
    <t>SHH1240</t>
  </si>
  <si>
    <t>SHH1250</t>
  </si>
  <si>
    <t>SHH1260</t>
  </si>
  <si>
    <t>SHH1270</t>
  </si>
  <si>
    <t>SHH1280</t>
  </si>
  <si>
    <t>SHH1290</t>
  </si>
  <si>
    <t>SHH1300</t>
  </si>
  <si>
    <t>SHH1310</t>
  </si>
  <si>
    <t>SHH1320</t>
  </si>
  <si>
    <t>SHH1330</t>
  </si>
  <si>
    <t>SHH1340</t>
  </si>
  <si>
    <t>SHH1350</t>
  </si>
  <si>
    <t>SHH1400</t>
  </si>
  <si>
    <t>SHH1410</t>
  </si>
  <si>
    <t>SHH1420</t>
  </si>
  <si>
    <t>SHH1440</t>
  </si>
  <si>
    <t>SHH1450</t>
  </si>
  <si>
    <t>SHH1500</t>
  </si>
  <si>
    <t>SHH3000</t>
  </si>
  <si>
    <t>SHH5000</t>
  </si>
  <si>
    <t>SHH5080</t>
  </si>
  <si>
    <t>SHH5100</t>
  </si>
  <si>
    <t>SHK1010</t>
  </si>
  <si>
    <t>SHK1020</t>
  </si>
  <si>
    <t>SHK1030</t>
  </si>
  <si>
    <t>SHK1040</t>
  </si>
  <si>
    <t>SHK1050</t>
  </si>
  <si>
    <t>SHK1060</t>
  </si>
  <si>
    <t>SHK1070</t>
  </si>
  <si>
    <t>SHK1080</t>
  </si>
  <si>
    <t>SHK1090</t>
  </si>
  <si>
    <t>SHK1120</t>
  </si>
  <si>
    <t>SHK1140</t>
  </si>
  <si>
    <t>SHK1150</t>
  </si>
  <si>
    <t>SHK1170</t>
  </si>
  <si>
    <t>SHK1180</t>
  </si>
  <si>
    <t>SHK1190</t>
  </si>
  <si>
    <t>SHK1200</t>
  </si>
  <si>
    <t>SHK1210</t>
  </si>
  <si>
    <t>SHK1220</t>
  </si>
  <si>
    <t>SHK1230</t>
  </si>
  <si>
    <t>SHK1240</t>
  </si>
  <si>
    <t>SHK1260</t>
  </si>
  <si>
    <t>SHK1270</t>
  </si>
  <si>
    <t>SHK1280</t>
  </si>
  <si>
    <t>SHK1300</t>
  </si>
  <si>
    <t>SHK1310</t>
  </si>
  <si>
    <t>SHK1340</t>
  </si>
  <si>
    <t>SHK1350</t>
  </si>
  <si>
    <t>SHK1360</t>
  </si>
  <si>
    <t>SHK1380</t>
  </si>
  <si>
    <t>SHK1390</t>
  </si>
  <si>
    <t>SHK1400</t>
  </si>
  <si>
    <t>SHK1410</t>
  </si>
  <si>
    <t>SHK1420</t>
  </si>
  <si>
    <t>SHK3000</t>
  </si>
  <si>
    <t>SHK5040</t>
  </si>
  <si>
    <t>SHK5060</t>
  </si>
  <si>
    <t>SHL1000</t>
  </si>
  <si>
    <t>SHL1010</t>
  </si>
  <si>
    <t>SHL1020</t>
  </si>
  <si>
    <t>SHL1040</t>
  </si>
  <si>
    <t>SHL1070</t>
  </si>
  <si>
    <t>SHL1080</t>
  </si>
  <si>
    <t>SHL1090</t>
  </si>
  <si>
    <t>SHL1100</t>
  </si>
  <si>
    <t>SHL1120</t>
  </si>
  <si>
    <t>SHL1130</t>
  </si>
  <si>
    <t>SHL1140</t>
  </si>
  <si>
    <t>SHL1150</t>
  </si>
  <si>
    <t>SHL1160</t>
  </si>
  <si>
    <t>SHL1190</t>
  </si>
  <si>
    <t>SHL1210</t>
  </si>
  <si>
    <t>SHL1220</t>
  </si>
  <si>
    <t>SHL1230</t>
  </si>
  <si>
    <t>SHL1240</t>
  </si>
  <si>
    <t>SHL1250</t>
  </si>
  <si>
    <t>SHL1260</t>
  </si>
  <si>
    <t>SHL1280</t>
  </si>
  <si>
    <t>SHL1290</t>
  </si>
  <si>
    <t>SHL1300</t>
  </si>
  <si>
    <t>SHL1310</t>
  </si>
  <si>
    <t>SHL1320</t>
  </si>
  <si>
    <t>SHL1330</t>
  </si>
  <si>
    <t>SHL1350</t>
  </si>
  <si>
    <t>SHL1360</t>
  </si>
  <si>
    <t>SHL1380</t>
  </si>
  <si>
    <t>SHL1390</t>
  </si>
  <si>
    <t>SHL1400</t>
  </si>
  <si>
    <t>SHL3000</t>
  </si>
  <si>
    <t>SHL5020</t>
  </si>
  <si>
    <t>SHL5030</t>
  </si>
  <si>
    <t>SHL5060</t>
  </si>
  <si>
    <t>SHM1000</t>
  </si>
  <si>
    <t>SHP8000</t>
  </si>
  <si>
    <t>SHP8020</t>
  </si>
  <si>
    <t>SHP8050</t>
  </si>
  <si>
    <t>SHP8060</t>
  </si>
  <si>
    <t>SHP8080</t>
  </si>
  <si>
    <t>SHP8100</t>
  </si>
  <si>
    <t>SHP8130</t>
  </si>
  <si>
    <t>SHR0000</t>
  </si>
  <si>
    <t>SHZ9999</t>
  </si>
  <si>
    <t>SJX0000</t>
  </si>
  <si>
    <t>SJX0100</t>
  </si>
  <si>
    <t>SJX0101</t>
  </si>
  <si>
    <t>SN10500</t>
  </si>
  <si>
    <t>SN11400</t>
  </si>
  <si>
    <t>SN11500</t>
  </si>
  <si>
    <t>SN12300</t>
  </si>
  <si>
    <t>SN13400</t>
  </si>
  <si>
    <t>SN14000</t>
  </si>
  <si>
    <t>SN14800</t>
  </si>
  <si>
    <t>SN15200</t>
  </si>
  <si>
    <t>SN16200</t>
  </si>
  <si>
    <t>SN17500</t>
  </si>
  <si>
    <t>SN17600</t>
  </si>
  <si>
    <t>SN17800</t>
  </si>
  <si>
    <t>SN18000</t>
  </si>
  <si>
    <t>SN18500</t>
  </si>
  <si>
    <t>SN18600</t>
  </si>
  <si>
    <t>SN18800</t>
  </si>
  <si>
    <t>SN19300</t>
  </si>
  <si>
    <t>SN19600</t>
  </si>
  <si>
    <t>SN19700</t>
  </si>
  <si>
    <t>SN20100</t>
  </si>
  <si>
    <t>SN20700</t>
  </si>
  <si>
    <t>SN20900</t>
  </si>
  <si>
    <t>SN21100</t>
  </si>
  <si>
    <t>SN21200</t>
  </si>
  <si>
    <t>SN21700</t>
  </si>
  <si>
    <t>SN21800</t>
  </si>
  <si>
    <t>SN21900</t>
  </si>
  <si>
    <t>SN22000</t>
  </si>
  <si>
    <t>SN22100</t>
  </si>
  <si>
    <t>SN22600</t>
  </si>
  <si>
    <t>SN23900</t>
  </si>
  <si>
    <t>SN24300</t>
  </si>
  <si>
    <t>SN24600</t>
  </si>
  <si>
    <t>SN24800</t>
  </si>
  <si>
    <t>SN25400</t>
  </si>
  <si>
    <t>SN25500</t>
  </si>
  <si>
    <t>SN25600</t>
  </si>
  <si>
    <t>SN25900</t>
  </si>
  <si>
    <t>SN26100</t>
  </si>
  <si>
    <t>SN26200</t>
  </si>
  <si>
    <t>SN26500</t>
  </si>
  <si>
    <t>SN26900</t>
  </si>
  <si>
    <t>SN27700</t>
  </si>
  <si>
    <t>SN27800</t>
  </si>
  <si>
    <t>SN27900</t>
  </si>
  <si>
    <t>SN30100</t>
  </si>
  <si>
    <t>SN32000</t>
  </si>
  <si>
    <t>SN32700</t>
  </si>
  <si>
    <t>SN33000</t>
  </si>
  <si>
    <t>SN33200</t>
  </si>
  <si>
    <t>SN33800</t>
  </si>
  <si>
    <t>SN37000</t>
  </si>
  <si>
    <t>SN38900</t>
  </si>
  <si>
    <t>SN40000</t>
  </si>
  <si>
    <t>SN40100</t>
  </si>
  <si>
    <t>SN42500</t>
  </si>
  <si>
    <t>SN43300</t>
  </si>
  <si>
    <t>SN43400</t>
  </si>
  <si>
    <t>SN43500</t>
  </si>
  <si>
    <t>SN44100</t>
  </si>
  <si>
    <t>SN44200</t>
  </si>
  <si>
    <t>SN44300</t>
  </si>
  <si>
    <t>SN44500</t>
  </si>
  <si>
    <t>SN45200</t>
  </si>
  <si>
    <t>SN45700</t>
  </si>
  <si>
    <t>SN45800</t>
  </si>
  <si>
    <t>SN45900</t>
  </si>
  <si>
    <t>SN46300</t>
  </si>
  <si>
    <t>SN46600</t>
  </si>
  <si>
    <t>SN46900</t>
  </si>
  <si>
    <t>SN47500</t>
  </si>
  <si>
    <t>SN47800</t>
  </si>
  <si>
    <t>SN48500</t>
  </si>
  <si>
    <t>SN49500</t>
  </si>
  <si>
    <t>SN49800</t>
  </si>
  <si>
    <t>SN49900</t>
  </si>
  <si>
    <t>SN50500</t>
  </si>
  <si>
    <t>SN50600</t>
  </si>
  <si>
    <t>SN51100</t>
  </si>
  <si>
    <t>SN51300</t>
  </si>
  <si>
    <t>SN51400</t>
  </si>
  <si>
    <t>SN51500</t>
  </si>
  <si>
    <t>SN51800</t>
  </si>
  <si>
    <t>SN52200</t>
  </si>
  <si>
    <t>SN52400</t>
  </si>
  <si>
    <t>SN52500</t>
  </si>
  <si>
    <t>SN52700</t>
  </si>
  <si>
    <t>SN52800</t>
  </si>
  <si>
    <t>SN52900</t>
  </si>
  <si>
    <t>SN53100</t>
  </si>
  <si>
    <t>SN53400</t>
  </si>
  <si>
    <t>SN53500</t>
  </si>
  <si>
    <t>SN53600</t>
  </si>
  <si>
    <t>SN53800</t>
  </si>
  <si>
    <t>SN54200</t>
  </si>
  <si>
    <t>SN54300</t>
  </si>
  <si>
    <t>SN54400</t>
  </si>
  <si>
    <t>SN54500</t>
  </si>
  <si>
    <t>SN54600</t>
  </si>
  <si>
    <t>SN54700</t>
  </si>
  <si>
    <t>SN54800</t>
  </si>
  <si>
    <t>SN54900</t>
  </si>
  <si>
    <t>SN55000</t>
  </si>
  <si>
    <t>SN55100</t>
  </si>
  <si>
    <t>SN55200</t>
  </si>
  <si>
    <t>SN55300</t>
  </si>
  <si>
    <t>SN55500</t>
  </si>
  <si>
    <t>SN55600</t>
  </si>
  <si>
    <t>SN55900</t>
  </si>
  <si>
    <t>SN56000</t>
  </si>
  <si>
    <t>SN56100</t>
  </si>
  <si>
    <t>SN56200</t>
  </si>
  <si>
    <t>SN56300</t>
  </si>
  <si>
    <t>SN56400</t>
  </si>
  <si>
    <t>SN56600</t>
  </si>
  <si>
    <t>SN56800</t>
  </si>
  <si>
    <t>SN56900</t>
  </si>
  <si>
    <t>SN57000</t>
  </si>
  <si>
    <t>SN57100</t>
  </si>
  <si>
    <t>SN57200</t>
  </si>
  <si>
    <t>SN57300</t>
  </si>
  <si>
    <t>SN57500</t>
  </si>
  <si>
    <t>SN57700</t>
  </si>
  <si>
    <t>SN57900</t>
  </si>
  <si>
    <t>SN58000</t>
  </si>
  <si>
    <t>SN58200</t>
  </si>
  <si>
    <t>SN58300</t>
  </si>
  <si>
    <t>SN58400</t>
  </si>
  <si>
    <t>SN58600</t>
  </si>
  <si>
    <t>SN58700</t>
  </si>
  <si>
    <t>SN58800</t>
  </si>
  <si>
    <t>SN58900</t>
  </si>
  <si>
    <t>SN59000</t>
  </si>
  <si>
    <t>SN59100</t>
  </si>
  <si>
    <t>SN59200</t>
  </si>
  <si>
    <t>SN59300</t>
  </si>
  <si>
    <t>SN59400</t>
  </si>
  <si>
    <t>SN59500</t>
  </si>
  <si>
    <t>SN59600</t>
  </si>
  <si>
    <t>SN59700</t>
  </si>
  <si>
    <t>SN59800</t>
  </si>
  <si>
    <t>SN59900</t>
  </si>
  <si>
    <t>SN60000</t>
  </si>
  <si>
    <t>SN60100</t>
  </si>
  <si>
    <t>SN60200</t>
  </si>
  <si>
    <t>SN60300</t>
  </si>
  <si>
    <t>SN60400</t>
  </si>
  <si>
    <t>SN60700</t>
  </si>
  <si>
    <t>SN60800</t>
  </si>
  <si>
    <t>SN60900</t>
  </si>
  <si>
    <t>SN61000</t>
  </si>
  <si>
    <t>SN61100</t>
  </si>
  <si>
    <t>SN61200</t>
  </si>
  <si>
    <t>SN61300</t>
  </si>
  <si>
    <t>SN61400</t>
  </si>
  <si>
    <t>SN61500</t>
  </si>
  <si>
    <t>SN61600</t>
  </si>
  <si>
    <t>SN61700</t>
  </si>
  <si>
    <t>SN61800</t>
  </si>
  <si>
    <t>SN61900</t>
  </si>
  <si>
    <t>SN62000</t>
  </si>
  <si>
    <t>SN62100</t>
  </si>
  <si>
    <t>SN65100</t>
  </si>
  <si>
    <t>SRA0000</t>
  </si>
  <si>
    <t>SRA0200</t>
  </si>
  <si>
    <t>SRA0210</t>
  </si>
  <si>
    <t>SRA0220</t>
  </si>
  <si>
    <t>SRA0250</t>
  </si>
  <si>
    <t>SRA0291</t>
  </si>
  <si>
    <t>SRA0300</t>
  </si>
  <si>
    <t>SRA0310</t>
  </si>
  <si>
    <t>SRA0320</t>
  </si>
  <si>
    <t>SRA0330</t>
  </si>
  <si>
    <t>SRA0340</t>
  </si>
  <si>
    <t>SRA0350</t>
  </si>
  <si>
    <t>SRA0360</t>
  </si>
  <si>
    <t>SRA0370</t>
  </si>
  <si>
    <t>SRA0380</t>
  </si>
  <si>
    <t>SRA0390</t>
  </si>
  <si>
    <t>SRA0400</t>
  </si>
  <si>
    <t>SRA0410</t>
  </si>
  <si>
    <t>SRA0420</t>
  </si>
  <si>
    <t>SRA0430</t>
  </si>
  <si>
    <t>SRA0440</t>
  </si>
  <si>
    <t>SRA0450</t>
  </si>
  <si>
    <t>SRA0460</t>
  </si>
  <si>
    <t>SRA0470</t>
  </si>
  <si>
    <t>SRA0480</t>
  </si>
  <si>
    <t>SRA0490</t>
  </si>
  <si>
    <t>SS10600</t>
  </si>
  <si>
    <t>SS10800</t>
  </si>
  <si>
    <t>SS11200</t>
  </si>
  <si>
    <t>SS11500</t>
  </si>
  <si>
    <t>SS11600</t>
  </si>
  <si>
    <t>SS11700</t>
  </si>
  <si>
    <t>SS12000</t>
  </si>
  <si>
    <t>SS12200</t>
  </si>
  <si>
    <t>SS13000</t>
  </si>
  <si>
    <t>SS13400</t>
  </si>
  <si>
    <t>SS13500</t>
  </si>
  <si>
    <t>SS13700</t>
  </si>
  <si>
    <t>SS15800</t>
  </si>
  <si>
    <t>SS16000</t>
  </si>
  <si>
    <t>SS16500</t>
  </si>
  <si>
    <t>SS16600</t>
  </si>
  <si>
    <t>SS17100</t>
  </si>
  <si>
    <t>SS17300</t>
  </si>
  <si>
    <t>SS18300</t>
  </si>
  <si>
    <t>SS18600</t>
  </si>
  <si>
    <t>SS19100</t>
  </si>
  <si>
    <t>SS19700</t>
  </si>
  <si>
    <t>SS20200</t>
  </si>
  <si>
    <t>SS20300</t>
  </si>
  <si>
    <t>SS20750</t>
  </si>
  <si>
    <t>SS21700</t>
  </si>
  <si>
    <t>SS21800</t>
  </si>
  <si>
    <t>SS21900</t>
  </si>
  <si>
    <t>SS22100</t>
  </si>
  <si>
    <t>SS22200</t>
  </si>
  <si>
    <t>SS22300</t>
  </si>
  <si>
    <t>SS22700</t>
  </si>
  <si>
    <t>SS22800</t>
  </si>
  <si>
    <t>SS22900</t>
  </si>
  <si>
    <t>SS23000</t>
  </si>
  <si>
    <t>SS23100</t>
  </si>
  <si>
    <t>SS23200</t>
  </si>
  <si>
    <t>SS23300</t>
  </si>
  <si>
    <t>SS24600</t>
  </si>
  <si>
    <t>SS24700</t>
  </si>
  <si>
    <t>SS24900</t>
  </si>
  <si>
    <t>SS25700</t>
  </si>
  <si>
    <t>SS26700</t>
  </si>
  <si>
    <t>SS27200</t>
  </si>
  <si>
    <t>SS28700</t>
  </si>
  <si>
    <t>SS29700</t>
  </si>
  <si>
    <t>SS30600</t>
  </si>
  <si>
    <t>SS31300</t>
  </si>
  <si>
    <t>SS31400</t>
  </si>
  <si>
    <t>SS31500</t>
  </si>
  <si>
    <t>SS35300</t>
  </si>
  <si>
    <t>SS35400</t>
  </si>
  <si>
    <t>SS35500</t>
  </si>
  <si>
    <t>SS35600</t>
  </si>
  <si>
    <t>SS35900</t>
  </si>
  <si>
    <t>SS36300</t>
  </si>
  <si>
    <t>SS36400</t>
  </si>
  <si>
    <t>SS36600</t>
  </si>
  <si>
    <t>SS37100</t>
  </si>
  <si>
    <t>SS37700</t>
  </si>
  <si>
    <t>SS37800</t>
  </si>
  <si>
    <t>SS38200</t>
  </si>
  <si>
    <t>SS38400</t>
  </si>
  <si>
    <t>SS38500</t>
  </si>
  <si>
    <t>SS38600</t>
  </si>
  <si>
    <t>SS38800</t>
  </si>
  <si>
    <t>SS38900</t>
  </si>
  <si>
    <t>SS39000</t>
  </si>
  <si>
    <t>SS39100</t>
  </si>
  <si>
    <t>SS39200</t>
  </si>
  <si>
    <t>SS39600</t>
  </si>
  <si>
    <t>SS39800</t>
  </si>
  <si>
    <t>SS39900</t>
  </si>
  <si>
    <t>SS40000</t>
  </si>
  <si>
    <t>SS40100</t>
  </si>
  <si>
    <t>SS40200</t>
  </si>
  <si>
    <t>SS40400</t>
  </si>
  <si>
    <t>SS40500</t>
  </si>
  <si>
    <t>SS40600</t>
  </si>
  <si>
    <t>SS40700</t>
  </si>
  <si>
    <t>SS40800</t>
  </si>
  <si>
    <t>SS40900</t>
  </si>
  <si>
    <t>SS41000</t>
  </si>
  <si>
    <t>SS41100</t>
  </si>
  <si>
    <t>SS41200</t>
  </si>
  <si>
    <t>SS41300</t>
  </si>
  <si>
    <t>SS41400</t>
  </si>
  <si>
    <t>SS41500</t>
  </si>
  <si>
    <t>SS41600</t>
  </si>
  <si>
    <t>SS41700</t>
  </si>
  <si>
    <t>SS41800</t>
  </si>
  <si>
    <t>SS41900</t>
  </si>
  <si>
    <t>SS42000</t>
  </si>
  <si>
    <t>SS42100</t>
  </si>
  <si>
    <t>SS42300</t>
  </si>
  <si>
    <t>SS42400</t>
  </si>
  <si>
    <t>SS42500</t>
  </si>
  <si>
    <t>SS42600</t>
  </si>
  <si>
    <t>SS42700</t>
  </si>
  <si>
    <t>SS42800</t>
  </si>
  <si>
    <t>SS42900</t>
  </si>
  <si>
    <t>SS43000</t>
  </si>
  <si>
    <t>SS43100</t>
  </si>
  <si>
    <t>SS43200</t>
  </si>
  <si>
    <t>SS43300</t>
  </si>
  <si>
    <t>SS43400</t>
  </si>
  <si>
    <t>SS43500</t>
  </si>
  <si>
    <t>SS43600</t>
  </si>
  <si>
    <t>SS43700</t>
  </si>
  <si>
    <t>SS43800</t>
  </si>
  <si>
    <t>SS43900</t>
  </si>
  <si>
    <t>SS44000</t>
  </si>
  <si>
    <t>SS44100</t>
  </si>
  <si>
    <t>SS44200</t>
  </si>
  <si>
    <t>SS44300</t>
  </si>
  <si>
    <t>SS44400</t>
  </si>
  <si>
    <t>SS44500</t>
  </si>
  <si>
    <t>SS44600</t>
  </si>
  <si>
    <t>INTERNAL ORDER NAME</t>
  </si>
  <si>
    <t>ACCOUNT CODE</t>
  </si>
  <si>
    <t>CP Type</t>
  </si>
  <si>
    <t>CP Name</t>
  </si>
  <si>
    <t>Check</t>
  </si>
  <si>
    <t>PROFIT CENTRE</t>
  </si>
  <si>
    <t>PROFIT CENTRE NAME/</t>
  </si>
  <si>
    <t>SHERWOOD FOREST TR</t>
  </si>
  <si>
    <t>NWSC CAMPSITE</t>
  </si>
  <si>
    <t>DO NOT USE CLOSED</t>
  </si>
  <si>
    <t>DO NOT USE - CLOSED</t>
  </si>
  <si>
    <t>NWSC -HOTEL ACCOM</t>
  </si>
  <si>
    <t>YOF</t>
  </si>
  <si>
    <t>NWSC -CONFERENCING</t>
  </si>
  <si>
    <t>I H S S</t>
  </si>
  <si>
    <t>NWSC CENTRAL SERVS</t>
  </si>
  <si>
    <t>DUKERIES CC YR1</t>
  </si>
  <si>
    <t>LATS</t>
  </si>
  <si>
    <t>NGB COACH &amp; WORK DEV</t>
  </si>
  <si>
    <t>NWSC -SLALOM</t>
  </si>
  <si>
    <t>HIV AIDS</t>
  </si>
  <si>
    <t>RAILFARES RECHARGE</t>
  </si>
  <si>
    <t>LM BASS &amp; MANS</t>
  </si>
  <si>
    <t>RYTON PARK PRIMARY</t>
  </si>
  <si>
    <t>DO NOT USE - 104615</t>
  </si>
  <si>
    <t>NWSC -SKI TOW</t>
  </si>
  <si>
    <t>NDE</t>
  </si>
  <si>
    <t>HLN</t>
  </si>
  <si>
    <t>NWSC WATER</t>
  </si>
  <si>
    <t>TAMHS</t>
  </si>
  <si>
    <t>NWSC -LAKE</t>
  </si>
  <si>
    <t>YOUR HERITAGE PROJ</t>
  </si>
  <si>
    <t>DO NOT USE SPS</t>
  </si>
  <si>
    <t>HRET</t>
  </si>
  <si>
    <t>LAEF</t>
  </si>
  <si>
    <t>RUFFORD -MILL END</t>
  </si>
  <si>
    <t>NWSC -CATERING</t>
  </si>
  <si>
    <t>SUTTON CENTRE CC YR1</t>
  </si>
  <si>
    <t>STAPLEFORD LIBRARY</t>
  </si>
  <si>
    <t>NGB PROJECT COSTS</t>
  </si>
  <si>
    <t>MAPPA</t>
  </si>
  <si>
    <t>LA CULTURAL PART'P</t>
  </si>
  <si>
    <t>CRCEES</t>
  </si>
  <si>
    <t>GEDLING DAY SERVICE</t>
  </si>
  <si>
    <t>MARAC</t>
  </si>
  <si>
    <t>NWSC SPORTS -GYM</t>
  </si>
  <si>
    <t>NWSC SPORTS CENTRE</t>
  </si>
  <si>
    <t>PRIORY JUNIOR</t>
  </si>
  <si>
    <t>MEADOW HOUSE</t>
  </si>
  <si>
    <t>ARNBROOK PRIMARY</t>
  </si>
  <si>
    <t>CARR HILL PRIMARY</t>
  </si>
  <si>
    <t>RECHARGES HT</t>
  </si>
  <si>
    <t>T &amp; I</t>
  </si>
  <si>
    <t>TRAM CONC PAYMTS</t>
  </si>
  <si>
    <t>INSURANCE HT</t>
  </si>
  <si>
    <t>INTERNAL SERVICES HT</t>
  </si>
  <si>
    <t>LOCAL AREA 21 FORUM</t>
  </si>
  <si>
    <t>OFF-STREET NOTTS CC</t>
  </si>
  <si>
    <t>HWRC PERMITS</t>
  </si>
  <si>
    <t>ACLS FLIF</t>
  </si>
  <si>
    <t>ECAP</t>
  </si>
  <si>
    <t>ECAS (LA)</t>
  </si>
  <si>
    <t>L &amp; A SDG</t>
  </si>
  <si>
    <t>AFA</t>
  </si>
  <si>
    <t>CFCS HR</t>
  </si>
  <si>
    <t>E&amp;R HR</t>
  </si>
  <si>
    <t>ITT</t>
  </si>
  <si>
    <t>SI DISPUTES MIGRATIO</t>
  </si>
  <si>
    <t>REGISTRARS LEDGER</t>
  </si>
  <si>
    <t>LAC CDS</t>
  </si>
  <si>
    <t>S28A MH</t>
  </si>
  <si>
    <t>S28A PD</t>
  </si>
  <si>
    <t>S28A OP</t>
  </si>
  <si>
    <t>TAXI BOOKINGS RECH</t>
  </si>
  <si>
    <t>NNIDAS</t>
  </si>
  <si>
    <t>RCVS</t>
  </si>
  <si>
    <t>SCAPE</t>
  </si>
  <si>
    <t>INFRASTRUCTURE SUPP</t>
  </si>
  <si>
    <t>PLAY FORUM SUPPORT</t>
  </si>
  <si>
    <t>INFO ADVICE+SUPP SVS</t>
  </si>
  <si>
    <t>COMMUNITY TRANSPORT</t>
  </si>
  <si>
    <t>CONNECTED COMMUNITES</t>
  </si>
  <si>
    <t>PROMOTING INDEPENDEN</t>
  </si>
  <si>
    <t>INNOVATION</t>
  </si>
  <si>
    <t>P4DC</t>
  </si>
  <si>
    <t>BSS CSC TEAM 4</t>
  </si>
  <si>
    <t>PROSPECT HOUSE</t>
  </si>
  <si>
    <t>THE HALL</t>
  </si>
  <si>
    <t>OAK HOUSE</t>
  </si>
  <si>
    <t>BALDERTON GATE</t>
  </si>
  <si>
    <t>QUEENS BUILDINGS</t>
  </si>
  <si>
    <t>ROLLESTON DRIVE</t>
  </si>
  <si>
    <t>DO NOT USE-WAS YAPT</t>
  </si>
  <si>
    <t>S17 NRPF SN</t>
  </si>
  <si>
    <t>S17 NRPF N&amp;B</t>
  </si>
  <si>
    <t>S17 NRPF BGR</t>
  </si>
  <si>
    <t>START</t>
  </si>
  <si>
    <t>D2N2 LEP</t>
  </si>
  <si>
    <t>LCPHS</t>
  </si>
  <si>
    <t>YJ ICT</t>
  </si>
  <si>
    <t>ICCPYH PROGRAMME</t>
  </si>
  <si>
    <t>ASH MH UR 18-24</t>
  </si>
  <si>
    <t>ASH MH UR 65-74</t>
  </si>
  <si>
    <t>ASH MH UR 75-84</t>
  </si>
  <si>
    <t>ASH MH UR 85+</t>
  </si>
  <si>
    <t>BASS MH UR 65-74</t>
  </si>
  <si>
    <t>BASS MH UR 75-84</t>
  </si>
  <si>
    <t>BASS MH UR 85+</t>
  </si>
  <si>
    <t>BROX MH UR 75-84</t>
  </si>
  <si>
    <t>BROX MH UR 85+</t>
  </si>
  <si>
    <t>GED MH UR 18-24</t>
  </si>
  <si>
    <t>GED MH UR 65-74</t>
  </si>
  <si>
    <t>GED MH UR 75-84</t>
  </si>
  <si>
    <t>GED MH UR 85+</t>
  </si>
  <si>
    <t>MANS MH UR 65-74</t>
  </si>
  <si>
    <t>MANS MH UR 75-84</t>
  </si>
  <si>
    <t>MANS MH UR 85+</t>
  </si>
  <si>
    <t>NEW MH UR 18-24</t>
  </si>
  <si>
    <t>NEW MH UR 75-84</t>
  </si>
  <si>
    <t>NEW MH UR 85+</t>
  </si>
  <si>
    <t>RUSH MH UR 18-24</t>
  </si>
  <si>
    <t>RUSH MH UR 65-74</t>
  </si>
  <si>
    <t>RUSH MH UR 75-84</t>
  </si>
  <si>
    <t>RUSH MH UR 85+</t>
  </si>
  <si>
    <t>TOTAL COST HEALTH</t>
  </si>
  <si>
    <t>TOTAL COST DRM PH</t>
  </si>
  <si>
    <t>SKILLS FOR CARE</t>
  </si>
  <si>
    <t>MH SCH AD/FSM/GRANTS</t>
  </si>
  <si>
    <t>LVH ASC &amp; CS</t>
  </si>
  <si>
    <t>CLOSED-BSSRASCHPRETR</t>
  </si>
  <si>
    <t>DIT</t>
  </si>
  <si>
    <t>S4S MARKETING</t>
  </si>
  <si>
    <t>ASYE 2016-17</t>
  </si>
  <si>
    <t>MN&amp;N-PMO</t>
  </si>
  <si>
    <t>UASC NAT TRAN SCHEME</t>
  </si>
  <si>
    <t>FNF</t>
  </si>
  <si>
    <t>AFN</t>
  </si>
  <si>
    <t>ASYE 2017-18</t>
  </si>
  <si>
    <t>TETC</t>
  </si>
  <si>
    <t>TOUR OF BRITAIN</t>
  </si>
  <si>
    <t>NCC SHARE NDR POOL</t>
  </si>
  <si>
    <t>S17 NRPF AN</t>
  </si>
  <si>
    <t>NPDF</t>
  </si>
  <si>
    <t>EY SOLD OFFER</t>
  </si>
  <si>
    <t>IPC LAC CAMHS</t>
  </si>
  <si>
    <t>IBCF BUDGET</t>
  </si>
  <si>
    <t>VAT</t>
  </si>
  <si>
    <t>G000435</t>
  </si>
  <si>
    <t>EARLY IMPLEMENTOR INNOVATOR</t>
  </si>
  <si>
    <t>G000436</t>
  </si>
  <si>
    <t>UASC A SAHAR 15012001</t>
  </si>
  <si>
    <t>G000437</t>
  </si>
  <si>
    <t>UASC M O QADRY 22052001</t>
  </si>
  <si>
    <t>G000438</t>
  </si>
  <si>
    <t>UASC A ABDUL 25101999</t>
  </si>
  <si>
    <t>G000439</t>
  </si>
  <si>
    <t>G000440</t>
  </si>
  <si>
    <t>G000441</t>
  </si>
  <si>
    <t>G000442</t>
  </si>
  <si>
    <t>G000443</t>
  </si>
  <si>
    <t>G000444</t>
  </si>
  <si>
    <t>G000445</t>
  </si>
  <si>
    <t>INTERAGENCY GRANT</t>
  </si>
  <si>
    <t>G000446</t>
  </si>
  <si>
    <t>UASC R GSAFI15101999</t>
  </si>
  <si>
    <t>G000447</t>
  </si>
  <si>
    <t>UASC W K 05062001</t>
  </si>
  <si>
    <t>G000448</t>
  </si>
  <si>
    <t>UASC A H 05012000</t>
  </si>
  <si>
    <t>G000449</t>
  </si>
  <si>
    <t>UASC Z R 25021999</t>
  </si>
  <si>
    <t>G000450</t>
  </si>
  <si>
    <t>UASC H A T 12051999</t>
  </si>
  <si>
    <t>G000451</t>
  </si>
  <si>
    <t>UASC S N 01012002</t>
  </si>
  <si>
    <t>G000452</t>
  </si>
  <si>
    <t>UASC A K 12012002</t>
  </si>
  <si>
    <t>G000453</t>
  </si>
  <si>
    <t>UASC A M 01012000</t>
  </si>
  <si>
    <t>G000454</t>
  </si>
  <si>
    <t>UASC K S 01012002</t>
  </si>
  <si>
    <t>G000455</t>
  </si>
  <si>
    <t>UASC A F 18082001</t>
  </si>
  <si>
    <t>G000456</t>
  </si>
  <si>
    <t>UASC H A A  01061999</t>
  </si>
  <si>
    <t>G000457</t>
  </si>
  <si>
    <t>UASC A K 01012002</t>
  </si>
  <si>
    <t>G000458</t>
  </si>
  <si>
    <t>UASC S R 14072002</t>
  </si>
  <si>
    <t>G000459</t>
  </si>
  <si>
    <t>UASC L G W 28061999</t>
  </si>
  <si>
    <t>G000460</t>
  </si>
  <si>
    <t>UASC S N 06102001</t>
  </si>
  <si>
    <t>G000461</t>
  </si>
  <si>
    <t>UASC S A 01051999</t>
  </si>
  <si>
    <t>G000462</t>
  </si>
  <si>
    <t>UASC A M 20101999</t>
  </si>
  <si>
    <t>G000463</t>
  </si>
  <si>
    <t>UASC S I 03012000</t>
  </si>
  <si>
    <t>G000464</t>
  </si>
  <si>
    <t>UASC H S 24092000</t>
  </si>
  <si>
    <t>G000465</t>
  </si>
  <si>
    <t>UASC E J 010101</t>
  </si>
  <si>
    <t>G000466</t>
  </si>
  <si>
    <t>UASC K M 010799</t>
  </si>
  <si>
    <t>G000467</t>
  </si>
  <si>
    <t>UASC Z M 010103</t>
  </si>
  <si>
    <t>G000468</t>
  </si>
  <si>
    <t>UASC S M 010104</t>
  </si>
  <si>
    <t>G000469</t>
  </si>
  <si>
    <t>UASC A M 050501</t>
  </si>
  <si>
    <t>G000470</t>
  </si>
  <si>
    <t>G000471</t>
  </si>
  <si>
    <t>G000472</t>
  </si>
  <si>
    <t>G000473</t>
  </si>
  <si>
    <t>G000474</t>
  </si>
  <si>
    <t>G000475</t>
  </si>
  <si>
    <t>G000476</t>
  </si>
  <si>
    <t>G000477</t>
  </si>
  <si>
    <t>UASC A A 030200</t>
  </si>
  <si>
    <t>G000478</t>
  </si>
  <si>
    <t>G000479</t>
  </si>
  <si>
    <t>G000480</t>
  </si>
  <si>
    <t>UASC M A 010102</t>
  </si>
  <si>
    <t>G000481</t>
  </si>
  <si>
    <t>UASC A Y 1007010</t>
  </si>
  <si>
    <t>G000482</t>
  </si>
  <si>
    <t>UASC R C 061200</t>
  </si>
  <si>
    <t>G000483</t>
  </si>
  <si>
    <t>UASC K H R 200900</t>
  </si>
  <si>
    <t>G000484</t>
  </si>
  <si>
    <t>UASC L N H 271201</t>
  </si>
  <si>
    <t>G000485</t>
  </si>
  <si>
    <t>UASC L H 201202</t>
  </si>
  <si>
    <t>G000486</t>
  </si>
  <si>
    <t>UASC M Y 280900</t>
  </si>
  <si>
    <t>G000487</t>
  </si>
  <si>
    <t>UASC R B 030800</t>
  </si>
  <si>
    <t>G000488</t>
  </si>
  <si>
    <t>UASC H E 010401</t>
  </si>
  <si>
    <t>GCZE</t>
  </si>
  <si>
    <t>GCZE696</t>
  </si>
  <si>
    <t>GCZE697</t>
  </si>
  <si>
    <t>GCZE698</t>
  </si>
  <si>
    <t>GCZE699</t>
  </si>
  <si>
    <t>GCZE700</t>
  </si>
  <si>
    <t>GCZE701</t>
  </si>
  <si>
    <t>GCZE702</t>
  </si>
  <si>
    <t>GCZE703</t>
  </si>
  <si>
    <t>GCZE704</t>
  </si>
  <si>
    <t>GCZE705</t>
  </si>
  <si>
    <t>GCZE706</t>
  </si>
  <si>
    <t>GCZE707</t>
  </si>
  <si>
    <t>GCZE708</t>
  </si>
  <si>
    <t>GCZE709</t>
  </si>
  <si>
    <t>GCZE710</t>
  </si>
  <si>
    <t>GCZE711</t>
  </si>
  <si>
    <t>GCZE712</t>
  </si>
  <si>
    <t>GCZE713</t>
  </si>
  <si>
    <t>GCZE714</t>
  </si>
  <si>
    <t>GCZE715</t>
  </si>
  <si>
    <t>GCZE716</t>
  </si>
  <si>
    <t>GCZE717</t>
  </si>
  <si>
    <t>GCZE718</t>
  </si>
  <si>
    <t>GCZE719</t>
  </si>
  <si>
    <t>GCZE720</t>
  </si>
  <si>
    <t>GCZE721</t>
  </si>
  <si>
    <t>GCZE722</t>
  </si>
  <si>
    <t>GCZE723</t>
  </si>
  <si>
    <t>GCZE724</t>
  </si>
  <si>
    <t>GCZE726</t>
  </si>
  <si>
    <t>GCZE727</t>
  </si>
  <si>
    <t>GCZE728</t>
  </si>
  <si>
    <t>GCZE729</t>
  </si>
  <si>
    <t>GCZE730</t>
  </si>
  <si>
    <t>GCZE731</t>
  </si>
  <si>
    <t>GCZE732</t>
  </si>
  <si>
    <t>GCZE733</t>
  </si>
  <si>
    <t>GCZE734</t>
  </si>
  <si>
    <t>GCZE735</t>
  </si>
  <si>
    <t>GCZE736</t>
  </si>
  <si>
    <t>GCZE737</t>
  </si>
  <si>
    <t>GCZE738</t>
  </si>
  <si>
    <t>GCZE739</t>
  </si>
  <si>
    <t>GCZE740</t>
  </si>
  <si>
    <t>GCZE741</t>
  </si>
  <si>
    <t>GCZE742</t>
  </si>
  <si>
    <t>GCZE743</t>
  </si>
  <si>
    <t>GCZE744</t>
  </si>
  <si>
    <t>GCZE745</t>
  </si>
  <si>
    <t>GCZE746</t>
  </si>
  <si>
    <t>GCZE747</t>
  </si>
  <si>
    <t>GCZE748</t>
  </si>
  <si>
    <t>GCZE749</t>
  </si>
  <si>
    <t>GCZE750</t>
  </si>
  <si>
    <t>GCZE751</t>
  </si>
  <si>
    <t>GCZE752</t>
  </si>
  <si>
    <t>GCZE753</t>
  </si>
  <si>
    <t>GCZE754</t>
  </si>
  <si>
    <t>GCZE755</t>
  </si>
  <si>
    <t>GCZE756</t>
  </si>
  <si>
    <t>GCZE757</t>
  </si>
  <si>
    <t>GCZE758</t>
  </si>
  <si>
    <t>GSED001</t>
  </si>
  <si>
    <t>P0003980</t>
  </si>
  <si>
    <t>FORMER UASC A R 06051998</t>
  </si>
  <si>
    <t>FORMER UASC J M 26041998</t>
  </si>
  <si>
    <t>FORMER UASC A M 11061998</t>
  </si>
  <si>
    <t>P003949</t>
  </si>
  <si>
    <t>P003950</t>
  </si>
  <si>
    <t>P003951</t>
  </si>
  <si>
    <t>P003952</t>
  </si>
  <si>
    <t>NCC SIO - 3690 SACRED HEART</t>
  </si>
  <si>
    <t>P003953</t>
  </si>
  <si>
    <t>NCC SIO - 3696 THE GOOD SHEPHE</t>
  </si>
  <si>
    <t>P003954</t>
  </si>
  <si>
    <t>NCC SIO - 4700 CHRIST THE KING</t>
  </si>
  <si>
    <t>P003955</t>
  </si>
  <si>
    <t>NCC SIO - 3765 ST EDMUND CAMP</t>
  </si>
  <si>
    <t>P003956</t>
  </si>
  <si>
    <t>P003957</t>
  </si>
  <si>
    <t>P003958</t>
  </si>
  <si>
    <t>P003959</t>
  </si>
  <si>
    <t>101364810 HUTCHINSON HORTENE</t>
  </si>
  <si>
    <t>P003960</t>
  </si>
  <si>
    <t>100638379 MOOREY SHEILA</t>
  </si>
  <si>
    <t>P003961</t>
  </si>
  <si>
    <t>100927339 MORTON DOREEN MARY</t>
  </si>
  <si>
    <t>P003962</t>
  </si>
  <si>
    <t>100117956 OVERLAND MOLLY</t>
  </si>
  <si>
    <t>P003963</t>
  </si>
  <si>
    <t>100186365 ALLEBON CATHERINE BARBARA</t>
  </si>
  <si>
    <t>P003964</t>
  </si>
  <si>
    <t>100059793 BELL JOAN</t>
  </si>
  <si>
    <t>P003965</t>
  </si>
  <si>
    <t>100261517 DAY FREDERICK</t>
  </si>
  <si>
    <t>P003966</t>
  </si>
  <si>
    <t>03017929 HOWE VIOLET</t>
  </si>
  <si>
    <t>P003967</t>
  </si>
  <si>
    <t>100129387 KELSALL MARTHA</t>
  </si>
  <si>
    <t>P003968</t>
  </si>
  <si>
    <t>03035504 NICHOLLS KATHLEEN</t>
  </si>
  <si>
    <t>P003969</t>
  </si>
  <si>
    <t>100125237 ROBSON MARY IRENE</t>
  </si>
  <si>
    <t>P003970</t>
  </si>
  <si>
    <t>101204948 SMALL MARGARET PEGGY</t>
  </si>
  <si>
    <t>P003971</t>
  </si>
  <si>
    <t>100103605 ASHWORTH FREDA</t>
  </si>
  <si>
    <t>P003972</t>
  </si>
  <si>
    <t>100546868 HARRISON NANCY</t>
  </si>
  <si>
    <t>P003973</t>
  </si>
  <si>
    <t>P003974</t>
  </si>
  <si>
    <t>P003975</t>
  </si>
  <si>
    <t>P003976</t>
  </si>
  <si>
    <t>S256- PRIMARY CARE WORKFORCE STRATEGY</t>
  </si>
  <si>
    <t>P003977</t>
  </si>
  <si>
    <t>S256 - GP HEALTH HUBS FOR CHILDREN &amp; YP</t>
  </si>
  <si>
    <t>P003978</t>
  </si>
  <si>
    <t>S256-GREATER NOTTM TRANSFORMATION</t>
  </si>
  <si>
    <t>P003979</t>
  </si>
  <si>
    <t>S256-TRANSFORMING CARE PROGRAMME OF WORK</t>
  </si>
  <si>
    <t>P003983</t>
  </si>
  <si>
    <t>P003985</t>
  </si>
  <si>
    <t>P003986</t>
  </si>
  <si>
    <t>P003987</t>
  </si>
  <si>
    <t>P003988</t>
  </si>
  <si>
    <t>P003989</t>
  </si>
  <si>
    <t>EOTAS</t>
  </si>
  <si>
    <t>P003990</t>
  </si>
  <si>
    <t>P003991</t>
  </si>
  <si>
    <t>100680039 CLARK BERYL</t>
  </si>
  <si>
    <t>P003992</t>
  </si>
  <si>
    <t>100096248 COATES FLORENCE</t>
  </si>
  <si>
    <t>P003993</t>
  </si>
  <si>
    <t>100728946 DARCY ELIZABETH HANNAH</t>
  </si>
  <si>
    <t>P003994</t>
  </si>
  <si>
    <t>100666939 KEELEY JOAN</t>
  </si>
  <si>
    <t>P003995</t>
  </si>
  <si>
    <t>100253809 METCALF STANLEY</t>
  </si>
  <si>
    <t>P003996</t>
  </si>
  <si>
    <t>100706659 PETTINGER NANCY</t>
  </si>
  <si>
    <t>P003997</t>
  </si>
  <si>
    <t>100513854 WARD HELEN MARGARET</t>
  </si>
  <si>
    <t>P003998</t>
  </si>
  <si>
    <t>04023243 CAUDELL JOYCE</t>
  </si>
  <si>
    <t>P003999</t>
  </si>
  <si>
    <t>101243329 CLIFTON JAMES</t>
  </si>
  <si>
    <t>P004000</t>
  </si>
  <si>
    <t>100485504 MARSHALL DOREEN</t>
  </si>
  <si>
    <t>P004001</t>
  </si>
  <si>
    <t>101271238 REID MARION</t>
  </si>
  <si>
    <t>P004002</t>
  </si>
  <si>
    <t>P004003</t>
  </si>
  <si>
    <t>100149393 KROGULEC WLADYSLAWA</t>
  </si>
  <si>
    <t>P004004</t>
  </si>
  <si>
    <t>100156273 LITTLE FLORENCE</t>
  </si>
  <si>
    <t>P004005</t>
  </si>
  <si>
    <t>100143664 QUINTON CYNTHIA</t>
  </si>
  <si>
    <t>P004006</t>
  </si>
  <si>
    <t>FORMER UASC AH 170798</t>
  </si>
  <si>
    <t>P004007</t>
  </si>
  <si>
    <t>FORMER UASC VA 270798</t>
  </si>
  <si>
    <t>P004008</t>
  </si>
  <si>
    <t>FORMER UASC AV 010898</t>
  </si>
  <si>
    <t>P004009</t>
  </si>
  <si>
    <t>FORMER UASC HK 040998</t>
  </si>
  <si>
    <t>P004010</t>
  </si>
  <si>
    <t>FORMER UASC AT 061098</t>
  </si>
  <si>
    <t>P004011</t>
  </si>
  <si>
    <t>FORMER UASC AY 081298</t>
  </si>
  <si>
    <t>P004012</t>
  </si>
  <si>
    <t>P004013</t>
  </si>
  <si>
    <t>P004014</t>
  </si>
  <si>
    <t>P004015</t>
  </si>
  <si>
    <t>P004016</t>
  </si>
  <si>
    <t>101051021 MEYRICK COLIN</t>
  </si>
  <si>
    <t>P004018</t>
  </si>
  <si>
    <t>P004019</t>
  </si>
  <si>
    <t>P004020</t>
  </si>
  <si>
    <t>P004021</t>
  </si>
  <si>
    <t>100497035 CRAWFORD GERTRUDE</t>
  </si>
  <si>
    <t>P004022</t>
  </si>
  <si>
    <t>100094373 KELLY NELLIE</t>
  </si>
  <si>
    <t>P004023</t>
  </si>
  <si>
    <t>05038345 MARRIOTT BRENDA</t>
  </si>
  <si>
    <t>P004024</t>
  </si>
  <si>
    <t>100305438 WATERS KAY</t>
  </si>
  <si>
    <t>P004025</t>
  </si>
  <si>
    <t>100155420 BENNETT JANET</t>
  </si>
  <si>
    <t>P004026</t>
  </si>
  <si>
    <t>100252725 BUTLER DORIS SPENCER</t>
  </si>
  <si>
    <t>P004027</t>
  </si>
  <si>
    <t>3015023 FEAKES BETTY</t>
  </si>
  <si>
    <t>P004028</t>
  </si>
  <si>
    <t>101302987 TRUEMAN JANET</t>
  </si>
  <si>
    <t>P004029</t>
  </si>
  <si>
    <t>P004030</t>
  </si>
  <si>
    <t>P004031</t>
  </si>
  <si>
    <t>06040394 BILTON BRENDA</t>
  </si>
  <si>
    <t>P004032</t>
  </si>
  <si>
    <t>P004033</t>
  </si>
  <si>
    <t>P004034</t>
  </si>
  <si>
    <t>P004035</t>
  </si>
  <si>
    <t>P004036</t>
  </si>
  <si>
    <t>P004037</t>
  </si>
  <si>
    <t>P004038</t>
  </si>
  <si>
    <t>P004039</t>
  </si>
  <si>
    <t>100481884 GODBER FLORENCE</t>
  </si>
  <si>
    <t>P004040</t>
  </si>
  <si>
    <t>101189740 HANSON RONALD</t>
  </si>
  <si>
    <t>P004041</t>
  </si>
  <si>
    <t>100915479 NOURSE SHEILA</t>
  </si>
  <si>
    <t>P004042</t>
  </si>
  <si>
    <t>100998125 SMEDLEY JOHN GEORGE</t>
  </si>
  <si>
    <t>P004043</t>
  </si>
  <si>
    <t>CORELOGIC/ MOSAIC WORK</t>
  </si>
  <si>
    <t>P004044</t>
  </si>
  <si>
    <t>101103840 HARDING WILFRED OSCAR</t>
  </si>
  <si>
    <t>P004045</t>
  </si>
  <si>
    <t>100236774 KING ELAINE</t>
  </si>
  <si>
    <t>P004046</t>
  </si>
  <si>
    <t>101345666 REDFERN JOYCE</t>
  </si>
  <si>
    <t>P004047</t>
  </si>
  <si>
    <t>100069911 ROBINSON PATRICIA</t>
  </si>
  <si>
    <t>P004048</t>
  </si>
  <si>
    <t>101135739 GREGORY JEAN</t>
  </si>
  <si>
    <t>P004049</t>
  </si>
  <si>
    <t>100370476 HALL MICHAEL JOSEPH</t>
  </si>
  <si>
    <t>P004050</t>
  </si>
  <si>
    <t>100095228 HESELTON BERYL VIOLET</t>
  </si>
  <si>
    <t>P004051</t>
  </si>
  <si>
    <t>101244487 ROWLEY BARBARA JEAN</t>
  </si>
  <si>
    <t>P004052</t>
  </si>
  <si>
    <t>02014150 TYSON CYNTHIA</t>
  </si>
  <si>
    <t>P004053</t>
  </si>
  <si>
    <t>100059471 MILLS DEREK</t>
  </si>
  <si>
    <t>P004054</t>
  </si>
  <si>
    <t>101297828 PLACE ERNEST</t>
  </si>
  <si>
    <t>P004055</t>
  </si>
  <si>
    <t>07030420 WAYMAN MAVIS</t>
  </si>
  <si>
    <t>P004056</t>
  </si>
  <si>
    <t>P004057</t>
  </si>
  <si>
    <t>P004058</t>
  </si>
  <si>
    <t>P004059</t>
  </si>
  <si>
    <t>P004060</t>
  </si>
  <si>
    <t>P004061</t>
  </si>
  <si>
    <t>P004062</t>
  </si>
  <si>
    <t>P004063</t>
  </si>
  <si>
    <t>P004064</t>
  </si>
  <si>
    <t>P004065</t>
  </si>
  <si>
    <t>P004066</t>
  </si>
  <si>
    <t>P004067</t>
  </si>
  <si>
    <t>P004068</t>
  </si>
  <si>
    <t>P004069</t>
  </si>
  <si>
    <t>P004070</t>
  </si>
  <si>
    <t>P004071</t>
  </si>
  <si>
    <t>P004072</t>
  </si>
  <si>
    <t>P004073</t>
  </si>
  <si>
    <t>P004074</t>
  </si>
  <si>
    <t>P004075</t>
  </si>
  <si>
    <t>P004076</t>
  </si>
  <si>
    <t>P004077</t>
  </si>
  <si>
    <t>P004078</t>
  </si>
  <si>
    <t>P004079</t>
  </si>
  <si>
    <t>P004080</t>
  </si>
  <si>
    <t>P004081</t>
  </si>
  <si>
    <t>P004082</t>
  </si>
  <si>
    <t>P004083</t>
  </si>
  <si>
    <t>P004084</t>
  </si>
  <si>
    <t>P004085</t>
  </si>
  <si>
    <t>04039359 SHEPHERD ROBERT</t>
  </si>
  <si>
    <t>P004086</t>
  </si>
  <si>
    <t>04039465 HAYES ALMA</t>
  </si>
  <si>
    <t>P004087</t>
  </si>
  <si>
    <t>100039877 CHRISTIE MONA</t>
  </si>
  <si>
    <t>P004088</t>
  </si>
  <si>
    <t>100069455 JONES JOAN MARY</t>
  </si>
  <si>
    <t>P004089</t>
  </si>
  <si>
    <t>100182127 LEE JESSIE</t>
  </si>
  <si>
    <t>P00409</t>
  </si>
  <si>
    <t>P004090</t>
  </si>
  <si>
    <t>100536604 CAMPBELL DOROTHY</t>
  </si>
  <si>
    <t>P004091</t>
  </si>
  <si>
    <t>101346733 KITE JOHN</t>
  </si>
  <si>
    <t>P004092</t>
  </si>
  <si>
    <t>101381687 THOMAS ELSIE</t>
  </si>
  <si>
    <t>P004093</t>
  </si>
  <si>
    <t>FORMER UASC T S 110499</t>
  </si>
  <si>
    <t>P004094</t>
  </si>
  <si>
    <t>P004095</t>
  </si>
  <si>
    <t>FORMER UASC J M 100799</t>
  </si>
  <si>
    <t>P004096</t>
  </si>
  <si>
    <t>FORMER UASC A S 250699</t>
  </si>
  <si>
    <t>P004097</t>
  </si>
  <si>
    <t>FORMER UASC H K 120599</t>
  </si>
  <si>
    <t>P004098</t>
  </si>
  <si>
    <t>FORMER UASC S A 010599</t>
  </si>
  <si>
    <t>P004099</t>
  </si>
  <si>
    <t>FORMER UASC K M 010799</t>
  </si>
  <si>
    <t>P004100</t>
  </si>
  <si>
    <t>FORMER UASC A M 200199</t>
  </si>
  <si>
    <t>P004101</t>
  </si>
  <si>
    <t>P004102</t>
  </si>
  <si>
    <t>P004103</t>
  </si>
  <si>
    <t>4039465 HAYES ALMA</t>
  </si>
  <si>
    <t>P004104</t>
  </si>
  <si>
    <t>P004105</t>
  </si>
  <si>
    <t>4039359 SHEPHERD ROBERT</t>
  </si>
  <si>
    <t>P004106</t>
  </si>
  <si>
    <t>P004107</t>
  </si>
  <si>
    <t>100048209 COWGILL SAPFO</t>
  </si>
  <si>
    <t>P004108</t>
  </si>
  <si>
    <t>P004109</t>
  </si>
  <si>
    <t>P004110</t>
  </si>
  <si>
    <t>101464825 RASHID IRIS JOAN</t>
  </si>
  <si>
    <t>P004111</t>
  </si>
  <si>
    <t>FUNDING FOR SV ENG MGR &amp; SURVIVOR SUPP S</t>
  </si>
  <si>
    <t>P004112</t>
  </si>
  <si>
    <t>6040683 GILL LEWIS</t>
  </si>
  <si>
    <t>P004113</t>
  </si>
  <si>
    <t>100191368 GOSLING HEATHER</t>
  </si>
  <si>
    <t>P004114</t>
  </si>
  <si>
    <t>101194120 STANDALL BARBARA EILEEN</t>
  </si>
  <si>
    <t>P004115</t>
  </si>
  <si>
    <t>P004116</t>
  </si>
  <si>
    <t>100047231 ANNAKIN MARY</t>
  </si>
  <si>
    <t>P004117</t>
  </si>
  <si>
    <t>100983959 KERSHAW ROY</t>
  </si>
  <si>
    <t>P004118</t>
  </si>
  <si>
    <t>7021782 HOPKINS DORIS</t>
  </si>
  <si>
    <t>P004119</t>
  </si>
  <si>
    <t>101223767 OSBORNE BRENDA MARY</t>
  </si>
  <si>
    <t>P004120</t>
  </si>
  <si>
    <t>P004121</t>
  </si>
  <si>
    <t>100197305 TURNER HORACE HEAVERS</t>
  </si>
  <si>
    <t>P004122</t>
  </si>
  <si>
    <t>P004123</t>
  </si>
  <si>
    <t>P004124</t>
  </si>
  <si>
    <t>101457009 GREEN BETTY P6</t>
  </si>
  <si>
    <t>P004125</t>
  </si>
  <si>
    <t>100654459 PALMER JOYCE P6</t>
  </si>
  <si>
    <t>P004126</t>
  </si>
  <si>
    <t>100102531 RICHARDS GLADYS MAY P6</t>
  </si>
  <si>
    <t>P004127</t>
  </si>
  <si>
    <t>CLAYTON SHIRLEY</t>
  </si>
  <si>
    <t>P004128</t>
  </si>
  <si>
    <t>ROWELL BRENDA</t>
  </si>
  <si>
    <t>P004129</t>
  </si>
  <si>
    <t>TURNER PAULINE</t>
  </si>
  <si>
    <t>P004130</t>
  </si>
  <si>
    <t>P004131</t>
  </si>
  <si>
    <t>P004132</t>
  </si>
  <si>
    <t>FORMER UASC L G W 280699</t>
  </si>
  <si>
    <t>P004133</t>
  </si>
  <si>
    <t>6023139 BUSH JOHN FREDERICK P7</t>
  </si>
  <si>
    <t>P004134</t>
  </si>
  <si>
    <t>100627840 CLARKE SENGA P7</t>
  </si>
  <si>
    <t>P004135</t>
  </si>
  <si>
    <t>P004136</t>
  </si>
  <si>
    <t>P004137</t>
  </si>
  <si>
    <t>P004138</t>
  </si>
  <si>
    <t>100468372 GAMBLES EDITH P7</t>
  </si>
  <si>
    <t>P004139</t>
  </si>
  <si>
    <t>P004140</t>
  </si>
  <si>
    <t>CASH SEIZURES &amp; CONFISCATIONS</t>
  </si>
  <si>
    <t>P004141</t>
  </si>
  <si>
    <t>FORMER UASC S R 120200</t>
  </si>
  <si>
    <t>P004142</t>
  </si>
  <si>
    <t>4021021 ALLEN MARGARET ANNA P10</t>
  </si>
  <si>
    <t>P004143</t>
  </si>
  <si>
    <t>101396567 BROWNB JESSIE ELIZABETH P10</t>
  </si>
  <si>
    <t>P004144</t>
  </si>
  <si>
    <t>4034578 CLARSON ERNA P10</t>
  </si>
  <si>
    <t>P004145</t>
  </si>
  <si>
    <t>100085827 CLIXBY MAUREEN P10</t>
  </si>
  <si>
    <t>P004146</t>
  </si>
  <si>
    <t>100124844 HOLMES BRENDA MARY P10</t>
  </si>
  <si>
    <t>P004147</t>
  </si>
  <si>
    <t>101442421 HOLT DENIS P10</t>
  </si>
  <si>
    <t>P004148</t>
  </si>
  <si>
    <t>100742060 JACQUES AUDREY P10</t>
  </si>
  <si>
    <t>P004149</t>
  </si>
  <si>
    <t>100362558 LAND WINIFRED ANN P10</t>
  </si>
  <si>
    <t>P004150</t>
  </si>
  <si>
    <t>7033890 OLEJNIK DOREEN P10</t>
  </si>
  <si>
    <t>P004151</t>
  </si>
  <si>
    <t>101461687 PARKINSON BARBARA JOYCE P10</t>
  </si>
  <si>
    <t>P004152</t>
  </si>
  <si>
    <t>101484219 WALLEY BETTY P10</t>
  </si>
  <si>
    <t>P004153</t>
  </si>
  <si>
    <t>100792885 HAND JOAN</t>
  </si>
  <si>
    <t>P004154</t>
  </si>
  <si>
    <t>4040934 STEVENSON MARY</t>
  </si>
  <si>
    <t>P004155</t>
  </si>
  <si>
    <t>101475048 BERRIDGE DOROTHY HENDLEY</t>
  </si>
  <si>
    <t>P004156</t>
  </si>
  <si>
    <t>FORMER UASC S M 160200</t>
  </si>
  <si>
    <t>P004157</t>
  </si>
  <si>
    <t>FORMER UASC A M 010100</t>
  </si>
  <si>
    <t>P004158</t>
  </si>
  <si>
    <t>FORMER UASC F H 010200</t>
  </si>
  <si>
    <t>P004159</t>
  </si>
  <si>
    <t>FORMER UASC A H 010100</t>
  </si>
  <si>
    <t>P004160</t>
  </si>
  <si>
    <t>FORMER UASC H K 010100</t>
  </si>
  <si>
    <t>P004161</t>
  </si>
  <si>
    <t>FORMER UASC A H 050100</t>
  </si>
  <si>
    <t>P004162</t>
  </si>
  <si>
    <t>FORMER UASC S I 030100</t>
  </si>
  <si>
    <t>P004163</t>
  </si>
  <si>
    <t>FORMER UASC A A 030200</t>
  </si>
  <si>
    <t>P004164</t>
  </si>
  <si>
    <t>P004165</t>
  </si>
  <si>
    <t>FORMER UASC S A 010100</t>
  </si>
  <si>
    <t>P004166</t>
  </si>
  <si>
    <t>FORMER UASC M A 090100</t>
  </si>
  <si>
    <t>P004167</t>
  </si>
  <si>
    <t>P004168</t>
  </si>
  <si>
    <t>P004169</t>
  </si>
  <si>
    <t>101445189 FAIRHURST JUNE P10</t>
  </si>
  <si>
    <t>P004170</t>
  </si>
  <si>
    <t>101383447 HUTCHINSON LILIAN P10</t>
  </si>
  <si>
    <t>P004171</t>
  </si>
  <si>
    <t>101480974 MITCHELL JACK P10</t>
  </si>
  <si>
    <t>P004172</t>
  </si>
  <si>
    <t>100248528 ROBINSON THELMA P10</t>
  </si>
  <si>
    <t>P004173</t>
  </si>
  <si>
    <t>1004571 TEED ROSANNE MARY P10</t>
  </si>
  <si>
    <t>P004174</t>
  </si>
  <si>
    <t>PCA5232</t>
  </si>
  <si>
    <t>PCLA892</t>
  </si>
  <si>
    <t>PCMN003</t>
  </si>
  <si>
    <t>PCXG121</t>
  </si>
  <si>
    <t>PCXG122</t>
  </si>
  <si>
    <t>PCXG123</t>
  </si>
  <si>
    <t>PCXG124</t>
  </si>
  <si>
    <t>PCXG125</t>
  </si>
  <si>
    <t>PCXG126</t>
  </si>
  <si>
    <t>PCXG127</t>
  </si>
  <si>
    <t>PCXG129</t>
  </si>
  <si>
    <t>PCXG132</t>
  </si>
  <si>
    <t>PCXG133</t>
  </si>
  <si>
    <t>PEAK019</t>
  </si>
  <si>
    <t>PEAK020</t>
  </si>
  <si>
    <t>PFXE014</t>
  </si>
  <si>
    <t>PLEG001</t>
  </si>
  <si>
    <t>PLEG002</t>
  </si>
  <si>
    <t>PLEG003</t>
  </si>
  <si>
    <t>PLEG004</t>
  </si>
  <si>
    <t>PLEG005</t>
  </si>
  <si>
    <t>PLEG006</t>
  </si>
  <si>
    <t>PLEG007</t>
  </si>
  <si>
    <t>PLEG008</t>
  </si>
  <si>
    <t>PLEG009</t>
  </si>
  <si>
    <t>PLEG010</t>
  </si>
  <si>
    <t>PLEG011</t>
  </si>
  <si>
    <t>PNB0001</t>
  </si>
  <si>
    <t>PPCL001</t>
  </si>
  <si>
    <t>PRAH015</t>
  </si>
  <si>
    <t>CRASH BARRIERS MANSFIELD ROAD, ANNERSLEY</t>
  </si>
  <si>
    <t>PRAH129</t>
  </si>
  <si>
    <t>STANTON HILL - INST FEEDER PILLAR</t>
  </si>
  <si>
    <t>PRBH281</t>
  </si>
  <si>
    <t>PRBH282</t>
  </si>
  <si>
    <t>PRBH283</t>
  </si>
  <si>
    <t>PRBH284</t>
  </si>
  <si>
    <t>PRBH285</t>
  </si>
  <si>
    <t>PRBH286</t>
  </si>
  <si>
    <t>PRBH287</t>
  </si>
  <si>
    <t>PRBH288</t>
  </si>
  <si>
    <t>PRBH289</t>
  </si>
  <si>
    <t>PRBH290</t>
  </si>
  <si>
    <t>PRCH183</t>
  </si>
  <si>
    <t>REPAIRS TO KELHAM BRIDGE 3211B</t>
  </si>
  <si>
    <t>PRCH252</t>
  </si>
  <si>
    <t>PRCH253</t>
  </si>
  <si>
    <t>PRCH254</t>
  </si>
  <si>
    <t>PRCH255</t>
  </si>
  <si>
    <t>PRCH256</t>
  </si>
  <si>
    <t>PRCH257</t>
  </si>
  <si>
    <t>PRCH258</t>
  </si>
  <si>
    <t>PRCH259</t>
  </si>
  <si>
    <t>PRCH260</t>
  </si>
  <si>
    <t>PREN478</t>
  </si>
  <si>
    <t>PRFH096</t>
  </si>
  <si>
    <t>JENNY BECKETT LN MANSFIELD L/C DAMAGE-EA</t>
  </si>
  <si>
    <t>PRHH526</t>
  </si>
  <si>
    <t>ALTER OF PROVISIONAL ATTACHMENTS TO L/C</t>
  </si>
  <si>
    <t>PRHH553</t>
  </si>
  <si>
    <t>52 OXENGATE, ARNOLD</t>
  </si>
  <si>
    <t>PRKH566</t>
  </si>
  <si>
    <t>H-BAR BASSETLAW</t>
  </si>
  <si>
    <t>PRKH814</t>
  </si>
  <si>
    <t>SANDY LANE, WORKSOP</t>
  </si>
  <si>
    <t>PRKH837</t>
  </si>
  <si>
    <t>86 WAVERLEY PLACE, WORKSOP L/C K/O - EA</t>
  </si>
  <si>
    <t>PRKH847</t>
  </si>
  <si>
    <t>57 SOUTH AVE, RAINWORTH L/C 7 - EA</t>
  </si>
  <si>
    <t>PRLH577</t>
  </si>
  <si>
    <t>VEHICLE ACCESS - NEWARK</t>
  </si>
  <si>
    <t>PRLH966</t>
  </si>
  <si>
    <t>BROCKLEHURST RD,EDWINSTOWE L/C DAMAGED</t>
  </si>
  <si>
    <t>PRLH976</t>
  </si>
  <si>
    <t>WHIMNEY LN, OLLERTON RTC - EA</t>
  </si>
  <si>
    <t>PRLJ007</t>
  </si>
  <si>
    <t>THORNEY RTC - EA</t>
  </si>
  <si>
    <t>PRLJ045</t>
  </si>
  <si>
    <t>RUFFORD LN, JNC A614 RTC - EA</t>
  </si>
  <si>
    <t>NOT USED</t>
  </si>
  <si>
    <t>PRMH428</t>
  </si>
  <si>
    <t>GLEBE ROAD, WEST BRIDGFORD L/C RESITING</t>
  </si>
  <si>
    <t>RCCCY043</t>
  </si>
  <si>
    <t>RCCY035</t>
  </si>
  <si>
    <t>RCCY036</t>
  </si>
  <si>
    <t>RCCY037</t>
  </si>
  <si>
    <t>RCCY038</t>
  </si>
  <si>
    <t>RCCY039</t>
  </si>
  <si>
    <t>RCCY040</t>
  </si>
  <si>
    <t>RCCY041</t>
  </si>
  <si>
    <t>RCCY042</t>
  </si>
  <si>
    <t>RCCY043</t>
  </si>
  <si>
    <t>RCCY044</t>
  </si>
  <si>
    <t>RCCY045</t>
  </si>
  <si>
    <t>RCCY046</t>
  </si>
  <si>
    <t>RCCY047</t>
  </si>
  <si>
    <t>RCCY048</t>
  </si>
  <si>
    <t>RCCY049</t>
  </si>
  <si>
    <t>RCCY050</t>
  </si>
  <si>
    <t>RCCY051</t>
  </si>
  <si>
    <t>RCCY052</t>
  </si>
  <si>
    <t>RCCY053</t>
  </si>
  <si>
    <t>RCCY054</t>
  </si>
  <si>
    <t>RCCY055</t>
  </si>
  <si>
    <t>RCCY056</t>
  </si>
  <si>
    <t>RCCY057</t>
  </si>
  <si>
    <t>RCCY058</t>
  </si>
  <si>
    <t>RCCY059</t>
  </si>
  <si>
    <t>RCCY060</t>
  </si>
  <si>
    <t>RCCY061</t>
  </si>
  <si>
    <t>RCCY062</t>
  </si>
  <si>
    <t>RCCY063</t>
  </si>
  <si>
    <t>RCEH014</t>
  </si>
  <si>
    <t>D2N2 T&amp;H</t>
  </si>
  <si>
    <t>RCEH130</t>
  </si>
  <si>
    <t>RCEH131</t>
  </si>
  <si>
    <t>RCEH132</t>
  </si>
  <si>
    <t>RCEH133</t>
  </si>
  <si>
    <t>RCEH134</t>
  </si>
  <si>
    <t>RCEH135</t>
  </si>
  <si>
    <t>RCEH136</t>
  </si>
  <si>
    <t>RCEH137</t>
  </si>
  <si>
    <t>RCEH138</t>
  </si>
  <si>
    <t>RCEH139</t>
  </si>
  <si>
    <t>RCEH140</t>
  </si>
  <si>
    <t>RCEH141</t>
  </si>
  <si>
    <t>RCEH142</t>
  </si>
  <si>
    <t>RCEH143</t>
  </si>
  <si>
    <t>RCEH144</t>
  </si>
  <si>
    <t>RCEH145</t>
  </si>
  <si>
    <t>MET902682-6 J24 M1</t>
  </si>
  <si>
    <t>RCEH146</t>
  </si>
  <si>
    <t>RCEP001</t>
  </si>
  <si>
    <t>RTLY615</t>
  </si>
  <si>
    <t>S151200</t>
  </si>
  <si>
    <t>S325700</t>
  </si>
  <si>
    <t>S326210</t>
  </si>
  <si>
    <t>S326230</t>
  </si>
  <si>
    <t>S326360</t>
  </si>
  <si>
    <t>S326520</t>
  </si>
  <si>
    <t>S326530</t>
  </si>
  <si>
    <t>S326550</t>
  </si>
  <si>
    <t>S326560</t>
  </si>
  <si>
    <t>S326580</t>
  </si>
  <si>
    <t>S326590</t>
  </si>
  <si>
    <t>S326600</t>
  </si>
  <si>
    <t>S326610</t>
  </si>
  <si>
    <t>S326630</t>
  </si>
  <si>
    <t>S326640</t>
  </si>
  <si>
    <t>S326670</t>
  </si>
  <si>
    <t>S326700</t>
  </si>
  <si>
    <t>S326720</t>
  </si>
  <si>
    <t>S326750</t>
  </si>
  <si>
    <t>S326760</t>
  </si>
  <si>
    <t>S326770</t>
  </si>
  <si>
    <t>S326790</t>
  </si>
  <si>
    <t>S326800</t>
  </si>
  <si>
    <t>S326810</t>
  </si>
  <si>
    <t>S326820</t>
  </si>
  <si>
    <t>S326830</t>
  </si>
  <si>
    <t>S326860</t>
  </si>
  <si>
    <t>S326870</t>
  </si>
  <si>
    <t>S326890</t>
  </si>
  <si>
    <t>S326900</t>
  </si>
  <si>
    <t>S326910</t>
  </si>
  <si>
    <t>S326920</t>
  </si>
  <si>
    <t>S326950</t>
  </si>
  <si>
    <t>S326970</t>
  </si>
  <si>
    <t>S327020</t>
  </si>
  <si>
    <t>S327030</t>
  </si>
  <si>
    <t>S327050</t>
  </si>
  <si>
    <t>S327060</t>
  </si>
  <si>
    <t>S327100</t>
  </si>
  <si>
    <t>S327120</t>
  </si>
  <si>
    <t>S327130</t>
  </si>
  <si>
    <t>S327150</t>
  </si>
  <si>
    <t>S327160</t>
  </si>
  <si>
    <t>S327170</t>
  </si>
  <si>
    <t>S327200</t>
  </si>
  <si>
    <t>S327210</t>
  </si>
  <si>
    <t>S327220</t>
  </si>
  <si>
    <t>S327230</t>
  </si>
  <si>
    <t>S327240</t>
  </si>
  <si>
    <t>S327260</t>
  </si>
  <si>
    <t>S327270</t>
  </si>
  <si>
    <t>S327280</t>
  </si>
  <si>
    <t>S327320</t>
  </si>
  <si>
    <t>S327330</t>
  </si>
  <si>
    <t>S327340</t>
  </si>
  <si>
    <t>S327350</t>
  </si>
  <si>
    <t>S327360</t>
  </si>
  <si>
    <t>S327370</t>
  </si>
  <si>
    <t>S327380</t>
  </si>
  <si>
    <t>S327390</t>
  </si>
  <si>
    <t>S327400</t>
  </si>
  <si>
    <t>S327430</t>
  </si>
  <si>
    <t>S327440</t>
  </si>
  <si>
    <t>S327460</t>
  </si>
  <si>
    <t>S327470</t>
  </si>
  <si>
    <t>S327490</t>
  </si>
  <si>
    <t>S327500</t>
  </si>
  <si>
    <t>S327510</t>
  </si>
  <si>
    <t>S327520</t>
  </si>
  <si>
    <t>S327530</t>
  </si>
  <si>
    <t>S327540</t>
  </si>
  <si>
    <t>S327550</t>
  </si>
  <si>
    <t>S327560</t>
  </si>
  <si>
    <t>S327570</t>
  </si>
  <si>
    <t>S327580</t>
  </si>
  <si>
    <t>S327600</t>
  </si>
  <si>
    <t>S327610</t>
  </si>
  <si>
    <t>S327620</t>
  </si>
  <si>
    <t>S327640</t>
  </si>
  <si>
    <t>S327650</t>
  </si>
  <si>
    <t>S327660</t>
  </si>
  <si>
    <t>S327670</t>
  </si>
  <si>
    <t>S327680</t>
  </si>
  <si>
    <t>S327690</t>
  </si>
  <si>
    <t>S327700</t>
  </si>
  <si>
    <t>S327720</t>
  </si>
  <si>
    <t>S327740</t>
  </si>
  <si>
    <t>S327750</t>
  </si>
  <si>
    <t>S327780</t>
  </si>
  <si>
    <t>S327790</t>
  </si>
  <si>
    <t>S327800</t>
  </si>
  <si>
    <t>S327810</t>
  </si>
  <si>
    <t>S327830</t>
  </si>
  <si>
    <t>S327840</t>
  </si>
  <si>
    <t>S327850</t>
  </si>
  <si>
    <t>S327860</t>
  </si>
  <si>
    <t>S327870</t>
  </si>
  <si>
    <t>S327880</t>
  </si>
  <si>
    <t>S327900</t>
  </si>
  <si>
    <t>S327910</t>
  </si>
  <si>
    <t>S327930</t>
  </si>
  <si>
    <t>S327940</t>
  </si>
  <si>
    <t>S327990</t>
  </si>
  <si>
    <t>S328010</t>
  </si>
  <si>
    <t>S328020</t>
  </si>
  <si>
    <t>S328050</t>
  </si>
  <si>
    <t>S328110</t>
  </si>
  <si>
    <t>S328130</t>
  </si>
  <si>
    <t>S328140</t>
  </si>
  <si>
    <t>S328160</t>
  </si>
  <si>
    <t>S328180</t>
  </si>
  <si>
    <t>S328250</t>
  </si>
  <si>
    <t>S328260</t>
  </si>
  <si>
    <t>S328270</t>
  </si>
  <si>
    <t>S328320</t>
  </si>
  <si>
    <t>S328340</t>
  </si>
  <si>
    <t>S328360</t>
  </si>
  <si>
    <t>S328370</t>
  </si>
  <si>
    <t>S328390</t>
  </si>
  <si>
    <t>S328400</t>
  </si>
  <si>
    <t>S328410</t>
  </si>
  <si>
    <t>S328420</t>
  </si>
  <si>
    <t>S328440</t>
  </si>
  <si>
    <t>S328450</t>
  </si>
  <si>
    <t>S328460</t>
  </si>
  <si>
    <t>S328470</t>
  </si>
  <si>
    <t>S328480</t>
  </si>
  <si>
    <t>S328490</t>
  </si>
  <si>
    <t>S328510</t>
  </si>
  <si>
    <t>S328520</t>
  </si>
  <si>
    <t>S328530</t>
  </si>
  <si>
    <t>S328550</t>
  </si>
  <si>
    <t>S328560</t>
  </si>
  <si>
    <t>S328580</t>
  </si>
  <si>
    <t>S328590</t>
  </si>
  <si>
    <t>S328600</t>
  </si>
  <si>
    <t>S328620</t>
  </si>
  <si>
    <t>S328630</t>
  </si>
  <si>
    <t>S328650</t>
  </si>
  <si>
    <t>S328670</t>
  </si>
  <si>
    <t>S328690</t>
  </si>
  <si>
    <t>S328700</t>
  </si>
  <si>
    <t>S328710</t>
  </si>
  <si>
    <t>S328740</t>
  </si>
  <si>
    <t>S328760</t>
  </si>
  <si>
    <t>S328770</t>
  </si>
  <si>
    <t>S328780</t>
  </si>
  <si>
    <t>S328790</t>
  </si>
  <si>
    <t>S328800</t>
  </si>
  <si>
    <t>S328810</t>
  </si>
  <si>
    <t>S328830</t>
  </si>
  <si>
    <t>S328840</t>
  </si>
  <si>
    <t>S328850</t>
  </si>
  <si>
    <t>S328860</t>
  </si>
  <si>
    <t>S328870</t>
  </si>
  <si>
    <t>S328880</t>
  </si>
  <si>
    <t>S328900</t>
  </si>
  <si>
    <t>S328910</t>
  </si>
  <si>
    <t>S328920</t>
  </si>
  <si>
    <t>S328930</t>
  </si>
  <si>
    <t>S328940</t>
  </si>
  <si>
    <t>S328960</t>
  </si>
  <si>
    <t>S328980</t>
  </si>
  <si>
    <t>S328990</t>
  </si>
  <si>
    <t>S329000</t>
  </si>
  <si>
    <t>S329010</t>
  </si>
  <si>
    <t>S329020</t>
  </si>
  <si>
    <t>S329030</t>
  </si>
  <si>
    <t>S329050</t>
  </si>
  <si>
    <t>S329060</t>
  </si>
  <si>
    <t>S329090</t>
  </si>
  <si>
    <t>S329100</t>
  </si>
  <si>
    <t>S329110</t>
  </si>
  <si>
    <t>S329120</t>
  </si>
  <si>
    <t>S329130</t>
  </si>
  <si>
    <t>S329170</t>
  </si>
  <si>
    <t>S329180</t>
  </si>
  <si>
    <t>S329220</t>
  </si>
  <si>
    <t>S329240</t>
  </si>
  <si>
    <t>S329250</t>
  </si>
  <si>
    <t>S329260</t>
  </si>
  <si>
    <t>S329300</t>
  </si>
  <si>
    <t>S329310</t>
  </si>
  <si>
    <t>S329320</t>
  </si>
  <si>
    <t>S329330</t>
  </si>
  <si>
    <t>S329340</t>
  </si>
  <si>
    <t>S329350</t>
  </si>
  <si>
    <t>S329370</t>
  </si>
  <si>
    <t>S329380</t>
  </si>
  <si>
    <t>S329410</t>
  </si>
  <si>
    <t>S329420</t>
  </si>
  <si>
    <t>S329430</t>
  </si>
  <si>
    <t>S329450</t>
  </si>
  <si>
    <t>S329470</t>
  </si>
  <si>
    <t>S329490</t>
  </si>
  <si>
    <t>S329500</t>
  </si>
  <si>
    <t>S329550</t>
  </si>
  <si>
    <t>S329600</t>
  </si>
  <si>
    <t>S329610</t>
  </si>
  <si>
    <t>S329620</t>
  </si>
  <si>
    <t>S329630</t>
  </si>
  <si>
    <t>S329680</t>
  </si>
  <si>
    <t>S329690</t>
  </si>
  <si>
    <t>S329700</t>
  </si>
  <si>
    <t>S329710</t>
  </si>
  <si>
    <t>S852000</t>
  </si>
  <si>
    <t>SN14600</t>
  </si>
  <si>
    <t>SN62200</t>
  </si>
  <si>
    <t>SN62400</t>
  </si>
  <si>
    <t>SN62500</t>
  </si>
  <si>
    <t>SN62600</t>
  </si>
  <si>
    <t>SN62700</t>
  </si>
  <si>
    <t>SN62800</t>
  </si>
  <si>
    <t>SS34400</t>
  </si>
  <si>
    <t>SS44900</t>
  </si>
  <si>
    <t>SS45000</t>
  </si>
  <si>
    <t>SS45100</t>
  </si>
  <si>
    <t>SS45200</t>
  </si>
  <si>
    <t>SS45700</t>
  </si>
  <si>
    <t>SS45800</t>
  </si>
  <si>
    <t>SS45900</t>
  </si>
  <si>
    <t>SS46000</t>
  </si>
  <si>
    <t>SS46100</t>
  </si>
  <si>
    <t>SBD1208</t>
  </si>
  <si>
    <t>SBG7785</t>
  </si>
  <si>
    <t>SBU3104</t>
  </si>
  <si>
    <t>SBU3105</t>
  </si>
  <si>
    <t>SBU3106</t>
  </si>
  <si>
    <t>SBU3107</t>
  </si>
  <si>
    <t>SBU3108</t>
  </si>
  <si>
    <t>SBU3109</t>
  </si>
  <si>
    <t>SBU3110</t>
  </si>
  <si>
    <t>SBU3111</t>
  </si>
  <si>
    <t>SBU3112</t>
  </si>
  <si>
    <t>SBU3113</t>
  </si>
  <si>
    <t>SBU3114</t>
  </si>
  <si>
    <t>SBU3115</t>
  </si>
  <si>
    <t>SBU3116</t>
  </si>
  <si>
    <t>SBU3117</t>
  </si>
  <si>
    <t>SBU3120</t>
  </si>
  <si>
    <t>SBU3121</t>
  </si>
  <si>
    <t>SBU3122</t>
  </si>
  <si>
    <t>SBU3123</t>
  </si>
  <si>
    <t>SBU3124</t>
  </si>
  <si>
    <t>APPRENTICESHIP LEVY</t>
  </si>
  <si>
    <t>SUNDRY CREDITOR- ASDM</t>
  </si>
  <si>
    <t>PPF OT CSC Post</t>
  </si>
  <si>
    <t>PPF Temp OT START</t>
  </si>
  <si>
    <t>PPF Project staffing</t>
  </si>
  <si>
    <t>PPF Communication</t>
  </si>
  <si>
    <t>PPF Prevention</t>
  </si>
  <si>
    <t>PPF Transitional</t>
  </si>
  <si>
    <t>PPF Advocacy</t>
  </si>
  <si>
    <t>PPF DP Support Serv</t>
  </si>
  <si>
    <t>PPF Workforce Devt</t>
  </si>
  <si>
    <t>PPF Day Services</t>
  </si>
  <si>
    <t>PPF Reviewing South</t>
  </si>
  <si>
    <t>PPF Reviewing North</t>
  </si>
  <si>
    <t>PPF Capacity Buildng</t>
  </si>
  <si>
    <t>PPF Carers</t>
  </si>
  <si>
    <t>PPF Outreach Ext Cre</t>
  </si>
  <si>
    <t>PPF Developing ULOs</t>
  </si>
  <si>
    <t>PPF Info Pres</t>
  </si>
  <si>
    <t>PPF Support Co-ords</t>
  </si>
  <si>
    <t>PPF Crisis Response</t>
  </si>
  <si>
    <t>PPF Staff Training</t>
  </si>
  <si>
    <t>PPF CSC Posts Access</t>
  </si>
  <si>
    <t>PPF Sup with Conf</t>
  </si>
  <si>
    <t>PPF Brokerage</t>
  </si>
  <si>
    <t>PPF Micro providers</t>
  </si>
  <si>
    <t>PPF ICT Sys Redesign</t>
  </si>
  <si>
    <t>PPF Framework posts</t>
  </si>
  <si>
    <t>SG Deaf &amp; Visual imp</t>
  </si>
  <si>
    <t>SG Welfare Rights</t>
  </si>
  <si>
    <t>SG Bass Family Carer</t>
  </si>
  <si>
    <t>SG Stroke Grants</t>
  </si>
  <si>
    <t>SG Strokeability</t>
  </si>
  <si>
    <t>SG Stroke Assoc</t>
  </si>
  <si>
    <t>SG Stroke Com Officr</t>
  </si>
  <si>
    <t>SG Publicity Campgn</t>
  </si>
  <si>
    <t>SG Comm Off Bass</t>
  </si>
  <si>
    <t>SG Communications</t>
  </si>
  <si>
    <t>HIV&amp;AIDS Reserve</t>
  </si>
  <si>
    <t>AIDS Support Grant</t>
  </si>
  <si>
    <t>HIV&amp;AIDS Training</t>
  </si>
  <si>
    <t>ACLS General Admin 2011</t>
  </si>
  <si>
    <t>ACLS Marketing 2011</t>
  </si>
  <si>
    <t>ACLS Staff Development 2011</t>
  </si>
  <si>
    <t>ACLS Information Learning Tech 2011</t>
  </si>
  <si>
    <t>ACLS LLDD Learner Support 2011</t>
  </si>
  <si>
    <t>ACLS PCDL Course Provision 2011</t>
  </si>
  <si>
    <t>ACLS LLDD Course Provision 2011</t>
  </si>
  <si>
    <t>ACLS Innovative Projects 2011</t>
  </si>
  <si>
    <t>ACLS Family Learning Ext Services 2011</t>
  </si>
  <si>
    <t>ACLS Worklessness 2011</t>
  </si>
  <si>
    <t>ACLS Initial Teacher Funding 2011</t>
  </si>
  <si>
    <t>ACLS Big Lottery Fund 2011</t>
  </si>
  <si>
    <t>ACLS Migration Impacts Fund 2011</t>
  </si>
  <si>
    <t>ACLS Learning Champions 2011</t>
  </si>
  <si>
    <t>ACLS General Admin 2012</t>
  </si>
  <si>
    <t>ACLS Marketing 2012</t>
  </si>
  <si>
    <t>ACLS Staff Development 2012</t>
  </si>
  <si>
    <t>ACLS Information Learning Tech 2012</t>
  </si>
  <si>
    <t>ACLS LLDD Learner Support 2012</t>
  </si>
  <si>
    <t>ACLS PCDL Course Provision 2012</t>
  </si>
  <si>
    <t>ACLS LLDD Course Provision 2012</t>
  </si>
  <si>
    <t>ACLS Innovative Projects 2012</t>
  </si>
  <si>
    <t>ACLS Family Learning Ext Services 2012</t>
  </si>
  <si>
    <t>ACLS Worklessness 2012</t>
  </si>
  <si>
    <t>ACLS Initial Teacher Funding 2012</t>
  </si>
  <si>
    <t>ACLS Migration Impacts Fund 2012</t>
  </si>
  <si>
    <t>ACLS Learning Champions 2012</t>
  </si>
  <si>
    <t>ACLS PCDL Course Provn Dukeries 2011</t>
  </si>
  <si>
    <t>ACLS PCDL Course Provn Sutton C 2011</t>
  </si>
  <si>
    <t>ACLS PCDL Support Costs Sutton C 2011</t>
  </si>
  <si>
    <t>ACLS LLDD Dukeries 2011</t>
  </si>
  <si>
    <t>ACLS LLDD Sutton C 2011</t>
  </si>
  <si>
    <t>ACLS WFL Dukeries 2011</t>
  </si>
  <si>
    <t>ACLS WFL Sutton C 2011</t>
  </si>
  <si>
    <t>ACLS Dukeries FLLN 2011</t>
  </si>
  <si>
    <t>ACLS Sutton C FLLN 2011</t>
  </si>
  <si>
    <t>ACLS PCDL Course Provn Dukeries 2012</t>
  </si>
  <si>
    <t>ACLS PCDL Course Provn Sutton C 2012</t>
  </si>
  <si>
    <t>ACLS PCDL Support Costs Sutton C 2012</t>
  </si>
  <si>
    <t>ACLS LLDD Dukeries 2012</t>
  </si>
  <si>
    <t>ACLS LLDD Sutton C 2012</t>
  </si>
  <si>
    <t>ACLS WFL Dukeries 2012</t>
  </si>
  <si>
    <t>ACLS WFL Sutton C 2012</t>
  </si>
  <si>
    <t>ACLS Dukeries FLLN 2012</t>
  </si>
  <si>
    <t>ACLS Sutton C FLLN 2012</t>
  </si>
  <si>
    <t>ACLS Dukeries FLIF 2011</t>
  </si>
  <si>
    <t>ACLS Sutton C FLIF 2011</t>
  </si>
  <si>
    <t>Pupil Premium</t>
  </si>
  <si>
    <t>Dedicated Schools Grant</t>
  </si>
  <si>
    <t>PPF Reviewing Central</t>
  </si>
  <si>
    <t>Pfs Capital Income</t>
  </si>
  <si>
    <t>Sseycg</t>
  </si>
  <si>
    <t>Hlta Grant</t>
  </si>
  <si>
    <t>Milk Subsidy</t>
  </si>
  <si>
    <t>School Access Fund 2009-2010</t>
  </si>
  <si>
    <t>Gssg Laa 2009-2010</t>
  </si>
  <si>
    <t>S106 Contributions</t>
  </si>
  <si>
    <t>Myplace Grant - Folk House</t>
  </si>
  <si>
    <t>Local Delivery Support 10/11</t>
  </si>
  <si>
    <t>Play To Care</t>
  </si>
  <si>
    <t>Asylum Seekers</t>
  </si>
  <si>
    <t>Playwork Training - Cwdc</t>
  </si>
  <si>
    <t>Com Cohesion Sch Linking Netwk</t>
  </si>
  <si>
    <t>Asg Dip.Gateway Specific 10/11</t>
  </si>
  <si>
    <t>Swimming Top Up Prog 2010-2011</t>
  </si>
  <si>
    <t>Aea Comp Manager 2010-2011</t>
  </si>
  <si>
    <t>Sen - Idp East Midlands</t>
  </si>
  <si>
    <t>Yjb Support Grant</t>
  </si>
  <si>
    <t>Yjb Rap</t>
  </si>
  <si>
    <t>Sfe E2e 2011</t>
  </si>
  <si>
    <t>Yjb Kype</t>
  </si>
  <si>
    <t>Milk Subsidy 2009-2010</t>
  </si>
  <si>
    <t>16-19 Provider Funding 2011-12</t>
  </si>
  <si>
    <t>Standards Fund Laa 2010-2011</t>
  </si>
  <si>
    <t>Afa 2010/11</t>
  </si>
  <si>
    <t>Fmsis Training 2009-2010</t>
  </si>
  <si>
    <t>Becta 09/10</t>
  </si>
  <si>
    <t>Ahdc Pathfinder Rev Grant</t>
  </si>
  <si>
    <t>Cwdc Graduate Scheme</t>
  </si>
  <si>
    <t>Youth Capital Fund 2009-2010</t>
  </si>
  <si>
    <t>Qp It Capital Grant</t>
  </si>
  <si>
    <t>Standen Home Ltd- Chase Fm Mea</t>
  </si>
  <si>
    <t>Hawthorne Prim Redman Heenan</t>
  </si>
  <si>
    <t>Leen Mills Section 106 Funding</t>
  </si>
  <si>
    <t>Taylor Woodrow- Longdale Lane</t>
  </si>
  <si>
    <t>Ey Ldship Pilot Proj 2005-2006</t>
  </si>
  <si>
    <t>Lsc Post 16 Trnspt 2009-2010</t>
  </si>
  <si>
    <t>Post 16 Transport 10-11</t>
  </si>
  <si>
    <t>Int. Global Dimension 2009-10</t>
  </si>
  <si>
    <t>Int. Global Dimension 2010-11</t>
  </si>
  <si>
    <t>Ks4 Engagement Programme 07/08</t>
  </si>
  <si>
    <t>Tda National Award Senco</t>
  </si>
  <si>
    <t>Jcp Playwork Ll41220</t>
  </si>
  <si>
    <t>Laa St Teen Preg Ll41282</t>
  </si>
  <si>
    <t>Exclusion 2 Inclusion Ll41267</t>
  </si>
  <si>
    <t>E2e Acorn Central Ll41279</t>
  </si>
  <si>
    <t>Yth Opp Fund 2010-11</t>
  </si>
  <si>
    <t>Dcsf Pub Positiv Act Ll41295</t>
  </si>
  <si>
    <t>Peip Think Family 10-11</t>
  </si>
  <si>
    <t>Cdrp Broxtowe 10-11</t>
  </si>
  <si>
    <t>Cdrp Gedling 2010-11</t>
  </si>
  <si>
    <t>Cdrp Rushcliffe 10-11</t>
  </si>
  <si>
    <t>Dragons Den 2010</t>
  </si>
  <si>
    <t>Think Family Parent Exp 10-11</t>
  </si>
  <si>
    <t>Youth For You</t>
  </si>
  <si>
    <t>Qdp-(Em Study Support Ptnship)</t>
  </si>
  <si>
    <t>Trans/Access Co-Ordintor 09-10</t>
  </si>
  <si>
    <t>Tran/Access Co-Ordinator 10/11</t>
  </si>
  <si>
    <t>Senco Trng Child Place Das</t>
  </si>
  <si>
    <t>East Leake Pfi 2005-2006</t>
  </si>
  <si>
    <t>Sch Standards Grant 2007-2008</t>
  </si>
  <si>
    <t>Vq Grant 2009/10</t>
  </si>
  <si>
    <t>Ncsl Grant 2009/10</t>
  </si>
  <si>
    <t>Early Professional Development</t>
  </si>
  <si>
    <t>Fip Mans Dc/Home Office</t>
  </si>
  <si>
    <t>Camhs Grant</t>
  </si>
  <si>
    <t>Childrens Fund</t>
  </si>
  <si>
    <t>Contact Point Grant</t>
  </si>
  <si>
    <t>ASYE Grant</t>
  </si>
  <si>
    <t>Cwdc Grants</t>
  </si>
  <si>
    <t>Carers Grant 08-09</t>
  </si>
  <si>
    <t>Nscb</t>
  </si>
  <si>
    <t>Ahdc Pathfinder Cap Grant</t>
  </si>
  <si>
    <t>Central Store    La15000</t>
  </si>
  <si>
    <t>Rufford Craft Shop     La35000</t>
  </si>
  <si>
    <t>Rufford Gift Shop    La33000</t>
  </si>
  <si>
    <t>Outdoor Living      La36000</t>
  </si>
  <si>
    <t>Sherwood Vip     La25000</t>
  </si>
  <si>
    <t>Rufford Coach House  La39103</t>
  </si>
  <si>
    <t>Rufford Saville    La39102</t>
  </si>
  <si>
    <t>Ruff Mill Tea Shop La39105</t>
  </si>
  <si>
    <t>Ruff Talbot Suite La39104</t>
  </si>
  <si>
    <t>Hpp Stocks-Catering</t>
  </si>
  <si>
    <t>Hpp Stocks-Vending</t>
  </si>
  <si>
    <t>Hpp Stocks-Bar</t>
  </si>
  <si>
    <t>Lsc Wider Family Learning</t>
  </si>
  <si>
    <t>Acls Lsc Flln Yr A</t>
  </si>
  <si>
    <t>Acls Big Lottery Fund (Blf)</t>
  </si>
  <si>
    <t>Acls Lsc -Pcdl Year A</t>
  </si>
  <si>
    <t>Acls Lsc -Flif Yr A</t>
  </si>
  <si>
    <t>Acls Lsc -Fl Extended Services</t>
  </si>
  <si>
    <t>Acls Lsc Pcdl Yr B</t>
  </si>
  <si>
    <t>S106 Langton Colliery(La11830)</t>
  </si>
  <si>
    <t>Mansfeild Lib Premises</t>
  </si>
  <si>
    <t>Arts Partnership</t>
  </si>
  <si>
    <t>Rural Touring</t>
  </si>
  <si>
    <t>Dukeries Cumul Rolling Balance</t>
  </si>
  <si>
    <t>Sutton Cumul Rolling Balance</t>
  </si>
  <si>
    <t>Hpp Banking General</t>
  </si>
  <si>
    <t>Hpp Income Defferred</t>
  </si>
  <si>
    <t>Cultural Servs Creditor Eacr</t>
  </si>
  <si>
    <t>Rugby Club</t>
  </si>
  <si>
    <t>Bestwood Winding Engine Ho Hlf</t>
  </si>
  <si>
    <t>Mulitskillscoaches Mentoring</t>
  </si>
  <si>
    <t>Active Sports  Sp Eng(Ld81650)</t>
  </si>
  <si>
    <t>Com Sport Coaches  (Ld80008)</t>
  </si>
  <si>
    <t>Beacon Award Sports (Ld80004)</t>
  </si>
  <si>
    <t>Step Into Sport (Ld80002)</t>
  </si>
  <si>
    <t>Erd Fp.I.C. Main&amp;Tran(Lg48000)</t>
  </si>
  <si>
    <t>S106 Southwell Trail</t>
  </si>
  <si>
    <t>Sport England Grant Ngb</t>
  </si>
  <si>
    <t>Sfvc New Build Capital Grant</t>
  </si>
  <si>
    <t>Nwsc Dilaps Se Grant Bal (Ld7)</t>
  </si>
  <si>
    <t>Warm Homes Fund</t>
  </si>
  <si>
    <t>Hosp Discharge</t>
  </si>
  <si>
    <t>Home Security</t>
  </si>
  <si>
    <t>Pending</t>
  </si>
  <si>
    <t>TW 315 Spring Lane S106</t>
  </si>
  <si>
    <t>PH Plains Road S106</t>
  </si>
  <si>
    <t>Kingsway Primary 106</t>
  </si>
  <si>
    <t>Charles Church S106</t>
  </si>
  <si>
    <t>16-18 Funding</t>
  </si>
  <si>
    <t>Additional 16-18 Funding</t>
  </si>
  <si>
    <t>The Wheldon School</t>
  </si>
  <si>
    <t>Cont From Ashfield DC</t>
  </si>
  <si>
    <t>Archives Funding</t>
  </si>
  <si>
    <t>ACLS General Admin 2013</t>
  </si>
  <si>
    <t>ACLS Marketing 2013</t>
  </si>
  <si>
    <t>ACLS Staff Development 2013</t>
  </si>
  <si>
    <t>ACLS Information Learning Tech 2013</t>
  </si>
  <si>
    <t>ACLS LLDD Learner Support 2013</t>
  </si>
  <si>
    <t>ACLS PCDL Course Provision 2013</t>
  </si>
  <si>
    <t>ACLS LLDD Course Provision 2013</t>
  </si>
  <si>
    <t>ACLS Skills for Life 1 to 1 Support</t>
  </si>
  <si>
    <t>ACLS Innovative Projects 2013</t>
  </si>
  <si>
    <t>ACLS Family Learning Ext Services 2013</t>
  </si>
  <si>
    <t>ACLS Work Routes 2013</t>
  </si>
  <si>
    <t>ACLS Initial Teacher Funding 2013</t>
  </si>
  <si>
    <t>ACLS Big Lottery Fund 2013</t>
  </si>
  <si>
    <t>ACLS Migration Impacts Fund 2013</t>
  </si>
  <si>
    <t>ACLS Learning Champions 2013</t>
  </si>
  <si>
    <t>ACLS Community Learning Trust</t>
  </si>
  <si>
    <t>EH Construction</t>
  </si>
  <si>
    <t>EH Horticulture</t>
  </si>
  <si>
    <t>EH Joinery PSD</t>
  </si>
  <si>
    <t>WFH Catering</t>
  </si>
  <si>
    <t>Eastwood</t>
  </si>
  <si>
    <t>Retford</t>
  </si>
  <si>
    <t>Ollerton</t>
  </si>
  <si>
    <t>Stapleford</t>
  </si>
  <si>
    <t>Jubilee County Wide Events</t>
  </si>
  <si>
    <t>S106 - Rolleston Drive, Arnold</t>
  </si>
  <si>
    <t>ACLS non SFA LLDD 2012</t>
  </si>
  <si>
    <t>ACLS non SFA PCDL 2013</t>
  </si>
  <si>
    <t>ACLS non SFA LLDD 2013</t>
  </si>
  <si>
    <t>Bellway Homes, 188 Mapperley Plains s106</t>
  </si>
  <si>
    <t>YPLA Funding</t>
  </si>
  <si>
    <t>Summer Schools Funding</t>
  </si>
  <si>
    <t>S106 - King Street Mansfield</t>
  </si>
  <si>
    <t>Troubled Families Grant</t>
  </si>
  <si>
    <t>S106 - Stockings Farm</t>
  </si>
  <si>
    <t>Adoption Grant - DFE</t>
  </si>
  <si>
    <t>Arts Council England</t>
  </si>
  <si>
    <t>ACLS General Admin 2014</t>
  </si>
  <si>
    <t>ACLS Marketing 2014</t>
  </si>
  <si>
    <t>ACLS Staff Development 2014</t>
  </si>
  <si>
    <t>ACLS Information Learning Tech 2014</t>
  </si>
  <si>
    <t>ACLS LLDD Learner Support 2014</t>
  </si>
  <si>
    <t>ACLS PCDL Course Provision 2014</t>
  </si>
  <si>
    <t>ACLS LLDD Course Provision 2014</t>
  </si>
  <si>
    <t>ACLS Skills for Life 2014</t>
  </si>
  <si>
    <t>ACLS Innovative Projects 2014</t>
  </si>
  <si>
    <t>ACLS Non SFA WFL 2014</t>
  </si>
  <si>
    <t>ACLS Work Routes 2014</t>
  </si>
  <si>
    <t>ACLS Initial Teacher Funding 2014</t>
  </si>
  <si>
    <t>ACLS Learning Champions 2014</t>
  </si>
  <si>
    <t>ACLS Non SFA PCDL 2014</t>
  </si>
  <si>
    <t>ACLS Non SFA PCDL LLDD 2014</t>
  </si>
  <si>
    <t>Mansfield Woodhouse Community Developmen</t>
  </si>
  <si>
    <t>Manton Centre for Sports and Learning</t>
  </si>
  <si>
    <t>The Tin Hat</t>
  </si>
  <si>
    <t>S106 - 76 Berry Hill Lane Mansfield</t>
  </si>
  <si>
    <t>S106 - Howbeck Road, Arnold (10/0233)</t>
  </si>
  <si>
    <t>Roosevelt Trust Scholarship</t>
  </si>
  <si>
    <t>Sport England HPP redevelopment</t>
  </si>
  <si>
    <t>David Wilson, 10/0835, Sandlands Way</t>
  </si>
  <si>
    <t>Taylor Wimpey Hollinwood Lane</t>
  </si>
  <si>
    <t>Libraries for the Future</t>
  </si>
  <si>
    <t>Gedling YPS Police Grant</t>
  </si>
  <si>
    <t>Rural Touring Exit</t>
  </si>
  <si>
    <t>08/00526 – Land at Halls Lane, Giltbrook</t>
  </si>
  <si>
    <t>11/00049 – Chewton St, Eastwood</t>
  </si>
  <si>
    <t>12/00719 – Plumtre Way, Eastwood</t>
  </si>
  <si>
    <t>03/0380   Land at Lime Tree Road/Farleys</t>
  </si>
  <si>
    <t>03/0750   Broomhill Park, Nottingham Roa</t>
  </si>
  <si>
    <t>06/0564   Land at Garden Road, Hucknall</t>
  </si>
  <si>
    <t>App 12/0433 Land of Debdale Lane, Mansfi</t>
  </si>
  <si>
    <t>ITM Dft</t>
  </si>
  <si>
    <t>Maint Dft</t>
  </si>
  <si>
    <t>ITM Sustrans</t>
  </si>
  <si>
    <t>Friends of Ordsall</t>
  </si>
  <si>
    <t>Funfactor</t>
  </si>
  <si>
    <t>Besthorpe Youth Club</t>
  </si>
  <si>
    <t>Sutton Road Primary PTA</t>
  </si>
  <si>
    <t>GftA Children’s Theatre</t>
  </si>
  <si>
    <t>County Youth Arts</t>
  </si>
  <si>
    <t>Troubled Families Phase 2</t>
  </si>
  <si>
    <t>Adoption Reform Grant</t>
  </si>
  <si>
    <t>SEND Reform Grant</t>
  </si>
  <si>
    <t>The Big Lottery Fund - Clayfields</t>
  </si>
  <si>
    <t>DFG Loan Scheme</t>
  </si>
  <si>
    <t>Early Innovator</t>
  </si>
  <si>
    <t>Parent Partnership EFA</t>
  </si>
  <si>
    <t>EEF Switch on project</t>
  </si>
  <si>
    <t>Wifi ACE Grant</t>
  </si>
  <si>
    <t>HUB ACE Grant</t>
  </si>
  <si>
    <t>CYA ACE Grant from HUB</t>
  </si>
  <si>
    <t>EFA Vulnerable Bursary</t>
  </si>
  <si>
    <t>EFA Summer School</t>
  </si>
  <si>
    <t>EFA PE Sport Grant</t>
  </si>
  <si>
    <t>EFA Universal Infant Free School Meals</t>
  </si>
  <si>
    <t>EFA HN Stategic Fund</t>
  </si>
  <si>
    <t>D2N2 SW Training Partnership - DfE funde</t>
  </si>
  <si>
    <t>Adoption Support Fund</t>
  </si>
  <si>
    <t>EFA - Direct Salaried ITT</t>
  </si>
  <si>
    <t>EFA- Reception Baseline</t>
  </si>
  <si>
    <t>G000489</t>
  </si>
  <si>
    <t>UASC Z R 010202</t>
  </si>
  <si>
    <t>G000490</t>
  </si>
  <si>
    <t>Castle Care 2016-17 Contract Claim</t>
  </si>
  <si>
    <t>G000491</t>
  </si>
  <si>
    <t>SEND Prep employment</t>
  </si>
  <si>
    <t>G000492</t>
  </si>
  <si>
    <t>Communities Fund</t>
  </si>
  <si>
    <t>G000493</t>
  </si>
  <si>
    <t>Controlling Migration Fund</t>
  </si>
  <si>
    <t>G000494</t>
  </si>
  <si>
    <t>ESFA - Post 16 Grant</t>
  </si>
  <si>
    <t>G000495</t>
  </si>
  <si>
    <t>ESFA - DFC</t>
  </si>
  <si>
    <t>G000496</t>
  </si>
  <si>
    <t>ESFA - School Improvement Grant</t>
  </si>
  <si>
    <t>G000497</t>
  </si>
  <si>
    <t>UASC A K V 150101</t>
  </si>
  <si>
    <t>G000498</t>
  </si>
  <si>
    <t>101307873 TOMCZYK KATARZYNA (KATHY) P3</t>
  </si>
  <si>
    <t>G000499</t>
  </si>
  <si>
    <t>UASC S B 020502</t>
  </si>
  <si>
    <t>G000500</t>
  </si>
  <si>
    <t>UASC J S 280902</t>
  </si>
  <si>
    <t>G000501</t>
  </si>
  <si>
    <t>101448893 SMITH ESTHER MARY P6</t>
  </si>
  <si>
    <t>G000502</t>
  </si>
  <si>
    <t>UASC A K 010102</t>
  </si>
  <si>
    <t>G000503</t>
  </si>
  <si>
    <t>UASC M R 100103</t>
  </si>
  <si>
    <t>G000504</t>
  </si>
  <si>
    <t>UASC A M 010102</t>
  </si>
  <si>
    <t>G000505</t>
  </si>
  <si>
    <t>UASC A A 210902</t>
  </si>
  <si>
    <t>G000506</t>
  </si>
  <si>
    <t>UASC S I 250101</t>
  </si>
  <si>
    <t>G000507</t>
  </si>
  <si>
    <t>UASC D H J 150102</t>
  </si>
  <si>
    <t>G000508</t>
  </si>
  <si>
    <t>UASC S B 150303</t>
  </si>
  <si>
    <t>TotalNotts</t>
  </si>
  <si>
    <t>Central Processing Unit</t>
  </si>
  <si>
    <t>Church Lane Ramp</t>
  </si>
  <si>
    <t>Calverton Hwrc</t>
  </si>
  <si>
    <t>Csa Signals Maintenance</t>
  </si>
  <si>
    <t>Csa Utcc Running Costs</t>
  </si>
  <si>
    <t>Trunk Roads Balance</t>
  </si>
  <si>
    <t>Redundant Bldings General</t>
  </si>
  <si>
    <t>Old Warehse Common Ln Mwo</t>
  </si>
  <si>
    <t>Master Hosier S House</t>
  </si>
  <si>
    <t>Nottm Express Transit</t>
  </si>
  <si>
    <t>Mr&amp;mrs P Smith-n702</t>
  </si>
  <si>
    <t>A F Hunt (Builders) Ltd - R85</t>
  </si>
  <si>
    <t>Mansfield Ln  Worksop</t>
  </si>
  <si>
    <t>123 Carlton Hill  Carlton</t>
  </si>
  <si>
    <t>4 Downham Cl  Arnold</t>
  </si>
  <si>
    <t>Hill Drive  Bingham</t>
  </si>
  <si>
    <t>Ollerton Colliery  Ollerton</t>
  </si>
  <si>
    <t>115 Farndon Rd Newark</t>
  </si>
  <si>
    <t>APC BR269 - Kimberley Road, Nuthall</t>
  </si>
  <si>
    <t>Beazer Homes Nwk167</t>
  </si>
  <si>
    <t>A F Hunt - R85</t>
  </si>
  <si>
    <t>S278 Land East of Melton Rd Edwalton 1</t>
  </si>
  <si>
    <t>Coldwell Development</t>
  </si>
  <si>
    <t>Rutherfodr &amp; Woodcliffe</t>
  </si>
  <si>
    <t>Shelton Solicitors</t>
  </si>
  <si>
    <t>Rj Budge Calverton Coll</t>
  </si>
  <si>
    <t>J S Bloor-rempstone</t>
  </si>
  <si>
    <t>Parkridge-b&amp;q S-in-a</t>
  </si>
  <si>
    <t>Farleys Ln  Hucknall Nona</t>
  </si>
  <si>
    <t>Severn Trent-s Leverton</t>
  </si>
  <si>
    <t>Bower Cotton-moorgate Retf</t>
  </si>
  <si>
    <t>Sherwood Rd  Harworth</t>
  </si>
  <si>
    <t>107  Bingham Rd  Rot</t>
  </si>
  <si>
    <t>Bilsthorpe Colliery</t>
  </si>
  <si>
    <t>Retford Road  Worksop</t>
  </si>
  <si>
    <t>Bridgford Point Radcliffe Rd</t>
  </si>
  <si>
    <t>Dixons-newlands Business Pk Nw</t>
  </si>
  <si>
    <t>Distribn Centre  Harworth</t>
  </si>
  <si>
    <t>Tro Mapperley</t>
  </si>
  <si>
    <t>Co-op Store Jacksdale</t>
  </si>
  <si>
    <t>Old Blyth Road Ranby</t>
  </si>
  <si>
    <t>Barnby Gate Newark</t>
  </si>
  <si>
    <t>M1 Widening</t>
  </si>
  <si>
    <t>Staple Lane Balderton</t>
  </si>
  <si>
    <t>Ruddington Baptist Church</t>
  </si>
  <si>
    <t>Field House Farm Bunny</t>
  </si>
  <si>
    <t>Owthorpe Road Cotgrave</t>
  </si>
  <si>
    <t>Melton Road- West Bridgford</t>
  </si>
  <si>
    <t>Butt Lane- Normanton-on-Soar</t>
  </si>
  <si>
    <t>Manor Farm- Averham</t>
  </si>
  <si>
    <t>Davis Bottom Woods</t>
  </si>
  <si>
    <t>LIDL- Wollaton Rd- Beeston</t>
  </si>
  <si>
    <t>Vale Scaffolding Services</t>
  </si>
  <si>
    <t>Dunmar Development</t>
  </si>
  <si>
    <t>The Birches Building Company</t>
  </si>
  <si>
    <t>Bramall Construction Ltd</t>
  </si>
  <si>
    <t>Keeble Hawson Solicitors</t>
  </si>
  <si>
    <t>Lovell Partnerships Ltd</t>
  </si>
  <si>
    <t>G2 Development Ltd</t>
  </si>
  <si>
    <t>Kybotech Ltd</t>
  </si>
  <si>
    <t>R Troop &amp; Son</t>
  </si>
  <si>
    <t>South Gate Lane</t>
  </si>
  <si>
    <t>Gringley Road</t>
  </si>
  <si>
    <t>Retford Enterprise</t>
  </si>
  <si>
    <t>North Notts College</t>
  </si>
  <si>
    <t>Aldi Stores Limited</t>
  </si>
  <si>
    <t>Land Off Vexation</t>
  </si>
  <si>
    <t>S278 Shaw wind turbine highway access</t>
  </si>
  <si>
    <t>S38 Kirk Drive, Broughton</t>
  </si>
  <si>
    <t>Bulcote Primelands, Nottingham Rd, Bulco</t>
  </si>
  <si>
    <t>S278 Eakring Road, Bilsthorpe</t>
  </si>
  <si>
    <t>S278 Cottam Road, Treswell</t>
  </si>
  <si>
    <t>S278 Forest Road, Ollerton</t>
  </si>
  <si>
    <t>S278 Windfarm Access,Stonish Hill Bilsth</t>
  </si>
  <si>
    <t>S278 Enfield Farm, Station Rd, Harby</t>
  </si>
  <si>
    <t>S278 Land adj 97 Wilford Ln  W Bridgford</t>
  </si>
  <si>
    <t>S278 Rayton Angle, Worksop</t>
  </si>
  <si>
    <t>S278 Prologis Park Sutton in Ashfield</t>
  </si>
  <si>
    <t>S278 Land at Sandy Lane, Worksop</t>
  </si>
  <si>
    <t>New Co-op, Skegby Road, Kirkby Woodhouse</t>
  </si>
  <si>
    <t>S278 Daneshill Energy Forrest</t>
  </si>
  <si>
    <t>S278 Churchmoor Lane, Arnold</t>
  </si>
  <si>
    <t>S278 Hall Drive Chilwell Nottinghamshire</t>
  </si>
  <si>
    <t>S278 Mansfield Bus Station</t>
  </si>
  <si>
    <t>S38 Pitomy Farm,Low Street,Collingham</t>
  </si>
  <si>
    <t>Lombard Street Orston</t>
  </si>
  <si>
    <t>S278 Selby Lane, Keyworth</t>
  </si>
  <si>
    <t>S38  Phase 1A Sherwood Energy Village</t>
  </si>
  <si>
    <t>S278 Wheatcroft Garden Centre</t>
  </si>
  <si>
    <t>S106 Victoria Retail Park</t>
  </si>
  <si>
    <t>S278 Turbine Access,Cross Lane,Blidworth</t>
  </si>
  <si>
    <t>Aldi Scrooby Road Harworth Bircotes</t>
  </si>
  <si>
    <t>S278 Aldi store, Mansfield Rd, Daybrook</t>
  </si>
  <si>
    <t>S278 Claylands Avenue Worksop</t>
  </si>
  <si>
    <t>S278 Agreement Straight Mile Ranby</t>
  </si>
  <si>
    <t>Solar Farm access, Deerdale Lane,Eakring</t>
  </si>
  <si>
    <t>Nottm Rd, Ravenshead - Sainsburys store</t>
  </si>
  <si>
    <t>S278 Netherfield Lane, Perlethorpe</t>
  </si>
  <si>
    <t>S278 Lidl - Mansfield Road Arnold</t>
  </si>
  <si>
    <t>S278 Hazel Gap, Budby – Solar farm</t>
  </si>
  <si>
    <t>S278 Flying Bedstead Pub,Watnall Road</t>
  </si>
  <si>
    <t>S38 Smith Square, Harworth</t>
  </si>
  <si>
    <t>S38 – Southern Link Road  Newark Phase1</t>
  </si>
  <si>
    <t>S278 - Boxley Drive West Bridgford</t>
  </si>
  <si>
    <t>S278 - Greythorn Drive West Bridgford</t>
  </si>
  <si>
    <t>S278 -AD Plant Access Weston Rd Egmanton</t>
  </si>
  <si>
    <t>S278 - Aerial Way  Hucknall</t>
  </si>
  <si>
    <t>S278 Pye Avenue  Mansfield (033731)</t>
  </si>
  <si>
    <t>Wind Turbine Off A616 Caunton</t>
  </si>
  <si>
    <t>S38 Land off Quarry Lane Mansfield</t>
  </si>
  <si>
    <t>S278 Agreement Solar Farm Colston Basset</t>
  </si>
  <si>
    <t>S278 Agreement Hallamway Mansfield</t>
  </si>
  <si>
    <t>S278 Agreement Old Gateford Park</t>
  </si>
  <si>
    <t>S278 Agreement Chapel Lane Bingham</t>
  </si>
  <si>
    <t>S278 Agreement  Mansfield Rd Skegby Coop</t>
  </si>
  <si>
    <t>S278 Agreement Aldi Nottingham Rd Binghm</t>
  </si>
  <si>
    <t>S278 Agreement Grt Nth Road, Sutton-on-T</t>
  </si>
  <si>
    <t>S278 Woodborough Rd. Mapperley</t>
  </si>
  <si>
    <t>Coltham Rd Hawton Notts S278</t>
  </si>
  <si>
    <t>Bentinck Industrial Estate</t>
  </si>
  <si>
    <t>Portland Heights, Chesterfield Rd, Huth</t>
  </si>
  <si>
    <t>S278 St Peters Park Station St Mansfield</t>
  </si>
  <si>
    <t>Newington Quarry,Bawtry Rd Misson</t>
  </si>
  <si>
    <t>S38 Former Rabbit Farm, Off Gotham Rd</t>
  </si>
  <si>
    <t>S278 Agreement St Marks Place Newark</t>
  </si>
  <si>
    <t>S278 McDonalds Radcliffe Rd W.Bridgford</t>
  </si>
  <si>
    <t>S278 Agreement at West End Farm SW Tress</t>
  </si>
  <si>
    <t>S278 Agreement at Sturton Le Steele Retf</t>
  </si>
  <si>
    <t>Section 278 Work / Supervision Fee – Tes</t>
  </si>
  <si>
    <t>S278 Agreement at Franklin Road   Jacksd</t>
  </si>
  <si>
    <t>S278 Agreement at Rectors Gate Retford</t>
  </si>
  <si>
    <t>S38 Burgage Homes Ltd Southwell</t>
  </si>
  <si>
    <t>S278  McCarthy &amp; Stone Wilford Ln, WB</t>
  </si>
  <si>
    <t>S38 JAB Short Ltd Sartfield Rd,FT Mansfd</t>
  </si>
  <si>
    <t>TREF No 2 ltd Grange Lane Cotham  s278</t>
  </si>
  <si>
    <t>S278 Torworth Grange Farm &amp; Lakes Ltd</t>
  </si>
  <si>
    <t>S278 WynbrookLtd &amp;BeestonBuildLtd Nether</t>
  </si>
  <si>
    <t>S278 A Green Development Ltd Moorfield F</t>
  </si>
  <si>
    <t>S278 A Fox Ltd Mount View Tuxford</t>
  </si>
  <si>
    <t>S278 Catfoot Lane, Westerleigh Group Ltd</t>
  </si>
  <si>
    <t>S278 Agreement Nottingham City Airport</t>
  </si>
  <si>
    <t>S278 Aerial Way Hucknall Bolsover Prop</t>
  </si>
  <si>
    <t>S278 Landmere NH Ruddington</t>
  </si>
  <si>
    <t>S078 Icon Polymer Retford Emp</t>
  </si>
  <si>
    <t>S278 Blossom Grove Retford</t>
  </si>
  <si>
    <t>S278 Stephenson Way Newark</t>
  </si>
  <si>
    <t>S278 Swincote Road/Forest Corner, Edwins</t>
  </si>
  <si>
    <t>S38 Former Larwood Nursing Home Main Str</t>
  </si>
  <si>
    <t>S78 The Loose Box</t>
  </si>
  <si>
    <t>Shale Exploration - Misson Site</t>
  </si>
  <si>
    <t>Shale Exploration - Tinker Lane site</t>
  </si>
  <si>
    <t>S278 Icon Polymer Retford Empl</t>
  </si>
  <si>
    <t>S278 Catfoot Lane , Mapperley Plains Ged</t>
  </si>
  <si>
    <t>S278 Braken Hill Lane  Misson, Doncaster</t>
  </si>
  <si>
    <t>S278 London Rd  - Markham Moor</t>
  </si>
  <si>
    <t>Muse Ltd at Rolls Royce Hucknall</t>
  </si>
  <si>
    <t>S38 Birchcroft Road Retford</t>
  </si>
  <si>
    <t>S278 Darwin Drive Ollerton</t>
  </si>
  <si>
    <t>S278 Main St Kirkby-in-Ashfield</t>
  </si>
  <si>
    <t>S278 Penniment Farm  Mansfield</t>
  </si>
  <si>
    <t>S278 Land East of Melton Rd Edwalton 2</t>
  </si>
  <si>
    <t>S278 Land East of Melton Rd Edwalton 3</t>
  </si>
  <si>
    <t>S38 former Royal Foresters Coronation St</t>
  </si>
  <si>
    <t>S278 Westerman</t>
  </si>
  <si>
    <t>S278 Taylor Wimpey</t>
  </si>
  <si>
    <t>S278 Blyth &amp; Barnby Moor Rd Nr Retford</t>
  </si>
  <si>
    <t>S278 Lincoln Street  Newark </t>
  </si>
  <si>
    <t>S278 Skegby Lane Mansfield</t>
  </si>
  <si>
    <t>S278 Mattersey Rd Broomhill Ln Everton</t>
  </si>
  <si>
    <t>S278 Thompson Av Harworth</t>
  </si>
  <si>
    <t>S278 Agreement with Ikea Ltd Giltbrook</t>
  </si>
  <si>
    <t>S278 Agreement Low Wood Road Nuthall</t>
  </si>
  <si>
    <t>S278 Agreement Blyth Road Blyth</t>
  </si>
  <si>
    <t>S278 Agreement Common Rd Huthwaite</t>
  </si>
  <si>
    <t>S278 Low Wood Rd Nuthall</t>
  </si>
  <si>
    <t>S278 Oxton Composting Facility Ollerton</t>
  </si>
  <si>
    <t>S278 Cotgrave Town Centre Fosse Medicare</t>
  </si>
  <si>
    <t>GCZE759</t>
  </si>
  <si>
    <t>278 South of Police House Spital Rd,Blyt</t>
  </si>
  <si>
    <t>GCZE760</t>
  </si>
  <si>
    <t>S278 Arial Way No3</t>
  </si>
  <si>
    <t>GCZE761</t>
  </si>
  <si>
    <t>S278 Crink Lane Brackenhurst College Sou</t>
  </si>
  <si>
    <t>GCZE762</t>
  </si>
  <si>
    <t>S278 Hall Farmhouse High St Ordsall Retf</t>
  </si>
  <si>
    <t>GCZE763</t>
  </si>
  <si>
    <t>S38 Latimer Way Ollerton</t>
  </si>
  <si>
    <t>GCZE764</t>
  </si>
  <si>
    <t>S278 Hallam Way Mansfield Woodhouse</t>
  </si>
  <si>
    <t>GCZE765</t>
  </si>
  <si>
    <t>S278 Agreement East Bridgford Garden Cen</t>
  </si>
  <si>
    <t>GCZE766</t>
  </si>
  <si>
    <t>S38 Ph3a&amp;3b Lindhurst Mansfield</t>
  </si>
  <si>
    <t>GCZE767</t>
  </si>
  <si>
    <t>S38 at Emperors Way Hucknall</t>
  </si>
  <si>
    <t>GCZE768</t>
  </si>
  <si>
    <t>S278 Unwin Rd  Sutton-in-Ashfield</t>
  </si>
  <si>
    <t>GCZE769</t>
  </si>
  <si>
    <t>S278 Beeston Business Park Technologie D</t>
  </si>
  <si>
    <t>GCZE770</t>
  </si>
  <si>
    <t>S278 Wilmott Lane Beeston</t>
  </si>
  <si>
    <t>GCZE771</t>
  </si>
  <si>
    <t>S278 Far Baulker Farm Oxton</t>
  </si>
  <si>
    <t>GCZE772</t>
  </si>
  <si>
    <t>S278The Old Diary  Marsh Lane  Saundby</t>
  </si>
  <si>
    <t>GCZE773</t>
  </si>
  <si>
    <t>NCC SIO - xxxxxxxxxxxxxxx</t>
  </si>
  <si>
    <t>GCZE774</t>
  </si>
  <si>
    <t>S278 Agreement Mansfield General Hospit</t>
  </si>
  <si>
    <t>GCZE775</t>
  </si>
  <si>
    <t>S278 Mill Road  Newthorpe</t>
  </si>
  <si>
    <t>GCZE776</t>
  </si>
  <si>
    <t>S278 Agreement Oddicroft lane</t>
  </si>
  <si>
    <t>GCZE778</t>
  </si>
  <si>
    <t>S278 Agreement Junction 26  M1</t>
  </si>
  <si>
    <t>GCZE779</t>
  </si>
  <si>
    <t>S278 Agreement 18/20 West Street</t>
  </si>
  <si>
    <t>GCZE780</t>
  </si>
  <si>
    <t>S278 Agreement  Manor Farm  Brecks Lane </t>
  </si>
  <si>
    <t>GCZE781</t>
  </si>
  <si>
    <t>GCZE782</t>
  </si>
  <si>
    <t>S278 Agreement  Bulpit Road Balderton</t>
  </si>
  <si>
    <t>GCZE783</t>
  </si>
  <si>
    <t>S278 Agreement Former Brickmakers Arms</t>
  </si>
  <si>
    <t>GCZE784</t>
  </si>
  <si>
    <t>S278 Agreement Moor Road Bestwood</t>
  </si>
  <si>
    <t>GCZE785</t>
  </si>
  <si>
    <t>S38 Agreement  Former Bryandale House </t>
  </si>
  <si>
    <t>GCZE786</t>
  </si>
  <si>
    <t>S278 Oakham Drive/Atkin Lane Mansfield</t>
  </si>
  <si>
    <t>Bridgford Point  Radcliffe Rd</t>
  </si>
  <si>
    <t>Mickledale Close Bilsthorpe</t>
  </si>
  <si>
    <t>Awaiting Info</t>
  </si>
  <si>
    <t>Ranskill Primary (Bass)</t>
  </si>
  <si>
    <t>Manor Park Infant &amp; Nursery</t>
  </si>
  <si>
    <t>Shale Exploration</t>
  </si>
  <si>
    <t>Closed Fund - Employer Liability</t>
  </si>
  <si>
    <t>Closed Fund - Fire</t>
  </si>
  <si>
    <t>Closed Fund - Motor Vehicle</t>
  </si>
  <si>
    <t>Closed Fund - Other Ins</t>
  </si>
  <si>
    <t>Closed Fund - Public Liability</t>
  </si>
  <si>
    <t>Closed Fund - Schools</t>
  </si>
  <si>
    <t>Open Fund - Employer Liability</t>
  </si>
  <si>
    <t>Open Fund - Fire</t>
  </si>
  <si>
    <t>NWSC Flood Claim</t>
  </si>
  <si>
    <t>Open Fund - Motor Vehicle</t>
  </si>
  <si>
    <t>Open Fund - Other Ins</t>
  </si>
  <si>
    <t>Open Fund - Public Liability</t>
  </si>
  <si>
    <t>Risk Management Revenue</t>
  </si>
  <si>
    <t>Open Fund - Schools</t>
  </si>
  <si>
    <t>Notts County Cricket Club</t>
  </si>
  <si>
    <t>King Edward Vi Grammar</t>
  </si>
  <si>
    <t>Car Loan NCC Officers</t>
  </si>
  <si>
    <t>Car Loans NCC Members</t>
  </si>
  <si>
    <t>Car Loan Probation/Connexions</t>
  </si>
  <si>
    <t>SP Offenders</t>
  </si>
  <si>
    <t>SP Learning Dis</t>
  </si>
  <si>
    <t>SP Physical Dis</t>
  </si>
  <si>
    <t>SP Mental Health</t>
  </si>
  <si>
    <t>SP Older People</t>
  </si>
  <si>
    <t>SP Drug &amp; Alcohol</t>
  </si>
  <si>
    <t>SP Homelessness</t>
  </si>
  <si>
    <t>SP Gypsies &amp; Travlrs</t>
  </si>
  <si>
    <t>SP Domestic Violence</t>
  </si>
  <si>
    <t>SP Safeguarding</t>
  </si>
  <si>
    <t>SP SU Involvement</t>
  </si>
  <si>
    <t>SP Young People</t>
  </si>
  <si>
    <t>SP - WB House</t>
  </si>
  <si>
    <t>SP Office Costs</t>
  </si>
  <si>
    <t>SP Staff Costs</t>
  </si>
  <si>
    <t>Campus TB 05005018</t>
  </si>
  <si>
    <t>Campus SS 05017310</t>
  </si>
  <si>
    <t>Campus GJ</t>
  </si>
  <si>
    <t>Campus JC 06025927</t>
  </si>
  <si>
    <t>Campus SH 04004842</t>
  </si>
  <si>
    <t>Campus RL 07007109</t>
  </si>
  <si>
    <t>Campus SC 03025217</t>
  </si>
  <si>
    <t>Campus SA 07000270</t>
  </si>
  <si>
    <t>Campus KM 01022857</t>
  </si>
  <si>
    <t>Campus GF 05005098</t>
  </si>
  <si>
    <t>Campus KB 01008346</t>
  </si>
  <si>
    <t>Campus POH 05005436</t>
  </si>
  <si>
    <t>Campus BC 05005097</t>
  </si>
  <si>
    <t>Campus JP 06007527</t>
  </si>
  <si>
    <t>Campus SM 05005388</t>
  </si>
  <si>
    <t>Campus AMP 02017468</t>
  </si>
  <si>
    <t>Campus JM 02004832</t>
  </si>
  <si>
    <t>Campus SN 07000968</t>
  </si>
  <si>
    <t>Campus RH 06012466</t>
  </si>
  <si>
    <t>Campus CS 06007747</t>
  </si>
  <si>
    <t>Campus DN 05018539</t>
  </si>
  <si>
    <t>Campus SH 06012465</t>
  </si>
  <si>
    <t>Campus TT 05014535</t>
  </si>
  <si>
    <t>Campus RC 05005096</t>
  </si>
  <si>
    <t>Campus PM 07015206</t>
  </si>
  <si>
    <t>Campus AR 06007746</t>
  </si>
  <si>
    <t>Campus SW 02003909</t>
  </si>
  <si>
    <t>Campus DM 02004848</t>
  </si>
  <si>
    <t>Campus JO 02004854</t>
  </si>
  <si>
    <t>Campus EW 02005120</t>
  </si>
  <si>
    <t>Campus AH 02003629</t>
  </si>
  <si>
    <t>Campus LK 02004797</t>
  </si>
  <si>
    <t>Campus MT 07012569</t>
  </si>
  <si>
    <t>Campus BS 06007474</t>
  </si>
  <si>
    <t>Campus RL 100162475</t>
  </si>
  <si>
    <t>Campus RR 06018099</t>
  </si>
  <si>
    <t>Campus AL 06007605</t>
  </si>
  <si>
    <t>Campus New Life</t>
  </si>
  <si>
    <t>Campus PC Planning</t>
  </si>
  <si>
    <t>Campus Proj Mgt</t>
  </si>
  <si>
    <t>Campus Housing Work</t>
  </si>
  <si>
    <t>Campus Hlth Planning</t>
  </si>
  <si>
    <t>Campus Advocacy</t>
  </si>
  <si>
    <t>Campus Comm Activity</t>
  </si>
  <si>
    <t>Campus Ptnrshp Homes</t>
  </si>
  <si>
    <t>Campus New PCT</t>
  </si>
  <si>
    <t>Campus LD County PCT</t>
  </si>
  <si>
    <t>Campus LD Bass PCT</t>
  </si>
  <si>
    <t>HPAS Pilot - MF PAS</t>
  </si>
  <si>
    <t>HPAS Pilot - MF HP</t>
  </si>
  <si>
    <t>HPAS MF Tcare Inst</t>
  </si>
  <si>
    <t>HPAS Pilot - AF PAS</t>
  </si>
  <si>
    <t>HPAS Pilot - AF HP</t>
  </si>
  <si>
    <t>LDDF WW SU Speak Out</t>
  </si>
  <si>
    <t>LDDF Gr SU Speak Out</t>
  </si>
  <si>
    <t>LDDF Ro SU Speak Out</t>
  </si>
  <si>
    <t>LDDF WWat SU Spk Out</t>
  </si>
  <si>
    <t>LDDF FS SU Speak Out</t>
  </si>
  <si>
    <t>LDDF BC SU Speak Out</t>
  </si>
  <si>
    <t>LDDF BM SU Speak Out</t>
  </si>
  <si>
    <t>LDDF A&amp;G PT Drivers</t>
  </si>
  <si>
    <t>LDDF RR SU Speak Out</t>
  </si>
  <si>
    <t>LDDF Full Bloom</t>
  </si>
  <si>
    <t>LDDF Retford Lease</t>
  </si>
  <si>
    <t>LDDF Bas Com Acc Wkr</t>
  </si>
  <si>
    <t>LDDF Brx Com Acc Wkr</t>
  </si>
  <si>
    <t>LDDF PM Change Gps</t>
  </si>
  <si>
    <t>LDDF PM Day Services</t>
  </si>
  <si>
    <t>LDDF DS Mod Proj</t>
  </si>
  <si>
    <t>LDDF Phoenix Base</t>
  </si>
  <si>
    <t>LDDF Emp LD Dev</t>
  </si>
  <si>
    <t>LDDF N Notts Co-ord</t>
  </si>
  <si>
    <t>LDDF Bass Womens Gp</t>
  </si>
  <si>
    <t>LDDF New Womens Gp</t>
  </si>
  <si>
    <t>LDDF Sup Livg Resetl</t>
  </si>
  <si>
    <t>LDDF Man Mens Grp</t>
  </si>
  <si>
    <t>LDDF MENCAP New Brks</t>
  </si>
  <si>
    <t>LDDF New Mens Grp</t>
  </si>
  <si>
    <t>LDDF S'well M Ladies</t>
  </si>
  <si>
    <t>LDDF Ged Mens Grp</t>
  </si>
  <si>
    <t>LDDF Random Line</t>
  </si>
  <si>
    <t>LDDF Young Potential</t>
  </si>
  <si>
    <t>LDDF Sutton Lawn</t>
  </si>
  <si>
    <t>LDDF First Movement</t>
  </si>
  <si>
    <t>LDDF Holding Acc</t>
  </si>
  <si>
    <t>LDDF Self Adv in DS</t>
  </si>
  <si>
    <t>LDDF Nth Older Carer</t>
  </si>
  <si>
    <t>LDDF Moving Forward</t>
  </si>
  <si>
    <t>LDDF Smile No Bullng</t>
  </si>
  <si>
    <t>LDDF Ptnr Off &amp; Info</t>
  </si>
  <si>
    <t>LDDF Spch/Lang Ther</t>
  </si>
  <si>
    <t>LDDF Campus PM</t>
  </si>
  <si>
    <t>LDDF Carer Older Prj</t>
  </si>
  <si>
    <t>LDDF Advocacy in DS</t>
  </si>
  <si>
    <t>LDDF Entry into Empl</t>
  </si>
  <si>
    <t>LDDF Making it Happn</t>
  </si>
  <si>
    <t>LDDF Health Facl Pln</t>
  </si>
  <si>
    <t>LDDF S'well Care Prj</t>
  </si>
  <si>
    <t>LDDF Sp&amp;Lang Eat&amp;Drk</t>
  </si>
  <si>
    <t>LDDF Housing Strat</t>
  </si>
  <si>
    <t>LDDF Forresters F'bl</t>
  </si>
  <si>
    <t>LDDF Val Ppl Acc Off</t>
  </si>
  <si>
    <t>LDDF PCP Off 2002-3</t>
  </si>
  <si>
    <t>LDDF Brokerage Wkrs</t>
  </si>
  <si>
    <t>HC SC Tfr Gr'wd Ldg</t>
  </si>
  <si>
    <t>PCT SC Tfr S CLDTS</t>
  </si>
  <si>
    <t>SM Health SC Tfr</t>
  </si>
  <si>
    <t>Com Off SC - Health</t>
  </si>
  <si>
    <t>PCT SC Tfr Sup LvgTm</t>
  </si>
  <si>
    <t>Health SC Tfr Resrve</t>
  </si>
  <si>
    <t>PCT SC Tfr BrandonTr</t>
  </si>
  <si>
    <t>PCT SC Tfr M'dow Vw</t>
  </si>
  <si>
    <t>PCT SC Tfr Care Plus</t>
  </si>
  <si>
    <t>PCT SC Tfr Hillside</t>
  </si>
  <si>
    <t>Hlth SC Tfr MENCAP S</t>
  </si>
  <si>
    <t>Hlth SC Tfr MENCAP N</t>
  </si>
  <si>
    <t>Hlth Tfr New Bedsit</t>
  </si>
  <si>
    <t>PCT SC Tfr Loretto C</t>
  </si>
  <si>
    <t>PCT SC Tfr BroadoakP</t>
  </si>
  <si>
    <t>PCT SC Tfr Sawley Dr</t>
  </si>
  <si>
    <t>PCT SC Tfr Barnby Gt</t>
  </si>
  <si>
    <t>PCT SC Tfr S'well Rd</t>
  </si>
  <si>
    <t>PCT SC Tfr Stncrs Ln</t>
  </si>
  <si>
    <t>PCT Tfr Ltl Barn Ln</t>
  </si>
  <si>
    <t>PCT SC Tfr CarltonCl</t>
  </si>
  <si>
    <t>PCT SC Tfr W'waterRd</t>
  </si>
  <si>
    <t>PCT SC Tfr Ashwd Ave</t>
  </si>
  <si>
    <t>PCT Tfr Bass MENCAP</t>
  </si>
  <si>
    <t>HEALTH-SC Tfr NCHA</t>
  </si>
  <si>
    <t>HEALTH Tfr BrooklynC</t>
  </si>
  <si>
    <t>PCT Tfr Woodley Hse</t>
  </si>
  <si>
    <t>PCT Tfr Helmesley Rd</t>
  </si>
  <si>
    <t>PCT SC Tfr P'chstrRd</t>
  </si>
  <si>
    <t>PCT SC Tfr Holles St</t>
  </si>
  <si>
    <t>PCT Shrt Brks CtyPCT</t>
  </si>
  <si>
    <t>PCT Shrt Brks BasPCT</t>
  </si>
  <si>
    <t>PC Tfr MENCAP Prtp</t>
  </si>
  <si>
    <t>PCT Tfr New Care Ass</t>
  </si>
  <si>
    <t>PCT SC Tfr Pt3 Accom</t>
  </si>
  <si>
    <t>PCT Tfr Prtlnd PkLdg</t>
  </si>
  <si>
    <t>PCT Tfr Dir Serv Cty</t>
  </si>
  <si>
    <t>PCT Tfr Sycamore Ldg</t>
  </si>
  <si>
    <t>PCT Tfr Whitewatr DS</t>
  </si>
  <si>
    <t>PCT SC Tfr LD NCC DS</t>
  </si>
  <si>
    <t>PCT SC DS Bass PCT</t>
  </si>
  <si>
    <t>PCT Tfr SC Bass CLDT</t>
  </si>
  <si>
    <t>PCT - SC Tfr LHA</t>
  </si>
  <si>
    <t>PCT SC Tfr Flex Sup</t>
  </si>
  <si>
    <t>PCT Tfr Eden Sup Hsg</t>
  </si>
  <si>
    <t>PCT Tfr Choice Sup</t>
  </si>
  <si>
    <t>PCT Tfr MENCAP 1TO1</t>
  </si>
  <si>
    <t>PCT SC Tfr DC CITY</t>
  </si>
  <si>
    <t>Hlth SC Tfr MGB Care</t>
  </si>
  <si>
    <t>Southwell Library</t>
  </si>
  <si>
    <t>2464 BEARDALL FIELDS PRIMARY</t>
  </si>
  <si>
    <t>2150 WOODLAND VIEW PRIMARY</t>
  </si>
  <si>
    <t>2406 LAWRENCE VIEW PRIMARY RATES</t>
  </si>
  <si>
    <t>Village Ventures Notts (Ri&amp;Be)</t>
  </si>
  <si>
    <t>Notts Vv Ashfield</t>
  </si>
  <si>
    <t>Notts Vv Bassetlaw</t>
  </si>
  <si>
    <t>Notts Vv Broxtowe</t>
  </si>
  <si>
    <t>Notts Vv Gedling</t>
  </si>
  <si>
    <t>Notts Vv Newark &amp; Sherwood</t>
  </si>
  <si>
    <t>Notts Vv Rushcliffe</t>
  </si>
  <si>
    <t>Notts Vv Mansfield</t>
  </si>
  <si>
    <t>`Rt Lincs Community Touring</t>
  </si>
  <si>
    <t>Lincs Touring West Lindsey</t>
  </si>
  <si>
    <t>Lincs Touring East Lindsey</t>
  </si>
  <si>
    <t>Lincs Touring North Kesteven</t>
  </si>
  <si>
    <t>Lincs Touring South Kesteven</t>
  </si>
  <si>
    <t>Lincs Touring South Holland</t>
  </si>
  <si>
    <t>Lincs Touring Boston</t>
  </si>
  <si>
    <t>Rt Leic Centre Stage</t>
  </si>
  <si>
    <t>Vv  Blaby (Ri&amp;Be)</t>
  </si>
  <si>
    <t>Leic Centre Stage Charnwood</t>
  </si>
  <si>
    <t>Leics Centre Stage Harborough</t>
  </si>
  <si>
    <t>Leics Centre Stage Hink &amp; Bos</t>
  </si>
  <si>
    <t>Leics Centre Stage Melton</t>
  </si>
  <si>
    <t>Leics Centre Stage Nw Leics</t>
  </si>
  <si>
    <t>Leics Centre Stage Rutland</t>
  </si>
  <si>
    <t>Friary Day Service</t>
  </si>
  <si>
    <t>Whitewater Day Service</t>
  </si>
  <si>
    <t>OP SLA C Notts Mind</t>
  </si>
  <si>
    <t>OP Adv DPA Notts</t>
  </si>
  <si>
    <t>OP Adv NN Ad Allianc</t>
  </si>
  <si>
    <t>OP Adv Qualification</t>
  </si>
  <si>
    <t>OP Adv Age Concern S</t>
  </si>
  <si>
    <t>OP Adv Age Conc SLA</t>
  </si>
  <si>
    <t>OP Adv Age Concern N</t>
  </si>
  <si>
    <t>OA Com Brunts Char</t>
  </si>
  <si>
    <t>OA Com Ptp &amp; Bus Dev</t>
  </si>
  <si>
    <t>OA Com Alzheimer soc</t>
  </si>
  <si>
    <t>CEF Warwickshire CC</t>
  </si>
  <si>
    <t>CEF Park Care</t>
  </si>
  <si>
    <t>PS Lawn View</t>
  </si>
  <si>
    <t>PS SEV Ollerton</t>
  </si>
  <si>
    <t>PS Prospect House</t>
  </si>
  <si>
    <t>PS Home Brewery</t>
  </si>
  <si>
    <t>PS The Hall</t>
  </si>
  <si>
    <t>PS Chadburn House</t>
  </si>
  <si>
    <t>PS West Bridgford Hse</t>
  </si>
  <si>
    <t>PS Rectory Road</t>
  </si>
  <si>
    <t>PS County Hall</t>
  </si>
  <si>
    <t>PS Centenary House</t>
  </si>
  <si>
    <t>TF FA D - West Lodge</t>
  </si>
  <si>
    <t>TF CH (Deceased)</t>
  </si>
  <si>
    <t>TF MWS (Deceased)</t>
  </si>
  <si>
    <t>TF Moorlands bequest</t>
  </si>
  <si>
    <t>TR Bishops Ct Beqst</t>
  </si>
  <si>
    <t>TF TC Bequest</t>
  </si>
  <si>
    <t>TF RH for CCAS b'fit</t>
  </si>
  <si>
    <t>TF Homecare bequests</t>
  </si>
  <si>
    <t>TF KA Leivers Ct</t>
  </si>
  <si>
    <t>TF RSS Dob 15.8.89</t>
  </si>
  <si>
    <t>PC Emp initiative</t>
  </si>
  <si>
    <t>PC Oaklands</t>
  </si>
  <si>
    <t>PC Parkside</t>
  </si>
  <si>
    <t>PC Old Vicarage</t>
  </si>
  <si>
    <t>PC WR Warsop TH</t>
  </si>
  <si>
    <t>PC South Manor</t>
  </si>
  <si>
    <t>PC Kirklands</t>
  </si>
  <si>
    <t>PC The Hassocks</t>
  </si>
  <si>
    <t>PC Ashcroft</t>
  </si>
  <si>
    <t>PC Daleside</t>
  </si>
  <si>
    <t>PC Moorlands</t>
  </si>
  <si>
    <t>PC Springfield</t>
  </si>
  <si>
    <t>PC Grove Street DCE</t>
  </si>
  <si>
    <t>PC Woodlands</t>
  </si>
  <si>
    <t>PC Braybrook</t>
  </si>
  <si>
    <t>PC St Michaels View</t>
  </si>
  <si>
    <t>PC Maun View</t>
  </si>
  <si>
    <t>PC Leawood</t>
  </si>
  <si>
    <t>PC Beauvale Court</t>
  </si>
  <si>
    <t>PC Bishops Court</t>
  </si>
  <si>
    <t>PC Lievers Court</t>
  </si>
  <si>
    <t>PC James Hince Court</t>
  </si>
  <si>
    <t>PC Woods Court</t>
  </si>
  <si>
    <t>PC Sheila Gibson</t>
  </si>
  <si>
    <t>PC Sherwood Service</t>
  </si>
  <si>
    <t>PC Wincroft</t>
  </si>
  <si>
    <t>PC Dorket View</t>
  </si>
  <si>
    <t>PC Wynhill</t>
  </si>
  <si>
    <t>PC Brushwood</t>
  </si>
  <si>
    <t>PC Bancroft House</t>
  </si>
  <si>
    <t>PC Sherwood Ind</t>
  </si>
  <si>
    <t>PC Linby Hort sch</t>
  </si>
  <si>
    <t>PC Worksop Workshop</t>
  </si>
  <si>
    <t>PC Eastgate Worksop</t>
  </si>
  <si>
    <t>PC Selston DS</t>
  </si>
  <si>
    <t>PC Dallas St</t>
  </si>
  <si>
    <t>PC Balderton</t>
  </si>
  <si>
    <t>PC West Bridgford</t>
  </si>
  <si>
    <t>PC Sutton Centre</t>
  </si>
  <si>
    <t>PC Rokerfield</t>
  </si>
  <si>
    <t>PC WR Rolleston Dr</t>
  </si>
  <si>
    <t>PC Boundary</t>
  </si>
  <si>
    <t>PC Open Door DS</t>
  </si>
  <si>
    <t>PC Redoaks</t>
  </si>
  <si>
    <t>PC Beck Meadow</t>
  </si>
  <si>
    <t>PC Greenacre</t>
  </si>
  <si>
    <t>PC Belvoir Vale</t>
  </si>
  <si>
    <t>PC Willow Wood</t>
  </si>
  <si>
    <t>PC Barncroft</t>
  </si>
  <si>
    <t>PC Whitewater</t>
  </si>
  <si>
    <t>PC Friary Rd Res Ctr</t>
  </si>
  <si>
    <t>PC Bassetlaw area</t>
  </si>
  <si>
    <t>PC Ashfield area</t>
  </si>
  <si>
    <t>PC Mansfield area</t>
  </si>
  <si>
    <t>PC Broxtowe area</t>
  </si>
  <si>
    <t>PC Gedline area</t>
  </si>
  <si>
    <t>PC Newark area</t>
  </si>
  <si>
    <t>PC Rushcliffe area</t>
  </si>
  <si>
    <t>PC Central kitchen</t>
  </si>
  <si>
    <t>PC Finance section</t>
  </si>
  <si>
    <t>PC City&amp;Sher Hosp Gp</t>
  </si>
  <si>
    <t>PC Worksop Hosp Gp</t>
  </si>
  <si>
    <t>PC Mansfield Hosps</t>
  </si>
  <si>
    <t>PC Property Services</t>
  </si>
  <si>
    <t>PC CMHT Friary Rd</t>
  </si>
  <si>
    <t>PC LFST Broxtowe</t>
  </si>
  <si>
    <t>PC NCC Prtnp UI CVS</t>
  </si>
  <si>
    <t>PC VHT North</t>
  </si>
  <si>
    <t>PC Mansfield CMIT</t>
  </si>
  <si>
    <t>PC Thornhills DS</t>
  </si>
  <si>
    <t>PC Eastwood Drop in</t>
  </si>
  <si>
    <t>PC Rainworth Dist</t>
  </si>
  <si>
    <t>PC Contracting</t>
  </si>
  <si>
    <t>PC Cheltermill Hse</t>
  </si>
  <si>
    <t>PC Direct Services</t>
  </si>
  <si>
    <t>PC i-work Canch Café</t>
  </si>
  <si>
    <t>PC Croft DS</t>
  </si>
  <si>
    <t>PC SP Project</t>
  </si>
  <si>
    <t>PC Beeston DS</t>
  </si>
  <si>
    <t>PC MH Rushcliffe</t>
  </si>
  <si>
    <t>PC MH Broxtowe</t>
  </si>
  <si>
    <t>PC Health&amp;Safety Tm</t>
  </si>
  <si>
    <t>PC Cust Rel Melrose</t>
  </si>
  <si>
    <t>PC ACFS H'cre refund</t>
  </si>
  <si>
    <t>PC Kirkby Road</t>
  </si>
  <si>
    <t>PC Adult Protection</t>
  </si>
  <si>
    <t>PC Comm Living Opts</t>
  </si>
  <si>
    <t>PC Int Care South</t>
  </si>
  <si>
    <t>PC MH Ashfield</t>
  </si>
  <si>
    <t>PC Carers Unit</t>
  </si>
  <si>
    <t>PC Kingsbrdge Sh Bks</t>
  </si>
  <si>
    <t>PC Sup Living South</t>
  </si>
  <si>
    <t>PC New Outlook</t>
  </si>
  <si>
    <t>PC MH Bassetlaw</t>
  </si>
  <si>
    <t>PC LD Mansfield</t>
  </si>
  <si>
    <t>PC LD Barnby Gate</t>
  </si>
  <si>
    <t>PC LD Sawley Drive</t>
  </si>
  <si>
    <t>PC LD Stone Cross Ln</t>
  </si>
  <si>
    <t>PC LD Southwell Rd E</t>
  </si>
  <si>
    <t>PC CEF Warwick Meals</t>
  </si>
  <si>
    <t>PC LD Newark</t>
  </si>
  <si>
    <t>PC City Bals</t>
  </si>
  <si>
    <t>PCT Drs N Lincs</t>
  </si>
  <si>
    <t>NHS North Derbyshire CCG</t>
  </si>
  <si>
    <t>NHS Southern Derbyshire CCG</t>
  </si>
  <si>
    <t>NHS South West Lincolnshire CCG</t>
  </si>
  <si>
    <t>PCT Drs Amber Valley</t>
  </si>
  <si>
    <t>PCT Drs Doncaster E</t>
  </si>
  <si>
    <t>PCT Drs S'port&amp;Frmby</t>
  </si>
  <si>
    <t>NHS Lincolnshire East CCG</t>
  </si>
  <si>
    <t>PCT Drs Buck'shire</t>
  </si>
  <si>
    <t>PCT Drs E Leicester</t>
  </si>
  <si>
    <t>PCT Drs N Birmingham</t>
  </si>
  <si>
    <t>PCT Drs Chesterfield</t>
  </si>
  <si>
    <t>PCT Drs Chnwd&amp;NWLeic</t>
  </si>
  <si>
    <t>PCT Drs Erewash</t>
  </si>
  <si>
    <t>PCT Drs Sheffield SW</t>
  </si>
  <si>
    <t>PCT Drs NE Derbyshre</t>
  </si>
  <si>
    <t>PCT Drs Bsp Storford</t>
  </si>
  <si>
    <t>PCT Drs Carmarthnshr</t>
  </si>
  <si>
    <t>PCT Drs Mid Devon</t>
  </si>
  <si>
    <t>PCT Drs E Lincs</t>
  </si>
  <si>
    <t>PCT Drs Derby City</t>
  </si>
  <si>
    <t>PCT Drs S Warkshire</t>
  </si>
  <si>
    <t>PCT Drs S Gloucs</t>
  </si>
  <si>
    <t>PCT Drs Recon FNsg</t>
  </si>
  <si>
    <t>NHS Lincolnshire West CCG</t>
  </si>
  <si>
    <t>PCT Drs Banes</t>
  </si>
  <si>
    <t>PCT Drs N Yorks&amp;York</t>
  </si>
  <si>
    <t>PCT Drs Leeds</t>
  </si>
  <si>
    <t>PCT Drs Wrexham</t>
  </si>
  <si>
    <t>PCT Drs Milton Keyns</t>
  </si>
  <si>
    <t>Resi Drs Oaklands</t>
  </si>
  <si>
    <t>Resi Drs Westwood</t>
  </si>
  <si>
    <t>Resi Drs Mnt Vernon</t>
  </si>
  <si>
    <t>Res Drs Old Vicarage</t>
  </si>
  <si>
    <t>Resi Drs S Muskham P</t>
  </si>
  <si>
    <t>Resi Drs Braywd Gdns</t>
  </si>
  <si>
    <t>Resi Drs Beech Hill</t>
  </si>
  <si>
    <t>Resi Drs S Manor</t>
  </si>
  <si>
    <t>Resi Drs Kirklands</t>
  </si>
  <si>
    <t>Resi Drs Hassocks</t>
  </si>
  <si>
    <t>Resi Drs Ashcroft</t>
  </si>
  <si>
    <t>Resi Drs Daleside</t>
  </si>
  <si>
    <t>Resi Drs Moorlands</t>
  </si>
  <si>
    <t>Resi Drs Springfield</t>
  </si>
  <si>
    <t>Resi Drs Bridgway</t>
  </si>
  <si>
    <t>Resi Drs Goodwood</t>
  </si>
  <si>
    <t>Resi Drs Woodlands</t>
  </si>
  <si>
    <t>Resi Drs St Michls V</t>
  </si>
  <si>
    <t>Resi Drs Maun View</t>
  </si>
  <si>
    <t>Resi Drs Balmoral L</t>
  </si>
  <si>
    <t>Resi Drs Hazel Hill</t>
  </si>
  <si>
    <t>Resi Drs Willows</t>
  </si>
  <si>
    <t>Resi Drs Leawood</t>
  </si>
  <si>
    <t>Resi Drs Mellers Ct</t>
  </si>
  <si>
    <t>Resi Drs Beauvale Ct</t>
  </si>
  <si>
    <t>Resi Drs Bishops Ct</t>
  </si>
  <si>
    <t>Resi Drs Leivers Ct</t>
  </si>
  <si>
    <t>Resi Drs J Hince Ct</t>
  </si>
  <si>
    <t>Resi Drs Woods Ct</t>
  </si>
  <si>
    <t>Resi Drs Wilford Vw</t>
  </si>
  <si>
    <t>Resi Drs Sherwood Sv</t>
  </si>
  <si>
    <t>Resi Drs Wincroft</t>
  </si>
  <si>
    <t>Resi Drs Dorket View</t>
  </si>
  <si>
    <t>Resi Drs Bancroft Hs</t>
  </si>
  <si>
    <t>Resi Drs Bramwell</t>
  </si>
  <si>
    <t>Resi Drs Jubilee Ct</t>
  </si>
  <si>
    <t>Res Drs Closed homes</t>
  </si>
  <si>
    <t>OP Pr Arts &amp; Soc C</t>
  </si>
  <si>
    <t>OP Pr S'well Care Pr</t>
  </si>
  <si>
    <t>Op Pr Deaf Soc-ABC S</t>
  </si>
  <si>
    <t>Op Pr Arthritis Care</t>
  </si>
  <si>
    <t>Op Pr Wksp Live home</t>
  </si>
  <si>
    <t>Continence Adv Sch</t>
  </si>
  <si>
    <t>W House Rd Day Svc</t>
  </si>
  <si>
    <t>Notts OP Advisory Gr</t>
  </si>
  <si>
    <t>Stapleford Vol Bur</t>
  </si>
  <si>
    <t>C/wide OP Forum</t>
  </si>
  <si>
    <t>Ag Con Kin'd Spirits</t>
  </si>
  <si>
    <t>Prevention Grants</t>
  </si>
  <si>
    <t>Counsel for Carers</t>
  </si>
  <si>
    <t>Adaptations Scheme</t>
  </si>
  <si>
    <t>N Notts Cont Adv Sch</t>
  </si>
  <si>
    <t>Snr Peer Mentoring</t>
  </si>
  <si>
    <t>Newark Staying Put</t>
  </si>
  <si>
    <t>L-AGE Res Cent Prov</t>
  </si>
  <si>
    <t>L-AGE Bass H/Persons</t>
  </si>
  <si>
    <t>L-AGE - Virtual Net</t>
  </si>
  <si>
    <t>L-AGE - JT. Training</t>
  </si>
  <si>
    <t>L-AGE Access Tr'port</t>
  </si>
  <si>
    <t>L-AGE PL - IT Scheme</t>
  </si>
  <si>
    <t>L-AGE PL Int Transp</t>
  </si>
  <si>
    <t>L-AGE PL Taxi Vouch</t>
  </si>
  <si>
    <t>L-AGE PL Prev Adapt</t>
  </si>
  <si>
    <t>L-AGE PL 1ST Contact</t>
  </si>
  <si>
    <t>L-AGE PL Com Outrch</t>
  </si>
  <si>
    <t>L-AGE PL Trader Reg</t>
  </si>
  <si>
    <t>L-AGE PL Garden Sch</t>
  </si>
  <si>
    <t>L-AGE PL Shop Leaflt</t>
  </si>
  <si>
    <t>L-AGE PL Trd Rg Shop</t>
  </si>
  <si>
    <t>L-AGE PL Shop Serv</t>
  </si>
  <si>
    <t>Bass Home fr Hospitl</t>
  </si>
  <si>
    <t>Activity Friends</t>
  </si>
  <si>
    <t>L-AGE PL Vol Dev</t>
  </si>
  <si>
    <t>L-AGE PL Monitoring</t>
  </si>
  <si>
    <t>L-AGE PL Hospitality</t>
  </si>
  <si>
    <t>PIG Self Help Dev</t>
  </si>
  <si>
    <t>Handyperson PilotA&amp;M</t>
  </si>
  <si>
    <t>Cent Notts H-Person</t>
  </si>
  <si>
    <t>S Notts H-Person Sch</t>
  </si>
  <si>
    <t>Ged Resource Network</t>
  </si>
  <si>
    <t>N&amp;S Handyperson</t>
  </si>
  <si>
    <t>Gardening Sch Grants</t>
  </si>
  <si>
    <t>First Stop</t>
  </si>
  <si>
    <t>PIG OP Action</t>
  </si>
  <si>
    <t>Homecare Bassetlaw</t>
  </si>
  <si>
    <t>Homecare Newark</t>
  </si>
  <si>
    <t>Homecare South Notts</t>
  </si>
  <si>
    <t>Homecare Mansfield</t>
  </si>
  <si>
    <t>Mans Cla Living Independently</t>
  </si>
  <si>
    <t>Mans Activities and Support</t>
  </si>
  <si>
    <t>Mans Support to Relatives</t>
  </si>
  <si>
    <t>Mans Homeless 16/17</t>
  </si>
  <si>
    <t>Ash Cla Living Independently</t>
  </si>
  <si>
    <t>Ash Activities and Support</t>
  </si>
  <si>
    <t>Ash Support to Relatives</t>
  </si>
  <si>
    <t>Ash Homeless 16/17</t>
  </si>
  <si>
    <t>BGR Cla Living Independently</t>
  </si>
  <si>
    <t>BGR Activities and Support</t>
  </si>
  <si>
    <t>BGR Support to Relatives</t>
  </si>
  <si>
    <t>BGR Homeless 16/17</t>
  </si>
  <si>
    <t>Newark Cla Living Independently</t>
  </si>
  <si>
    <t>Newark Activities and Support</t>
  </si>
  <si>
    <t>Newark Support to Relatives</t>
  </si>
  <si>
    <t>Newark Homeless 16/17</t>
  </si>
  <si>
    <t>Bass Cla Living Independently</t>
  </si>
  <si>
    <t>Bass Activities and Support</t>
  </si>
  <si>
    <t>Bass Support to Relatives</t>
  </si>
  <si>
    <t>Bass Homeless 16/17</t>
  </si>
  <si>
    <t>North Cla Living Independently</t>
  </si>
  <si>
    <t>North Activities and Support</t>
  </si>
  <si>
    <t>North Support to Relatives</t>
  </si>
  <si>
    <t>North Homeless 16/17</t>
  </si>
  <si>
    <t>South Cla Living Independently</t>
  </si>
  <si>
    <t>South Activities and Support</t>
  </si>
  <si>
    <t>South Support to Relatives</t>
  </si>
  <si>
    <t>South Homeless 16/17</t>
  </si>
  <si>
    <t>GSSG Ey Standard Dev Cf JW84</t>
  </si>
  <si>
    <t>Families Information Service JW84</t>
  </si>
  <si>
    <t>AHDC Flexible Support JW84</t>
  </si>
  <si>
    <t>J/Use Edgewood Primary</t>
  </si>
  <si>
    <t>J/Use Robin Hood Primary</t>
  </si>
  <si>
    <t>J/Use Priestic Primary</t>
  </si>
  <si>
    <t>J/Use The Wheldon School Ged</t>
  </si>
  <si>
    <t>J/Use Col Frank Seely Ged</t>
  </si>
  <si>
    <t>J/Use Chilwell Comp Brox</t>
  </si>
  <si>
    <t>J/Use Ordsall Hall Comp Bass</t>
  </si>
  <si>
    <t>J/Use Sel Art &amp; Commty Col Ash</t>
  </si>
  <si>
    <t>J/Use Joseph Whitaker Newk</t>
  </si>
  <si>
    <t>J/Use Kimberley Comp Brox</t>
  </si>
  <si>
    <t>J/Use Grove School Newk</t>
  </si>
  <si>
    <t>J/Use South Wolds Rush</t>
  </si>
  <si>
    <t>J/Use Toot Hill Comp Rush</t>
  </si>
  <si>
    <t>J/Use Rushcliffe Comp Rush</t>
  </si>
  <si>
    <t>J/Use Valley Comp Bass</t>
  </si>
  <si>
    <t>J/Use Serlby Park School Bass</t>
  </si>
  <si>
    <t>J/Use Sutton Centre Ash</t>
  </si>
  <si>
    <t>J/Use Meden School Mans</t>
  </si>
  <si>
    <t>FIP Bassetlaw</t>
  </si>
  <si>
    <t>FIP Newark and Sherwood</t>
  </si>
  <si>
    <t>Camhs Social Working Team</t>
  </si>
  <si>
    <t>Learning Disability Nurse</t>
  </si>
  <si>
    <t>Black Mentoring Scheme</t>
  </si>
  <si>
    <t>Theraplay Training</t>
  </si>
  <si>
    <t>Clayfields Therapeutic</t>
  </si>
  <si>
    <t>Therapeutic Play in Schools</t>
  </si>
  <si>
    <t>Children Looked After</t>
  </si>
  <si>
    <t>Post Adoption Support</t>
  </si>
  <si>
    <t>Nch Agreement</t>
  </si>
  <si>
    <t>Play Services</t>
  </si>
  <si>
    <t>Welfare Rights</t>
  </si>
  <si>
    <t>Equipment For Non Stat Child Care</t>
  </si>
  <si>
    <t>J/use Redhill Comp Ged</t>
  </si>
  <si>
    <t>Loan Scheme Primary</t>
  </si>
  <si>
    <t>Loan Scheme Secondary</t>
  </si>
  <si>
    <t>Loan Scheme Special</t>
  </si>
  <si>
    <t>Ah Mee Prize Fund</t>
  </si>
  <si>
    <t>Henry Mellish Scholarship</t>
  </si>
  <si>
    <t>Gertrude Sykes Fund</t>
  </si>
  <si>
    <t>Granby Trust Fund</t>
  </si>
  <si>
    <t>E Wynne-jones Trust Fund</t>
  </si>
  <si>
    <t>Bleys Charity</t>
  </si>
  <si>
    <t>The Bristowe Trust</t>
  </si>
  <si>
    <t>A &amp; H Thorpe Bequest</t>
  </si>
  <si>
    <t>Opthalmic Fund</t>
  </si>
  <si>
    <t>Cubley Art Exhibition</t>
  </si>
  <si>
    <t>Ellen Godfrey C &amp; R</t>
  </si>
  <si>
    <t>Holding Ac To Reallocate</t>
  </si>
  <si>
    <t>Lara Thom 28.11.91</t>
  </si>
  <si>
    <t>Danielle Rebecca Petney</t>
  </si>
  <si>
    <t>Natasha Joy Cooper 28.10.93</t>
  </si>
  <si>
    <t>Paula Louise Croft 30.04.94</t>
  </si>
  <si>
    <t>Kieran Liam Croft 07.09.98</t>
  </si>
  <si>
    <t>Damien Allen Burton</t>
  </si>
  <si>
    <t>City/County MH Pers</t>
  </si>
  <si>
    <t>DS Friary</t>
  </si>
  <si>
    <t>DS Whitewater</t>
  </si>
  <si>
    <t>Forever Green Restaurant</t>
  </si>
  <si>
    <t>Lakeside</t>
  </si>
  <si>
    <t>Portland Hall Hotel</t>
  </si>
  <si>
    <t>The Oakham Suite</t>
  </si>
  <si>
    <t>The Bestwood Lodge Hotel</t>
  </si>
  <si>
    <t>Durban House Heritage Centre</t>
  </si>
  <si>
    <t>Newstead Abbey</t>
  </si>
  <si>
    <t>Richard Herrod Centre</t>
  </si>
  <si>
    <t>Papplewick Pumping Station</t>
  </si>
  <si>
    <t>Eastwood Hall</t>
  </si>
  <si>
    <t>Woodborough Hall</t>
  </si>
  <si>
    <t>Cockliffe Country House</t>
  </si>
  <si>
    <t>Leen Valley Golf Club</t>
  </si>
  <si>
    <t>Swancar Farm Country House</t>
  </si>
  <si>
    <t>Central Area Registrars</t>
  </si>
  <si>
    <t>Norwood Park Country House</t>
  </si>
  <si>
    <t>Newark Town Hall</t>
  </si>
  <si>
    <t>Newark Town and District Club Ltd</t>
  </si>
  <si>
    <t>The Bramley Suite</t>
  </si>
  <si>
    <t>Southwell Racecourse</t>
  </si>
  <si>
    <t>Deincourt Hotel</t>
  </si>
  <si>
    <t>Thoresby Hall Hotel and Spa</t>
  </si>
  <si>
    <t>Saracens Head Hotel</t>
  </si>
  <si>
    <t>The Drawing Room</t>
  </si>
  <si>
    <t>Kelham Hall</t>
  </si>
  <si>
    <t>The Old Vicarage Boutique Hotel</t>
  </si>
  <si>
    <t>Stoke Hall</t>
  </si>
  <si>
    <t>The Mill- Rufford Country Park</t>
  </si>
  <si>
    <t>Sherwood Forest  Oak Room</t>
  </si>
  <si>
    <t>West Retford Hotel</t>
  </si>
  <si>
    <t>The Secret Garden</t>
  </si>
  <si>
    <t>Hodsock Priory</t>
  </si>
  <si>
    <t>The Victoria Suite</t>
  </si>
  <si>
    <t>The Old Vicarage</t>
  </si>
  <si>
    <t>Worksop Town Hall</t>
  </si>
  <si>
    <t>Clumber Park</t>
  </si>
  <si>
    <t>Retford Town Hall</t>
  </si>
  <si>
    <t>Ye Olde Bell Hotel</t>
  </si>
  <si>
    <t>Clumber Park Hotel and Spa</t>
  </si>
  <si>
    <t>Elms Hotel</t>
  </si>
  <si>
    <t>The Lion Hotel</t>
  </si>
  <si>
    <t>Charnwood Hotel</t>
  </si>
  <si>
    <t>Langar Hall</t>
  </si>
  <si>
    <t>Nottinghamshire Golf and Country Club</t>
  </si>
  <si>
    <t>Thrumpton Hall</t>
  </si>
  <si>
    <t>Nottingham Forest Football Club</t>
  </si>
  <si>
    <t>The Carriage Hall</t>
  </si>
  <si>
    <t>Radcliffe Hall</t>
  </si>
  <si>
    <t>Blotts Country Club</t>
  </si>
  <si>
    <t>The Old Court House</t>
  </si>
  <si>
    <t>Sutton Bonington Hall</t>
  </si>
  <si>
    <t>Country Cottage Hotel</t>
  </si>
  <si>
    <t>Grange Hall</t>
  </si>
  <si>
    <t>Holme Pierrepont Hall</t>
  </si>
  <si>
    <t>Ruddington Grange Golf Club</t>
  </si>
  <si>
    <t>Welbeck Banqueting Hall</t>
  </si>
  <si>
    <t>Rufford Suite- County Hall</t>
  </si>
  <si>
    <t>Nottinghamshire County Cricket Club</t>
  </si>
  <si>
    <t>Caudwell House TG7</t>
  </si>
  <si>
    <t>Minster View rt6</t>
  </si>
  <si>
    <t>Minster View dmt14</t>
  </si>
  <si>
    <t>Minster View yb10</t>
  </si>
  <si>
    <t>The Big House lr14</t>
  </si>
  <si>
    <t>Lyndene rlo1</t>
  </si>
  <si>
    <t>Lyndene JR31</t>
  </si>
  <si>
    <t>Oakhurst pgc2</t>
  </si>
  <si>
    <t>Oakhurst jw99</t>
  </si>
  <si>
    <t>Westview deb6</t>
  </si>
  <si>
    <t>Westview</t>
  </si>
  <si>
    <t>Support Services TS10</t>
  </si>
  <si>
    <t>Centre Wide TS10</t>
  </si>
  <si>
    <t>Clayfields bpt5</t>
  </si>
  <si>
    <t>Clayfields Training</t>
  </si>
  <si>
    <t>Clayfields Education</t>
  </si>
  <si>
    <t>B&amp;A Central (La) COB1</t>
  </si>
  <si>
    <t>B&amp;A South (La) COB1</t>
  </si>
  <si>
    <t>B&amp;A West (La) COB1</t>
  </si>
  <si>
    <t>B&amp;A North East (La) COB1</t>
  </si>
  <si>
    <t>B&amp;A South Dlc CC103</t>
  </si>
  <si>
    <t>B&amp;A West Olc BK20</t>
  </si>
  <si>
    <t>B&amp;A North East Blc ST177</t>
  </si>
  <si>
    <t>Targetted Support P MP40</t>
  </si>
  <si>
    <t>LSP Fronter MP40</t>
  </si>
  <si>
    <t>Teacher Corp Parent Vs MP40</t>
  </si>
  <si>
    <t>School Imp Partners MP40</t>
  </si>
  <si>
    <t>NQT Devolved PG5</t>
  </si>
  <si>
    <t>Targetted Support S LF12</t>
  </si>
  <si>
    <t>KS4 Partnership LF12</t>
  </si>
  <si>
    <t>Curriculum ICT TP82</t>
  </si>
  <si>
    <t>Parent Partnership General MA1</t>
  </si>
  <si>
    <t>Recoup Non Maintain MA1</t>
  </si>
  <si>
    <t>Social Care P'ments MA1</t>
  </si>
  <si>
    <t>N M Special Schools MA1</t>
  </si>
  <si>
    <t>Olea Mainstream Supp MA1</t>
  </si>
  <si>
    <t>Inc Holding Account CB1</t>
  </si>
  <si>
    <t>Sen Quantum CB1</t>
  </si>
  <si>
    <t>Hln CB1</t>
  </si>
  <si>
    <t>Sen Tribunals CB1</t>
  </si>
  <si>
    <t>Res Sch General CB1</t>
  </si>
  <si>
    <t>Complex CB1</t>
  </si>
  <si>
    <t>Ey Standard Dev Cf MA1</t>
  </si>
  <si>
    <t>Ey SEN Inc Equip MA1</t>
  </si>
  <si>
    <t>Communication Aids CB1</t>
  </si>
  <si>
    <t>Youth Arts AD29</t>
  </si>
  <si>
    <t>Instrument/Music Teaching Gen EA7</t>
  </si>
  <si>
    <t>11th Session TJ3</t>
  </si>
  <si>
    <t>DST Holidays</t>
  </si>
  <si>
    <t>Ashfield 4 UTH</t>
  </si>
  <si>
    <t>Broxtowe 4 UTH</t>
  </si>
  <si>
    <t>Looked After Children</t>
  </si>
  <si>
    <t>Archive Gedling P4DCT</t>
  </si>
  <si>
    <t>Gedling PLAY</t>
  </si>
  <si>
    <t>Bassetlaw PLAY</t>
  </si>
  <si>
    <t>Broxtowe PLAY</t>
  </si>
  <si>
    <t>Newark &amp; Sherwood PLAY</t>
  </si>
  <si>
    <t>Mansfield PLAY</t>
  </si>
  <si>
    <t>Rushcliffe PLAY</t>
  </si>
  <si>
    <t>Ashfield PLAY</t>
  </si>
  <si>
    <t>Sfe Eastbourne Centre cp27</t>
  </si>
  <si>
    <t>Sfe Mansfield cp27</t>
  </si>
  <si>
    <t>Sfe Central cp27</t>
  </si>
  <si>
    <t>Ashfield Buildings lf19</t>
  </si>
  <si>
    <t>Ashfield Admin lf19</t>
  </si>
  <si>
    <t>Ashfield Programme Enhancement</t>
  </si>
  <si>
    <t>Bassetlaw Programme enhancement</t>
  </si>
  <si>
    <t>Bassetlaw 4 UTH</t>
  </si>
  <si>
    <t>Bassetlaw Buildings jd93</t>
  </si>
  <si>
    <t>Broxtowe Programme Enhancement</t>
  </si>
  <si>
    <t>Broxtowe Admin aa32</t>
  </si>
  <si>
    <t>Broxtowe Buildings aa32</t>
  </si>
  <si>
    <t>Gedling 4 UTH</t>
  </si>
  <si>
    <t>Gedling Programme Enhancement</t>
  </si>
  <si>
    <t>Gedling Buildings mt8</t>
  </si>
  <si>
    <t>Mansfield Programme Enhancement</t>
  </si>
  <si>
    <t>Mansfield Buildings jr68</t>
  </si>
  <si>
    <t>Mansfield 4 UTH</t>
  </si>
  <si>
    <t>N&amp;S Admin do8</t>
  </si>
  <si>
    <t>Newark and Sherwood Buildings do8</t>
  </si>
  <si>
    <t>Newark and Sherwood Prog Enhance</t>
  </si>
  <si>
    <t>Rushcliffe Buildings dw194</t>
  </si>
  <si>
    <t>Rushcliffe Admin dw194</t>
  </si>
  <si>
    <t>Rushcliffe Programme Enhancement</t>
  </si>
  <si>
    <t>Newark and Sherwood 4 UTH</t>
  </si>
  <si>
    <t>Farmilo C C nc22</t>
  </si>
  <si>
    <t>Ladybrook C C nc22</t>
  </si>
  <si>
    <t>Wynndale C C nc22</t>
  </si>
  <si>
    <t>Titchfield Cc Costs nc22</t>
  </si>
  <si>
    <t>Ss Ravensdale nc22</t>
  </si>
  <si>
    <t>Ss Oaktree nc22</t>
  </si>
  <si>
    <t>Forest Town Ch's Ctr nc22</t>
  </si>
  <si>
    <t>Bellamy Rd Ch's Ctr nc22</t>
  </si>
  <si>
    <t>Mansfield Dist Ccs nc22</t>
  </si>
  <si>
    <t>Ss Mansf Woodhouse nc22</t>
  </si>
  <si>
    <t>Ss Warsop nc22</t>
  </si>
  <si>
    <t>Ss Meden Vale nc22</t>
  </si>
  <si>
    <t>Sherwood Ch's Ctr dt48</t>
  </si>
  <si>
    <t>Hawtonville Ch's Ctr dt48</t>
  </si>
  <si>
    <t>Bridge Ch'S Ctr dt48</t>
  </si>
  <si>
    <t>Ollerton Ch'S Ctr dt48</t>
  </si>
  <si>
    <t>Sherwd West Chs Ctr dt48</t>
  </si>
  <si>
    <t>Trent Villages dt48</t>
  </si>
  <si>
    <t>Newark &amp; Sherwd Dist dt48</t>
  </si>
  <si>
    <t>Cotgrave Ch's Centre tc85</t>
  </si>
  <si>
    <t>ELeake/Keyworth Ch C tc85</t>
  </si>
  <si>
    <t>Rushcl West Ch'S Ctr tc85</t>
  </si>
  <si>
    <t>Rushcl Dist Ch's Ctr tc85</t>
  </si>
  <si>
    <t>Ey Playgroup Support td49</t>
  </si>
  <si>
    <t>Ey Childcare Dev Cf td49</t>
  </si>
  <si>
    <t>Out Of Sch Other td49</t>
  </si>
  <si>
    <t>Support C'minder Sch td49</t>
  </si>
  <si>
    <t>2 Year Olds Pilot NC22</t>
  </si>
  <si>
    <t>Lakeside Adventure Base ch75</t>
  </si>
  <si>
    <t>Adventure Bases</t>
  </si>
  <si>
    <t>Sandhill Lake</t>
  </si>
  <si>
    <t>The Mill</t>
  </si>
  <si>
    <t>Outdoor Equipment Store ch75</t>
  </si>
  <si>
    <t>Shadow</t>
  </si>
  <si>
    <t>St Michaels General kw26</t>
  </si>
  <si>
    <t>Hagg Farm General kw26</t>
  </si>
  <si>
    <t>St Michaels General bh39</t>
  </si>
  <si>
    <t>Hagg Farm General bh39</t>
  </si>
  <si>
    <t>Brackenhurst General gr15</t>
  </si>
  <si>
    <t>Perlethorpe General gr15</t>
  </si>
  <si>
    <t>Bestwood General gr15</t>
  </si>
  <si>
    <t>Orienteering General gr15</t>
  </si>
  <si>
    <t>Hucknall Family Cen jg71</t>
  </si>
  <si>
    <t>Sutton Family Centre jg71</t>
  </si>
  <si>
    <t>Nth Worksop Family C jg71</t>
  </si>
  <si>
    <t>Sandy Banks jt71</t>
  </si>
  <si>
    <t>Newark Family Centre jg71</t>
  </si>
  <si>
    <t>Dukeries Family Cent jg71</t>
  </si>
  <si>
    <t>Beeston Family Ctr  lm63</t>
  </si>
  <si>
    <t>Gedling View Family C lm63</t>
  </si>
  <si>
    <t>Bassetlaw/Newark Pay jg71</t>
  </si>
  <si>
    <t>Ashfield/Mansfld Pay jt71</t>
  </si>
  <si>
    <t>Broxt/Gedl/Rush Pay lm63</t>
  </si>
  <si>
    <t>Bassetlaw Daycarers jg71</t>
  </si>
  <si>
    <t>BOOKFUND COUNTY jl11</t>
  </si>
  <si>
    <t>Surplus Books Displ jl11</t>
  </si>
  <si>
    <t>Book Purchases City jl11</t>
  </si>
  <si>
    <t>Educatn Library Serv jh20</t>
  </si>
  <si>
    <t>Rufford General jc54</t>
  </si>
  <si>
    <t>Rufford Car Parking jc54</t>
  </si>
  <si>
    <t>Rufford Abbey End jc54</t>
  </si>
  <si>
    <t>Rufford Stable Block jc54</t>
  </si>
  <si>
    <t>Rufford Rangers jc54</t>
  </si>
  <si>
    <t>Rufford Mill Cottages jc54</t>
  </si>
  <si>
    <t>Visitor Services lh27</t>
  </si>
  <si>
    <t>Sherwood General ib7</t>
  </si>
  <si>
    <t>Sherwood Car Parking ib7</t>
  </si>
  <si>
    <t>Sherwood Events ib7</t>
  </si>
  <si>
    <t>Sherwood HLS ib7</t>
  </si>
  <si>
    <t>Sherwood Rangers ib7</t>
  </si>
  <si>
    <t>Central Store le33</t>
  </si>
  <si>
    <t>Retail - Corp le33</t>
  </si>
  <si>
    <t>Sherwood Heritage Shop le33</t>
  </si>
  <si>
    <t>Robinhood Shop le33</t>
  </si>
  <si>
    <t>Visitors Info Centre le33</t>
  </si>
  <si>
    <t>Rufford Gift Shop le33</t>
  </si>
  <si>
    <t>Lakeside Garden Centre le33</t>
  </si>
  <si>
    <t>Rufford Craft Shop le33</t>
  </si>
  <si>
    <t>Outdoor Living le33</t>
  </si>
  <si>
    <t>Catering - Corp iag1</t>
  </si>
  <si>
    <t>Catering Sherwood iag1</t>
  </si>
  <si>
    <t>Sfvc Forest Table iag1</t>
  </si>
  <si>
    <t>Sfvc Kiosk iag1</t>
  </si>
  <si>
    <t>Sfvc Caravan iag1</t>
  </si>
  <si>
    <t>Catering Rufford iag1</t>
  </si>
  <si>
    <t>Rufford Cabin iag1</t>
  </si>
  <si>
    <t>Rufford Savile Restaurant iag1</t>
  </si>
  <si>
    <t>Rufford Coach House iag1</t>
  </si>
  <si>
    <t>Mill-first Floor Catering I&amp;e iag1</t>
  </si>
  <si>
    <t>Mill-tea Shop Catering I&amp;e iag1</t>
  </si>
  <si>
    <t>Rufford Caravan iag1</t>
  </si>
  <si>
    <t>ACLS SFA WFL rs77</t>
  </si>
  <si>
    <t>ACLS SFA FLLN rs77</t>
  </si>
  <si>
    <t>ACLS Other Funders rs77</t>
  </si>
  <si>
    <t>Swimming General np21</t>
  </si>
  <si>
    <t>TM NWSC hd52</t>
  </si>
  <si>
    <t>NWSC Central Services hd52</t>
  </si>
  <si>
    <t>NWSC Campsite hd52</t>
  </si>
  <si>
    <t>NWSC Sports hd52</t>
  </si>
  <si>
    <t>NWSC Sports Gym hd52</t>
  </si>
  <si>
    <t>NWSC Sports Centre hd52</t>
  </si>
  <si>
    <t>NWSC -Slalom hd52</t>
  </si>
  <si>
    <t>NWSC -Ski Tow hd52</t>
  </si>
  <si>
    <t>NWSC Water hd52</t>
  </si>
  <si>
    <t>NWSC -Lake hd52</t>
  </si>
  <si>
    <t>NWSC Hospitality hd52</t>
  </si>
  <si>
    <t>NWSC -Hotel Accommodation hd52</t>
  </si>
  <si>
    <t>NWSC -Conferencing hd52</t>
  </si>
  <si>
    <t>NWSC -Catering hd52</t>
  </si>
  <si>
    <t>ACLS NCC kg91</t>
  </si>
  <si>
    <t>SFA PCDL kg91</t>
  </si>
  <si>
    <t>ACLS Other Funders kg91</t>
  </si>
  <si>
    <t>Incl Multi Skill Coach cr40</t>
  </si>
  <si>
    <t>Play Sport cr40</t>
  </si>
  <si>
    <t>Csp Leadership Contr cr40</t>
  </si>
  <si>
    <t>NGB PROJECT COSTS cr40</t>
  </si>
  <si>
    <t>NGB COACH &amp; WORK DEV cr40</t>
  </si>
  <si>
    <t>Csp Coach Dev Contrt cr40</t>
  </si>
  <si>
    <t>Supervised Contact S cr40</t>
  </si>
  <si>
    <t>Basketball cr40</t>
  </si>
  <si>
    <t>Swimming cr40</t>
  </si>
  <si>
    <t>Incl Multi Skill Coach dr47</t>
  </si>
  <si>
    <t>Play Sport dr47</t>
  </si>
  <si>
    <t>Csp Leadership Contr dr47</t>
  </si>
  <si>
    <t>NGB PROJECT COSTS dr47</t>
  </si>
  <si>
    <t>NGB COACH &amp; WORK DEV dr47</t>
  </si>
  <si>
    <t>Csp Coach Dev Contrt dr47</t>
  </si>
  <si>
    <t>Supervised Contact S dr47</t>
  </si>
  <si>
    <t>Basketball dr47</t>
  </si>
  <si>
    <t>Swimming dr47</t>
  </si>
  <si>
    <t>Schools Outreach dp42</t>
  </si>
  <si>
    <t>Artist Led Workshops dp42</t>
  </si>
  <si>
    <t>Community Outreach dp42</t>
  </si>
  <si>
    <t>Big Draw dp42</t>
  </si>
  <si>
    <t>Arts Rufford Gallery dp42</t>
  </si>
  <si>
    <t>Rural Touring Business Management sb32</t>
  </si>
  <si>
    <t>Rural Touring Notts sb32</t>
  </si>
  <si>
    <t>Rural Touring Lincs sb32</t>
  </si>
  <si>
    <t>Rural Touring Leics sb32</t>
  </si>
  <si>
    <t>Sports Service Core aw113</t>
  </si>
  <si>
    <t>Arts Core aw113</t>
  </si>
  <si>
    <t>Sports &amp;Arts General aw113</t>
  </si>
  <si>
    <t>Arts Commissioning aw113</t>
  </si>
  <si>
    <t>Creative Green House aw113</t>
  </si>
  <si>
    <t>EARTH &amp; FIRE aw113</t>
  </si>
  <si>
    <t>Youth Music Grant aw113</t>
  </si>
  <si>
    <t>Enquire aw113</t>
  </si>
  <si>
    <t>Mark&amp; Youth Contract aw113</t>
  </si>
  <si>
    <t>LA CULTURAL PART'P aw113</t>
  </si>
  <si>
    <t>Arts Partnership EYp aw113</t>
  </si>
  <si>
    <t>Sports Commissioning aw113</t>
  </si>
  <si>
    <t>Sports Review ofYear aw113</t>
  </si>
  <si>
    <t>Inside out Project aw113</t>
  </si>
  <si>
    <t>Dis Sport Ann Proj. aw113</t>
  </si>
  <si>
    <t>Playground to Podium aw113</t>
  </si>
  <si>
    <t>Website Partnership aw113</t>
  </si>
  <si>
    <t>County Archives ri3</t>
  </si>
  <si>
    <t>Glaisdale Records Ct ri3</t>
  </si>
  <si>
    <t>Ollerton Records Off ri3</t>
  </si>
  <si>
    <t>Publications Lib Ser ri3</t>
  </si>
  <si>
    <t>Purchase Fund ri3</t>
  </si>
  <si>
    <t>County Archives cw72</t>
  </si>
  <si>
    <t>Glaisdale Records Ct cw72</t>
  </si>
  <si>
    <t>Ollerton Records Off cw72</t>
  </si>
  <si>
    <t>Publications Lib Ser cw72</t>
  </si>
  <si>
    <t>Purchase Fund cw72</t>
  </si>
  <si>
    <t>County Archives bes1</t>
  </si>
  <si>
    <t>Glaisdale Records Ct bes1</t>
  </si>
  <si>
    <t>Ollerton Records Off bes1</t>
  </si>
  <si>
    <t>Publications Lib Ser bes1</t>
  </si>
  <si>
    <t>Purchase Fund bes1</t>
  </si>
  <si>
    <t>Book Collectors Pay fl21</t>
  </si>
  <si>
    <t>BSS  fl21</t>
  </si>
  <si>
    <t>Glaisdale Buildings fl21</t>
  </si>
  <si>
    <t>TM LIB RESOURCES fl21</t>
  </si>
  <si>
    <t>BOOK SERV&amp;SUPS fl21</t>
  </si>
  <si>
    <t>Library Resrces Opps fl21</t>
  </si>
  <si>
    <t>IT SUP SER CITY fl21</t>
  </si>
  <si>
    <t>Systems Team fl21</t>
  </si>
  <si>
    <t>Self Service Techngy fl21</t>
  </si>
  <si>
    <t>Rampton (Hosp) fl21</t>
  </si>
  <si>
    <t>Hmp Ranby Library fl21</t>
  </si>
  <si>
    <t>PRISON LIBRARIANS fl21</t>
  </si>
  <si>
    <t>Book Collectors Pay pc54</t>
  </si>
  <si>
    <t>BSS  pc54</t>
  </si>
  <si>
    <t>Glaisdale Buildings pc54</t>
  </si>
  <si>
    <t>TM LIB RESOURCES pc54</t>
  </si>
  <si>
    <t>BOOK SERV&amp;SUPS pc54</t>
  </si>
  <si>
    <t>Library Resrces Opps pc54</t>
  </si>
  <si>
    <t>IT SUP SER CITY pc54</t>
  </si>
  <si>
    <t>Systems Team pc54</t>
  </si>
  <si>
    <t>Self Service Techngy pc54</t>
  </si>
  <si>
    <t>Rampton (Hosp) pc54</t>
  </si>
  <si>
    <t>Hmp Ranby Library pc54</t>
  </si>
  <si>
    <t>PRISON LIBRARIANS pc54</t>
  </si>
  <si>
    <t>Book Collectors Pay sb58</t>
  </si>
  <si>
    <t>BSS  sb58</t>
  </si>
  <si>
    <t>Glaisdale Buildings sb58</t>
  </si>
  <si>
    <t>TM LIB RESOURCES sb58</t>
  </si>
  <si>
    <t>BOOK SERV&amp;SUPS sb58</t>
  </si>
  <si>
    <t>Library Resrces Opps sb58</t>
  </si>
  <si>
    <t>IT SUP SER CITY sb58</t>
  </si>
  <si>
    <t>Systems Team sb58</t>
  </si>
  <si>
    <t>Self Service Techngy sb58</t>
  </si>
  <si>
    <t>Rampton (Hosp) sb58</t>
  </si>
  <si>
    <t>Hmp Ranby Library sb58</t>
  </si>
  <si>
    <t>PRISON LIBRARIANS sb58</t>
  </si>
  <si>
    <t>LSD DL CY md112</t>
  </si>
  <si>
    <t>LSD DL READING md112</t>
  </si>
  <si>
    <t>Letterbox Club md112</t>
  </si>
  <si>
    <t>Libraries Trading md112</t>
  </si>
  <si>
    <t>LSD DL CY al20</t>
  </si>
  <si>
    <t>LSD DL READING al20</t>
  </si>
  <si>
    <t>Letterbox Club al20</t>
  </si>
  <si>
    <t>Libraries Trading al20</t>
  </si>
  <si>
    <t>LSD DL CY sg59</t>
  </si>
  <si>
    <t>LSD DL READING sg59</t>
  </si>
  <si>
    <t>Letterbox Club sg59</t>
  </si>
  <si>
    <t>Libraries Trading sg59</t>
  </si>
  <si>
    <t>Operational Budgets ap72</t>
  </si>
  <si>
    <t>Retford Denman Libry mn22</t>
  </si>
  <si>
    <t>Worksop Library mn22</t>
  </si>
  <si>
    <t>Balmoral Library mn22</t>
  </si>
  <si>
    <t>Bircotes Library mn22</t>
  </si>
  <si>
    <t>Carlton-in-Lindk Lib mn22</t>
  </si>
  <si>
    <t>Langold Library mn22</t>
  </si>
  <si>
    <t>Tuxford Library ct22</t>
  </si>
  <si>
    <t>Misterton Library mn22</t>
  </si>
  <si>
    <t>Carlton Library gr14</t>
  </si>
  <si>
    <t>Carlton Hill Library gr14</t>
  </si>
  <si>
    <t>Gedling Library gr14</t>
  </si>
  <si>
    <t>Mapperley Library gr14</t>
  </si>
  <si>
    <t>Blidworth Library ct22</t>
  </si>
  <si>
    <t>Calverton Library gr14</t>
  </si>
  <si>
    <t>Woodthorpe Library gr14</t>
  </si>
  <si>
    <t>Ravenshead Library ct22</t>
  </si>
  <si>
    <t>Arnold Library gr14</t>
  </si>
  <si>
    <t>Hucknall Library pc120</t>
  </si>
  <si>
    <t>Edgewood Library pc120</t>
  </si>
  <si>
    <t>Eastwood Library pc120</t>
  </si>
  <si>
    <t>Kimberley Library pc120</t>
  </si>
  <si>
    <t>Burton Joyce Library gr14</t>
  </si>
  <si>
    <t>Ollerton Library ct22</t>
  </si>
  <si>
    <t>Edwinstowe Library ct22</t>
  </si>
  <si>
    <t>Farnsfield Library ct22</t>
  </si>
  <si>
    <t>Balderton Library ct22</t>
  </si>
  <si>
    <t>Southwell Library ct22</t>
  </si>
  <si>
    <t>Collingham Library ct22</t>
  </si>
  <si>
    <t>Lowdham Library gr14</t>
  </si>
  <si>
    <t>Sutton On Trent Lib ct22</t>
  </si>
  <si>
    <t>Bilsthorpe Library ct22</t>
  </si>
  <si>
    <t>Newark Library ct22</t>
  </si>
  <si>
    <t>West Bridgford Lib hs8</t>
  </si>
  <si>
    <t>Radcliffe O - T Lib hs8</t>
  </si>
  <si>
    <t>Bingham Library hs8</t>
  </si>
  <si>
    <t>Keyworth Library hs8</t>
  </si>
  <si>
    <t>Ruddington Library hs8</t>
  </si>
  <si>
    <t>East Leake Library hs8</t>
  </si>
  <si>
    <t>Sutton BonningtonLib hs8</t>
  </si>
  <si>
    <t>Gotham Library hs8</t>
  </si>
  <si>
    <t>Beeston Library gr14</t>
  </si>
  <si>
    <t>Toton Library gr14</t>
  </si>
  <si>
    <t>Inham Nook Library gr14</t>
  </si>
  <si>
    <t>Stapleford Library gr14</t>
  </si>
  <si>
    <t>Mansf'ld W'house Lib mn22</t>
  </si>
  <si>
    <t>Mansfield Library eg17</t>
  </si>
  <si>
    <t>Warsop Library mn22</t>
  </si>
  <si>
    <t>Forest Town Library mn22</t>
  </si>
  <si>
    <t>Ladybrook Library mn22</t>
  </si>
  <si>
    <t>Clipstone Library ct22</t>
  </si>
  <si>
    <t>Rainworth Library ct22</t>
  </si>
  <si>
    <t>Annesley W'house Lib pc120</t>
  </si>
  <si>
    <t>Huthwaite Library pc120</t>
  </si>
  <si>
    <t>Jacksdale Library pc120</t>
  </si>
  <si>
    <t>Kirkby-in-Ashfld Lib pc120</t>
  </si>
  <si>
    <t>Selston Library pc120</t>
  </si>
  <si>
    <t>Skegby Library pc120</t>
  </si>
  <si>
    <t>Sutton-in-Ashfld Lib pc120</t>
  </si>
  <si>
    <t>Sutton-in-Ashfld Lib jw152</t>
  </si>
  <si>
    <t>Hucknall Library jw152</t>
  </si>
  <si>
    <t>Kirkby-in-Ashfld Lib jw152</t>
  </si>
  <si>
    <t>Huthwaite Library jw152</t>
  </si>
  <si>
    <t>Annesley W'house Lib jw152</t>
  </si>
  <si>
    <t>Jacksdale Library jw152</t>
  </si>
  <si>
    <t>Selston Library jw152</t>
  </si>
  <si>
    <t>Skegby Library jw152</t>
  </si>
  <si>
    <t>Edgewood Library jw152</t>
  </si>
  <si>
    <t>Eastwood Library jw152</t>
  </si>
  <si>
    <t>Kimberley Library jw152</t>
  </si>
  <si>
    <t>Operational Budgets ceb10</t>
  </si>
  <si>
    <t>PLAY Central</t>
  </si>
  <si>
    <t>Blackburn House Boughton Pumping Station</t>
  </si>
  <si>
    <t>The Riding Hall</t>
  </si>
  <si>
    <t>The Kelham House Country Manor Hotel</t>
  </si>
  <si>
    <t>The Full Moon at Morton LLP</t>
  </si>
  <si>
    <t>No Recourse Public Funds Newark</t>
  </si>
  <si>
    <t>North R &amp; A No Recourse Public Funds</t>
  </si>
  <si>
    <t>Bassetlaw No Recourse Public Funds</t>
  </si>
  <si>
    <t>Mansfield No Recourse Public Funds</t>
  </si>
  <si>
    <t>Ashfield No Recourse Public Funds</t>
  </si>
  <si>
    <t>South R &amp; A No Recourse Public Funds</t>
  </si>
  <si>
    <t>BGR No Recourse Public Funds</t>
  </si>
  <si>
    <t>County Lib Books- Junior</t>
  </si>
  <si>
    <t>County Lib Books- Adults</t>
  </si>
  <si>
    <t>County Newspapers and Periodicals</t>
  </si>
  <si>
    <t>County Electronic Books</t>
  </si>
  <si>
    <t>County Talking Books- Adult</t>
  </si>
  <si>
    <t>County Compact Discs</t>
  </si>
  <si>
    <t>County DVD Purchases</t>
  </si>
  <si>
    <t>County Talking Books- Junior</t>
  </si>
  <si>
    <t>City Lib Books- Junior</t>
  </si>
  <si>
    <t>City Lib Books- Adults</t>
  </si>
  <si>
    <t>City Newspapers and Periodicals</t>
  </si>
  <si>
    <t>City Electronic Books</t>
  </si>
  <si>
    <t>City Talking Books- Adult</t>
  </si>
  <si>
    <t>City Compact Discs</t>
  </si>
  <si>
    <t>City DVD Purchases</t>
  </si>
  <si>
    <t>City Talking Books- Junior</t>
  </si>
  <si>
    <t>Conservation Materials</t>
  </si>
  <si>
    <t>Photographic Fees</t>
  </si>
  <si>
    <t>Lecture Fees</t>
  </si>
  <si>
    <t>Microfiche Sales</t>
  </si>
  <si>
    <t>Sutton Pool Hours</t>
  </si>
  <si>
    <t>Hucknall Pool Hours</t>
  </si>
  <si>
    <t>Kirkby Pool Hours</t>
  </si>
  <si>
    <t>Huthwaite Pool Hours</t>
  </si>
  <si>
    <t>Skegby Pool Hours</t>
  </si>
  <si>
    <t>Selston Pool Hours</t>
  </si>
  <si>
    <t>Jacksdale Pool Hours</t>
  </si>
  <si>
    <t>Annesley Pool Hours</t>
  </si>
  <si>
    <t>Eastwood Pool Hours</t>
  </si>
  <si>
    <t>Kimberley Pool Hours</t>
  </si>
  <si>
    <t>Edgewood Pool Hours</t>
  </si>
  <si>
    <t>Worksop Pool Hours</t>
  </si>
  <si>
    <t>Retford Pool Hours</t>
  </si>
  <si>
    <t>BIrcotes Pool Hours</t>
  </si>
  <si>
    <t>Misterton Pool Hours</t>
  </si>
  <si>
    <t>Langold Pool Hours</t>
  </si>
  <si>
    <t>Carlton In Lindrick Pool Hours</t>
  </si>
  <si>
    <t>Balmoral Pool Hours</t>
  </si>
  <si>
    <t>Mansfield Woodhouse Pool Hours</t>
  </si>
  <si>
    <t>Forest Town Pool Hours</t>
  </si>
  <si>
    <t>Warsop Pool Hours</t>
  </si>
  <si>
    <t>Ladybrook Pool Hours</t>
  </si>
  <si>
    <t>Mansfield Library Pool Hours</t>
  </si>
  <si>
    <t>West Bridgford Pool Hours</t>
  </si>
  <si>
    <t>Bingham Pool Hours</t>
  </si>
  <si>
    <t>Radcliffe Pool Hours</t>
  </si>
  <si>
    <t>Keyworth Pool Hours</t>
  </si>
  <si>
    <t>Ruddington Pool Hours</t>
  </si>
  <si>
    <t>East Leake Pool Hours</t>
  </si>
  <si>
    <t>Sutton Bonnington Pool Hours</t>
  </si>
  <si>
    <t>Gotham Pool Hours</t>
  </si>
  <si>
    <t>Newark Pool Hours</t>
  </si>
  <si>
    <t>Southwell Pool Hours</t>
  </si>
  <si>
    <t>Ollerton Pool Hours</t>
  </si>
  <si>
    <t>Edwinstowe Pool Hours</t>
  </si>
  <si>
    <t>Clipstone Pool Hours</t>
  </si>
  <si>
    <t>Balderton Pool Hours</t>
  </si>
  <si>
    <t>Harnessing Technology JDL1</t>
  </si>
  <si>
    <t>Collingham Pool Hours</t>
  </si>
  <si>
    <t>Sutton On Trent Pool Hours</t>
  </si>
  <si>
    <t>Tuxford Pool Hours</t>
  </si>
  <si>
    <t>Ravenshead Pool Hours</t>
  </si>
  <si>
    <t>Bilsthorpe Pool Hours</t>
  </si>
  <si>
    <t>Blidworth Pool Hours</t>
  </si>
  <si>
    <t>Farnsfield Pool Hours</t>
  </si>
  <si>
    <t>Rainworth Pool Hours</t>
  </si>
  <si>
    <t>Dukeries Library Pool Hours</t>
  </si>
  <si>
    <t>Arnold Library Pool Hours</t>
  </si>
  <si>
    <t>Beeston Library Pool Hours</t>
  </si>
  <si>
    <t>Stapleford Pool Hours</t>
  </si>
  <si>
    <t>Inham Nook Pool Hours</t>
  </si>
  <si>
    <t>Toton Pool Hours</t>
  </si>
  <si>
    <t>Carlton Pool Hours</t>
  </si>
  <si>
    <t>Mapperley Pool Hours</t>
  </si>
  <si>
    <t>Woodthorpe Pool Hours</t>
  </si>
  <si>
    <t>Carlton Hill Pool Hours</t>
  </si>
  <si>
    <t>Calverton Pool Hours</t>
  </si>
  <si>
    <t>Gedling Pool Hours</t>
  </si>
  <si>
    <t>Burton Joyce Pool Hours</t>
  </si>
  <si>
    <t>Lowdham Pool Hours</t>
  </si>
  <si>
    <t>Sutton Training</t>
  </si>
  <si>
    <t>HucknallTraining</t>
  </si>
  <si>
    <t>Kirkby Training</t>
  </si>
  <si>
    <t>HuthwaiteTraining</t>
  </si>
  <si>
    <t>Skegby Training</t>
  </si>
  <si>
    <t>Selston Training</t>
  </si>
  <si>
    <t>Jacksdale Training</t>
  </si>
  <si>
    <t>Annesley Training</t>
  </si>
  <si>
    <t>Eastwood Training</t>
  </si>
  <si>
    <t>Kimberley Training</t>
  </si>
  <si>
    <t>Edgewood Training</t>
  </si>
  <si>
    <t>Worksop Training</t>
  </si>
  <si>
    <t>Retford Training</t>
  </si>
  <si>
    <t>Bircotes Training</t>
  </si>
  <si>
    <t>Misterton Training</t>
  </si>
  <si>
    <t>Langold Training</t>
  </si>
  <si>
    <t>Carlton In Lindrick Training</t>
  </si>
  <si>
    <t>Balmoral Training</t>
  </si>
  <si>
    <t>Mansfield Woodhouse Training</t>
  </si>
  <si>
    <t>Forest Town Training</t>
  </si>
  <si>
    <t>Warsop Training</t>
  </si>
  <si>
    <t>Ladybrook Training</t>
  </si>
  <si>
    <t>Mansfield Library Training</t>
  </si>
  <si>
    <t>West Bridgford Training</t>
  </si>
  <si>
    <t>Bingham Training</t>
  </si>
  <si>
    <t>Radcliffe Training</t>
  </si>
  <si>
    <t>Keyworth Training</t>
  </si>
  <si>
    <t>Ruddington Training</t>
  </si>
  <si>
    <t>East Leake Training</t>
  </si>
  <si>
    <t>Sutton Bonnington Training</t>
  </si>
  <si>
    <t>Gotham Training</t>
  </si>
  <si>
    <t>Newark Training</t>
  </si>
  <si>
    <t>Southwell Training</t>
  </si>
  <si>
    <t>Ollerton Training</t>
  </si>
  <si>
    <t>Edwinstowe Training</t>
  </si>
  <si>
    <t>Clipstone Training</t>
  </si>
  <si>
    <t>Balderton Training</t>
  </si>
  <si>
    <t>Cottingham Training</t>
  </si>
  <si>
    <t>Sutton on Trent Training</t>
  </si>
  <si>
    <t>Tuxford Training</t>
  </si>
  <si>
    <t>Ravenshead Training</t>
  </si>
  <si>
    <t>Bilsthorpe Training</t>
  </si>
  <si>
    <t>Blidworth Training</t>
  </si>
  <si>
    <t>Farnsfield Training</t>
  </si>
  <si>
    <t>Rainworth Training</t>
  </si>
  <si>
    <t>Dukeries Library Training</t>
  </si>
  <si>
    <t>Arnold Library Training</t>
  </si>
  <si>
    <t>Beeston LibraryTraining</t>
  </si>
  <si>
    <t>Stapleford Training</t>
  </si>
  <si>
    <t>Inham Nook Training</t>
  </si>
  <si>
    <t>Toton Training</t>
  </si>
  <si>
    <t>Carlton Training</t>
  </si>
  <si>
    <t>Mapperly Training</t>
  </si>
  <si>
    <t>Woodthorpe Training</t>
  </si>
  <si>
    <t>Carlton Hill Training</t>
  </si>
  <si>
    <t>Calverton Training</t>
  </si>
  <si>
    <t>Gedling Training</t>
  </si>
  <si>
    <t>Burton Joyce Training</t>
  </si>
  <si>
    <t>Lowdham Training</t>
  </si>
  <si>
    <t>Hagg Farm Main Centre Notts Schools</t>
  </si>
  <si>
    <t>Hagg Farm Main Centre All other Use</t>
  </si>
  <si>
    <t>Hagg Farm JHB Notts Schools</t>
  </si>
  <si>
    <t>Hagg Farm JHB All Other Use</t>
  </si>
  <si>
    <t>Hagg Farm Inset</t>
  </si>
  <si>
    <t>Hagg Farm Catering</t>
  </si>
  <si>
    <t>Hagg Farm Extra Staffing</t>
  </si>
  <si>
    <t>Hagg Farm Other</t>
  </si>
  <si>
    <t>St Michael's Notts Schools</t>
  </si>
  <si>
    <t>St Michael's Other</t>
  </si>
  <si>
    <t>St Michael's Cottage Notts Schools</t>
  </si>
  <si>
    <t>St Michael's Cottage Other</t>
  </si>
  <si>
    <t>St Michael's Catering</t>
  </si>
  <si>
    <t>St Michael's INSET</t>
  </si>
  <si>
    <t>St Michael's Extra Staffing</t>
  </si>
  <si>
    <t>Brackenhurst Notts Schools</t>
  </si>
  <si>
    <t>Brackenhurst Other</t>
  </si>
  <si>
    <t>Perlethorpe Notts Schools</t>
  </si>
  <si>
    <t>Perlethorpe Other</t>
  </si>
  <si>
    <t>Env ED AEA Charges To Schools</t>
  </si>
  <si>
    <t>Env ED AEA OEA INSET</t>
  </si>
  <si>
    <t>Env ED AEA Other</t>
  </si>
  <si>
    <t>Lakeside Notts School Income</t>
  </si>
  <si>
    <t>Lakeside Other Notts YP Income</t>
  </si>
  <si>
    <t>Lakeside Other Usage Income</t>
  </si>
  <si>
    <t>The Mill Notts School Income</t>
  </si>
  <si>
    <t>The Mill Other Notts YP Income</t>
  </si>
  <si>
    <t>The Mill All Other Usage Income</t>
  </si>
  <si>
    <t>Adventure Grants</t>
  </si>
  <si>
    <t>Adventure Residentials</t>
  </si>
  <si>
    <t>Adventure Adult Services</t>
  </si>
  <si>
    <t>Loxley Unit</t>
  </si>
  <si>
    <t>Scarlet Unit</t>
  </si>
  <si>
    <t>Sherwood Unit</t>
  </si>
  <si>
    <t>Professional Services SS74</t>
  </si>
  <si>
    <t>Education SS74</t>
  </si>
  <si>
    <t>Clayfields Catering</t>
  </si>
  <si>
    <t>Centre Wide SS74</t>
  </si>
  <si>
    <t>Scarlet Unit NG62</t>
  </si>
  <si>
    <t>Loxley Unit NG62</t>
  </si>
  <si>
    <t>Sherwood Unit NG62</t>
  </si>
  <si>
    <t>Education NG62</t>
  </si>
  <si>
    <t>Professional Services NG62</t>
  </si>
  <si>
    <t>Clayfields Support Services - Buildings</t>
  </si>
  <si>
    <t>Centre Wide NG62</t>
  </si>
  <si>
    <t>Scarlet Unit TS10</t>
  </si>
  <si>
    <t>Loxley Unit TS10</t>
  </si>
  <si>
    <t>Sherwood Unit TS10</t>
  </si>
  <si>
    <t>Education TS10</t>
  </si>
  <si>
    <t>Professional Services TS10</t>
  </si>
  <si>
    <t>Caudwell House- OM</t>
  </si>
  <si>
    <t>Project Officers SW275</t>
  </si>
  <si>
    <t>Contract Care JAR8</t>
  </si>
  <si>
    <t>PPS Dev Officer SW275</t>
  </si>
  <si>
    <t>Workforce Development SW275</t>
  </si>
  <si>
    <t>Youth Service MC40</t>
  </si>
  <si>
    <t>Sitting and Befriending JMR8</t>
  </si>
  <si>
    <t>Promotion &amp; Participation SW275</t>
  </si>
  <si>
    <t>11th Session SW275</t>
  </si>
  <si>
    <t>Quick Wins SW275</t>
  </si>
  <si>
    <t>Brokerage Officer JW84</t>
  </si>
  <si>
    <t>Creditors Revenue OLA</t>
  </si>
  <si>
    <t>Debtors Revenue OLA</t>
  </si>
  <si>
    <t>Short Breaks Funding</t>
  </si>
  <si>
    <t>Sing Up Funding</t>
  </si>
  <si>
    <t>The Rowan Suite</t>
  </si>
  <si>
    <t>Newark Castle</t>
  </si>
  <si>
    <t>Camhs Cont to Tamhs</t>
  </si>
  <si>
    <t>The Garden Room</t>
  </si>
  <si>
    <t>The Oakdale Suite</t>
  </si>
  <si>
    <t>Lunch Clubs</t>
  </si>
  <si>
    <t>Kinds of Queniborough</t>
  </si>
  <si>
    <t>Parkcare</t>
  </si>
  <si>
    <t>County Care</t>
  </si>
  <si>
    <t>Nottingham City Counjcil</t>
  </si>
  <si>
    <t>Rotherham Education</t>
  </si>
  <si>
    <t>HPAS Ashfield</t>
  </si>
  <si>
    <t>HPAS Bassetlaw</t>
  </si>
  <si>
    <t>HPAS Broxtowe</t>
  </si>
  <si>
    <t>HPAS Gedling</t>
  </si>
  <si>
    <t>HPAS Mansfield</t>
  </si>
  <si>
    <t>HPAS Newark</t>
  </si>
  <si>
    <t>Tupe X - Direct Serv</t>
  </si>
  <si>
    <t>Non Tupe X Dir Serv</t>
  </si>
  <si>
    <t>Tupe X -Direct Serv</t>
  </si>
  <si>
    <t>Publishing Project</t>
  </si>
  <si>
    <t>Ash Fostering Team 1</t>
  </si>
  <si>
    <t>Ash Fostering Team 2</t>
  </si>
  <si>
    <t>Ash Fostering Team 3</t>
  </si>
  <si>
    <t>Ash Fostering Team 4</t>
  </si>
  <si>
    <t>Ash Contact Team 1</t>
  </si>
  <si>
    <t>Ash Contact Team 2</t>
  </si>
  <si>
    <t>Ash Contact Team 3</t>
  </si>
  <si>
    <t>Ash Contact Team 4</t>
  </si>
  <si>
    <t>Ash Sch Trans Team 1</t>
  </si>
  <si>
    <t>Ash Sch Trans Team 2</t>
  </si>
  <si>
    <t>Ash Sch Trans Team 3</t>
  </si>
  <si>
    <t>Ash Sch Trans Team 4</t>
  </si>
  <si>
    <t>Bas Fostering Team 1</t>
  </si>
  <si>
    <t>Bas Fostering Team 3</t>
  </si>
  <si>
    <t>Bas Contact Team 1</t>
  </si>
  <si>
    <t>Bas Sch Trans Team 1</t>
  </si>
  <si>
    <t>Bestwood General SAH11</t>
  </si>
  <si>
    <t>Contract Carers JAR8</t>
  </si>
  <si>
    <t>Adoption Team JW1</t>
  </si>
  <si>
    <t>Sitting and Befriending JAR8</t>
  </si>
  <si>
    <t>Fostering Futures IT9</t>
  </si>
  <si>
    <t>Fostering Futures RE12</t>
  </si>
  <si>
    <t>Short Breaks Team JAR8</t>
  </si>
  <si>
    <t>Fostering Team CS85</t>
  </si>
  <si>
    <t>Fostering Team JW1</t>
  </si>
  <si>
    <t>Fostering Team mb16</t>
  </si>
  <si>
    <t>Oliver Quibell Children's Centre</t>
  </si>
  <si>
    <t>Fostering Team SW25</t>
  </si>
  <si>
    <t>Fostering Panels JB164</t>
  </si>
  <si>
    <t>Fostering Support CS85</t>
  </si>
  <si>
    <t>Fostering Support JW1</t>
  </si>
  <si>
    <t>Fostering Support MB16</t>
  </si>
  <si>
    <t>Fostering Support SW25</t>
  </si>
  <si>
    <t>New Fostering Team B</t>
  </si>
  <si>
    <t>New Contact Team B</t>
  </si>
  <si>
    <t>New Sch Trans Team B</t>
  </si>
  <si>
    <t>Ash CLA Living Ind 1</t>
  </si>
  <si>
    <t>Ash CLA Living Ind 2</t>
  </si>
  <si>
    <t>Ash CLA Living Ind 3</t>
  </si>
  <si>
    <t>Ash Act &amp; Sup Team 1</t>
  </si>
  <si>
    <t>Ash Act &amp; Sup Team 2</t>
  </si>
  <si>
    <t>Ash Act &amp; Sup Team 3</t>
  </si>
  <si>
    <t>Ash Act &amp; Sup Team 4</t>
  </si>
  <si>
    <t>Ash Supp To Rels 1</t>
  </si>
  <si>
    <t>Ash Supp To Rels 2</t>
  </si>
  <si>
    <t>Ash Supp To Rels 3</t>
  </si>
  <si>
    <t>Ash Supp To Rels 4</t>
  </si>
  <si>
    <t>Ash Homeless Team 1</t>
  </si>
  <si>
    <t>Ash Homeless Team 2</t>
  </si>
  <si>
    <t>Ash Homeless Team 3</t>
  </si>
  <si>
    <t>Ash Homeless Team 4</t>
  </si>
  <si>
    <t>Ash No Rec PF Team 1</t>
  </si>
  <si>
    <t>Ash No Rec PF Team 2</t>
  </si>
  <si>
    <t>Ash No Rec PF Team 3</t>
  </si>
  <si>
    <t>Ash No Rec PF Team 4</t>
  </si>
  <si>
    <t>Man Fostering Team 1</t>
  </si>
  <si>
    <t>Man Fostering Team 2</t>
  </si>
  <si>
    <t>Man Fostering Team 3</t>
  </si>
  <si>
    <t>Man Contact Team 1</t>
  </si>
  <si>
    <t>Man Contact Team 2</t>
  </si>
  <si>
    <t>Man Contact Team 3</t>
  </si>
  <si>
    <t>Mans Sch Trans Team 1</t>
  </si>
  <si>
    <t>Mans Sch Trans Team 2</t>
  </si>
  <si>
    <t>Mans Sch Trans Team 3</t>
  </si>
  <si>
    <t>BGR Fostering Brox 1</t>
  </si>
  <si>
    <t>BGR Fostering Ged 1</t>
  </si>
  <si>
    <t>BGR Fostering Ged 2</t>
  </si>
  <si>
    <t>BGR Fostering Ged 3</t>
  </si>
  <si>
    <t>BGR Contact Brox 1</t>
  </si>
  <si>
    <t>BGR Contact Ged 1</t>
  </si>
  <si>
    <t>BGR Contact Ged 2</t>
  </si>
  <si>
    <t>BGR Contact Ged 3</t>
  </si>
  <si>
    <t>BGR Sch Trans Brox 1</t>
  </si>
  <si>
    <t>BGR Sch Trans Ged 1</t>
  </si>
  <si>
    <t>BGR Sch Trans Ged 2</t>
  </si>
  <si>
    <t>BGR Sch Trans Ged 3</t>
  </si>
  <si>
    <t>Sup Contact Sess A</t>
  </si>
  <si>
    <t>Sup Contact Sess B</t>
  </si>
  <si>
    <t>Bas Sch Trans Team 3</t>
  </si>
  <si>
    <t>Local Ed Serv MW105</t>
  </si>
  <si>
    <t>North Base Gen MW105</t>
  </si>
  <si>
    <t>North Base Oll MW105</t>
  </si>
  <si>
    <t>North Base F C MW105</t>
  </si>
  <si>
    <t>North Base NLC MW105</t>
  </si>
  <si>
    <t>South Base Gen MW105</t>
  </si>
  <si>
    <t>Mans Fostering Team 4</t>
  </si>
  <si>
    <t>Workforce Development</t>
  </si>
  <si>
    <t>The Workhouse</t>
  </si>
  <si>
    <t>OLA Recoupment 08-09</t>
  </si>
  <si>
    <t>OLA Recoupment 09-10</t>
  </si>
  <si>
    <t>OLA Recoupment 10-11</t>
  </si>
  <si>
    <t>OLA Recoupment 11-12</t>
  </si>
  <si>
    <t>OLA Recoupment 12-13</t>
  </si>
  <si>
    <t>OLA Recoupment 06-07</t>
  </si>
  <si>
    <t>OLA Recoupment 07-08</t>
  </si>
  <si>
    <t>Sch Loan Account Income</t>
  </si>
  <si>
    <t>Play Holiday Club</t>
  </si>
  <si>
    <t>Play Team Manager</t>
  </si>
  <si>
    <t>Level 3/4 Commissioning</t>
  </si>
  <si>
    <t>Play Saturday Club</t>
  </si>
  <si>
    <t>BIP Supervisors</t>
  </si>
  <si>
    <t>Reach Out</t>
  </si>
  <si>
    <t>No Longer Used - Replaced by PCXA063</t>
  </si>
  <si>
    <t>No Longer Used - Replaced by PCXA064</t>
  </si>
  <si>
    <t>No Longer Used - Replaced by PCXG081</t>
  </si>
  <si>
    <t>No Longer Used - Replaced by PCXG083</t>
  </si>
  <si>
    <t>No Longer Used - Replaced by PCXG080</t>
  </si>
  <si>
    <t>No Longer Used - Replaced by PCXG082</t>
  </si>
  <si>
    <t>No Longer Used - Replaced by PCXG084</t>
  </si>
  <si>
    <t>Creditors Dept Culture</t>
  </si>
  <si>
    <t>Debtors Dept Culture</t>
  </si>
  <si>
    <t>Debtors Departmental</t>
  </si>
  <si>
    <t>Debtors Schools</t>
  </si>
  <si>
    <t>NRCC Pay</t>
  </si>
  <si>
    <t>RCVS Pay</t>
  </si>
  <si>
    <t>Portland College Pay</t>
  </si>
  <si>
    <t>School Bank Accounts Yr End</t>
  </si>
  <si>
    <t>Debtors recoupment Special</t>
  </si>
  <si>
    <t>Hand in Hand Day Nursery</t>
  </si>
  <si>
    <t>Bad Debt Cultural Services</t>
  </si>
  <si>
    <t>Bad Debt General</t>
  </si>
  <si>
    <t>Clayfields Bad Debt Provision</t>
  </si>
  <si>
    <t>Rufford Cabin</t>
  </si>
  <si>
    <t>Creditors Recoupment Special</t>
  </si>
  <si>
    <t>Sch Bank Accounts Yr End</t>
  </si>
  <si>
    <t>Yos Previous Yr Bal</t>
  </si>
  <si>
    <t>Francis Agnes Dean</t>
  </si>
  <si>
    <t>Charles Harlow</t>
  </si>
  <si>
    <t>Jonathon Whitehead</t>
  </si>
  <si>
    <t>Mark Lloyd</t>
  </si>
  <si>
    <t>Ann E Fox</t>
  </si>
  <si>
    <t>Ellen Godfrey</t>
  </si>
  <si>
    <t>H M Gray</t>
  </si>
  <si>
    <t>Bishops Court Bequest</t>
  </si>
  <si>
    <t>Ted Collins Bequest</t>
  </si>
  <si>
    <t>R Hayes Bequest</t>
  </si>
  <si>
    <t>Maria Martin</t>
  </si>
  <si>
    <t>Tracey Partingdon</t>
  </si>
  <si>
    <t>Watson Dean Michael G</t>
  </si>
  <si>
    <t>George William Croft</t>
  </si>
  <si>
    <t>J W Thomas</t>
  </si>
  <si>
    <t>Thera-Weds escorts</t>
  </si>
  <si>
    <t>Mencap - Older Carers</t>
  </si>
  <si>
    <t>Thera-DS transport</t>
  </si>
  <si>
    <t>Mencap-DS transport</t>
  </si>
  <si>
    <t>Bassetlaw LD Association</t>
  </si>
  <si>
    <t>Provider Forums</t>
  </si>
  <si>
    <t>Skills for Care</t>
  </si>
  <si>
    <t>Olympic Torch Relay</t>
  </si>
  <si>
    <t>Homeless Prevention</t>
  </si>
  <si>
    <t>Health Transition</t>
  </si>
  <si>
    <t>Think Local, Art Personal</t>
  </si>
  <si>
    <t>Person Centred Planning</t>
  </si>
  <si>
    <t>Burton Joyce Library</t>
  </si>
  <si>
    <t>Arnold Library</t>
  </si>
  <si>
    <t>Ollerton Library</t>
  </si>
  <si>
    <t>Kirkby Library</t>
  </si>
  <si>
    <t>Ravenshead Library</t>
  </si>
  <si>
    <t>Newark Library</t>
  </si>
  <si>
    <t>Stapleford Library</t>
  </si>
  <si>
    <t>Beeston Library</t>
  </si>
  <si>
    <t>Hucknall Library</t>
  </si>
  <si>
    <t>Calverton Library</t>
  </si>
  <si>
    <t>Eastwood Library</t>
  </si>
  <si>
    <t>Keyworth Library</t>
  </si>
  <si>
    <t>Worksop Library</t>
  </si>
  <si>
    <t>Sutton In Ashfield Library</t>
  </si>
  <si>
    <t>Retford Library</t>
  </si>
  <si>
    <t>Mansfield Library</t>
  </si>
  <si>
    <t>Warsop Library</t>
  </si>
  <si>
    <t>Mansfield Woodhouse Library</t>
  </si>
  <si>
    <t>Rushcliffe 4UTH</t>
  </si>
  <si>
    <t>Sherwood Industries Property Costs</t>
  </si>
  <si>
    <t>Prom Ind - North</t>
  </si>
  <si>
    <t>Prom Ind - South</t>
  </si>
  <si>
    <t>Prom Ind - OPAG</t>
  </si>
  <si>
    <t>First Contact</t>
  </si>
  <si>
    <t>Home From Hosp</t>
  </si>
  <si>
    <t>Community Out Adv</t>
  </si>
  <si>
    <t>Virtual Net</t>
  </si>
  <si>
    <t>14+ Pilot Project</t>
  </si>
  <si>
    <t>Behaviour Review</t>
  </si>
  <si>
    <t>HRET Transport</t>
  </si>
  <si>
    <t>Futures Contract</t>
  </si>
  <si>
    <t>Supporting People</t>
  </si>
  <si>
    <t>MM F &amp; C Dividends</t>
  </si>
  <si>
    <t>DST Programme Enhancement</t>
  </si>
  <si>
    <t>CFCS Sundry Debtor</t>
  </si>
  <si>
    <t>CFCS Sundry Creditor</t>
  </si>
  <si>
    <t>Archive P4DC</t>
  </si>
  <si>
    <t>Bassetlaw Property Costs</t>
  </si>
  <si>
    <t>Ollerton Property Costs</t>
  </si>
  <si>
    <t>Worksop Property Costs</t>
  </si>
  <si>
    <t>Newark Property Costs</t>
  </si>
  <si>
    <t>Mansfield Property Costs</t>
  </si>
  <si>
    <t>Southwell Property Costs</t>
  </si>
  <si>
    <t>Eastwood Property Costs</t>
  </si>
  <si>
    <t>Hucknall Property Costs</t>
  </si>
  <si>
    <t>Sutton-in-Ashfield Property Costs</t>
  </si>
  <si>
    <t>Rushcliffe Property Costs</t>
  </si>
  <si>
    <t>East Leake Property Costs</t>
  </si>
  <si>
    <t>Beeston Property Costs</t>
  </si>
  <si>
    <t>Stapleford Property Costs</t>
  </si>
  <si>
    <t>Bingham Property Costs</t>
  </si>
  <si>
    <t>Carlton Property Costs</t>
  </si>
  <si>
    <t>Gedling PLAY for Disabled sb88</t>
  </si>
  <si>
    <t>Penalty Notices - School Attendance</t>
  </si>
  <si>
    <t>Clayfields Centrewide</t>
  </si>
  <si>
    <t>Clayfields Prof Services</t>
  </si>
  <si>
    <t>Garden Room - Basic</t>
  </si>
  <si>
    <t>Garden Room - Standard</t>
  </si>
  <si>
    <t>Balderton Room</t>
  </si>
  <si>
    <t>Cedar Room</t>
  </si>
  <si>
    <t>Daybrook LC CC103</t>
  </si>
  <si>
    <t>Oakdale LC - BK20</t>
  </si>
  <si>
    <t>Claire Thorpe Debtors</t>
  </si>
  <si>
    <t>Claire Thorpe Creditors</t>
  </si>
  <si>
    <t>Claire L Kirk Debtors</t>
  </si>
  <si>
    <t>Claire L Kirk Creditors</t>
  </si>
  <si>
    <t>Diane Meads Debtors</t>
  </si>
  <si>
    <t>Danielle Price Debtors</t>
  </si>
  <si>
    <t>Danielle Price Creditors</t>
  </si>
  <si>
    <t>Pramender Salhan Debtors</t>
  </si>
  <si>
    <t>Pramender Salhan Creditors</t>
  </si>
  <si>
    <t>Debbie Gant Debtors</t>
  </si>
  <si>
    <t>Debbie Gant Creditors</t>
  </si>
  <si>
    <t>Kath Sargent Debtors</t>
  </si>
  <si>
    <t>Kath Sargent Creditors</t>
  </si>
  <si>
    <t>Janet Lowe Debtors</t>
  </si>
  <si>
    <t>Janet Lowe Creditors</t>
  </si>
  <si>
    <t>Faiza Ahmed Debtors</t>
  </si>
  <si>
    <t>Faiza Ahmed Creditors</t>
  </si>
  <si>
    <t>Nicola Stewart Debtors</t>
  </si>
  <si>
    <t>Nicola Stewart Creditors</t>
  </si>
  <si>
    <t>Linda Wilson Debtors</t>
  </si>
  <si>
    <t>Linda Wilson Creditors</t>
  </si>
  <si>
    <t>Phil Colcomb Debtors</t>
  </si>
  <si>
    <t>Phil Colcomb Creditors</t>
  </si>
  <si>
    <t>Paul Bailey Debtors</t>
  </si>
  <si>
    <t>Paul Bailey Creditors</t>
  </si>
  <si>
    <t>Ron Gelson Debtors</t>
  </si>
  <si>
    <t>Ron Gelson Creditors</t>
  </si>
  <si>
    <t>Robert Reynolds Debtors</t>
  </si>
  <si>
    <t>Robert Reynolds Creditors</t>
  </si>
  <si>
    <t>Sharon Dare Debtors</t>
  </si>
  <si>
    <t>Sharon Dare Creditors</t>
  </si>
  <si>
    <t>Sandra Webb Debtors</t>
  </si>
  <si>
    <t>Sandra Webb Creditors</t>
  </si>
  <si>
    <t>Sue Calladine Debtors</t>
  </si>
  <si>
    <t>Sue Calladine Creditors</t>
  </si>
  <si>
    <t>Pramender Salhan Debtor</t>
  </si>
  <si>
    <t>Pramender Salhan Creditor</t>
  </si>
  <si>
    <t>Sharon Dare Debtor</t>
  </si>
  <si>
    <t>Sharon Dare Creditor</t>
  </si>
  <si>
    <t>GSSG Ey Standard Dev Cf JW84 1</t>
  </si>
  <si>
    <t>Gedling PLAY for Disabled sb88 1</t>
  </si>
  <si>
    <t>Ashfield PLAY 1</t>
  </si>
  <si>
    <t>Gedling 4 UTH 1</t>
  </si>
  <si>
    <t>Level 3/4 Commissioning 1</t>
  </si>
  <si>
    <t>Direct Payments in Resi Care Pilot</t>
  </si>
  <si>
    <t>Shortbreaks Funding</t>
  </si>
  <si>
    <t>Abbot's Pantry</t>
  </si>
  <si>
    <t>Loans to Academies</t>
  </si>
  <si>
    <t>The Gallery at County House</t>
  </si>
  <si>
    <t>OLA Recoupment 13-14</t>
  </si>
  <si>
    <t>Robin Hood Festival 2013</t>
  </si>
  <si>
    <t>BIP CinN</t>
  </si>
  <si>
    <t>Appropriate Adults Service</t>
  </si>
  <si>
    <t>MW - Heritage Link</t>
  </si>
  <si>
    <t>Southwell Arts Space</t>
  </si>
  <si>
    <t>Carers Support</t>
  </si>
  <si>
    <t>Winter Pressures</t>
  </si>
  <si>
    <t>ERDS (Transformation)</t>
  </si>
  <si>
    <t>New/Sherw Intg Care</t>
  </si>
  <si>
    <t>Frail Elderly Person</t>
  </si>
  <si>
    <t>PPA Worksop S</t>
  </si>
  <si>
    <t>PPA Worksop NW</t>
  </si>
  <si>
    <t>PPA Worksop SE</t>
  </si>
  <si>
    <t>PPA Portland</t>
  </si>
  <si>
    <t>PPA Carr Bank</t>
  </si>
  <si>
    <t>PPA Woodlands</t>
  </si>
  <si>
    <t>PPA Sutton East</t>
  </si>
  <si>
    <t>PPA Kirkby East</t>
  </si>
  <si>
    <t>PPA Hucknall Central</t>
  </si>
  <si>
    <t>PPA Hucknall East</t>
  </si>
  <si>
    <t>PPA Sutton Central</t>
  </si>
  <si>
    <t>PPA Castle</t>
  </si>
  <si>
    <t>PPA Magnus</t>
  </si>
  <si>
    <t>PPA Neth &amp; Colwick</t>
  </si>
  <si>
    <t>PPA Eastwood South</t>
  </si>
  <si>
    <t>County Proj Hate</t>
  </si>
  <si>
    <t>County Proj DV</t>
  </si>
  <si>
    <t>County Proj Reoffend</t>
  </si>
  <si>
    <t>Cnty Proj Vlnt Crime</t>
  </si>
  <si>
    <t>Cnty Proj Youth Issu</t>
  </si>
  <si>
    <t>Youth Justice Grant</t>
  </si>
  <si>
    <t>Pos Futures Bassetlw</t>
  </si>
  <si>
    <t>Pos Futures Ashfield</t>
  </si>
  <si>
    <t>Newgate Street Rates</t>
  </si>
  <si>
    <t>Daybrook Learning Centre Rates</t>
  </si>
  <si>
    <t>Oakdale Learning Centre Rates</t>
  </si>
  <si>
    <t>Advertising &amp; Sponsorship</t>
  </si>
  <si>
    <t>PPCS Capital Income Received</t>
  </si>
  <si>
    <t>Reablement</t>
  </si>
  <si>
    <t>Health Related Funding</t>
  </si>
  <si>
    <t>Statemented Provision</t>
  </si>
  <si>
    <t>Kings Mill Hospital Registration Office</t>
  </si>
  <si>
    <t>Clayfields Health Centre</t>
  </si>
  <si>
    <t>Clayfields Centre Management</t>
  </si>
  <si>
    <t>Pay Recovery</t>
  </si>
  <si>
    <t>Rufford Car Parking</t>
  </si>
  <si>
    <t>Rufford Casual Staffing</t>
  </si>
  <si>
    <t>Rufford Mill</t>
  </si>
  <si>
    <t>Health Related Supp Special Schs</t>
  </si>
  <si>
    <t>Additional Support in Mainstream</t>
  </si>
  <si>
    <t>Children’s Centre Staff</t>
  </si>
  <si>
    <t>Matrix Accreditation</t>
  </si>
  <si>
    <t>Achieving Excellent Training</t>
  </si>
  <si>
    <t>Libraries IT</t>
  </si>
  <si>
    <t>School Conts To SCRP</t>
  </si>
  <si>
    <t>Southwell Artspace CYA RIA</t>
  </si>
  <si>
    <t>Former UASC KAZ050696</t>
  </si>
  <si>
    <t>OLA Recoupment 14-15</t>
  </si>
  <si>
    <t>Anthony Furber Creditors</t>
  </si>
  <si>
    <t>Anthony Furber Debtors</t>
  </si>
  <si>
    <t>Jaspreet Jhajj Creditors</t>
  </si>
  <si>
    <t>Jaspreet Jhajj Debtors</t>
  </si>
  <si>
    <t>Andy Singleton Creditors</t>
  </si>
  <si>
    <t>Andy Singleton Debtors</t>
  </si>
  <si>
    <t>Katie Kind Creditors</t>
  </si>
  <si>
    <t>Katie Kind Debtors</t>
  </si>
  <si>
    <t>Emma Cable Creditors</t>
  </si>
  <si>
    <t>Emma Cable Debtors</t>
  </si>
  <si>
    <t>Vounteers</t>
  </si>
  <si>
    <t>CFCS Redundancies</t>
  </si>
  <si>
    <t>TF - J Ashwell</t>
  </si>
  <si>
    <t>POCA Ledger</t>
  </si>
  <si>
    <t>Former UASC - A Z 050696</t>
  </si>
  <si>
    <t>ITM Gedling S103</t>
  </si>
  <si>
    <t>ITM Rushcliffe S106</t>
  </si>
  <si>
    <t>ITM Ashfield S106</t>
  </si>
  <si>
    <t>ITM Mansfeild S106</t>
  </si>
  <si>
    <t>ITM Broxtowe S106</t>
  </si>
  <si>
    <t>ITM Bassetlaw S106</t>
  </si>
  <si>
    <t>Specifically allocated 200k CCG's</t>
  </si>
  <si>
    <t>Carer's Breaks</t>
  </si>
  <si>
    <t>Dementia 'Compass' Support Workers</t>
  </si>
  <si>
    <t>End of Life Carers Service</t>
  </si>
  <si>
    <t>NHS Carers' Breaks (DPs)</t>
  </si>
  <si>
    <t>GP Practices / NCC Interface</t>
  </si>
  <si>
    <t>Carers' Universal Services &amp; Engagement</t>
  </si>
  <si>
    <t>BME &amp; Seldom heard carers service</t>
  </si>
  <si>
    <t>Carers Training incl. 'Moving and Handli</t>
  </si>
  <si>
    <t>Communications - campaign, info pack etc</t>
  </si>
  <si>
    <t>Nottinghamshire Contract</t>
  </si>
  <si>
    <t>Nottingham City Contract</t>
  </si>
  <si>
    <t>Sherwood Volunteers</t>
  </si>
  <si>
    <t>ACLS Innovation Projects 2014</t>
  </si>
  <si>
    <t>Former UASC T A 100996</t>
  </si>
  <si>
    <t>Gelders RW167</t>
  </si>
  <si>
    <t>S256 Remaining 11/12 balance</t>
  </si>
  <si>
    <t>S256 Winterbourne</t>
  </si>
  <si>
    <t>S256 Carers Support</t>
  </si>
  <si>
    <t>S256 Enhanced Rehabilitation &amp; Discharge</t>
  </si>
  <si>
    <t>S256 Enhanced Rehab &amp; Discharge Supp-Tra</t>
  </si>
  <si>
    <t>S256 Reablement</t>
  </si>
  <si>
    <t>S256 Frail Elderly Persons</t>
  </si>
  <si>
    <t>S256 N&amp;S Integrated Care</t>
  </si>
  <si>
    <t>S256 Winter Pressures</t>
  </si>
  <si>
    <t>S256 City Winter Pressures</t>
  </si>
  <si>
    <t>S256 Intergrated Care &amp; Support</t>
  </si>
  <si>
    <t>Short term placements - Continutity of c</t>
  </si>
  <si>
    <t>Sutton Manor intermediate care</t>
  </si>
  <si>
    <t>Urgent care / GP Urgent care</t>
  </si>
  <si>
    <t>Red Cross/Crossroads Crisis Homecare - V</t>
  </si>
  <si>
    <t>Extension of support for Falls avoidance</t>
  </si>
  <si>
    <t>Increased Phlebotomy -CHP</t>
  </si>
  <si>
    <t>Mid Notts Support</t>
  </si>
  <si>
    <t>Parkinsons</t>
  </si>
  <si>
    <t>Project support</t>
  </si>
  <si>
    <t>Former UASC T S 261096</t>
  </si>
  <si>
    <t>CDS Parents Contact Trans</t>
  </si>
  <si>
    <t>Rufford Park Maze</t>
  </si>
  <si>
    <t>Support &amp; Employment Project</t>
  </si>
  <si>
    <t>Bursaries</t>
  </si>
  <si>
    <t>LLDD Learners</t>
  </si>
  <si>
    <t>Free School Meals</t>
  </si>
  <si>
    <t>NHS Hardwick CCG</t>
  </si>
  <si>
    <t>Former UASC K H 010297</t>
  </si>
  <si>
    <t>Former UASC I Y 050297</t>
  </si>
  <si>
    <t>Community Resource Centre</t>
  </si>
  <si>
    <t>BS Home Brewery Building</t>
  </si>
  <si>
    <t>Former UASC M E 200397</t>
  </si>
  <si>
    <t>St Augustines Rates</t>
  </si>
  <si>
    <t>3770 St Joseph Primary Rates</t>
  </si>
  <si>
    <t>3534 St Marys Primary Rates</t>
  </si>
  <si>
    <t>2850 Willoughby Primary School</t>
  </si>
  <si>
    <t>Former UASC B S 300797</t>
  </si>
  <si>
    <t>Sara Coupe Debtors</t>
  </si>
  <si>
    <t>Sara Coupe Creditors</t>
  </si>
  <si>
    <t>Michelle Madders Debtors</t>
  </si>
  <si>
    <t>Michelle Madders Creditors</t>
  </si>
  <si>
    <t>Paul Frith Debtors</t>
  </si>
  <si>
    <t>Paul Frith Creditors</t>
  </si>
  <si>
    <t>Lucy Salim Debtors</t>
  </si>
  <si>
    <t>Lucy Salim Creditors</t>
  </si>
  <si>
    <t>Kathryn Ruston Debtors</t>
  </si>
  <si>
    <t>Kathryn Ruston Creditors</t>
  </si>
  <si>
    <t>Stuart Chapman Debtors</t>
  </si>
  <si>
    <t>Stuart Chapman Creditors</t>
  </si>
  <si>
    <t>Adam George-Wood Debtors</t>
  </si>
  <si>
    <t>Adam George-Wood Creditors</t>
  </si>
  <si>
    <t>Ravi Rathod Debtors</t>
  </si>
  <si>
    <t>Ravi Rathod Creditors</t>
  </si>
  <si>
    <t>Jill Hallsworth Debtors</t>
  </si>
  <si>
    <t>Jill Hallsworth Creditors</t>
  </si>
  <si>
    <t>Winter Funds (S256 13/14)</t>
  </si>
  <si>
    <t>Recoupment 15/16</t>
  </si>
  <si>
    <t>Care Home Placement and Support</t>
  </si>
  <si>
    <t>Clinical Workforce Development</t>
  </si>
  <si>
    <t>NHE Health Led Crisis Response</t>
  </si>
  <si>
    <t>Resilience Funding</t>
  </si>
  <si>
    <t>Your Voice, Your Choice Advocacy</t>
  </si>
  <si>
    <t>Better Together</t>
  </si>
  <si>
    <t>School Bank Year End VAT Adj Accounts</t>
  </si>
  <si>
    <t>Duke Of Edinburgh</t>
  </si>
  <si>
    <t>Clayfields</t>
  </si>
  <si>
    <t>ACLS General Admin 2016</t>
  </si>
  <si>
    <t>ACLS Marketing 2016</t>
  </si>
  <si>
    <t>ACLS Skills For Life 2016</t>
  </si>
  <si>
    <t>ACLS General Staff Development 2016</t>
  </si>
  <si>
    <t>ACLS Information Learning Technology 201</t>
  </si>
  <si>
    <t>ACLS LLDD additional learner Support 201</t>
  </si>
  <si>
    <t>ACLS PCDL Commissioned 2016</t>
  </si>
  <si>
    <t>ACLS PCDL Grants 2016</t>
  </si>
  <si>
    <t>ACLS Family Learning Grants 2016</t>
  </si>
  <si>
    <t>ACLS Wider Family Learning 2016</t>
  </si>
  <si>
    <t>ACLS Family English, Maths and Language</t>
  </si>
  <si>
    <t>ACLS Non SFA 2016</t>
  </si>
  <si>
    <t>Former UASC J P 210997</t>
  </si>
  <si>
    <t>Former UASC A C 170698</t>
  </si>
  <si>
    <t>One to One Funding</t>
  </si>
  <si>
    <t>Clayfields Use of Reserves</t>
  </si>
  <si>
    <t>Rufford Mill Dam and Culvert Works</t>
  </si>
  <si>
    <t>3796 Wadsworth Fields Primary Rates</t>
  </si>
  <si>
    <t>NCC SIO - AMHP Project</t>
  </si>
  <si>
    <t>Recoupment 16-17</t>
  </si>
  <si>
    <t>Dispute Mediation &amp; Resolution</t>
  </si>
  <si>
    <t>Interim Special Funding</t>
  </si>
  <si>
    <t>Green Team - Clayfields</t>
  </si>
  <si>
    <t>Blue Team - Clayfields</t>
  </si>
  <si>
    <t>Yellow Team - Clayfields</t>
  </si>
  <si>
    <t>SEN Tribunals</t>
  </si>
  <si>
    <t>Post 16</t>
  </si>
  <si>
    <t>Rufford Transformation</t>
  </si>
  <si>
    <t>SEND Reform Imp Pri</t>
  </si>
  <si>
    <t>ICDS Development</t>
  </si>
  <si>
    <t>QA &amp; Post Ofsted</t>
  </si>
  <si>
    <t>Post 16 Colleges</t>
  </si>
  <si>
    <t>Post 16 Alternative Provision</t>
  </si>
  <si>
    <t>Former UASC D A 010199</t>
  </si>
  <si>
    <t>Former UASC A J 010199</t>
  </si>
  <si>
    <t>Former UASC M G 140199</t>
  </si>
  <si>
    <t>Former UASC M H J 010299</t>
  </si>
  <si>
    <t>Former UASC Q T P 140299</t>
  </si>
  <si>
    <t>Preparation For Adulthood</t>
  </si>
  <si>
    <t>Commercial Development Trading Stds</t>
  </si>
  <si>
    <t>Income AFN for OLA mainstream 1718</t>
  </si>
  <si>
    <t>Income AFN for OLA mainstream 1617</t>
  </si>
  <si>
    <t>Income AFN for OLA mainstream 1516</t>
  </si>
  <si>
    <t>Income AFN for OLA mainstream 1415</t>
  </si>
  <si>
    <t>Expenditure AFN for OLA mainstream 1718</t>
  </si>
  <si>
    <t>Expenditure AFN for OLA mainstream 1617</t>
  </si>
  <si>
    <t>Expenditure AFN for OLA mainstream 1516</t>
  </si>
  <si>
    <t>Expenditure AFN for OLA mainstream 1415</t>
  </si>
  <si>
    <t>Income FNF for OLA mainsatream 1718</t>
  </si>
  <si>
    <t>Income FNF for OLA mainsatream 1617</t>
  </si>
  <si>
    <t>Expenditure FNF for OLA mainstream 1718</t>
  </si>
  <si>
    <t>Expenditure FNF for OLA mainstream 1617</t>
  </si>
  <si>
    <t>Income HLN for OLA mainstream 1718</t>
  </si>
  <si>
    <t>Income HLN for OLA mainstream 1617</t>
  </si>
  <si>
    <t>Income HLN for OLA mainstream 1516</t>
  </si>
  <si>
    <t>Income HLN for OLA mainstream 1415</t>
  </si>
  <si>
    <t>Expenditure HLN for OLA mainstream 1718</t>
  </si>
  <si>
    <t>Expenditure HLN for OLA mainstream 1617</t>
  </si>
  <si>
    <t>Expenditure HLN for OLA mainstream 1516</t>
  </si>
  <si>
    <t>Expenditure HLN for OLA mainstream 1415</t>
  </si>
  <si>
    <t>Income OLA in Notts special schools 1718</t>
  </si>
  <si>
    <t>Income OLA in Notts special schools 1617</t>
  </si>
  <si>
    <t>Income OLA in Notts special schools 1516</t>
  </si>
  <si>
    <t>Income OLA in Notts special schools 1415</t>
  </si>
  <si>
    <t>Expenditure OLA in Notts special sch1718</t>
  </si>
  <si>
    <t>Expenditure OLA in Notts special sch1617</t>
  </si>
  <si>
    <t>Expenditure OLA in Notts special sch1516</t>
  </si>
  <si>
    <t>Expenditure OLA in Notts special sch1415</t>
  </si>
  <si>
    <t>Additional SEN Payments</t>
  </si>
  <si>
    <t>K Ball</t>
  </si>
  <si>
    <t>GR St Michaels</t>
  </si>
  <si>
    <t>JB Hagg</t>
  </si>
  <si>
    <t>PA Pilot SI</t>
  </si>
  <si>
    <t>PA Pilot PA</t>
  </si>
  <si>
    <t>DFG - Loan payments</t>
  </si>
  <si>
    <t>DFG - Building payments</t>
  </si>
  <si>
    <t>Big Lottery Fund</t>
  </si>
  <si>
    <t>TMC Creative Arts Grant</t>
  </si>
  <si>
    <t>100124988 Finch John P9</t>
  </si>
  <si>
    <t>Perlethorpe General (GR15)</t>
  </si>
  <si>
    <t>Brackenhurst General (GR15)</t>
  </si>
  <si>
    <t>Sherwood Forest Educ Centre (GR15)</t>
  </si>
  <si>
    <t>P004175</t>
  </si>
  <si>
    <t>101479589HAZELDINE MAUREENP11</t>
  </si>
  <si>
    <t>P004176</t>
  </si>
  <si>
    <t>100096731WIGLEY ESTHERP11</t>
  </si>
  <si>
    <t>P004177</t>
  </si>
  <si>
    <t>100229244 DODDS BERYL VIVIENNE P11</t>
  </si>
  <si>
    <t>P004178</t>
  </si>
  <si>
    <t>100090120 MACWILLIAM EVA P11</t>
  </si>
  <si>
    <t>P004179</t>
  </si>
  <si>
    <t>100074994 POLLARD MARY P11</t>
  </si>
  <si>
    <t>P004180</t>
  </si>
  <si>
    <t>STP/ICS transformation</t>
  </si>
  <si>
    <t>P004181</t>
  </si>
  <si>
    <t>101305087 HARDWICKE JENNIFER</t>
  </si>
  <si>
    <t>P004182</t>
  </si>
  <si>
    <t>BASSETLAW CCG JT WKG</t>
  </si>
  <si>
    <t>P004183</t>
  </si>
  <si>
    <t>Special Schools Income 2018/19</t>
  </si>
  <si>
    <t>P004184</t>
  </si>
  <si>
    <t>Special Schools Expenditure 2018/19</t>
  </si>
  <si>
    <t>P004185</t>
  </si>
  <si>
    <t>AFN Income 2018/19</t>
  </si>
  <si>
    <t>P004186</t>
  </si>
  <si>
    <t>AFN Expenditure 2018/19</t>
  </si>
  <si>
    <t>P004187</t>
  </si>
  <si>
    <t>HLN Income 2018/19</t>
  </si>
  <si>
    <t>P004188</t>
  </si>
  <si>
    <t>HLN Expenditure 2018/19</t>
  </si>
  <si>
    <t>P004189</t>
  </si>
  <si>
    <t>FORMER UASC S M 031000</t>
  </si>
  <si>
    <t>P004190</t>
  </si>
  <si>
    <t>FORMER UASC H S 050800</t>
  </si>
  <si>
    <t>P004191</t>
  </si>
  <si>
    <t>FORMER UASC S W 050800</t>
  </si>
  <si>
    <t>P004192</t>
  </si>
  <si>
    <t>FORMER UASC L T 080900</t>
  </si>
  <si>
    <t>P004193</t>
  </si>
  <si>
    <t>FORMER UASC O M 011000</t>
  </si>
  <si>
    <t>P004194</t>
  </si>
  <si>
    <t>FORMER UASC D S 060800</t>
  </si>
  <si>
    <t>P004195</t>
  </si>
  <si>
    <t>FORMER UASC M K 200400</t>
  </si>
  <si>
    <t>P004196</t>
  </si>
  <si>
    <t>FORMER UASC S H 010800</t>
  </si>
  <si>
    <t>P004197</t>
  </si>
  <si>
    <t>FORMER UASC E H 010500</t>
  </si>
  <si>
    <t>P004198</t>
  </si>
  <si>
    <t>FORMER UASC S N 061000</t>
  </si>
  <si>
    <t>P004199</t>
  </si>
  <si>
    <t>FORMER UASC H S 240900</t>
  </si>
  <si>
    <t>P004200</t>
  </si>
  <si>
    <t>FORMER UASC R C 061200</t>
  </si>
  <si>
    <t>P004201</t>
  </si>
  <si>
    <t>FORMER UASC K R 250900</t>
  </si>
  <si>
    <t>P004202</t>
  </si>
  <si>
    <t>FORMER UASC M Y 280900</t>
  </si>
  <si>
    <t>P004203</t>
  </si>
  <si>
    <t>FORMER UASC R B 030800</t>
  </si>
  <si>
    <t>P004204</t>
  </si>
  <si>
    <t>SEN</t>
  </si>
  <si>
    <t>P004205</t>
  </si>
  <si>
    <t>100897041 BROWNE DOREEN P2</t>
  </si>
  <si>
    <t>P004206</t>
  </si>
  <si>
    <t>100207898 CAMPBELL COLIN P2</t>
  </si>
  <si>
    <t>P004207</t>
  </si>
  <si>
    <t>5037916 HOLMSHAW BETTY P2</t>
  </si>
  <si>
    <t>P004208</t>
  </si>
  <si>
    <t>Short Breaks Offer Implementation</t>
  </si>
  <si>
    <t>P004209</t>
  </si>
  <si>
    <t>Play for Diasbled</t>
  </si>
  <si>
    <t>P004210</t>
  </si>
  <si>
    <t>100182765 COOPER BERYL P2</t>
  </si>
  <si>
    <t>P004211</t>
  </si>
  <si>
    <t>101074759 FORRESTER DOROTHY P2</t>
  </si>
  <si>
    <t>P004212</t>
  </si>
  <si>
    <t>101058964 MOORE BERYL 2</t>
  </si>
  <si>
    <t>P004213</t>
  </si>
  <si>
    <t>LAC Spec Prov AP</t>
  </si>
  <si>
    <t>P004214</t>
  </si>
  <si>
    <t>LAC Spec Prov INM</t>
  </si>
  <si>
    <t>P004215</t>
  </si>
  <si>
    <t>101496244 CAPONE LUCIANA P3</t>
  </si>
  <si>
    <t>P004216</t>
  </si>
  <si>
    <t>100567438 LINDLEY PAULINE P3</t>
  </si>
  <si>
    <t>P004217</t>
  </si>
  <si>
    <t>7004851 STRICKSON BETTY P3</t>
  </si>
  <si>
    <t>P004218</t>
  </si>
  <si>
    <t>P004219</t>
  </si>
  <si>
    <t>101295588 DAVIS EUPHEMA EULALIE P4</t>
  </si>
  <si>
    <t>P004220</t>
  </si>
  <si>
    <t>100102585 MOODY ETHEL P4</t>
  </si>
  <si>
    <t>P004221</t>
  </si>
  <si>
    <t>7032887 MOORE HILDA JOYCE P4</t>
  </si>
  <si>
    <t>P004222</t>
  </si>
  <si>
    <t>5018017 SIMPSON JEAN P4</t>
  </si>
  <si>
    <t>P004223</t>
  </si>
  <si>
    <t>101495497 SMITH RUPERT P4</t>
  </si>
  <si>
    <t>P004224</t>
  </si>
  <si>
    <t>AGED VETERAN'S EXPENDITURE</t>
  </si>
  <si>
    <t>P004225</t>
  </si>
  <si>
    <t>100263155 HUMPERSON FRANK P4</t>
  </si>
  <si>
    <t>P004226</t>
  </si>
  <si>
    <t>101352612 STAPLES BRENDA LYONELL P4</t>
  </si>
  <si>
    <t>P004227</t>
  </si>
  <si>
    <t>101496244 CAPONE LUSIANA P5</t>
  </si>
  <si>
    <t>P004228</t>
  </si>
  <si>
    <t>100567438 LINDLEY PAULINE P5</t>
  </si>
  <si>
    <t>P004229</t>
  </si>
  <si>
    <t>101477248 MADDOX DANIEL P5</t>
  </si>
  <si>
    <t>P004230</t>
  </si>
  <si>
    <t>101026739 MUNRO LORNA P5</t>
  </si>
  <si>
    <t>P004231</t>
  </si>
  <si>
    <t>100075981 RUDKIN RUTH P5</t>
  </si>
  <si>
    <t>P004232</t>
  </si>
  <si>
    <t>5045009 ATKINS REGINALD P6</t>
  </si>
  <si>
    <t>P004233</t>
  </si>
  <si>
    <t>101295588 DAVIS EUPHEMA EULALIE P5</t>
  </si>
  <si>
    <t>P004234</t>
  </si>
  <si>
    <t>7032887 MOORE HILDA JOYCE P5</t>
  </si>
  <si>
    <t>P004235</t>
  </si>
  <si>
    <t>7004851 STRICKSON BETTY P5</t>
  </si>
  <si>
    <t>P004236</t>
  </si>
  <si>
    <t>10149558 WEBSTER BARRIE P5</t>
  </si>
  <si>
    <t>P004237</t>
  </si>
  <si>
    <t>100341174 WEBSTER PAULINE BARBARA P5</t>
  </si>
  <si>
    <t>P004238</t>
  </si>
  <si>
    <t>100902340 DAY SHEILA FIRTH P7</t>
  </si>
  <si>
    <t>P004239</t>
  </si>
  <si>
    <t>100083113 ELLIS DOROTHY P7</t>
  </si>
  <si>
    <t>P004240</t>
  </si>
  <si>
    <t>3001766 BROWN GEORGINA LESLEY P6</t>
  </si>
  <si>
    <t>P004241</t>
  </si>
  <si>
    <t>101323867 BURNETT JEAN ESTER P6</t>
  </si>
  <si>
    <t>P004242</t>
  </si>
  <si>
    <t>101481755 HOUGH MARINA P6</t>
  </si>
  <si>
    <t>P004243</t>
  </si>
  <si>
    <t>EOTAS GB</t>
  </si>
  <si>
    <t>P004244</t>
  </si>
  <si>
    <t>101448893 SMITH ESTHER MARY P7</t>
  </si>
  <si>
    <t>P004245</t>
  </si>
  <si>
    <t>101489209 LANNIE GERALD BERNARD P8</t>
  </si>
  <si>
    <t>P004246</t>
  </si>
  <si>
    <t>101485511 SPENCE JUNE EVA STUBBINS P8</t>
  </si>
  <si>
    <t>P004247</t>
  </si>
  <si>
    <t>Camp Redwood</t>
  </si>
  <si>
    <t>P004248</t>
  </si>
  <si>
    <t>101442183 BEARDSLEY JUNE MARGARET P8</t>
  </si>
  <si>
    <t>P004249</t>
  </si>
  <si>
    <t>100459341 COPELAND JOHN ANDREW P8</t>
  </si>
  <si>
    <t>P004250</t>
  </si>
  <si>
    <t>101517612 HUBBARD MAURICE P8</t>
  </si>
  <si>
    <t>P004251</t>
  </si>
  <si>
    <t>100096739 KENT WILLIAM P8</t>
  </si>
  <si>
    <t>P004252</t>
  </si>
  <si>
    <t>ACFS Client Finance Team Transactions</t>
  </si>
  <si>
    <t>P004253</t>
  </si>
  <si>
    <t>Residential  - CF76</t>
  </si>
  <si>
    <t>P004254</t>
  </si>
  <si>
    <t>Residential  - KE48</t>
  </si>
  <si>
    <t>P004255</t>
  </si>
  <si>
    <t>Residential - JW116</t>
  </si>
  <si>
    <t>P004256</t>
  </si>
  <si>
    <t>Residential - MB105</t>
  </si>
  <si>
    <t>P004257</t>
  </si>
  <si>
    <t>Residential - SHP1</t>
  </si>
  <si>
    <t>P004258</t>
  </si>
  <si>
    <t>IFA - CF76</t>
  </si>
  <si>
    <t>P004259</t>
  </si>
  <si>
    <t>IFA - KE48</t>
  </si>
  <si>
    <t>P004260</t>
  </si>
  <si>
    <t>IFA - JW116</t>
  </si>
  <si>
    <t>P004261</t>
  </si>
  <si>
    <t>IFA - MB105</t>
  </si>
  <si>
    <t>P004262</t>
  </si>
  <si>
    <t>IFA - SHP1</t>
  </si>
  <si>
    <t>P004263</t>
  </si>
  <si>
    <t>Semi Ind - CF76</t>
  </si>
  <si>
    <t>P004264</t>
  </si>
  <si>
    <t>Semi Ind - KE48</t>
  </si>
  <si>
    <t>P004265</t>
  </si>
  <si>
    <t>Semi Ind - JW116</t>
  </si>
  <si>
    <t>P004266</t>
  </si>
  <si>
    <t>Semi Ind - MB105</t>
  </si>
  <si>
    <t>P004267</t>
  </si>
  <si>
    <t>Semi Ind - SHP1</t>
  </si>
  <si>
    <t>P004268</t>
  </si>
  <si>
    <t>101417082 EATON MARYP9</t>
  </si>
  <si>
    <t>P004269</t>
  </si>
  <si>
    <t>101515650 ATKINS DAVID P9</t>
  </si>
  <si>
    <t>P004270</t>
  </si>
  <si>
    <t>101509983 BLADES HEATHER P9</t>
  </si>
  <si>
    <t>P004271</t>
  </si>
  <si>
    <t>101259967 RIDDICK JADE P9</t>
  </si>
  <si>
    <t>P004272</t>
  </si>
  <si>
    <t>101409047 WHEELDON JOAN P9</t>
  </si>
  <si>
    <t>P004273</t>
  </si>
  <si>
    <t>101455869 WOOLNOUGH IRENE SHEILA P9</t>
  </si>
  <si>
    <t>P004274</t>
  </si>
  <si>
    <t>GYOSW</t>
  </si>
  <si>
    <t>P004275</t>
  </si>
  <si>
    <t>The Big House - LR14</t>
  </si>
  <si>
    <t>P004276</t>
  </si>
  <si>
    <t>100078902 PLUMB DAPHNE FREDA</t>
  </si>
  <si>
    <t>P004277</t>
  </si>
  <si>
    <t>101471010 CORNELL JOSEPHINE</t>
  </si>
  <si>
    <t>P004278</t>
  </si>
  <si>
    <t>CAMPBELL ANNIE ALLAN</t>
  </si>
  <si>
    <t>P004279</t>
  </si>
  <si>
    <t>10182190GREENBEATRICEP9</t>
  </si>
  <si>
    <t>P004280</t>
  </si>
  <si>
    <t>10090789002PLUMBDAPHNEFREDAP9</t>
  </si>
  <si>
    <t>P004281</t>
  </si>
  <si>
    <t>101471010CORNELLJOSEPHINEP9</t>
  </si>
  <si>
    <t>P004282</t>
  </si>
  <si>
    <t>4015093CLAIRBORNESYLVIAMABELPHIPPSP9</t>
  </si>
  <si>
    <t>Bramcote Hills Community Association</t>
  </si>
  <si>
    <t>Nottingham Play House</t>
  </si>
  <si>
    <t>Movement For All</t>
  </si>
  <si>
    <t>Expessive Arts Academy</t>
  </si>
  <si>
    <t>OPUS Music Community Interest Company</t>
  </si>
  <si>
    <t>Random Line Performance Company</t>
  </si>
  <si>
    <t>Upton Village Arts Village Hall</t>
  </si>
  <si>
    <t>Retford Arts Society</t>
  </si>
  <si>
    <t>Takeover Radio Sutton Youth Radio</t>
  </si>
  <si>
    <t>My Word Writing East Midlands</t>
  </si>
  <si>
    <t>DigInProject Stapleford Com'ty Allotment</t>
  </si>
  <si>
    <t>UK Trini and Friends</t>
  </si>
  <si>
    <t>Hucknall Pre School Playgroup</t>
  </si>
  <si>
    <t>Magdala</t>
  </si>
  <si>
    <t>Notts Royal Society for the Blind</t>
  </si>
  <si>
    <t>Ordinary Culture</t>
  </si>
  <si>
    <t>Artdocs</t>
  </si>
  <si>
    <t>Jazzhouse Notts Live at the Libraries</t>
  </si>
  <si>
    <t>Notts Clarion Cycling Club</t>
  </si>
  <si>
    <t>Rushcliffe Athletic Club</t>
  </si>
  <si>
    <t>Ernehale Colts Football Club</t>
  </si>
  <si>
    <t>Norwodd Park Sports Development</t>
  </si>
  <si>
    <t>Ilkeston &amp; Kimberley Sub Aqua Club</t>
  </si>
  <si>
    <t>Mansfield Junior</t>
  </si>
  <si>
    <t>Attenborough Cricket Club</t>
  </si>
  <si>
    <t>Notts County Golf Partnership</t>
  </si>
  <si>
    <t>Arnold Swimming Club</t>
  </si>
  <si>
    <t>Bramcote Swimming Club</t>
  </si>
  <si>
    <t>Mansfiled CAB</t>
  </si>
  <si>
    <t>Mencap Older Carers</t>
  </si>
  <si>
    <t>Attenborough Arts</t>
  </si>
  <si>
    <t>Go Brass!</t>
  </si>
  <si>
    <t>Spring into Bestwood</t>
  </si>
  <si>
    <t>Carers Can Make It</t>
  </si>
  <si>
    <t>The Residents</t>
  </si>
  <si>
    <t>Dark to Light</t>
  </si>
  <si>
    <t>Roaming Projections</t>
  </si>
  <si>
    <t>Mansfield Triathlon Club</t>
  </si>
  <si>
    <t>Awsworth Village Cricket Club</t>
  </si>
  <si>
    <t>Newark Rowing Club</t>
  </si>
  <si>
    <t>Fernwood Tennis Club</t>
  </si>
  <si>
    <t>Radcliffe Sword Club</t>
  </si>
  <si>
    <t>Sutton Squash Club</t>
  </si>
  <si>
    <t>Ashfield Rugby Union Football Club</t>
  </si>
  <si>
    <t>Bilsthorpe Ladies Running Club</t>
  </si>
  <si>
    <t>Quality and Risk Programme</t>
  </si>
  <si>
    <t>Netherfield Primary School</t>
  </si>
  <si>
    <t>Indigo Kids</t>
  </si>
  <si>
    <t>North Carlton Tenants &amp; Residents Associ</t>
  </si>
  <si>
    <t>Asquith Play Scheme</t>
  </si>
  <si>
    <t>Friends of Rosebrook Primary &amp; Nursery</t>
  </si>
  <si>
    <t>Friends of Farndon St Peters School</t>
  </si>
  <si>
    <t>Parents Group of SuttonRd Primary School</t>
  </si>
  <si>
    <t>Holiday Club</t>
  </si>
  <si>
    <t>OASIS Community Centre (OASIS Kids)</t>
  </si>
  <si>
    <t>Blue Skies Community Initiative</t>
  </si>
  <si>
    <t>Rainworth &amp; Blidworth Detached Youth Pro</t>
  </si>
  <si>
    <t>Radcliffe Family Playdays</t>
  </si>
  <si>
    <t>St Saviour's Summer Club</t>
  </si>
  <si>
    <t>Bat Cave</t>
  </si>
  <si>
    <t>PBPN201</t>
  </si>
  <si>
    <t>Kirkby Leisure Centre &amp; Town Centre Rede</t>
  </si>
  <si>
    <t>PBPN202</t>
  </si>
  <si>
    <t>Reinvigorating Upper Bridge St, Worksop</t>
  </si>
  <si>
    <t>PBPN203</t>
  </si>
  <si>
    <t>Beeston Square Phase 2 Redevelopment</t>
  </si>
  <si>
    <t>PBPN204</t>
  </si>
  <si>
    <t>Arnold Market/Arnold Town Centre</t>
  </si>
  <si>
    <t>PBPN205</t>
  </si>
  <si>
    <t>Carlton Square</t>
  </si>
  <si>
    <t>PBPN206</t>
  </si>
  <si>
    <t>Mansfield Old Town Hall Redevelopment</t>
  </si>
  <si>
    <t>PBPN207</t>
  </si>
  <si>
    <t>Newark Buttermarket Redevelopment</t>
  </si>
  <si>
    <t>Building Cleaning Ledger Balances</t>
  </si>
  <si>
    <t>Redundancy Provision</t>
  </si>
  <si>
    <t>Pay Review Provision</t>
  </si>
  <si>
    <t>Tax on Trust Fund Interest</t>
  </si>
  <si>
    <t>Tax on Land Purchase Interest</t>
  </si>
  <si>
    <t>L.govt Pens Sch Refunds 20%</t>
  </si>
  <si>
    <t>L Gov Pens Sch refunds 40% tax</t>
  </si>
  <si>
    <t>Unpaid Cheques</t>
  </si>
  <si>
    <t>AP Reissued Cheques</t>
  </si>
  <si>
    <t>Gas Direct</t>
  </si>
  <si>
    <t>Electricity Contract</t>
  </si>
  <si>
    <t>Water Contract Recharge</t>
  </si>
  <si>
    <t>O2 Mobile Phone Contract</t>
  </si>
  <si>
    <t>Class 1A NI Contributions</t>
  </si>
  <si>
    <t>Texaco Payments</t>
  </si>
  <si>
    <t>Arval PHS</t>
  </si>
  <si>
    <t>School Meals DD Collections</t>
  </si>
  <si>
    <t>Manor Sports Centre DD</t>
  </si>
  <si>
    <t>BT Homeworking</t>
  </si>
  <si>
    <t>Bispham Primary School</t>
  </si>
  <si>
    <t>British Gas</t>
  </si>
  <si>
    <t>Schools Catering - Country Fresh</t>
  </si>
  <si>
    <t>BT One Bill</t>
  </si>
  <si>
    <t>Vodafone - Mobile Cons Billing</t>
  </si>
  <si>
    <t>Corona - Gas Contract</t>
  </si>
  <si>
    <t>British Gas - Electricity Cont</t>
  </si>
  <si>
    <t>Severn Trent Water - 2012 Contract</t>
  </si>
  <si>
    <t>Unidentified Income</t>
  </si>
  <si>
    <t>SI Refunds from PL</t>
  </si>
  <si>
    <t>SI Debit Entries</t>
  </si>
  <si>
    <t>SI Debt from Pay</t>
  </si>
  <si>
    <t>Security Plus cash collection</t>
  </si>
  <si>
    <t>Pensions Cash</t>
  </si>
  <si>
    <t>Euro Float</t>
  </si>
  <si>
    <t>Construction Industry Scheme</t>
  </si>
  <si>
    <t>Third Party Claims - Tax</t>
  </si>
  <si>
    <t>Third Party Claims - NI Ers</t>
  </si>
  <si>
    <t>Third Party Claims - NI Ees</t>
  </si>
  <si>
    <t>Third Party Settlements</t>
  </si>
  <si>
    <t>Wrong NI Rate Charged</t>
  </si>
  <si>
    <t>Payroll HED410 Misc</t>
  </si>
  <si>
    <t>Payroll Returned Salaries</t>
  </si>
  <si>
    <t>Negative Net Pay</t>
  </si>
  <si>
    <t>Neg Net Pay - AR Invoices</t>
  </si>
  <si>
    <t>Jury Service Holding Acc</t>
  </si>
  <si>
    <t>Decd Pens Chq</t>
  </si>
  <si>
    <t>Chilwell School TPA</t>
  </si>
  <si>
    <t>Foxwood TPA</t>
  </si>
  <si>
    <t>Advance - W3 Arrears</t>
  </si>
  <si>
    <t>Nupe (Unison)</t>
  </si>
  <si>
    <t>Gmwu</t>
  </si>
  <si>
    <t>Plumbing Union</t>
  </si>
  <si>
    <t>Uccat</t>
  </si>
  <si>
    <t>Tgwu</t>
  </si>
  <si>
    <t>Unison</t>
  </si>
  <si>
    <t>Blind/disabled</t>
  </si>
  <si>
    <t>Pmu</t>
  </si>
  <si>
    <t>Fun Club</t>
  </si>
  <si>
    <t>Red Cross</t>
  </si>
  <si>
    <t>Dr Barnardos</t>
  </si>
  <si>
    <t>Save The Children</t>
  </si>
  <si>
    <t>Tb Fund</t>
  </si>
  <si>
    <t>Charities Hold</t>
  </si>
  <si>
    <t>City Trans Retired</t>
  </si>
  <si>
    <t>District Health</t>
  </si>
  <si>
    <t>Caretakers Benev</t>
  </si>
  <si>
    <t>Unison Political Fund</t>
  </si>
  <si>
    <t>Avc lgo - Prudential</t>
  </si>
  <si>
    <t>Avc teachers - Prudential</t>
  </si>
  <si>
    <t>Avc-scottish Widows</t>
  </si>
  <si>
    <t>Amo</t>
  </si>
  <si>
    <t>Avc - Scottish Widows</t>
  </si>
  <si>
    <t>Independent Living</t>
  </si>
  <si>
    <t>Rent Officers Supn Ees</t>
  </si>
  <si>
    <t>Teachers Registration</t>
  </si>
  <si>
    <t>Oakleaf Shares</t>
  </si>
  <si>
    <t>Oakleaf Credit Union Loan</t>
  </si>
  <si>
    <t>Nhs Pension Scheme</t>
  </si>
  <si>
    <t>Scape (Formerly Clasp)</t>
  </si>
  <si>
    <t>Nottingham CAB</t>
  </si>
  <si>
    <t>Ashfield Wc</t>
  </si>
  <si>
    <t>Shelter</t>
  </si>
  <si>
    <t>Foxwood School</t>
  </si>
  <si>
    <t>Bestwood A.c Basic Pay</t>
  </si>
  <si>
    <t>Bingham Oohc Pay</t>
  </si>
  <si>
    <t>Meadows Ac</t>
  </si>
  <si>
    <t>Fire Weekly Pd Recharge</t>
  </si>
  <si>
    <t>Walter Halls</t>
  </si>
  <si>
    <t>Hempshill Hall City Schl</t>
  </si>
  <si>
    <t>Southwark Infants (City)</t>
  </si>
  <si>
    <t>Link Club 2000</t>
  </si>
  <si>
    <t>Friary Drop In Centre</t>
  </si>
  <si>
    <t>George Spencer</t>
  </si>
  <si>
    <t>Ravensdale Middle School</t>
  </si>
  <si>
    <t>Norsaca Recharge</t>
  </si>
  <si>
    <t>Life Education Centre</t>
  </si>
  <si>
    <t>Kirkby Yth Housing Trust</t>
  </si>
  <si>
    <t>Milford Primary Clifton</t>
  </si>
  <si>
    <t>Womens Aid</t>
  </si>
  <si>
    <t>Technicata Ltd</t>
  </si>
  <si>
    <t>Walesby School Play Group</t>
  </si>
  <si>
    <t>Keyworth Music Centre</t>
  </si>
  <si>
    <t>Hall Homeless Support Project</t>
  </si>
  <si>
    <t>Walesby After School Club</t>
  </si>
  <si>
    <t>Nuthall Parish Council</t>
  </si>
  <si>
    <t>Bestwood Partnership Forum</t>
  </si>
  <si>
    <t>Sherwood Forest Trust</t>
  </si>
  <si>
    <t>Whitegate Primary School</t>
  </si>
  <si>
    <t>Tuxford Parish Council</t>
  </si>
  <si>
    <t>Cotgrave Town Council</t>
  </si>
  <si>
    <t>Mansfield CAB</t>
  </si>
  <si>
    <t>PCBL001</t>
  </si>
  <si>
    <t>Sherwood Income</t>
  </si>
  <si>
    <t>PCBL002</t>
  </si>
  <si>
    <t>Rufford Income</t>
  </si>
  <si>
    <t>PCBL003</t>
  </si>
  <si>
    <t>Warsop Colliery Green Est Mtce</t>
  </si>
  <si>
    <t>PCBL004</t>
  </si>
  <si>
    <t>Talbot Suite Advances</t>
  </si>
  <si>
    <t>PCBL005</t>
  </si>
  <si>
    <t>Country Parks Credit Card</t>
  </si>
  <si>
    <t>PCBL006</t>
  </si>
  <si>
    <t>PCBL007</t>
  </si>
  <si>
    <t>Shirebrook Green Est Res</t>
  </si>
  <si>
    <t>PCBL008</t>
  </si>
  <si>
    <t>Country Parks and Green Spaces</t>
  </si>
  <si>
    <t>PCBL009</t>
  </si>
  <si>
    <t>Worklessness - Tuition</t>
  </si>
  <si>
    <t>PCBL010</t>
  </si>
  <si>
    <t>PCBL011</t>
  </si>
  <si>
    <t>Robin Hood Shop  La24000</t>
  </si>
  <si>
    <t>PCBL012</t>
  </si>
  <si>
    <t>Sherwood Heritage Shop La23000</t>
  </si>
  <si>
    <t>PCBL013</t>
  </si>
  <si>
    <t>Sfvc Forest Table  La29201</t>
  </si>
  <si>
    <t>PCBL014</t>
  </si>
  <si>
    <t>Sfvc Caravan  La29204</t>
  </si>
  <si>
    <t>PCBL015</t>
  </si>
  <si>
    <t>Sherwood Cabin</t>
  </si>
  <si>
    <t>PCBL016</t>
  </si>
  <si>
    <t>PCBL017</t>
  </si>
  <si>
    <t>NWSC Renewal Reserve</t>
  </si>
  <si>
    <t>Civic Office Imprest</t>
  </si>
  <si>
    <t>Notts Connect</t>
  </si>
  <si>
    <t>Heritage Tourism Projects</t>
  </si>
  <si>
    <t>Cotgrave Cabin</t>
  </si>
  <si>
    <t>Conservation Project Support</t>
  </si>
  <si>
    <t>Heritage Lottery - Sherwood Forest Dev F</t>
  </si>
  <si>
    <t>Nottinghamshire (Historic) Gardens Trust</t>
  </si>
  <si>
    <t>Place General</t>
  </si>
  <si>
    <t>Q Jump</t>
  </si>
  <si>
    <t>Personnel</t>
  </si>
  <si>
    <t>Arnold &amp; Carlton College</t>
  </si>
  <si>
    <t>Newark &amp; Sherwood College</t>
  </si>
  <si>
    <t>Peoples College</t>
  </si>
  <si>
    <t>South Notts College</t>
  </si>
  <si>
    <t>West Notts College</t>
  </si>
  <si>
    <t>Bilborough College</t>
  </si>
  <si>
    <t>Help Homeless Ads</t>
  </si>
  <si>
    <t>Magistrates Courts Ads</t>
  </si>
  <si>
    <t>Unison Temps</t>
  </si>
  <si>
    <t>Fire Service Temps</t>
  </si>
  <si>
    <t>Nottm City Temps</t>
  </si>
  <si>
    <t>Mag Courts - Temps</t>
  </si>
  <si>
    <t>Crookford Hill  Elkersley</t>
  </si>
  <si>
    <t>Fernwood Business Pk (Sec 278)</t>
  </si>
  <si>
    <t>B6034 Ollerton Rd Carburton</t>
  </si>
  <si>
    <t>Head Office - Tbh</t>
  </si>
  <si>
    <t>Greenwood Comm Forest</t>
  </si>
  <si>
    <t>Mansfield Area</t>
  </si>
  <si>
    <t>Newark Area</t>
  </si>
  <si>
    <t>Ashfield Area</t>
  </si>
  <si>
    <t>Broxtowe</t>
  </si>
  <si>
    <t>Resources</t>
  </si>
  <si>
    <t>Gedling</t>
  </si>
  <si>
    <t>Mans Rd Edwinstowe Barratts</t>
  </si>
  <si>
    <t>Plains Squash Club (Yelcon)</t>
  </si>
  <si>
    <t>Flatts/Park Road</t>
  </si>
  <si>
    <t>Brunel Industrial Estate Ph1</t>
  </si>
  <si>
    <t>Chase Homes Woodthorpe Drive</t>
  </si>
  <si>
    <t>94 Plains Road</t>
  </si>
  <si>
    <t>Harworth ITC</t>
  </si>
  <si>
    <t>Bellway Homes Main St Calvertn</t>
  </si>
  <si>
    <t>Flatts Lane Calverton Pelforth</t>
  </si>
  <si>
    <t>Land Off Slack Walk Worksop</t>
  </si>
  <si>
    <t>Station Road Ranskill</t>
  </si>
  <si>
    <t>Sainsburys ITC Arnold</t>
  </si>
  <si>
    <t>ITC Redman Heanan Moor Rd Best</t>
  </si>
  <si>
    <t>Exhibition Caravan</t>
  </si>
  <si>
    <t>Langley Homes Riverside Gds</t>
  </si>
  <si>
    <t>Flatts Lane Calverton Bovis</t>
  </si>
  <si>
    <t>7/2003/2019 Mosswood Bstwd Ldg</t>
  </si>
  <si>
    <t>7/2006/0257 Taylor Wimpey</t>
  </si>
  <si>
    <t>Pool Vehicles (Small)</t>
  </si>
  <si>
    <t>7/2003/0678 Chase Farm</t>
  </si>
  <si>
    <t>7/2008/0250 Chapel Ln Ravenshd</t>
  </si>
  <si>
    <t>7/2006/1085 Bovis Mapperley Pl</t>
  </si>
  <si>
    <t>7/2005/1232 Standen Podder Ln</t>
  </si>
  <si>
    <t>2002/01392/OUT UK Coal</t>
  </si>
  <si>
    <t>7/2006/0357 Midland Rd</t>
  </si>
  <si>
    <t>7/2006/0554 Chapel Lane</t>
  </si>
  <si>
    <t>01/04/00415 Newton St Retford</t>
  </si>
  <si>
    <t>51/02/00015 Covert Lane</t>
  </si>
  <si>
    <t>7/2003/1018 72 Burton Rd Ged</t>
  </si>
  <si>
    <t>7/2007/0154 Victoria Pk Neth</t>
  </si>
  <si>
    <t>23/07/00008 Gringley on Hill</t>
  </si>
  <si>
    <t>Stockings Farm  Arnold</t>
  </si>
  <si>
    <t>7/2006/0712 Plains Rd/C Church</t>
  </si>
  <si>
    <t>Oxclose Lane Arnold</t>
  </si>
  <si>
    <t>07/0748 Spring Lane Mapperley</t>
  </si>
  <si>
    <t>08/0796 Victoria Retail Park</t>
  </si>
  <si>
    <t>08/0565 188 Mapperley Plains</t>
  </si>
  <si>
    <t>01/01336/FUL N&amp;S DC Castle Brewery</t>
  </si>
  <si>
    <t>01/01443/FUL N&amp;S DC Land Off Halam Rd</t>
  </si>
  <si>
    <t>Strata Hms Ollerton Rd Ordsall</t>
  </si>
  <si>
    <t>S106 Manton Villas Wksp</t>
  </si>
  <si>
    <t>S106 Holding Account</t>
  </si>
  <si>
    <t>S106 Former Magdala Sch Newark</t>
  </si>
  <si>
    <t>S106 Howbeck Rd Barratts</t>
  </si>
  <si>
    <t>11/00288 Kilton Road, Worksop</t>
  </si>
  <si>
    <t>05/00181 S106 Persimmon Retford ITC</t>
  </si>
  <si>
    <t>12/0057 Hollinwood Lne Calv</t>
  </si>
  <si>
    <t>10/0835 D Wilson Sandlands Way</t>
  </si>
  <si>
    <t>Broxtowe BC pv/sd/S106/NCC</t>
  </si>
  <si>
    <t>NCC SIO - Valley Rd Carlton</t>
  </si>
  <si>
    <t>05/00018 Land off Bracken Way Harworth</t>
  </si>
  <si>
    <t>05/00198 Heatfield Gardens/Woodbeck Rise</t>
  </si>
  <si>
    <t>Tbh Protective Clothing</t>
  </si>
  <si>
    <t>Highway Depot-gamston</t>
  </si>
  <si>
    <t>Highway Depot-newark</t>
  </si>
  <si>
    <t>Highway Depot-retford</t>
  </si>
  <si>
    <t>Retford Bus Station</t>
  </si>
  <si>
    <t>Devs Contrib(G Chambers)</t>
  </si>
  <si>
    <t>Land Off Wichwood Road Bingham</t>
  </si>
  <si>
    <t>Traffic Signs Ashwood Centre</t>
  </si>
  <si>
    <t>Miscellaneous Commuted Sums</t>
  </si>
  <si>
    <t>Former 154 Plains Road Soakaway</t>
  </si>
  <si>
    <t>Tudor Oaks Elston (Rp)</t>
  </si>
  <si>
    <t>Dakota Hotel Signing (Mw)</t>
  </si>
  <si>
    <t>Gedling (Rs) S38</t>
  </si>
  <si>
    <t>Rippon Homes Soakways</t>
  </si>
  <si>
    <t>West Meith Homes S38</t>
  </si>
  <si>
    <t>Gbc Various See File</t>
  </si>
  <si>
    <t>AWG Lea Road Drainage</t>
  </si>
  <si>
    <t>Westleigh Dev Walesby Lane</t>
  </si>
  <si>
    <t>Rippon Homes Cambridge Close</t>
  </si>
  <si>
    <t>St Chads Church Pleasley Vale</t>
  </si>
  <si>
    <t>Lexus Night Club</t>
  </si>
  <si>
    <t>Ben Bailey Homes Redruth Drive</t>
  </si>
  <si>
    <t>Structure No 3614c Dudley Rd</t>
  </si>
  <si>
    <t>Amen Corner Tourist Signing</t>
  </si>
  <si>
    <t>Palmer Court George Wimpey</t>
  </si>
  <si>
    <t>Powell Court George Wimpey</t>
  </si>
  <si>
    <t>Lincoln Road Newark Phase 1</t>
  </si>
  <si>
    <t>Taylor Woodrow Barnby Road Nwk</t>
  </si>
  <si>
    <t>Bloor Marlock Cl Fiskerton</t>
  </si>
  <si>
    <t>Barrows Gate Off Lincoln Rd Nw</t>
  </si>
  <si>
    <t>NCHA Hydrobrake Apple Tree</t>
  </si>
  <si>
    <t>Culvert 3610c Taylor Lindsey</t>
  </si>
  <si>
    <t>Peveril Homes Kelsey Avenue</t>
  </si>
  <si>
    <t>Mill Lane Huthwaite</t>
  </si>
  <si>
    <t>FC7 Ltd Epperstone Manor</t>
  </si>
  <si>
    <t>Bloor Atkin Lane Mansfield</t>
  </si>
  <si>
    <t>David Wilson Water Lane Mansfield</t>
  </si>
  <si>
    <t>Dixons New Link S278</t>
  </si>
  <si>
    <t>Mansfield Rd Edwinstowe S278</t>
  </si>
  <si>
    <t>Westleigh Devlopment Soakaway</t>
  </si>
  <si>
    <t>W Davis Newton Close Soakaway</t>
  </si>
  <si>
    <t>Footpath 31 Nuncargate Kirkby in Ash</t>
  </si>
  <si>
    <t>Berry Hill Quarry Mansfield</t>
  </si>
  <si>
    <t>The Park Mansfield</t>
  </si>
  <si>
    <t>Winthorpe Rd.  Newark</t>
  </si>
  <si>
    <t>Gilt Way Giltbrook</t>
  </si>
  <si>
    <t>St Mark`s Place</t>
  </si>
  <si>
    <t>Pumping Station Access Bulcote</t>
  </si>
  <si>
    <t>Doncaster Road C-I-L</t>
  </si>
  <si>
    <t>Farndon Road Newark Stamford Homes</t>
  </si>
  <si>
    <t>Barn Croft, Mansfield, Beaver Homes</t>
  </si>
  <si>
    <t>Pasture Lane Ruddington Persimmon</t>
  </si>
  <si>
    <t>Hallam Road Southwell Persimmon Homes</t>
  </si>
  <si>
    <t>Derwent Drive J A B Short</t>
  </si>
  <si>
    <t>Corner Farm Rolleston</t>
  </si>
  <si>
    <t>Charles Street, Sutton in Ashfield</t>
  </si>
  <si>
    <t>Byron Fields, Hucknall</t>
  </si>
  <si>
    <t>Broxtowe BC Brookhill Leys CKC D&amp;B Ltd</t>
  </si>
  <si>
    <t>Broxtowe BC Festival Inn MFHO Prop</t>
  </si>
  <si>
    <t>N Brown North Carr Road</t>
  </si>
  <si>
    <t>Crest Nicholson Old Station Rd Rudd</t>
  </si>
  <si>
    <t>Persimmon Eakring Rd Mans</t>
  </si>
  <si>
    <t>S38 Sol Sites Gedling</t>
  </si>
  <si>
    <t>S38 Appletongate Midland Estates</t>
  </si>
  <si>
    <t>The Green Carlton Persimmon Homes</t>
  </si>
  <si>
    <t>Old Station Rd Crest</t>
  </si>
  <si>
    <t>Ashfield Gateway Bellway</t>
  </si>
  <si>
    <t>Albans Court Elan</t>
  </si>
  <si>
    <t>Randall Park Rye Hall Properties</t>
  </si>
  <si>
    <t>S278 Vexation Lne Edwinstowe</t>
  </si>
  <si>
    <t>S278 Claremont Snape Lne Harworth</t>
  </si>
  <si>
    <t>S38 Barratt Mansf Rd Edwin</t>
  </si>
  <si>
    <t>S38 Speedograph Rolleston Dr</t>
  </si>
  <si>
    <t>Optimisation Developments</t>
  </si>
  <si>
    <t>S278 Bellway Debdale Ln</t>
  </si>
  <si>
    <t>Brunton Shaw Sandy Lane</t>
  </si>
  <si>
    <t>Sainsbury’s Wilford Lane West Bridgford</t>
  </si>
  <si>
    <t>S38 The Wickets Sherwood Street Warsop</t>
  </si>
  <si>
    <t>S38 Woodgate Road, East Leake</t>
  </si>
  <si>
    <t>S38 Black Scotch Close, Mansfield</t>
  </si>
  <si>
    <t>S38 The Rectory Hine Close  Commuted Sum</t>
  </si>
  <si>
    <t>S278Worksop Treatment Works Commuted Sum</t>
  </si>
  <si>
    <t>ASDA Harworth</t>
  </si>
  <si>
    <t>Kimberley Rd Nuthall - Soak Away &amp; Kerbs</t>
  </si>
  <si>
    <t>Two Oaks sand quarry,Coxmoor Rd, S-i-Ash</t>
  </si>
  <si>
    <t>S278 Potterdyke (ASDA), Newark</t>
  </si>
  <si>
    <t>Kilton Rd Worksop S278 Works</t>
  </si>
  <si>
    <t>Hallcroft Ave, Retford - Soak Away sum</t>
  </si>
  <si>
    <t>Ashfield Commuted Sums</t>
  </si>
  <si>
    <t>S278 ASDA West St, East Retford</t>
  </si>
  <si>
    <t>Ambleside, Gamston Section 38</t>
  </si>
  <si>
    <t>Occupation Lane, Edwinstowe</t>
  </si>
  <si>
    <t>Section38 Great North Road, Retford</t>
  </si>
  <si>
    <t>S278 Sturton le Steeple (034623) - Lafar</t>
  </si>
  <si>
    <t>S38 Farley's Lane Hucknall - Trees &amp; Str</t>
  </si>
  <si>
    <t>CS Cropwell Bishop</t>
  </si>
  <si>
    <t>S278 Watnall Rd Rolls Royce</t>
  </si>
  <si>
    <t>278-MANS-020 Haven Health Properties Ltd</t>
  </si>
  <si>
    <t>PCXG134</t>
  </si>
  <si>
    <t>S278 Manton Wood-Gateley - Commuted Sum</t>
  </si>
  <si>
    <t>PCXG135</t>
  </si>
  <si>
    <t>S220 - Harron Homes Land NE of St Lukes</t>
  </si>
  <si>
    <t>PCXG136</t>
  </si>
  <si>
    <t>s220 Harron Homes Mount Vernon Lodge Ret</t>
  </si>
  <si>
    <t>PCXG137</t>
  </si>
  <si>
    <t>s220 David Wilson Homes Beck Lane, Skegb</t>
  </si>
  <si>
    <t>PCXG138</t>
  </si>
  <si>
    <t>s220 Dukeries Homes Ph1 Nottm Rd Mansfie</t>
  </si>
  <si>
    <t>PCXG139</t>
  </si>
  <si>
    <t>s278 Hollygate Lane Roundabout</t>
  </si>
  <si>
    <t>PCXG140</t>
  </si>
  <si>
    <t>s278 Stragglethorpe Road / A52 junction.</t>
  </si>
  <si>
    <t>PCXG141</t>
  </si>
  <si>
    <t>S38 Westleigh Homes - Chewton St Eastwoo</t>
  </si>
  <si>
    <t>PCXG142</t>
  </si>
  <si>
    <t>Sandlands, Mansfield Phs 1, Section 38</t>
  </si>
  <si>
    <t>PCXG143</t>
  </si>
  <si>
    <t>Stockings Farm Development-Bellway Homes</t>
  </si>
  <si>
    <t>PCXG144</t>
  </si>
  <si>
    <t>Stockings Farm Development-Davidsons Dev</t>
  </si>
  <si>
    <t>PCXG145</t>
  </si>
  <si>
    <t>Scrooby Rd Harworth S278 Pedestrian Cros</t>
  </si>
  <si>
    <t>PCXG146</t>
  </si>
  <si>
    <t>S38 RAF Newton - David Wilson Homes</t>
  </si>
  <si>
    <t>PCXG147</t>
  </si>
  <si>
    <t>S38 RAF Newton - Bellway Homes</t>
  </si>
  <si>
    <t>PCXG148</t>
  </si>
  <si>
    <t>S278 Melton Rd, Edwalton - Cranford Ltd</t>
  </si>
  <si>
    <t>PCXG149</t>
  </si>
  <si>
    <t>S38 Lynton Dr,Sutton in Ash - Jelson Ltd</t>
  </si>
  <si>
    <t>PCXG150</t>
  </si>
  <si>
    <t>West Hill Road, Ordsall, Puffin Crossing</t>
  </si>
  <si>
    <t>PCXG151</t>
  </si>
  <si>
    <t>S278 A60 Spion Kop - Pathfinding Ltd</t>
  </si>
  <si>
    <t>PCXG152</t>
  </si>
  <si>
    <t>S38 Spion Kop Soakaway - Pathfinding Ltd</t>
  </si>
  <si>
    <t>PCXG153</t>
  </si>
  <si>
    <t>S38Meeting Hse Cl, E.Leake -Redrow Homes</t>
  </si>
  <si>
    <t>PCXG154</t>
  </si>
  <si>
    <t>S278 works Colwick Ind Estate, Colwick</t>
  </si>
  <si>
    <t>PCXG155</t>
  </si>
  <si>
    <t>S38 Collyer Road, Calverton</t>
  </si>
  <si>
    <t>PCXG156</t>
  </si>
  <si>
    <t>B28 - Ilkeston Road, Stapleford, Nottm</t>
  </si>
  <si>
    <t>PCXG157</t>
  </si>
  <si>
    <t>Pastures Lane, Ruddington – S228</t>
  </si>
  <si>
    <t>PCXG158</t>
  </si>
  <si>
    <t>S38Ash Farm,Farnsfield,Phases1-3,Barratt</t>
  </si>
  <si>
    <t>PCXG159</t>
  </si>
  <si>
    <t>S38 off FlintAve,ForestTown-WatesConstru</t>
  </si>
  <si>
    <t>PCXG160</t>
  </si>
  <si>
    <t>StreetGritBin-ClipstoneRdWest,JAB Short</t>
  </si>
  <si>
    <t>PCXG161</t>
  </si>
  <si>
    <t>West Manor Park(pka Epperstone Manor)</t>
  </si>
  <si>
    <t>PCXG162</t>
  </si>
  <si>
    <t>S278 Clifton Rd/Wilford Rd,Ruddington</t>
  </si>
  <si>
    <t>Ollerton Rso</t>
  </si>
  <si>
    <t>Beeston Mr J Lee</t>
  </si>
  <si>
    <t>Kimberley Mr C Woolley</t>
  </si>
  <si>
    <t>Ret/daneshill- A Glanv'e</t>
  </si>
  <si>
    <t>Sutton Mr Brouhun</t>
  </si>
  <si>
    <t>Cotham Mr M J Brown</t>
  </si>
  <si>
    <t>Bilsthorpe- Mr Butler</t>
  </si>
  <si>
    <t>Re 1988/89</t>
  </si>
  <si>
    <t>Newark &amp; Sherwood Dc</t>
  </si>
  <si>
    <t>Bassetlaw Dc</t>
  </si>
  <si>
    <t>S.t.e.p.s Travel Pass</t>
  </si>
  <si>
    <t>Basslw Rwo-site Supervisn</t>
  </si>
  <si>
    <t>I.t. Holding Account</t>
  </si>
  <si>
    <t>Cyclists Locker Deposits</t>
  </si>
  <si>
    <t>C/side Access Fld Damage</t>
  </si>
  <si>
    <t>Smartcard Issuing Equipt</t>
  </si>
  <si>
    <t>Anti-skid</t>
  </si>
  <si>
    <t>Rolls Royce Feasibility</t>
  </si>
  <si>
    <t>Planning Delivery Grant</t>
  </si>
  <si>
    <t>Local Auth Energy Financing</t>
  </si>
  <si>
    <t>Safety Camera Partnership</t>
  </si>
  <si>
    <t>Rufford Contingency</t>
  </si>
  <si>
    <t>Remedial works provision</t>
  </si>
  <si>
    <t>Deposit Wynndale Drive</t>
  </si>
  <si>
    <t>Local Development Framework</t>
  </si>
  <si>
    <t>Risk Management Reserve</t>
  </si>
  <si>
    <t>Structure Plan Reserve</t>
  </si>
  <si>
    <t>Reduce Carbon Emissions-EMIEP</t>
  </si>
  <si>
    <t>Winter Damage Fund 2011-12</t>
  </si>
  <si>
    <t>Suspense Accounts</t>
  </si>
  <si>
    <t>Env Dept Central Wrt/off</t>
  </si>
  <si>
    <t>Property Joint Use Plan Mtnce Reserve</t>
  </si>
  <si>
    <t>Property NWSC Renewal Reserve</t>
  </si>
  <si>
    <t>Bio Energy - Woodhead Boilers</t>
  </si>
  <si>
    <t>SunVolt - Feed in Tarrif Receipts/Pymnts</t>
  </si>
  <si>
    <t>RHI - Healdswood Primary</t>
  </si>
  <si>
    <t>RHI - Hollywell Primary</t>
  </si>
  <si>
    <t>RHI - Stanhope Lower</t>
  </si>
  <si>
    <t>RHI - Stanhope Upper</t>
  </si>
  <si>
    <t>RHI - Langold</t>
  </si>
  <si>
    <t>RHI - James Peacock</t>
  </si>
  <si>
    <t>RHI - Intake</t>
  </si>
  <si>
    <t>RHI - Walesby</t>
  </si>
  <si>
    <t>RHI - Queen Eleanor</t>
  </si>
  <si>
    <t>RHI - Springbank</t>
  </si>
  <si>
    <t>Minor Works</t>
  </si>
  <si>
    <t>PEAL001</t>
  </si>
  <si>
    <t>Property Feasbility Costs</t>
  </si>
  <si>
    <t>Industrial Properties</t>
  </si>
  <si>
    <t>Waste Core Strategy Examination</t>
  </si>
  <si>
    <t>Gresh Emann Serv</t>
  </si>
  <si>
    <t>Beckett Services</t>
  </si>
  <si>
    <t>Asch Accounting Services</t>
  </si>
  <si>
    <t>Chief Accountant</t>
  </si>
  <si>
    <t>Stanhope Infant &amp; Nursery</t>
  </si>
  <si>
    <t>D P &amp; P - Print</t>
  </si>
  <si>
    <t>Warsop Telecentre</t>
  </si>
  <si>
    <t>Stock Accounts - General</t>
  </si>
  <si>
    <t>County Supplies Purchases</t>
  </si>
  <si>
    <t>Non Lba Schools</t>
  </si>
  <si>
    <t>Nottingham Dc</t>
  </si>
  <si>
    <t>Miscellaneous Recharges</t>
  </si>
  <si>
    <t>County Supplies</t>
  </si>
  <si>
    <t>Sundry Debtors(&lt; #10k)</t>
  </si>
  <si>
    <t>Provision For Bad Debts</t>
  </si>
  <si>
    <t>Sundry Creditors(&gt; #10k)</t>
  </si>
  <si>
    <t>Invoiced Customers</t>
  </si>
  <si>
    <t>Internal Customers</t>
  </si>
  <si>
    <t>PC Customers</t>
  </si>
  <si>
    <t>Cash Sales Holding A/c</t>
  </si>
  <si>
    <t>Creditors Control A/c</t>
  </si>
  <si>
    <t>Sl/si Transfer</t>
  </si>
  <si>
    <t>Ledger Provision</t>
  </si>
  <si>
    <t>Legal Costs - Waste Pfi</t>
  </si>
  <si>
    <t>Other Adverts - Fire</t>
  </si>
  <si>
    <t>Postages</t>
  </si>
  <si>
    <t>Notts Cricket Club Extension</t>
  </si>
  <si>
    <t>Financial Services</t>
  </si>
  <si>
    <t>Dun &amp; Bradstreet Reports</t>
  </si>
  <si>
    <t>Peter Hurford</t>
  </si>
  <si>
    <t>Financial Services Admin</t>
  </si>
  <si>
    <t>Fin Servs Cb</t>
  </si>
  <si>
    <t>Acses</t>
  </si>
  <si>
    <t>Charitable Grants</t>
  </si>
  <si>
    <t>Schools Catering Ledger Balances</t>
  </si>
  <si>
    <t>Catering Bassetlaw PFI</t>
  </si>
  <si>
    <t>PICW028</t>
  </si>
  <si>
    <t>Office 4 Wdrtech Ltd T/A - Marketing Lab</t>
  </si>
  <si>
    <t>PICW029</t>
  </si>
  <si>
    <t>Office 5 BRS Electrical Limited</t>
  </si>
  <si>
    <t>PICW030</t>
  </si>
  <si>
    <t>Office 7 Monition Ltd</t>
  </si>
  <si>
    <t>PICW031</t>
  </si>
  <si>
    <t>Office 8 Sherwood Financial Solutions Lt</t>
  </si>
  <si>
    <t>PICW032</t>
  </si>
  <si>
    <t>Office 9 Sherwood Financial Solutions Lt</t>
  </si>
  <si>
    <t>PICW033</t>
  </si>
  <si>
    <t>Office 10 T2 Design Solutions Ltd</t>
  </si>
  <si>
    <t>PICW034</t>
  </si>
  <si>
    <t>Workshop 11 Crius Technologies ltd</t>
  </si>
  <si>
    <t>PICW035</t>
  </si>
  <si>
    <t>Workshop 12 Ortus Tecnology Ltd</t>
  </si>
  <si>
    <t>PICW036</t>
  </si>
  <si>
    <t>Workshop 13 Ortus Tecnology Ltd</t>
  </si>
  <si>
    <t>PICW037</t>
  </si>
  <si>
    <t>Workshop 14 Ortus Tecnology Ltd</t>
  </si>
  <si>
    <t>PICW038</t>
  </si>
  <si>
    <t>Office 15 Ortus Tecnology Ltd</t>
  </si>
  <si>
    <t>PICW039</t>
  </si>
  <si>
    <t>Office 16 Ortus Tecnology Ltd</t>
  </si>
  <si>
    <t>PICW040</t>
  </si>
  <si>
    <t>Office 18 Wilmat Fostering</t>
  </si>
  <si>
    <t>PICW041</t>
  </si>
  <si>
    <t>Office 19 Recycling Engineering &amp; Develo</t>
  </si>
  <si>
    <t>PICW042</t>
  </si>
  <si>
    <t>Office 20 We Buy Any Car Limited</t>
  </si>
  <si>
    <t>PICW043</t>
  </si>
  <si>
    <t>Office 21 Workflow Imaging Systems ltd</t>
  </si>
  <si>
    <t>PICW044</t>
  </si>
  <si>
    <t>Office 24 Sherwood Prime Care Ltd</t>
  </si>
  <si>
    <t>PICW045</t>
  </si>
  <si>
    <t>Office 27 KC Sofas Limited</t>
  </si>
  <si>
    <t>PICW046</t>
  </si>
  <si>
    <t>Office 28 Provide Education Limited</t>
  </si>
  <si>
    <t>PICW047</t>
  </si>
  <si>
    <t>Office 29 Nightingale Business Mgmt Ltd</t>
  </si>
  <si>
    <t>PICW048</t>
  </si>
  <si>
    <t>Office 30 Unleash Wealth Management Ltd</t>
  </si>
  <si>
    <t>PICW049</t>
  </si>
  <si>
    <t>Office 31 Cert Brands Ltd</t>
  </si>
  <si>
    <t>PICW050</t>
  </si>
  <si>
    <t>Office 32 Dukeries IT Limited</t>
  </si>
  <si>
    <t>PICW051</t>
  </si>
  <si>
    <t>Office 33a Like Your Face</t>
  </si>
  <si>
    <t>PICW052</t>
  </si>
  <si>
    <t>Office 33b KA Donally Ltd</t>
  </si>
  <si>
    <t>PICW053</t>
  </si>
  <si>
    <t>Office 33c Provide Education Limited</t>
  </si>
  <si>
    <t>PICW054</t>
  </si>
  <si>
    <t>Office 33d Groundwork Creswell Ash &amp; Man</t>
  </si>
  <si>
    <t>PICW055</t>
  </si>
  <si>
    <t>Office 33e Cooper Security Systems ltd</t>
  </si>
  <si>
    <t>PICW056</t>
  </si>
  <si>
    <t>Office 33f Groundwork Creswell Ash &amp; Man</t>
  </si>
  <si>
    <t>PICW057</t>
  </si>
  <si>
    <t>Office 34 Groundwork Creswell Ash &amp; Mans</t>
  </si>
  <si>
    <t>PICW058</t>
  </si>
  <si>
    <t>Office 35 Lexiconnect Ltd</t>
  </si>
  <si>
    <t>PICW059</t>
  </si>
  <si>
    <t>Shared Office 36c EJM Accounting</t>
  </si>
  <si>
    <t>PICW060</t>
  </si>
  <si>
    <t>Shared Office 36f MC Currie IT Limited</t>
  </si>
  <si>
    <t>PICW061</t>
  </si>
  <si>
    <t>Office 37 APS Legal &amp; Associates Ltd</t>
  </si>
  <si>
    <t>PICW062</t>
  </si>
  <si>
    <t>Office 39 Kronos Systems Ltd</t>
  </si>
  <si>
    <t>PICW063</t>
  </si>
  <si>
    <t>Office 41 First Care DCA Ltd</t>
  </si>
  <si>
    <t>PICW065</t>
  </si>
  <si>
    <t>Office 43 APS Legal &amp; Associates Ltd</t>
  </si>
  <si>
    <t>PICW066</t>
  </si>
  <si>
    <t>Office 45 Smith Craven Ltd</t>
  </si>
  <si>
    <t>PICW067</t>
  </si>
  <si>
    <t>Office 46a Quality Rail Ltd</t>
  </si>
  <si>
    <t>PICW068</t>
  </si>
  <si>
    <t>Office 46b Dalton Designs UK Ltd</t>
  </si>
  <si>
    <t>PICW069</t>
  </si>
  <si>
    <t>Office 46c The Whisky Way Ltd</t>
  </si>
  <si>
    <t>PICW070</t>
  </si>
  <si>
    <t>Office 46d Olo Design Ltd</t>
  </si>
  <si>
    <t>PICW071</t>
  </si>
  <si>
    <t>Office 48 APS Legal &amp; Associates ltd</t>
  </si>
  <si>
    <t>PICW072</t>
  </si>
  <si>
    <t>Office 49 SJW The Wright Care Ltd</t>
  </si>
  <si>
    <t>PICW073</t>
  </si>
  <si>
    <t>Café Tom Hill</t>
  </si>
  <si>
    <t>PICW074</t>
  </si>
  <si>
    <t>Virtual-Mai/Phone/Bus Supp) Damms Consul</t>
  </si>
  <si>
    <t>PICW075</t>
  </si>
  <si>
    <t>Virtual (Mail) DB Fascias</t>
  </si>
  <si>
    <t>PICW076</t>
  </si>
  <si>
    <t>Virtual (Mail) Doxey Process Engineering</t>
  </si>
  <si>
    <t>PICW077</t>
  </si>
  <si>
    <t>Virtual(Mail/Phone/Bus Supp Global Measu</t>
  </si>
  <si>
    <t>PICW078</t>
  </si>
  <si>
    <t>Virtual Mail/Phone/Bus Sup Greyman Secur</t>
  </si>
  <si>
    <t>PICW079</t>
  </si>
  <si>
    <t>Virtual (Mail/Phone) Virginia Riley</t>
  </si>
  <si>
    <t>PICW080</t>
  </si>
  <si>
    <t>Virtual (Mail/Phone) Loftus Stowe Ltd</t>
  </si>
  <si>
    <t>PICW081</t>
  </si>
  <si>
    <t>Virtual (Mail) Magazine Publishing Ltd</t>
  </si>
  <si>
    <t>PICW082</t>
  </si>
  <si>
    <t>Virtual (Mail/Phone) PL Solutions UK Ltd</t>
  </si>
  <si>
    <t>PICW083</t>
  </si>
  <si>
    <t>VirtualMail/Phone/Bus Sup Real World Bus</t>
  </si>
  <si>
    <t>PICW084</t>
  </si>
  <si>
    <t>Virtual (Mail) Redheads Digital Ltd</t>
  </si>
  <si>
    <t>PICW085</t>
  </si>
  <si>
    <t>Virtual (Mail) Right Conversions Ltd</t>
  </si>
  <si>
    <t>PICW086</t>
  </si>
  <si>
    <t>Virtual (Mail/Phone/Bus SuppThe IT Men L</t>
  </si>
  <si>
    <t>PICW087</t>
  </si>
  <si>
    <t>Virtual (Mail/Phone/Bus Sup) Teklift Ltd</t>
  </si>
  <si>
    <t>Legal Ledger</t>
  </si>
  <si>
    <t>Legal Services - Barrister Fees – Other</t>
  </si>
  <si>
    <t>Legal Srvs-Barrister Fees-Child Protecti</t>
  </si>
  <si>
    <t>Legal Services - Expert Fees</t>
  </si>
  <si>
    <t>Legal Services - Solicitor Fees</t>
  </si>
  <si>
    <t>Legal Services - Court Fees</t>
  </si>
  <si>
    <t>Barristers – Adults (general)</t>
  </si>
  <si>
    <t>Barristers – Adults (trading standards)</t>
  </si>
  <si>
    <t>Barristers Fees (DOLS)</t>
  </si>
  <si>
    <t>Expert Fees (DOLS)</t>
  </si>
  <si>
    <t>Court Fees (DOLS)</t>
  </si>
  <si>
    <t>Solicitor Fees (DOLS)</t>
  </si>
  <si>
    <t>PLEG012</t>
  </si>
  <si>
    <t>Developers for S38 agreements</t>
  </si>
  <si>
    <t>PLEG013</t>
  </si>
  <si>
    <t>Developers for S278 agreements</t>
  </si>
  <si>
    <t>PLEG014</t>
  </si>
  <si>
    <t>Developers for S106 agreements</t>
  </si>
  <si>
    <t>PLEG015</t>
  </si>
  <si>
    <t>Legal fees for land transactions from</t>
  </si>
  <si>
    <t>PLEG016</t>
  </si>
  <si>
    <t>Probation</t>
  </si>
  <si>
    <t>PLEG017</t>
  </si>
  <si>
    <t>CCGs</t>
  </si>
  <si>
    <t>Cpd Skills For Life  (Pppc862)</t>
  </si>
  <si>
    <t>ERDF Community Anchor</t>
  </si>
  <si>
    <t>Dti Food Grant</t>
  </si>
  <si>
    <t>Beacon Awd-emerg Plan(Lx10001)</t>
  </si>
  <si>
    <t>Proceeds Of Crime - Cons Prot</t>
  </si>
  <si>
    <t>Gavin SIMMONITE - 30/6/2004</t>
  </si>
  <si>
    <t>Stuart Philip PEACH</t>
  </si>
  <si>
    <t>Gavin SIMMONITE - 24/3/2004</t>
  </si>
  <si>
    <t>C LEE (cash seizure)</t>
  </si>
  <si>
    <t>R BROWN (cash seizure)</t>
  </si>
  <si>
    <t>S SIMPKISS (cash seizure)</t>
  </si>
  <si>
    <t>D BALMER (cash seizure)</t>
  </si>
  <si>
    <t>A MOULSON (cash seizure)</t>
  </si>
  <si>
    <t>D HOWDEN (cash seizure)</t>
  </si>
  <si>
    <t>K WOODS (cash seizure)</t>
  </si>
  <si>
    <t>HART (cash seizure)</t>
  </si>
  <si>
    <t>N SINGH (cash seizure)</t>
  </si>
  <si>
    <t>S KHAN (cash seizure)</t>
  </si>
  <si>
    <t>A NAZAR (cash seizure)</t>
  </si>
  <si>
    <t>M MINOTA (cash seizure)</t>
  </si>
  <si>
    <t>Alliance SSP (PPFS-PPFS001)</t>
  </si>
  <si>
    <t>Under Age Test Purchase</t>
  </si>
  <si>
    <t>Broadband Project</t>
  </si>
  <si>
    <t>Hexgreave Park</t>
  </si>
  <si>
    <t>Bassetlaw Bic</t>
  </si>
  <si>
    <t>General</t>
  </si>
  <si>
    <t>HW Landscapes</t>
  </si>
  <si>
    <t>Landscapes Ledger Balances</t>
  </si>
  <si>
    <t>Auction Receipts</t>
  </si>
  <si>
    <t>S106 Libraries monies</t>
  </si>
  <si>
    <t>Self Help Nottingham</t>
  </si>
  <si>
    <t>Bassetlaw Learning Disability Nottingham</t>
  </si>
  <si>
    <t>Nottingham Credit Union</t>
  </si>
  <si>
    <t>EA A611 Annesley Road, Hucknall</t>
  </si>
  <si>
    <t>EA A617 Sutton in Ashfield</t>
  </si>
  <si>
    <t>EA Stoneyford Road, Sutton in Ashfield</t>
  </si>
  <si>
    <t>EA A611 Derby Road, Kirkby in Ashfield</t>
  </si>
  <si>
    <t>L/C Support 7 Burns Lane, Warsop</t>
  </si>
  <si>
    <t>Market St, Huthwaite LC</t>
  </si>
  <si>
    <t>EA - Linby Road, Hucknall</t>
  </si>
  <si>
    <t>Damaged central res. - A38 Common Rd</t>
  </si>
  <si>
    <t>16 Seagrave Ave,  Kirkby-in-Ash CW Rep</t>
  </si>
  <si>
    <t>COXMOOR ROAD, SinA - REPAIR TO CABLE V/A</t>
  </si>
  <si>
    <t>OP 16 CHURCH STREET KinA EMERGENCY L/C..</t>
  </si>
  <si>
    <t>12 Sandy Lane, Hucknall - Resite LC</t>
  </si>
  <si>
    <t>46 Forster Rd, Kirkby in Ash LC Support</t>
  </si>
  <si>
    <t>155 Wagstaff Ln, Jacksdale LC support</t>
  </si>
  <si>
    <t>Chesterfield Rd, Huthwaite O'grown Veg</t>
  </si>
  <si>
    <t>Lighting In Southwell</t>
  </si>
  <si>
    <t>Emmanuel School W Bridgford</t>
  </si>
  <si>
    <t>Ollerton Road Retford</t>
  </si>
  <si>
    <t>Westwell Ln Gringley-o-t-hill</t>
  </si>
  <si>
    <t>Gotham Road East Leake</t>
  </si>
  <si>
    <t>Vesuvius Sandy Lane Worksop</t>
  </si>
  <si>
    <t>Pendean Way Sutton In Ashfield</t>
  </si>
  <si>
    <t>Springwood Gardens Mansf Wdhse</t>
  </si>
  <si>
    <t>538 Sandlands Way Mansfield</t>
  </si>
  <si>
    <t>Albans Court  Clipstone Road</t>
  </si>
  <si>
    <t>Penny Emma Way S-in-a</t>
  </si>
  <si>
    <t>S278 Tesco Beeston</t>
  </si>
  <si>
    <t>Thrumpton Lane Retford</t>
  </si>
  <si>
    <t>Studfolds Farm Kirkby In Ash</t>
  </si>
  <si>
    <t>Kirkby Folly Rd Sutton In Ash</t>
  </si>
  <si>
    <t>Retford Enterprise Centre</t>
  </si>
  <si>
    <t>Hall Lane Giltbrook</t>
  </si>
  <si>
    <t>Unwin Road Sutton In Ashfield</t>
  </si>
  <si>
    <t>Main Street Balderton</t>
  </si>
  <si>
    <t>North Road Retford</t>
  </si>
  <si>
    <t>Sherwood Street Warsop</t>
  </si>
  <si>
    <t>St Helens Crescent Trowell</t>
  </si>
  <si>
    <t>Land At Raf Newton</t>
  </si>
  <si>
    <t>Black Scotch Lane Mansfield</t>
  </si>
  <si>
    <t>Kirklington Road  Rainworth</t>
  </si>
  <si>
    <t>S278 Sandy Lane, Worksop Redesign</t>
  </si>
  <si>
    <t>Ash Farm, Farnsfield</t>
  </si>
  <si>
    <t>Sandlands Way, Mansfield Phase4 Redesign</t>
  </si>
  <si>
    <t>LANTERN LANE, EAST LEAKE Street lighting</t>
  </si>
  <si>
    <t>Flint Avenue, Mansfield S38</t>
  </si>
  <si>
    <t>LORD BYRON PUB,QUARRY LN,MANSF st lighti</t>
  </si>
  <si>
    <t>CROW TREES, SUTTON-IN-ASHFIELD st lighti</t>
  </si>
  <si>
    <t>WELLOW ROAD OLLERTON S38 Street Lighting</t>
  </si>
  <si>
    <t>RAVENSHEAD S278 Lighting</t>
  </si>
  <si>
    <t>KINGSWAY ROAD, HUCKNALL Street Lighting</t>
  </si>
  <si>
    <t>CAVENDISH ROAD,CLIPSTONE Street Lighting</t>
  </si>
  <si>
    <t>SPRING LANE, GEDLING  Street Lighting</t>
  </si>
  <si>
    <t>StLight Wighay Rd,Hucknall- Strata Homes</t>
  </si>
  <si>
    <t>SLight Mount View,Tuxford-Nettledale Ltd</t>
  </si>
  <si>
    <t>S278 Warsop Ln,Rainworth-Street Lighting</t>
  </si>
  <si>
    <t>Papplewick Phase 4 Street Lighting</t>
  </si>
  <si>
    <t>Watnall Road, Hucknall S38</t>
  </si>
  <si>
    <t>Berry Hill Lane, Mansfield S38</t>
  </si>
  <si>
    <t>Brownlow Road, Mansfield S38 Phase 2</t>
  </si>
  <si>
    <t>S38 Warsop Ln,Rainworth-Street Lighting</t>
  </si>
  <si>
    <t>Clipstone Drive,Clipstone Street Lightin</t>
  </si>
  <si>
    <t>Highfields School, Balderton S38</t>
  </si>
  <si>
    <t>White House Road, Bircotes S38</t>
  </si>
  <si>
    <t>Pye Avenue, Mansfield S38</t>
  </si>
  <si>
    <t>Sleaford Rd Newark S38</t>
  </si>
  <si>
    <t>Bawtry Rd, Harworth  lighting Extension</t>
  </si>
  <si>
    <t>Field Farm, Stapleford S278</t>
  </si>
  <si>
    <t>Sparken Hill, Worksop S38</t>
  </si>
  <si>
    <t>Old School Close, Awsworth S38</t>
  </si>
  <si>
    <t>Newmanleys Rd, Eastwood S278</t>
  </si>
  <si>
    <t>Pleasley Hill Redevoplment Mansfield</t>
  </si>
  <si>
    <t>Rolls Royce, Hucknall S38</t>
  </si>
  <si>
    <t>Melton Rd, Edwalton S278 &amp; S38</t>
  </si>
  <si>
    <t>Rear of Welbeck Rd Mansfield Woodhouse</t>
  </si>
  <si>
    <t>Southwell Rd West Mansfield S278</t>
  </si>
  <si>
    <t>Nottingham Rd, Southwell.</t>
  </si>
  <si>
    <t>Melton Road, Edwalton S38</t>
  </si>
  <si>
    <t>Papplewick/Moor Ln R'Bout Hucknall S278</t>
  </si>
  <si>
    <t>Wilford Lane, W.Bridgford</t>
  </si>
  <si>
    <t>West Street Retford Asda PFS</t>
  </si>
  <si>
    <t>Park Hall Rd Mansfield Woodhouse S38</t>
  </si>
  <si>
    <t>Lindhurst Development Mansfield S38</t>
  </si>
  <si>
    <t>Gateford Park, Worksop S38</t>
  </si>
  <si>
    <t>Former Rainbow Depot Site, Southwell</t>
  </si>
  <si>
    <t>Costa Cof St Peters Retail Pk Mansf S278</t>
  </si>
  <si>
    <t>Mill Rd, Newthorpe</t>
  </si>
  <si>
    <t>Victoria Retail Park Netherfield</t>
  </si>
  <si>
    <t>Lawn Rd, Sutton in Ashfield S38</t>
  </si>
  <si>
    <t>KFC Victoria Parkway, Netherfield</t>
  </si>
  <si>
    <t>KFC Woodborough Road Mapperley</t>
  </si>
  <si>
    <t>Lingford St. Hucknall s38</t>
  </si>
  <si>
    <t>Thompson Ave, Harworth S38</t>
  </si>
  <si>
    <t>Rwo</t>
  </si>
  <si>
    <t>Portland Rd  Selston</t>
  </si>
  <si>
    <t>Chetwynd Barracks Swiney Way</t>
  </si>
  <si>
    <t>Re-opening Of Wood Street</t>
  </si>
  <si>
    <t>Ashgate Rd Hucknall-pt 1 Claim</t>
  </si>
  <si>
    <t>Asda R'bout Sandlands Way</t>
  </si>
  <si>
    <t>North Rd Retford - Sec 278</t>
  </si>
  <si>
    <t>Harworth Health Centre</t>
  </si>
  <si>
    <t>Chesterfield Rd Mansfield</t>
  </si>
  <si>
    <t>Kirkby Folly Rd  Sutton In Ash</t>
  </si>
  <si>
    <t>Dukeries Serv Stn Ranby-sec278</t>
  </si>
  <si>
    <t>Retain Store Barnbtgate Sec278</t>
  </si>
  <si>
    <t>Radcliffe Rd  Gamston</t>
  </si>
  <si>
    <t>Woodfield Gdns off Carlton Ave WorkspS38</t>
  </si>
  <si>
    <t>Ruddingto Baptise Church</t>
  </si>
  <si>
    <t>Newlands Farm Misson Springs</t>
  </si>
  <si>
    <t>Mapperley Plains  Arnold</t>
  </si>
  <si>
    <t>Field House Farm  Bunny</t>
  </si>
  <si>
    <t>Greene Tweed Access</t>
  </si>
  <si>
    <t>Leeming Ln North  Mansfield Wo</t>
  </si>
  <si>
    <t>Hassocks Lane  Beeston</t>
  </si>
  <si>
    <t>Halfway Garage Bunny</t>
  </si>
  <si>
    <t>Black Diamond Development</t>
  </si>
  <si>
    <t>A60/b6407 A60/b6031</t>
  </si>
  <si>
    <t>Access Works 100 Melton Rd</t>
  </si>
  <si>
    <t>Burton Joyce - Road Raising</t>
  </si>
  <si>
    <t>Old London Rd Markham Moor</t>
  </si>
  <si>
    <t>E Midlands Parkway Station</t>
  </si>
  <si>
    <t>Abnormal Load Cottam-wburton</t>
  </si>
  <si>
    <t>Highgrounds Rd Worksop</t>
  </si>
  <si>
    <t>Ea Burton Joyce</t>
  </si>
  <si>
    <t>Planning Studies</t>
  </si>
  <si>
    <t>Turning Point East</t>
  </si>
  <si>
    <t>Dsa Test Centre Signs</t>
  </si>
  <si>
    <t>S38 Hoeview Rd Cropwell Bishop</t>
  </si>
  <si>
    <t>S116 Brackenhurst Ln Southwell</t>
  </si>
  <si>
    <t>Driving Test Centre Signing</t>
  </si>
  <si>
    <t>Marsham Drive Arnold</t>
  </si>
  <si>
    <t>Energy Crop Scheme  Fiskerton</t>
  </si>
  <si>
    <t>Ail Stoke Bardolph Substation</t>
  </si>
  <si>
    <t>New Store Urban Road</t>
  </si>
  <si>
    <t>B6033 Traffic Counts</t>
  </si>
  <si>
    <t>Flood Schemes Cotam Rd Treswel</t>
  </si>
  <si>
    <t>Speed Survey B6387</t>
  </si>
  <si>
    <t>TRO Kirkby Precinct</t>
  </si>
  <si>
    <t>NET Line 2</t>
  </si>
  <si>
    <t>Tesco Worksop (TRO ONLY)</t>
  </si>
  <si>
    <t>Consenting of Ordinary Water Courses</t>
  </si>
  <si>
    <t>DDA Crossings Harworth &amp; Bircotes</t>
  </si>
  <si>
    <t>A60 Lakeside Lodge Access</t>
  </si>
  <si>
    <t>A46 De-Trunking - North</t>
  </si>
  <si>
    <t>A46 De-Trunking - South</t>
  </si>
  <si>
    <t>Section 278, Wm Morrisons, Kirkby in Ash</t>
  </si>
  <si>
    <t>Rainworth Flood Alleviation Scheme</t>
  </si>
  <si>
    <t>Adoption Work to Tintern Close, Kirkby</t>
  </si>
  <si>
    <t>Coxmoor Rd, Sutton Forest Level Crossing</t>
  </si>
  <si>
    <t>Station Road, Selston  Level Crossing</t>
  </si>
  <si>
    <t>Walkeringham Flood Alleviation Scheme</t>
  </si>
  <si>
    <t>Kirkby Town Centre Improvement Scheme</t>
  </si>
  <si>
    <t>Rdway Improvements,Goosemoor Ln,Retford</t>
  </si>
  <si>
    <t>Belle Isle, Hucknall</t>
  </si>
  <si>
    <t>Shiny Side Up Partnership</t>
  </si>
  <si>
    <t>Sherwood Energy Village Adoption (TEMP)</t>
  </si>
  <si>
    <t>Nottingham Road Hucknall - S278 works</t>
  </si>
  <si>
    <t>Watnall Road, Hucknall (Flying Bedstead)</t>
  </si>
  <si>
    <t>Sherwood Oaks Business Park, Mansfield</t>
  </si>
  <si>
    <t>Pelham St Area, Newark Residents Parking</t>
  </si>
  <si>
    <t>Gedling Access Road Advanced Works</t>
  </si>
  <si>
    <t>A616 Great North Rd Newark Bridge Repair</t>
  </si>
  <si>
    <t>Collyer Road Calverton</t>
  </si>
  <si>
    <t>A60 Mansfield Rd Hospital Signs Install</t>
  </si>
  <si>
    <t>Burton Rd Cavendish Rd Signs Army Reserv</t>
  </si>
  <si>
    <t>Main Rd Gedling Sure Start Centre Signs</t>
  </si>
  <si>
    <t>A60 Nottm Rd Army Reseve Centre Signing</t>
  </si>
  <si>
    <t>Tourist Signs - Ref 3159801</t>
  </si>
  <si>
    <t>S278 Projects - Bus Schemes</t>
  </si>
  <si>
    <t>Old Bluebell Pub CarPark,Carsic Lane,SiA</t>
  </si>
  <si>
    <t>Taxi rank signing, Mansfield</t>
  </si>
  <si>
    <t>Ruddington Knitters Museum Tourist Sign</t>
  </si>
  <si>
    <t>Adoption Work to Brierley Forest Ind Est</t>
  </si>
  <si>
    <t>Direction signing to Woodthorpe Hospital</t>
  </si>
  <si>
    <t>Wysall to Costock Bridge Damaged</t>
  </si>
  <si>
    <t>Nottm - Newark Train Service Improvement</t>
  </si>
  <si>
    <t>Station Road, Beeston - Delivery Bay</t>
  </si>
  <si>
    <t>Memorial Forest, off Hollygate Lane, Cot</t>
  </si>
  <si>
    <t>Army Reserve Centre signing (Mansfield)</t>
  </si>
  <si>
    <t>Army Reserve Centre signing (Carlton)</t>
  </si>
  <si>
    <t>Melton Rd, Edwalton Speed Limit Waitrose</t>
  </si>
  <si>
    <t>Cauldwell Rd, Mansfield prohibit Waiting</t>
  </si>
  <si>
    <t>Warsop Ln, Rainworth Speed Limit</t>
  </si>
  <si>
    <t>Ilkeston Rd, Staplefd prohibit waiting</t>
  </si>
  <si>
    <t>Pearson Centre, Nuart Rd Beeston Signs</t>
  </si>
  <si>
    <t>Tollerton Ln Tollerton Speed Limit</t>
  </si>
  <si>
    <t>Newark Southern Link Road</t>
  </si>
  <si>
    <t>Melton Road, Tollerton (Waitrose)</t>
  </si>
  <si>
    <t>Sheepwash Bridge Costock Rd Wysall</t>
  </si>
  <si>
    <t>Boots Ent. Zone, Beeston Design/Checking</t>
  </si>
  <si>
    <t>Oll't'n Rd , Edwinstowe Solar Pl Appeal</t>
  </si>
  <si>
    <t>2 Station Road, Carlton</t>
  </si>
  <si>
    <t>Car Park Surveys  Rushcliffe</t>
  </si>
  <si>
    <t>Prologis Park North Notts</t>
  </si>
  <si>
    <t>A60 / A52 Nottingham Knight</t>
  </si>
  <si>
    <t>Working Height Regs Equipment</t>
  </si>
  <si>
    <t>Plains Rd / Gedling Rd</t>
  </si>
  <si>
    <t>Prologis Park</t>
  </si>
  <si>
    <t>Marr/a38 Kings Mill Road</t>
  </si>
  <si>
    <t>West Notts College Site</t>
  </si>
  <si>
    <t>Mansfield Rd/woodthorpe Dr</t>
  </si>
  <si>
    <t>Derby Rd/toton Ln/church St</t>
  </si>
  <si>
    <t>Marr/prologis Park</t>
  </si>
  <si>
    <t>Charles Ave Beeston Lodge Gate</t>
  </si>
  <si>
    <t>Prologis Pk Mnsfld Bagging Wrk</t>
  </si>
  <si>
    <t>A52 Trunk Rd Signal Equipment</t>
  </si>
  <si>
    <t>Inner Relief Rd / West Hill</t>
  </si>
  <si>
    <t>A38 Sutton Road / Wilmore Way</t>
  </si>
  <si>
    <t>A52 Derby Rd / Cow Lane</t>
  </si>
  <si>
    <t>A610 Ikea Island</t>
  </si>
  <si>
    <t>C23 C24 Stop Line Loops</t>
  </si>
  <si>
    <t>Rosemary St/stjohn St Mansfiel</t>
  </si>
  <si>
    <t>A52 Wheatcroft Island</t>
  </si>
  <si>
    <t>Great North Rd / Retford Hospi</t>
  </si>
  <si>
    <t>A60 Leeming Ln / Old Mill Ln</t>
  </si>
  <si>
    <t>A60 Leeming Ln / Peafield Ln</t>
  </si>
  <si>
    <t>Rolleston Drive / Gedling Road</t>
  </si>
  <si>
    <t>A52 Grantham Rd / Bingham Rd</t>
  </si>
  <si>
    <t>Barnby Gate / Sherwood Ave</t>
  </si>
  <si>
    <t>Former White Hart site-Traffic signal wk</t>
  </si>
  <si>
    <t>M1 JNC26 Traffic Signals Design Eastwood</t>
  </si>
  <si>
    <t>Morrisons Development Kilton Rd, Worksop</t>
  </si>
  <si>
    <t>Babworth Road/ Ordsall Road, Retford</t>
  </si>
  <si>
    <t>West Hill Rd/Newlands,Ordsall,Retford</t>
  </si>
  <si>
    <t>Clipstone Medical Centre, Clipstone</t>
  </si>
  <si>
    <t>Larwood Park, Kirkby in Ashfield</t>
  </si>
  <si>
    <t>New toucan crossing Newark South Link Rd</t>
  </si>
  <si>
    <t>Lidl development-White Hart site, A60</t>
  </si>
  <si>
    <t>Lindhurst development S278 Signal Design</t>
  </si>
  <si>
    <t>Newark SLR awton Rd/Bowdridge Rd signals</t>
  </si>
  <si>
    <t>Newark SLR Bowbridge Lane/Central Street</t>
  </si>
  <si>
    <t>Signal Upgrade Hucknall Ln/Sandhurst Rd</t>
  </si>
  <si>
    <t>Bowbridge Rd Sports Design work</t>
  </si>
  <si>
    <t>Bowbridge Lane SLR Signal Design</t>
  </si>
  <si>
    <t>Newark Infa. Sthrn Link -signal control</t>
  </si>
  <si>
    <t>Baggaley Crescent, Mansfield LC move</t>
  </si>
  <si>
    <t>Woodhouse Rd/Leeming St, Mansfield</t>
  </si>
  <si>
    <t>A60 Devils Elbow Ravenshead</t>
  </si>
  <si>
    <t>B684 Catfoot Lane</t>
  </si>
  <si>
    <t>Queens Bower Rd Daybrook</t>
  </si>
  <si>
    <t>Tree Encroach Lighting Gedling</t>
  </si>
  <si>
    <t>Spring Lane  Lambley</t>
  </si>
  <si>
    <t>A60 Longdale Ln Ravenshead</t>
  </si>
  <si>
    <t>Pintail Close Netherfield</t>
  </si>
  <si>
    <t>A614 Blidworth Bottoms</t>
  </si>
  <si>
    <t>Sandfield Rd / Arnot Hill Rd</t>
  </si>
  <si>
    <t>Harby Lane Langar</t>
  </si>
  <si>
    <t>A614 Nr Oxton Road Arnold</t>
  </si>
  <si>
    <t>Somersby/melbury Rd Woodthorpe</t>
  </si>
  <si>
    <t>Carlton Hill Connigswath Road</t>
  </si>
  <si>
    <t>Christmas Lighting Lambley</t>
  </si>
  <si>
    <t>Hazel Grove Mapperley</t>
  </si>
  <si>
    <t>Combo Mews Southcliffe Rd Cton</t>
  </si>
  <si>
    <t>Disconect Light - Ramsdale Av</t>
  </si>
  <si>
    <t>36 Kendrick Road Carlton L/c</t>
  </si>
  <si>
    <t>79 Main St Burton Joyce</t>
  </si>
  <si>
    <t>O/s The Sycamores Moor Rd</t>
  </si>
  <si>
    <t>Forest Lane Papplewick</t>
  </si>
  <si>
    <t>O/s 62 Worrall Ave Arnold</t>
  </si>
  <si>
    <t>O/s 155 Prospect Road Carlton</t>
  </si>
  <si>
    <t>6 Sandfield Road Arnold</t>
  </si>
  <si>
    <t>13 Kilvington Rd Arnold</t>
  </si>
  <si>
    <t>69 Ravenswood Rd Arnold</t>
  </si>
  <si>
    <t>Arnot Hill Rd Arnold</t>
  </si>
  <si>
    <t>Colwick Park Close</t>
  </si>
  <si>
    <t>1 Pinfold Close Woodborough</t>
  </si>
  <si>
    <t>Front Street  Arnold</t>
  </si>
  <si>
    <t>Charles St Arnold</t>
  </si>
  <si>
    <t>O/swindsor Castle Ph Carlton</t>
  </si>
  <si>
    <t>A614burntstump Hil Carlton Hil</t>
  </si>
  <si>
    <t>Lc4 Dale Ave  Mapperley</t>
  </si>
  <si>
    <t>Mapperley Top/Somersby Rd Jnc</t>
  </si>
  <si>
    <t>A60 Mansfield Rd Arnold</t>
  </si>
  <si>
    <t>Marshall Hill Dr/Porchester Rd</t>
  </si>
  <si>
    <t>Westdale Lane Carlton</t>
  </si>
  <si>
    <t>EA VICTORIA Rd BUS SHELTER</t>
  </si>
  <si>
    <t>WESTDALE Ln  PORCHESTER Rd</t>
  </si>
  <si>
    <t>WEST STREET  ARNOLD(o/s flats)</t>
  </si>
  <si>
    <t>Woodthorpe Drive Arnold RWO</t>
  </si>
  <si>
    <t>RTC - A60/Forest Lane jnctn, Papplewick</t>
  </si>
  <si>
    <t>O/S 52 Oxengate, Arnold - LC resite</t>
  </si>
  <si>
    <t>Overgrown Veg - 2 Revena Close, Colwick</t>
  </si>
  <si>
    <t>Replacement of LC 2 Stanhope Road,Arnold</t>
  </si>
  <si>
    <t>Overgrown Veg - Browning Close, Daybrook</t>
  </si>
  <si>
    <t>Overgrown Veg - Tilford Road, Newstead</t>
  </si>
  <si>
    <t>Overgrown Veg - Vale Road, Colwick</t>
  </si>
  <si>
    <t>Overgrown Veg - Vale Rd, Colwick 59 -75</t>
  </si>
  <si>
    <t>Overgrown Veg - Finsbury Road, Arnold</t>
  </si>
  <si>
    <t>A614 Ollerton Rd,Arnold Temp Move LC</t>
  </si>
  <si>
    <t>lc Support - Elmhurst Avenue, Carlton</t>
  </si>
  <si>
    <t>Inst new gully - Stoke Lane, Gedling</t>
  </si>
  <si>
    <t>Sir John Robinson Wy, Arnold Ped Railing</t>
  </si>
  <si>
    <t>Fence repairs- Charworth Rd, Netherfield</t>
  </si>
  <si>
    <t>Ordsall Road  Retford</t>
  </si>
  <si>
    <t>A620 Retford Road</t>
  </si>
  <si>
    <t>A60 Worksop Rd Wigthorpe</t>
  </si>
  <si>
    <t>Main Street Styrrup</t>
  </si>
  <si>
    <t>Holly Rd/trent Street Retford</t>
  </si>
  <si>
    <t>Wigthorpe Hill Carlton In Lind</t>
  </si>
  <si>
    <t>Vulcan Place Worksop</t>
  </si>
  <si>
    <t>Kilton Rd Worksop</t>
  </si>
  <si>
    <t>B6024 Newcastle Ave Worksop</t>
  </si>
  <si>
    <t>Green Mile Lane Babworth</t>
  </si>
  <si>
    <t>Shireoaks Rd/woodhouse Close</t>
  </si>
  <si>
    <t>A57 Woodsetts Island Worksop</t>
  </si>
  <si>
    <t>Newcastle Avenue  Worksop</t>
  </si>
  <si>
    <t>69 Potter Street Worksop</t>
  </si>
  <si>
    <t>O/s Gamston Airfield Gamston</t>
  </si>
  <si>
    <t>Mansfield Road Worksop</t>
  </si>
  <si>
    <t>A620 Gainsborough Rd/surton Rd</t>
  </si>
  <si>
    <t>A631 Beckingham</t>
  </si>
  <si>
    <t>B6079 Osberton</t>
  </si>
  <si>
    <t>Mattersey Road Retford</t>
  </si>
  <si>
    <t>West Burton To Cotham Pwer Stn</t>
  </si>
  <si>
    <t>A57 Darlton</t>
  </si>
  <si>
    <t>Lowton Street Worksop</t>
  </si>
  <si>
    <t>Maple Leaf Gardens Worksop</t>
  </si>
  <si>
    <t>Cctv Bassetlaw Area</t>
  </si>
  <si>
    <t>Gravelholes Lane Misterton</t>
  </si>
  <si>
    <t>A57 Netherton Road Worksop</t>
  </si>
  <si>
    <t>High Hoe Rd Worksop</t>
  </si>
  <si>
    <t>Upper Row Dunham On Trent</t>
  </si>
  <si>
    <t>Wheatley Rd Clayworth</t>
  </si>
  <si>
    <t>B6045 Blyth Rd Hundred Acre Ln</t>
  </si>
  <si>
    <t>Talbot Rd Worksop</t>
  </si>
  <si>
    <t>Blyth Rd Harworth</t>
  </si>
  <si>
    <t>A57 Gateford Worksop</t>
  </si>
  <si>
    <t>A60 High Rd Carlton In Lindric</t>
  </si>
  <si>
    <t>Gateford Worksop</t>
  </si>
  <si>
    <t>A638 London Road Retford</t>
  </si>
  <si>
    <t>A6075 Ollerton Road Tuxford</t>
  </si>
  <si>
    <t>Xmas Decorations Carolgate</t>
  </si>
  <si>
    <t>Lighting Forest Hill Park</t>
  </si>
  <si>
    <t>Raymoth Lane &amp; Watermeadows</t>
  </si>
  <si>
    <t>Laneham Rd Dunham On Trent</t>
  </si>
  <si>
    <t>Pa38048pumping Statn Lighting</t>
  </si>
  <si>
    <t>A631 Gringley</t>
  </si>
  <si>
    <t>Turner Road Worksop</t>
  </si>
  <si>
    <t>A638 North Road Retford</t>
  </si>
  <si>
    <t>A57 Worksop</t>
  </si>
  <si>
    <t>Bass Hospital Car Prk Lighting</t>
  </si>
  <si>
    <t>A57 Broad Gate Darlton</t>
  </si>
  <si>
    <t>Walkeringham Christmas Lights</t>
  </si>
  <si>
    <t>Gringley Road Misterton</t>
  </si>
  <si>
    <t>A614 Blyth</t>
  </si>
  <si>
    <t>A616 Budby</t>
  </si>
  <si>
    <t>Retford Road Worksop</t>
  </si>
  <si>
    <t>20 Caythorpe Rd Lamp Post</t>
  </si>
  <si>
    <t>Victoria Rd Worksop</t>
  </si>
  <si>
    <t>High St Elkesley</t>
  </si>
  <si>
    <t>Kilton Hill Worksop</t>
  </si>
  <si>
    <t>Ashes Park Avenue Worksop</t>
  </si>
  <si>
    <t>Bridge Street Worksop</t>
  </si>
  <si>
    <t>Community Centres Kerbs</t>
  </si>
  <si>
    <t>Walkeringham Primary Access</t>
  </si>
  <si>
    <t>A60 Warsop Lamp Column</t>
  </si>
  <si>
    <t>Sturton Rd South Wheatley</t>
  </si>
  <si>
    <t>A638 Great North Rd Retford</t>
  </si>
  <si>
    <t>Mansfield Rd Babworth</t>
  </si>
  <si>
    <t>A57 Darlton Replace Sign</t>
  </si>
  <si>
    <t>A60 Cuckney Hill Church Warsop</t>
  </si>
  <si>
    <t>Wharf Road Retford</t>
  </si>
  <si>
    <t>Park St Robinson Dve Worksop</t>
  </si>
  <si>
    <t>Fox Covert Lane Misterton</t>
  </si>
  <si>
    <t>Retford Historic Sign Install</t>
  </si>
  <si>
    <t>Potter St Worksop Rta</t>
  </si>
  <si>
    <t>Queen St Hospital Rd Retford</t>
  </si>
  <si>
    <t>Wheatley Rd  Clayworth Rta</t>
  </si>
  <si>
    <t>Shireoaks Cl / Woodhouse Cl</t>
  </si>
  <si>
    <t>A57 Gateford Road Worksop</t>
  </si>
  <si>
    <t>All Hallows Street Retford</t>
  </si>
  <si>
    <t>A638 Great North Road Ranskill</t>
  </si>
  <si>
    <t>Hospital Rd LimeTree Av Retfrd</t>
  </si>
  <si>
    <t>Retford Rd Eaton to Upton</t>
  </si>
  <si>
    <t>5 Wharton St Thrumpton</t>
  </si>
  <si>
    <t>W Stockwith Park Stockwith Rd</t>
  </si>
  <si>
    <t>Millbridge Close Retford</t>
  </si>
  <si>
    <t>B6040 Retford Road Worksop</t>
  </si>
  <si>
    <t>Bracebridge Ave Worksop</t>
  </si>
  <si>
    <t>Steetley/Spring Ln Jn Rhodesia</t>
  </si>
  <si>
    <t>A631 Beckingham Rdbt</t>
  </si>
  <si>
    <t>Victoria Square Worsop</t>
  </si>
  <si>
    <t>lc 67 Knaton Rd Carlton-Ldrick</t>
  </si>
  <si>
    <t>A638 o/s Eaton Hall College</t>
  </si>
  <si>
    <t>Little Lane Gringley on Hill</t>
  </si>
  <si>
    <t>Newcastle/Memorial Ave Jn Wksp</t>
  </si>
  <si>
    <t>B6034 os College Pines Golf Cs</t>
  </si>
  <si>
    <t>Folly Nook Ln Mattersey Rd Jnc</t>
  </si>
  <si>
    <t>Ashes Park Ave Worksop</t>
  </si>
  <si>
    <t>Northfield Rd North Leverton</t>
  </si>
  <si>
    <t>B6045 Red Bridge at Blyth</t>
  </si>
  <si>
    <t>B6045 Thievesadale Ln Worksop</t>
  </si>
  <si>
    <t>A614 Serlby</t>
  </si>
  <si>
    <t>Gloucester Rd Worksop</t>
  </si>
  <si>
    <t>Eldon St Markham Rd BT lid</t>
  </si>
  <si>
    <t>BRIDGE ST, WORKSOP No 46 ICE - EA</t>
  </si>
  <si>
    <t>Grass cutting - Serlby Road,Styrrup</t>
  </si>
  <si>
    <t>SCROOBY LANE, HARWORTH RELOCATE 2 L/C's.</t>
  </si>
  <si>
    <t>Dangerous hedge - Grove Road, Headon</t>
  </si>
  <si>
    <t>L Post Supp 18 Richmond Rd, Carlton-I-L</t>
  </si>
  <si>
    <t>Repair damaged cable Scrooby Rd,Harworth</t>
  </si>
  <si>
    <t>Inst LC 18 socket- High Grounds Worksop</t>
  </si>
  <si>
    <t>Repair signs Old London Rd, Barnby Moor</t>
  </si>
  <si>
    <t>Repair signs Gringley Road, Walkeringham</t>
  </si>
  <si>
    <t>Overgrown Veg - Northfield Way, Retford</t>
  </si>
  <si>
    <t>damaged road sign at Worksop Rd, Holbeck</t>
  </si>
  <si>
    <t>Maltby Road, Oldcotes - Road Sign</t>
  </si>
  <si>
    <t>A6097 Oxton To Epperstone</t>
  </si>
  <si>
    <t>A617 Kelham Road  Newark</t>
  </si>
  <si>
    <t>Lincoln Rd Junc Meyrick Rd</t>
  </si>
  <si>
    <t>O/s Whinney Ln Police Station</t>
  </si>
  <si>
    <t>Bulpit Rd/main St Balderton</t>
  </si>
  <si>
    <t>A17 Sleaford Road Coddington</t>
  </si>
  <si>
    <t>A617 Kirklington Southwell Rd</t>
  </si>
  <si>
    <t>Winthorpe Road Newark</t>
  </si>
  <si>
    <t>A6097epperstone Bypass Lowdham</t>
  </si>
  <si>
    <t>Rainworth Lodge Blidworth</t>
  </si>
  <si>
    <t>A617 Kelham</t>
  </si>
  <si>
    <t>Longland Lane Farnsfield</t>
  </si>
  <si>
    <t>Kirklington Road Rainworth</t>
  </si>
  <si>
    <t>Longdale Lane Farnsfield</t>
  </si>
  <si>
    <t>Balderton Village Centre Sign</t>
  </si>
  <si>
    <t>A6075first Avenue Mansfield Rd</t>
  </si>
  <si>
    <t>Lambourne Crescent Lowdham</t>
  </si>
  <si>
    <t>Orange Lane Cotham</t>
  </si>
  <si>
    <t>A617 Rainworth</t>
  </si>
  <si>
    <t>A614 Whitewater Lane</t>
  </si>
  <si>
    <t>A612 Upton</t>
  </si>
  <si>
    <t>A616 Abnormal Load 15sept09</t>
  </si>
  <si>
    <t>Drove Lane Coddington</t>
  </si>
  <si>
    <t>A616 Great North Rd Newark</t>
  </si>
  <si>
    <t>Retford Rd Boughton</t>
  </si>
  <si>
    <t>A617 Lockwell Hill Cockett Ln</t>
  </si>
  <si>
    <t>Walnut Cottage Church Ln</t>
  </si>
  <si>
    <t>Centenary Avenue Farnsfield</t>
  </si>
  <si>
    <t>A612 Lowdham</t>
  </si>
  <si>
    <t>O/s 8 Middleton Road Newark</t>
  </si>
  <si>
    <t>A614 Ollerton</t>
  </si>
  <si>
    <t>Cross St Beacon Hill Rd Newark</t>
  </si>
  <si>
    <t>London Road Newark</t>
  </si>
  <si>
    <t>Cotham Lane Hawton</t>
  </si>
  <si>
    <t>Grass Cutting Rainworth</t>
  </si>
  <si>
    <t>B6325 South Muskham</t>
  </si>
  <si>
    <t>10 Crown St Mansfield</t>
  </si>
  <si>
    <t>Great North Rd Carlton Ontrent</t>
  </si>
  <si>
    <t>Speed Bumps Barrow Bread Lane</t>
  </si>
  <si>
    <t>Farndon Road Newark</t>
  </si>
  <si>
    <t>London Road Bancroft Rd Newark</t>
  </si>
  <si>
    <t>Tourism Signs Wheelgate Park</t>
  </si>
  <si>
    <t>A1133 North Clifton</t>
  </si>
  <si>
    <t>Lincoln Road Newark</t>
  </si>
  <si>
    <t>Oxton Bypass 31/10/09</t>
  </si>
  <si>
    <t>Newark Market Place Bench</t>
  </si>
  <si>
    <t>Beckingham Rd Coddington</t>
  </si>
  <si>
    <t>Derby Road  Mansfield Rta</t>
  </si>
  <si>
    <t>Maplebeck Road Junc A616</t>
  </si>
  <si>
    <t>Foodstore Low Moor Rd K In Ash</t>
  </si>
  <si>
    <t>Forest Rd Warsop</t>
  </si>
  <si>
    <t>A612 Lowdham Rd</t>
  </si>
  <si>
    <t>Main Road Old Clipston</t>
  </si>
  <si>
    <t>Main St Balderton Jnc Sykes Ln</t>
  </si>
  <si>
    <t>A6097 Epperston Bypass</t>
  </si>
  <si>
    <t>A617 Kirklington Rd Bilsthorpe</t>
  </si>
  <si>
    <t>Main St Sutton On Trent</t>
  </si>
  <si>
    <t>Abbots Crescent Farnsfield</t>
  </si>
  <si>
    <t>Kirklington Rd Rainworth</t>
  </si>
  <si>
    <t>A616 Wellow Newark Bound</t>
  </si>
  <si>
    <t>Gonalston Ln Hoveringham</t>
  </si>
  <si>
    <t>A614 Thoresby Mket Perlethorpe</t>
  </si>
  <si>
    <t>A617 Rainworth Bypass</t>
  </si>
  <si>
    <t>A616 Kneesall</t>
  </si>
  <si>
    <t>Mill Park Indust Est Southwell</t>
  </si>
  <si>
    <t>54 Lwr Kirklington Rd Southwel</t>
  </si>
  <si>
    <t>A6097 Oaks Ln Forest Rd Oxton</t>
  </si>
  <si>
    <t>60 No.signs Row</t>
  </si>
  <si>
    <t>Beacon Business Centre Sign</t>
  </si>
  <si>
    <t>A616 Kneesall  Rta</t>
  </si>
  <si>
    <t>A17 / A46  Rta</t>
  </si>
  <si>
    <t>Northern Road  Newark  Rta</t>
  </si>
  <si>
    <t>Sleaford Road Beacon Hill Road</t>
  </si>
  <si>
    <t>Whinney Lane Ollerton</t>
  </si>
  <si>
    <t>Belle Vue Lane Blidworth</t>
  </si>
  <si>
    <t>A616 Worksop Road Edwinstowe</t>
  </si>
  <si>
    <t>Private Tree Works</t>
  </si>
  <si>
    <t>Mansfield Road Blidworth</t>
  </si>
  <si>
    <t>A6075 Mansfield Rd Lansbury Rd</t>
  </si>
  <si>
    <t>Mansfield Rd os Miners Welfare</t>
  </si>
  <si>
    <t>10 signs</t>
  </si>
  <si>
    <t>A612 Southwell Rd Gonalston Ln</t>
  </si>
  <si>
    <t>Bridleway signs x2</t>
  </si>
  <si>
    <t>28 Gorse Rise</t>
  </si>
  <si>
    <t>Boundary Road Newark</t>
  </si>
  <si>
    <t>Wellow Rd Rufford</t>
  </si>
  <si>
    <t>o/s 22 Oak Ave New Ollerton</t>
  </si>
  <si>
    <t>Eakring Road Wellow</t>
  </si>
  <si>
    <t>o/sThai Ruen Restaurant Newark</t>
  </si>
  <si>
    <t>Lincoln Rd Winthorpe</t>
  </si>
  <si>
    <t>o/s Halifax Middlegate Newark</t>
  </si>
  <si>
    <t>Warsop Lane Blidworth</t>
  </si>
  <si>
    <t>A616 Wellow</t>
  </si>
  <si>
    <t>2 Pinfold Lane Averham</t>
  </si>
  <si>
    <t>Forest St Junc High Pavement</t>
  </si>
  <si>
    <t>Production of Sign</t>
  </si>
  <si>
    <t>2xlc Parfitt Dr Farnsfield</t>
  </si>
  <si>
    <t>Signs No Unauth MV &amp; No Pedes</t>
  </si>
  <si>
    <t>A617kirklington -lockwell Hill</t>
  </si>
  <si>
    <t>A612 A617 Main Rd Averham</t>
  </si>
  <si>
    <t>Rufford Ln Rufford</t>
  </si>
  <si>
    <t>Church Street Southwell</t>
  </si>
  <si>
    <t>O/s 13 Pelham St Newark</t>
  </si>
  <si>
    <t>A614 Old Rufford Rd Baulker Ln</t>
  </si>
  <si>
    <t>A617 Newark</t>
  </si>
  <si>
    <t>Staple Ln Balderton</t>
  </si>
  <si>
    <t>A614 Rufford Bilsthorpe</t>
  </si>
  <si>
    <t>O/s Little Dover House Bleasby</t>
  </si>
  <si>
    <t>A612/A617 Averham Southwell</t>
  </si>
  <si>
    <t>A617 Averham Bends</t>
  </si>
  <si>
    <t>A6097 Oxton Bypass Oaks Ln</t>
  </si>
  <si>
    <t>B6030clipstone Sherwood Pines</t>
  </si>
  <si>
    <t>Os Imperial Bld Balderton Gate</t>
  </si>
  <si>
    <t>A614 Junction B6030</t>
  </si>
  <si>
    <t>o/s THE STABLES  ROLLESTON Rd</t>
  </si>
  <si>
    <t>o/s ROBIN HOOD PUB  CLIPSTONE</t>
  </si>
  <si>
    <t>BEACON HILL Rd  NORTHERN Rd</t>
  </si>
  <si>
    <t>Nr SAWMILL PH  BEACON HILL Rd</t>
  </si>
  <si>
    <t>EA - Old Epperstone Road, Lowdham</t>
  </si>
  <si>
    <t>CW resurfacing Willow Drive, Nth Muskham</t>
  </si>
  <si>
    <t>8 All Saints Court, Huthwaite LPost</t>
  </si>
  <si>
    <t>o/s Edwinstowe Fire Station FW</t>
  </si>
  <si>
    <t>Damaged bollards - London Rd, Balderton</t>
  </si>
  <si>
    <t>Subsidence Netherfield Lane, Perlethorpe</t>
  </si>
  <si>
    <t>Main Street, Coddington Water on CW</t>
  </si>
  <si>
    <t>Brunel Dr/Lincoln Rd Newark lighting ins</t>
  </si>
  <si>
    <t>Clifton Lane Ruddington</t>
  </si>
  <si>
    <t>Footpath Penn Hse Welbeck Rd</t>
  </si>
  <si>
    <t>Hassocks Lane Beeston</t>
  </si>
  <si>
    <t>O/s 58 Castle Hill East Leake</t>
  </si>
  <si>
    <t>Hickling Way Cotgrave</t>
  </si>
  <si>
    <t>A52 Tollerton Ln/lings Bar</t>
  </si>
  <si>
    <t>Rectory Rd/musters Rd</t>
  </si>
  <si>
    <t>Delville Avenue Keyworth</t>
  </si>
  <si>
    <t>Melton Rd Tollerton</t>
  </si>
  <si>
    <t>Beckside Herons Court</t>
  </si>
  <si>
    <t>New Road Radcliffe On Trent</t>
  </si>
  <si>
    <t>Radcliffe Road Gamston</t>
  </si>
  <si>
    <t>George Street West Bridgford</t>
  </si>
  <si>
    <t>School Lane Rempstone</t>
  </si>
  <si>
    <t>Keyworth Parish Cnl Speed Sign</t>
  </si>
  <si>
    <t>A52 Clifton Bridge Slip Road</t>
  </si>
  <si>
    <t>Gypsum Way Gotham</t>
  </si>
  <si>
    <t>Millennium Bench Nottingham Rd</t>
  </si>
  <si>
    <t>Mini Rndabout Rugby Rd</t>
  </si>
  <si>
    <t>Village Street  Owthorpe</t>
  </si>
  <si>
    <t>Church Street Ruddington</t>
  </si>
  <si>
    <t>Wharf Lane Recreation Ground</t>
  </si>
  <si>
    <t>Car Park Gotham Road</t>
  </si>
  <si>
    <t>Shelford Rd Radcliffe On Trent</t>
  </si>
  <si>
    <t>Lane Side Flawborough</t>
  </si>
  <si>
    <t>Rectory Rd Highfield Rd</t>
  </si>
  <si>
    <t>Patrick Rd W Bridgford</t>
  </si>
  <si>
    <t>Chris Mason Work Rushcliffe Bc</t>
  </si>
  <si>
    <t>Melbourne Rd Holme Rd</t>
  </si>
  <si>
    <t>L/c3 O/s 13 Victoria Rd Bunny</t>
  </si>
  <si>
    <t>18 Victoria Rd West Bridgford</t>
  </si>
  <si>
    <t>L/c14o/s134 Mount Pleasant</t>
  </si>
  <si>
    <t>O/s 30 Burleigh Rd Wb</t>
  </si>
  <si>
    <t>Hedgerow Wysall Ln Widmerpool</t>
  </si>
  <si>
    <t>O/s 15 Abbey Ln  Aslockton</t>
  </si>
  <si>
    <t>4 Leigh Close West Bridgford</t>
  </si>
  <si>
    <t>Compton Acres Wilford Lane</t>
  </si>
  <si>
    <t>Bridge 20 A606 Melton Rd</t>
  </si>
  <si>
    <t>A6097gunthorpe Brdg Ebridgford</t>
  </si>
  <si>
    <t>Nr Fire Stn Loughborough Rd Wb</t>
  </si>
  <si>
    <t>A606melton Rd From Wheatcrofts</t>
  </si>
  <si>
    <t>Stationrd Collegerd Melton Ln</t>
  </si>
  <si>
    <t>Nottingham Rd Gotham</t>
  </si>
  <si>
    <t>5 Gypsum Way Gotham</t>
  </si>
  <si>
    <t>Edwalton Golf Club</t>
  </si>
  <si>
    <t>Gordon Rd West Bridgford</t>
  </si>
  <si>
    <t>l/c 1 Charnwood Grove Bingham</t>
  </si>
  <si>
    <t>Landmere Ln Ruddington</t>
  </si>
  <si>
    <t>Ambleside Gamston Inst Pillar</t>
  </si>
  <si>
    <t>Shelford Road R-on-T</t>
  </si>
  <si>
    <t>Bingham Road Cotgrave</t>
  </si>
  <si>
    <t>o/s 90 Abbey Rd West Bridgford</t>
  </si>
  <si>
    <t>o/s 114 Nicker Hill Keyworth</t>
  </si>
  <si>
    <t>EA A1133 Langford</t>
  </si>
  <si>
    <t>EA Beckside/Ambleside Gamston</t>
  </si>
  <si>
    <t>Loughborough Rd, WB - Damaged barriers</t>
  </si>
  <si>
    <t>EA - West Leake Lane, Kingston on Soar</t>
  </si>
  <si>
    <t>Overgrown Veg - Bunny Lane, East Leake</t>
  </si>
  <si>
    <t>Nursery, Loughborough Rd,W.Bridgford veg</t>
  </si>
  <si>
    <t>Overgrown Veg - Radcliffe Rd, Gamston</t>
  </si>
  <si>
    <t>Overgrown Veg - Mellors Rd, W.Bridgford</t>
  </si>
  <si>
    <t>Overgrown Veg - Abbey Close, Aslockton</t>
  </si>
  <si>
    <t>18 Swallow Dr, Bingham - overgrown Veg</t>
  </si>
  <si>
    <t>Overgrown Veg- 8 Nearsby Dr, W.Bridgford</t>
  </si>
  <si>
    <t>83 Seymour Rd, W. Bridgford- O'grown Veg</t>
  </si>
  <si>
    <t>49 Melton Rd, WB - O'grown Veg</t>
  </si>
  <si>
    <t>Sutton Ln, Granby - O'grown Veg</t>
  </si>
  <si>
    <t>Wysall Lane, Keyworth - relocate signs</t>
  </si>
  <si>
    <t>A6514/A609 Crown Isl, Wollaton - Design</t>
  </si>
  <si>
    <t>Shelford Hill, Newton - o'grown veg</t>
  </si>
  <si>
    <t>Footpath - Cedar Close, Bingham</t>
  </si>
  <si>
    <t>LC Resite - Bingham Road, R-O-T</t>
  </si>
  <si>
    <t>Davies Rd, W Bridgford Zebra Xing</t>
  </si>
  <si>
    <t>Overhanging tree Ashworth Ave, Ruddingtn</t>
  </si>
  <si>
    <t>O'hanging veg Radcliffe Rd/Hardwick Grov</t>
  </si>
  <si>
    <t>Overhanging Veg - Beckside, Edwalton</t>
  </si>
  <si>
    <t>O'hanging Veg -34 Melton Gardens,Edwaltn</t>
  </si>
  <si>
    <t>Drainage inv. works- Wymeswold Rd,Wysall</t>
  </si>
  <si>
    <t>Overgrown Veg - 5 Sandringham Avenue, WB</t>
  </si>
  <si>
    <t>Radcliffe Rd, Stragglethorpe Lne Signal</t>
  </si>
  <si>
    <t>Rebuild chamber - Melton Rd, Tollerton</t>
  </si>
  <si>
    <t>Hall Ln, Colston Bassett - Inv Works</t>
  </si>
  <si>
    <t>18 Firs Road, W.Bridgford - Cut back tre</t>
  </si>
  <si>
    <t>Closed</t>
  </si>
  <si>
    <t>Harvey Ave  Coddington</t>
  </si>
  <si>
    <t>S278 Manor Farm Averham</t>
  </si>
  <si>
    <t>S278 land at Gateford Hotel</t>
  </si>
  <si>
    <t>S278 Stoke Baldolph</t>
  </si>
  <si>
    <t>Site Masterplan</t>
  </si>
  <si>
    <t>Kings Park  Retford</t>
  </si>
  <si>
    <t>Landscape Character Assessment</t>
  </si>
  <si>
    <t>Proposed Car Park Site</t>
  </si>
  <si>
    <t>Fencing - Norwell School</t>
  </si>
  <si>
    <t>Cotgave Canal</t>
  </si>
  <si>
    <t>Planning Enquiry Work</t>
  </si>
  <si>
    <t>Kingsway Security Fencing</t>
  </si>
  <si>
    <t>BLEASBY CofE PRIMARY CAR PARK EXTENSION</t>
  </si>
  <si>
    <t>Southwell Views Commission</t>
  </si>
  <si>
    <t>Bracken Hill Special Sch-Security Fencin</t>
  </si>
  <si>
    <t>Prospect Hill Infant and Nursery</t>
  </si>
  <si>
    <t>Newstead Prim &amp; Nursery Sch-Security Fen</t>
  </si>
  <si>
    <t>N&amp;S Landscape Capacity Study-Wind Energy</t>
  </si>
  <si>
    <t>Robin Hood Prim&amp;Nurs Sch-Security Works</t>
  </si>
  <si>
    <t>Brierley Forest Primary&amp;Nurs Sch Fencing</t>
  </si>
  <si>
    <t>Dunhelm Clse, S-in-A Utility Survey</t>
  </si>
  <si>
    <t>Bracken Hill SEN playground improvements</t>
  </si>
  <si>
    <t>Landscape &amp; Visual Impact advice NSDC</t>
  </si>
  <si>
    <t>Netherfield Branch Line Feasibility</t>
  </si>
  <si>
    <t>Netherfield Neighbourhood Plan</t>
  </si>
  <si>
    <t>To undertake review of LCA for MDC</t>
  </si>
  <si>
    <t>Schl Hall Acoustics King Edward Primary</t>
  </si>
  <si>
    <t>Banks Rd Inf &amp; Nurs Sch-Security Fencing</t>
  </si>
  <si>
    <t>Rushcliffe Country Park Investigation</t>
  </si>
  <si>
    <t>St John's CofE Prim Sch-Security Fencing</t>
  </si>
  <si>
    <t>Tarmac Utility Surveys</t>
  </si>
  <si>
    <t>Landscape Works Small Projects</t>
  </si>
  <si>
    <t>Tylden Rd Pond improvements</t>
  </si>
  <si>
    <t>Redlands School MUGA</t>
  </si>
  <si>
    <t>Manvers St, Sneinton Topo work</t>
  </si>
  <si>
    <t>External Work</t>
  </si>
  <si>
    <t>GLENDALE COURT, CHLWELL - Overgrown Veg</t>
  </si>
  <si>
    <t>Overgrown Veg- 9 Charlton Grove,Chilwell</t>
  </si>
  <si>
    <t>Removal of tree uplighters - Trowell</t>
  </si>
  <si>
    <t>Broad Lane, Brinsley - overgrown veg</t>
  </si>
  <si>
    <t>Main St,Strelley Remove 20 Illegal rocks</t>
  </si>
  <si>
    <t>Overgrown Veg - 16 Harrison Rd, Staplefd</t>
  </si>
  <si>
    <t>JB Warren Derby Rd Staplefd Zebra Xing</t>
  </si>
  <si>
    <t>Zebra Xng switch off - Derby Rd,Staplefd</t>
  </si>
  <si>
    <t>Overgrown Veg - 19 Markham Road, Beeston</t>
  </si>
  <si>
    <t>BR0324 Alexdra St,Nottm Rd Eastwd Zeb Xs</t>
  </si>
  <si>
    <t>KO barriers - Kimb/Eastwd Bypass,Giltbrk</t>
  </si>
  <si>
    <t>Hensons Square, Bramcote - Overgrown Veg</t>
  </si>
  <si>
    <t>Brailsfd Way/Chil Bus Pk,Atten o'grn veg</t>
  </si>
  <si>
    <t>Nottm Rd, Eastwood Traffic Lights off</t>
  </si>
  <si>
    <t>Catering @ WB Ledger Balances</t>
  </si>
  <si>
    <t>Retford Bus Station Ledger Balances</t>
  </si>
  <si>
    <t>Bilsthorpe Highway Depot Ledger Balances</t>
  </si>
  <si>
    <t>It Services Ledger</t>
  </si>
  <si>
    <t>C Hall Phone Network Charges</t>
  </si>
  <si>
    <t>EE Mobile Device Billing</t>
  </si>
  <si>
    <t>Mobile Phones</t>
  </si>
  <si>
    <t>SWP &amp; CERP Hardware</t>
  </si>
  <si>
    <t>Server Virtualisation</t>
  </si>
  <si>
    <t>PC Warranty</t>
  </si>
  <si>
    <t>Arc</t>
  </si>
  <si>
    <t>Inspire - Phones</t>
  </si>
  <si>
    <t>VIA - Phones</t>
  </si>
  <si>
    <t>Holding Code 9</t>
  </si>
  <si>
    <t>PTLU330</t>
  </si>
  <si>
    <t>Cloud Services</t>
  </si>
  <si>
    <t>PTLU331</t>
  </si>
  <si>
    <t>Corp I.G. Compliance</t>
  </si>
  <si>
    <t>Repair of Non-Warranty Equipment</t>
  </si>
  <si>
    <t>Hardware Stock Corporate</t>
  </si>
  <si>
    <t>Mobilisation</t>
  </si>
  <si>
    <t>PTSA001</t>
  </si>
  <si>
    <t>Scambusters - AFI Costs</t>
  </si>
  <si>
    <t>PTSA002</t>
  </si>
  <si>
    <t>Scambusters - Case Processingts</t>
  </si>
  <si>
    <t>PTSA003</t>
  </si>
  <si>
    <t>Scambusters - Intelligence Services</t>
  </si>
  <si>
    <t>PTSA004</t>
  </si>
  <si>
    <t>Scambusters - Property</t>
  </si>
  <si>
    <t>PTSB001</t>
  </si>
  <si>
    <t>Trading Stds Legal Svs - Court Fees</t>
  </si>
  <si>
    <t>PTSB002</t>
  </si>
  <si>
    <t>Trading Stds Legal Svs - Hire Out of AFI</t>
  </si>
  <si>
    <t>PTSC001</t>
  </si>
  <si>
    <t>Trad Stds Svs to Busi - Annual Agreement</t>
  </si>
  <si>
    <t>PTSC002</t>
  </si>
  <si>
    <t>Trad Stds Svs to Busi-OneOffBusinessAdvi</t>
  </si>
  <si>
    <t>PTSC003</t>
  </si>
  <si>
    <t>Trad Stds Svs to Busi - One Off Projects</t>
  </si>
  <si>
    <t>PTSC004</t>
  </si>
  <si>
    <t>Trad Stds Svs to Busi - Prod of Designat</t>
  </si>
  <si>
    <t>PTSC005</t>
  </si>
  <si>
    <t>Trad Stds Svs to Busi - Metrology Verifi</t>
  </si>
  <si>
    <t>PTSD001</t>
  </si>
  <si>
    <t>Trad Stds Licensing - Explosives</t>
  </si>
  <si>
    <t>PTSD002</t>
  </si>
  <si>
    <t>Trad Stds Licensing - Petroleum</t>
  </si>
  <si>
    <t>PTSD003</t>
  </si>
  <si>
    <t>Trad Stds Licensing - Petrol Searches</t>
  </si>
  <si>
    <t>PTSE001</t>
  </si>
  <si>
    <t>Trading Stds - Food Commissions</t>
  </si>
  <si>
    <t>PTSE002</t>
  </si>
  <si>
    <t>Trading Stds - Feed Commissions</t>
  </si>
  <si>
    <t>PTSE003</t>
  </si>
  <si>
    <t>Trading Stds - Approved Trader Checks</t>
  </si>
  <si>
    <t>PTSE004</t>
  </si>
  <si>
    <t>Trading Stds -Other commissions–Internal</t>
  </si>
  <si>
    <t>PTSE005</t>
  </si>
  <si>
    <t>Trading Stds -Other commissions–External</t>
  </si>
  <si>
    <t>PTSE006</t>
  </si>
  <si>
    <t>Trading Stds -Other General</t>
  </si>
  <si>
    <t>PVIA001</t>
  </si>
  <si>
    <t>VIA - Branded PPE</t>
  </si>
  <si>
    <t>PVIA002</t>
  </si>
  <si>
    <t>VIA - Vehicle Property Livery</t>
  </si>
  <si>
    <t>PVIA003</t>
  </si>
  <si>
    <t>VIA - O-Licence</t>
  </si>
  <si>
    <t>PVIA004</t>
  </si>
  <si>
    <t>VIA - Accreditation</t>
  </si>
  <si>
    <t>PVIA005</t>
  </si>
  <si>
    <t>VIA - Software / Web Content</t>
  </si>
  <si>
    <t>PVIA006</t>
  </si>
  <si>
    <t>VIA - Marketing</t>
  </si>
  <si>
    <t>PVIA007</t>
  </si>
  <si>
    <t>VIA - HR System / Support</t>
  </si>
  <si>
    <t>PVIA008</t>
  </si>
  <si>
    <t>VIA - Recruitment</t>
  </si>
  <si>
    <t>PVIA009</t>
  </si>
  <si>
    <t>VIA - Training - Post Go Live</t>
  </si>
  <si>
    <t>Bassetlaw Area</t>
  </si>
  <si>
    <t>Rwo Team</t>
  </si>
  <si>
    <t>Transportation + R&amp;d</t>
  </si>
  <si>
    <t>Highways Design</t>
  </si>
  <si>
    <t>Environmental Planning</t>
  </si>
  <si>
    <t>General Suspense</t>
  </si>
  <si>
    <t>Ecom 98</t>
  </si>
  <si>
    <t>Insurance Holding Account</t>
  </si>
  <si>
    <t>Capital Team</t>
  </si>
  <si>
    <t>Creditors Resources</t>
  </si>
  <si>
    <t>Vacant for Use Now PCXA069 S106</t>
  </si>
  <si>
    <t>Plant</t>
  </si>
  <si>
    <t>Vacant for Use Now PCXA070 S106</t>
  </si>
  <si>
    <t>HW Salix Funds - Lighting C Murden</t>
  </si>
  <si>
    <t>Vacant for Use Now PCXA071 S106</t>
  </si>
  <si>
    <t>7/2007/0106 Sheltered Housing</t>
  </si>
  <si>
    <t>Ash Tree Disease Dave Simpkin</t>
  </si>
  <si>
    <t>Road Lighting Works</t>
  </si>
  <si>
    <t>Bssr Reserve</t>
  </si>
  <si>
    <t>Priority Schools Building  Programme</t>
  </si>
  <si>
    <t>Ollerton Reserve</t>
  </si>
  <si>
    <t>Yos Ll95001</t>
  </si>
  <si>
    <t>Cotgrave Cec Ll95001</t>
  </si>
  <si>
    <t>Mansfield Arts Centre Ll95001</t>
  </si>
  <si>
    <t>Cyps Service Review Programme</t>
  </si>
  <si>
    <t>Unavoidable School Deficits</t>
  </si>
  <si>
    <t>Jt Use Planned Mtce General</t>
  </si>
  <si>
    <t>Clayfields General Reserve</t>
  </si>
  <si>
    <t>Clayfields Building Reserve</t>
  </si>
  <si>
    <t>Children Servce Earmark Reserve</t>
  </si>
  <si>
    <t>Early Years Children's Centres</t>
  </si>
  <si>
    <t>Choosing Health</t>
  </si>
  <si>
    <t>RSPB Country Parks</t>
  </si>
  <si>
    <t>Emergency Planning IT Equipment Reserve</t>
  </si>
  <si>
    <t>Registrars ICT Equipment Reserve</t>
  </si>
  <si>
    <t>Trading Standards ICT Equipment Reserve</t>
  </si>
  <si>
    <t>Trading Standards Disturbance Reserve</t>
  </si>
  <si>
    <t>Country Parks English Heritage</t>
  </si>
  <si>
    <t>Play Big Lottery Reserve</t>
  </si>
  <si>
    <t>Play Training Income</t>
  </si>
  <si>
    <t>Play Newark Asc Reserve</t>
  </si>
  <si>
    <t>Play Childcare Setting Reserve</t>
  </si>
  <si>
    <t>CP Undercroft</t>
  </si>
  <si>
    <t>CWDC Award Reserve</t>
  </si>
  <si>
    <t>Culture Dilapidation Reserve</t>
  </si>
  <si>
    <t>Libraries I.T Reserve</t>
  </si>
  <si>
    <t>Libs Vehicle Reserve</t>
  </si>
  <si>
    <t>Libraries Property Reserve</t>
  </si>
  <si>
    <t>Libraries Archives Reserve</t>
  </si>
  <si>
    <t>Chubs Bookstock Reserve</t>
  </si>
  <si>
    <t>Sports Olympic Reserve</t>
  </si>
  <si>
    <t>CS Redundancy Reserve</t>
  </si>
  <si>
    <t>CP Rufford Toilet</t>
  </si>
  <si>
    <t>CP Sherwood Playground</t>
  </si>
  <si>
    <t>Libs Archive Project</t>
  </si>
  <si>
    <t>Section 256 Partnership Working</t>
  </si>
  <si>
    <t>Health Systems Leadership</t>
  </si>
  <si>
    <t>CCSL National College</t>
  </si>
  <si>
    <t>Switch-On Grant EEF</t>
  </si>
  <si>
    <t>NWSC Reserve</t>
  </si>
  <si>
    <t>R000046</t>
  </si>
  <si>
    <t>08/01905/OUT – Cavendish Way, Clipstone</t>
  </si>
  <si>
    <t>Play Training Reserve</t>
  </si>
  <si>
    <t>Performance Reward Grant Res</t>
  </si>
  <si>
    <t>LDDF Capital</t>
  </si>
  <si>
    <t>DOH Capital</t>
  </si>
  <si>
    <t>Autism Capital ASCH</t>
  </si>
  <si>
    <t>Winterbourne Capital - DoH</t>
  </si>
  <si>
    <t>DIA Capital P H E</t>
  </si>
  <si>
    <t>DOH Central Capital Grant</t>
  </si>
  <si>
    <t>RCAA007</t>
  </si>
  <si>
    <t>DFG Capital</t>
  </si>
  <si>
    <t>RCAA008</t>
  </si>
  <si>
    <t>ASCH Capital</t>
  </si>
  <si>
    <t>NWSC Capital Reserve</t>
  </si>
  <si>
    <t>Library Mod Capital Reserve</t>
  </si>
  <si>
    <t>SFVC Capital Grant</t>
  </si>
  <si>
    <t>13/0593 &amp; 16/0312 - Park Hall Rd</t>
  </si>
  <si>
    <t>Clayfields Capital Reserve</t>
  </si>
  <si>
    <t>S106 Rushcliffe Contributions</t>
  </si>
  <si>
    <t>S106 Standen Home Ltd- Chase Fm Mea</t>
  </si>
  <si>
    <t>S106 Hawthorne Prim Redman Heenan</t>
  </si>
  <si>
    <t>S106 Leen Mills Section 106 Funding</t>
  </si>
  <si>
    <t>S106 Taylor Woodrow- Longdale Lane</t>
  </si>
  <si>
    <t>S106 TW 315 Spring Lane</t>
  </si>
  <si>
    <t>S106 PH Plains Road</t>
  </si>
  <si>
    <t>S106 Bellway Homes, 188 Mapperley Plains</t>
  </si>
  <si>
    <t>S106 David Wilson, 10/0835, Sandlands Wa</t>
  </si>
  <si>
    <t>S106 Taylor Wimpey Hollinwood Lane</t>
  </si>
  <si>
    <t>S106 03/0380   Land at Lime Tree Road/Fa</t>
  </si>
  <si>
    <t>S106 03/0750   Broomhill Park, Nottingha</t>
  </si>
  <si>
    <t>S106 06/0564   Land at Garden Road, Huck</t>
  </si>
  <si>
    <t>EFA Capital</t>
  </si>
  <si>
    <t>S106 11/00049 Chewton Street</t>
  </si>
  <si>
    <t>S106 Land at Hall Lane Giltbrook, Nottin</t>
  </si>
  <si>
    <t>S106 12/00719 Plumtre Way/the Island Eas</t>
  </si>
  <si>
    <t>S106 12/0433 Land off Debdale Lane. Mans</t>
  </si>
  <si>
    <t>S106 Land at Studfold Farm, Lindleys Lan</t>
  </si>
  <si>
    <t>s106 Broomhill Farm</t>
  </si>
  <si>
    <t>S106 Ruddington St Peters</t>
  </si>
  <si>
    <t>Early Years 2Y/O</t>
  </si>
  <si>
    <t>S106 11/0859 Arn-Day-Best Const Club</t>
  </si>
  <si>
    <t>S106 13/0482 Briar Lane Mansfield</t>
  </si>
  <si>
    <t>S106 11/0189 Morris Homes Lindley’s Lane</t>
  </si>
  <si>
    <t>12/0233 Fisher Lane, Mansfield</t>
  </si>
  <si>
    <t>10/00559 Cotgrave Colliery</t>
  </si>
  <si>
    <t>03/00277 – Pedigree House</t>
  </si>
  <si>
    <t>03/01686 – The Weavers</t>
  </si>
  <si>
    <t>04/01381 – Grantham Canal</t>
  </si>
  <si>
    <t>06/01226 – RAF Newton</t>
  </si>
  <si>
    <t>(14/0950) Land at Wighay Road</t>
  </si>
  <si>
    <t>12/0616 Catfoot Lane</t>
  </si>
  <si>
    <t>13/00660 Eastwood</t>
  </si>
  <si>
    <t>14/0169, 23 Waverley Avenue</t>
  </si>
  <si>
    <t>13/0174 – Former Miners Office Berry Hil</t>
  </si>
  <si>
    <t>12/0442 - The Ridge, Mansfield</t>
  </si>
  <si>
    <t>12/00643 - Hassocks Ln Beeston</t>
  </si>
  <si>
    <t>11/00311 - West Hill Rd</t>
  </si>
  <si>
    <t>13/01491 - Keats Cres</t>
  </si>
  <si>
    <t>07/00524 - NW Gotham Rd</t>
  </si>
  <si>
    <t>12/01281 - Lantern Lane</t>
  </si>
  <si>
    <t>14/00357 - Rabbit Farm</t>
  </si>
  <si>
    <t>14/00749 - Hardy Close</t>
  </si>
  <si>
    <t>10/01256 - Beacon Hill Road</t>
  </si>
  <si>
    <t>16/00769 - Land at Ash Farm</t>
  </si>
  <si>
    <t>(14/0740) Bradstone Dr, Spring Ln ED</t>
  </si>
  <si>
    <t>13/0123 - RollsRoyce, Watnall</t>
  </si>
  <si>
    <t>13/00793 – Plumtree Farm Educ.</t>
  </si>
  <si>
    <t>13/1406 North of Papplewick Lane, Linby</t>
  </si>
  <si>
    <t>12/0053 - Land at Occupation Road</t>
  </si>
  <si>
    <t>14/0559 – The Cavendish Pub</t>
  </si>
  <si>
    <t>14/00622 41-45 Nether Street</t>
  </si>
  <si>
    <t>12/01199/FUL – Pasture Lane</t>
  </si>
  <si>
    <t>RCCY064</t>
  </si>
  <si>
    <t>13/0426 – Quarry Lane</t>
  </si>
  <si>
    <t>RCCY065</t>
  </si>
  <si>
    <t>15/1376 – Chase Farm, Gedling Quarry</t>
  </si>
  <si>
    <t>RCCY066</t>
  </si>
  <si>
    <t>12/0316 – rear of 183 Clipstone Road Wes</t>
  </si>
  <si>
    <t>Risk Management</t>
  </si>
  <si>
    <t>Catering Cap reserve</t>
  </si>
  <si>
    <t>RCEF003</t>
  </si>
  <si>
    <t>Land Release Fund</t>
  </si>
  <si>
    <t>E&amp;R Grants</t>
  </si>
  <si>
    <t>T&amp;H Capital Grant</t>
  </si>
  <si>
    <t>T&amp;H Misc Cap Grant</t>
  </si>
  <si>
    <t>T&amp;H Sustrans Capital</t>
  </si>
  <si>
    <t>T&amp;H Highways AgencyCapital</t>
  </si>
  <si>
    <t>T&amp;H British Coal Capital</t>
  </si>
  <si>
    <t>T&amp;H Ashfield Trails Capital</t>
  </si>
  <si>
    <t>BSOG Transport Contribution</t>
  </si>
  <si>
    <t>RBC Cropwell Butler Rd s106</t>
  </si>
  <si>
    <t>Hucknall TCIS</t>
  </si>
  <si>
    <t>T&amp;T Bus Stop Facilities S278</t>
  </si>
  <si>
    <t>RCEH015</t>
  </si>
  <si>
    <t>GAR Capital Grants</t>
  </si>
  <si>
    <t>RCEH016</t>
  </si>
  <si>
    <t>Harworth Access Capital Grants</t>
  </si>
  <si>
    <t>RCEH099</t>
  </si>
  <si>
    <t>T&amp;H S106 Consolidation</t>
  </si>
  <si>
    <t>Land off Thrumpton Lane, (Riverside Gds)</t>
  </si>
  <si>
    <t>Newark Magdalene High School Barnby Road</t>
  </si>
  <si>
    <t>Bilsthorpe Colliery Eakring Road Bilstho</t>
  </si>
  <si>
    <t>Station Road, Ranskill, Retford</t>
  </si>
  <si>
    <t>Rufford Comprehensive School</t>
  </si>
  <si>
    <t>152 Burton Road, Gedling</t>
  </si>
  <si>
    <t>Mosswood. Woodchurch Road, Bestwood Lodg</t>
  </si>
  <si>
    <t>Land off Slack Walk, Worksop</t>
  </si>
  <si>
    <t>Land to rear of 22 Newton Street Retford</t>
  </si>
  <si>
    <t>Land off Hallcroft Avenue, Retford</t>
  </si>
  <si>
    <t>Heathfield Gardens, Woodbeck Rise, Retfo</t>
  </si>
  <si>
    <t>Land At Stockings Farm, Calverton Road,</t>
  </si>
  <si>
    <t>Bestwood Colliery Site, Park Road, Bestw</t>
  </si>
  <si>
    <t>Manton Villas, Forest Lane, Worksop</t>
  </si>
  <si>
    <t>Ashford Chaworth Gardens, Longdale Lane,</t>
  </si>
  <si>
    <t>11,19 &amp; 21 Chapel Lane, Ravenshead</t>
  </si>
  <si>
    <t>J Sainsbury Plc, Sir John Robinson Way,</t>
  </si>
  <si>
    <t>Former Detention Centre, West Wells Lane</t>
  </si>
  <si>
    <t>Land off Scrooby Road, Harworth</t>
  </si>
  <si>
    <t>Former Bridon Ropes Works, Ollerton Road</t>
  </si>
  <si>
    <t>Land Surrounding 315 Spring Lane aka Lim</t>
  </si>
  <si>
    <t>Land Previously 7 And 9 Chapel Lane, Rav</t>
  </si>
  <si>
    <t>Victoria Retail Park, 50 Teal Close</t>
  </si>
  <si>
    <t>Land Off Howbeck Road, Arnold, Nottingha</t>
  </si>
  <si>
    <t>Carlton Public House, Valley Road, Carlt</t>
  </si>
  <si>
    <t>Exisiting Sainsbury's Store, Nottingham</t>
  </si>
  <si>
    <t>Land off Sandlands Way, Forest Town</t>
  </si>
  <si>
    <t>Land south of Kilton Road, Worksop</t>
  </si>
  <si>
    <t>Land at Hollinwood Lane, Calverton</t>
  </si>
  <si>
    <t>Mansfield Leisure Park - 12/0540</t>
  </si>
  <si>
    <t>14/0740) Bradstone Dr, Spring Ln</t>
  </si>
  <si>
    <t>10/00906 Land off Kirklington Road, Rain</t>
  </si>
  <si>
    <t>10/00921 Land adj Python Hill Serv Stati</t>
  </si>
  <si>
    <t>07/02056 Land west of 18 Plumtree Road</t>
  </si>
  <si>
    <t>01/01136 Camelot Depot, Camelot Street</t>
  </si>
  <si>
    <t>06/00222 – Claylands Ave, Worksop</t>
  </si>
  <si>
    <t>07/00524 – Land NW of Gotham Road East</t>
  </si>
  <si>
    <t>Catfoot Lane s106 T&amp;H</t>
  </si>
  <si>
    <t>AVL TLP Beeston &amp; Bramcote</t>
  </si>
  <si>
    <t>14/0302 Land off Birch Street,Church War</t>
  </si>
  <si>
    <t>12/01317 – Old London Road, Markham Moor</t>
  </si>
  <si>
    <t>13/0593 Park Hall, Park Hall Road, Mansf</t>
  </si>
  <si>
    <t>13/00793 – Plumtree Farm Hwy.</t>
  </si>
  <si>
    <t>10/0433 Annesley Colliery, Hucknall</t>
  </si>
  <si>
    <t>15/0380/ST - Oakleaf Close, Mansfield</t>
  </si>
  <si>
    <t>RCEH147</t>
  </si>
  <si>
    <t>14/01308 Land at Cavendish Way</t>
  </si>
  <si>
    <t>RCEH148</t>
  </si>
  <si>
    <t>S106 Rushcliffe FP5</t>
  </si>
  <si>
    <t>RCEH149</t>
  </si>
  <si>
    <t>15/00010 Land off Acorn Avenue</t>
  </si>
  <si>
    <t>RCEH150</t>
  </si>
  <si>
    <t>RCEH151</t>
  </si>
  <si>
    <t>10/00559 – Cotgrave Colliery - GE</t>
  </si>
  <si>
    <t>RCEH152</t>
  </si>
  <si>
    <t>09/00039 Former Elizabethan High School,</t>
  </si>
  <si>
    <t>RCEH153</t>
  </si>
  <si>
    <t>17/00582 – Land at Cavendish Way, Clipst</t>
  </si>
  <si>
    <t>RCEH154</t>
  </si>
  <si>
    <t>05/01648 Land adj Albion Street, Newark</t>
  </si>
  <si>
    <t>RCEH155</t>
  </si>
  <si>
    <t>11/00288 (02) Land south of Kilton Rd</t>
  </si>
  <si>
    <t>RCEH156</t>
  </si>
  <si>
    <t>10/0835/NT Land off Sandlands Way</t>
  </si>
  <si>
    <t>RCEH157</t>
  </si>
  <si>
    <t>10/0233 Land Off Howbeck Road</t>
  </si>
  <si>
    <t>RCEH158</t>
  </si>
  <si>
    <t>05/00198(01) Heathfield Gardens</t>
  </si>
  <si>
    <t>RCEH159</t>
  </si>
  <si>
    <t>02/00049/OUT Newark Magdalene High Schoo</t>
  </si>
  <si>
    <t>RCEH160</t>
  </si>
  <si>
    <t>04/00042(02) Land off Slack Walk Worksop</t>
  </si>
  <si>
    <t>RCEH161</t>
  </si>
  <si>
    <t>01/01336/FUL Castle Brewery, Albion St,</t>
  </si>
  <si>
    <t>RCEH162</t>
  </si>
  <si>
    <t>01/01443/FUL Land Off Halam Road</t>
  </si>
  <si>
    <t>RCEH163</t>
  </si>
  <si>
    <t>03/00782/OUTM Rufford Comprehensive Sch</t>
  </si>
  <si>
    <t>Property Contributions</t>
  </si>
  <si>
    <t>Social Entreprise Capital</t>
  </si>
  <si>
    <t>Superfast Broadband</t>
  </si>
  <si>
    <t>Enviro &amp; Sustainability Capital</t>
  </si>
  <si>
    <t>Edsap - General</t>
  </si>
  <si>
    <t>Asset Replacement Reserve</t>
  </si>
  <si>
    <t>Supplies Arr</t>
  </si>
  <si>
    <t>Personal Care and Support Older Adults</t>
  </si>
  <si>
    <t>Horticulture Reserve</t>
  </si>
  <si>
    <t>ASCH ICT Replacement</t>
  </si>
  <si>
    <t>Adult Stroke Grant</t>
  </si>
  <si>
    <t>Transforming Social Care Reserve</t>
  </si>
  <si>
    <t>ICES Old Scheme BS</t>
  </si>
  <si>
    <t>Invest to save Link Age</t>
  </si>
  <si>
    <t>Sheltered Employment</t>
  </si>
  <si>
    <t>Joint Funding NHA Holding Account</t>
  </si>
  <si>
    <t>Campus Local Fund</t>
  </si>
  <si>
    <t>Mental Capacity Act / DOLS</t>
  </si>
  <si>
    <t>SD Pers Care and Support Younger Adults</t>
  </si>
  <si>
    <t>County Enterprise Foods Reserve</t>
  </si>
  <si>
    <t>Supporting People Team</t>
  </si>
  <si>
    <t>Mental Health Supported Living Team</t>
  </si>
  <si>
    <t>Beacon Awd-emerg Plan</t>
  </si>
  <si>
    <t>Proceeds Of Crime Act (POCA)</t>
  </si>
  <si>
    <t>NQSW Pilot Scheme (CWDC)</t>
  </si>
  <si>
    <t>CWDC Grants</t>
  </si>
  <si>
    <t>Worklessness-Tuition</t>
  </si>
  <si>
    <t>Erd Fp.I.C. Main &amp; Tran</t>
  </si>
  <si>
    <t>Youth Offending Service</t>
  </si>
  <si>
    <t>Priority Schools Building Programme</t>
  </si>
  <si>
    <t>IT Services</t>
  </si>
  <si>
    <t>Air Conditioning Reserve</t>
  </si>
  <si>
    <t>Property Operations</t>
  </si>
  <si>
    <t>CPE Car Park Notts CC</t>
  </si>
  <si>
    <t>Fleet Maintenance</t>
  </si>
  <si>
    <t>Ex Landfill Sites</t>
  </si>
  <si>
    <t>Community Transp Funding</t>
  </si>
  <si>
    <t>HW Salix Funds - Lighting</t>
  </si>
  <si>
    <t>Ash Tree Disease</t>
  </si>
  <si>
    <t>Mansfield Bus Station Running Costs</t>
  </si>
  <si>
    <t>Gritters R &amp; R Fund</t>
  </si>
  <si>
    <t>Highways</t>
  </si>
  <si>
    <t>Landscapes</t>
  </si>
  <si>
    <t>Staff &amp; Member Catering</t>
  </si>
  <si>
    <t>Building Cleaning</t>
  </si>
  <si>
    <t>Schools Catering</t>
  </si>
  <si>
    <t>Public Health Transition</t>
  </si>
  <si>
    <t>Breastfeeding</t>
  </si>
  <si>
    <t>PH Integrated Commissioning HUB</t>
  </si>
  <si>
    <t>PH SEND Pathfinder</t>
  </si>
  <si>
    <t>Substance Misuse Agenda</t>
  </si>
  <si>
    <t>Greenwood Community Forest</t>
  </si>
  <si>
    <t>Friends Of Thynghowe</t>
  </si>
  <si>
    <t>Archaeology Projects</t>
  </si>
  <si>
    <t>Biodiversity</t>
  </si>
  <si>
    <t>Historic Buildings</t>
  </si>
  <si>
    <t>Historic Env Record</t>
  </si>
  <si>
    <t>External Funded Projects</t>
  </si>
  <si>
    <t>Youth Employment Strategy</t>
  </si>
  <si>
    <t>Legal Services</t>
  </si>
  <si>
    <t>Rushley Farm</t>
  </si>
  <si>
    <t>Sherwood Growth Zone</t>
  </si>
  <si>
    <t>Regen Reserves</t>
  </si>
  <si>
    <t>Members ICT</t>
  </si>
  <si>
    <t>Community Resource Centres</t>
  </si>
  <si>
    <t>Ashfield Pool</t>
  </si>
  <si>
    <t>Bassetlaw Pool</t>
  </si>
  <si>
    <t>Broxtowe Pool</t>
  </si>
  <si>
    <t>Gedling Pool</t>
  </si>
  <si>
    <t>Mansfield Pool</t>
  </si>
  <si>
    <t>Newark &amp; Sherwood Pool</t>
  </si>
  <si>
    <t>Rushcliffe Pool</t>
  </si>
  <si>
    <t>NCC Pool</t>
  </si>
  <si>
    <t>It Projects</t>
  </si>
  <si>
    <t>One County One Network Depts</t>
  </si>
  <si>
    <t>ICT Transformation Reserve</t>
  </si>
  <si>
    <t>Mobile Replacement</t>
  </si>
  <si>
    <t>Garden Lane Playing Field</t>
  </si>
  <si>
    <t>Retford Elizabethan Upper Playing Field</t>
  </si>
  <si>
    <t>Ladybrook Primary Site</t>
  </si>
  <si>
    <t>Platt Lane Playing Field</t>
  </si>
  <si>
    <t>West Bridgeford Sports Club</t>
  </si>
  <si>
    <t>Annie Holgate Primary School</t>
  </si>
  <si>
    <t>Annie Holgate Infant</t>
  </si>
  <si>
    <t>Beardall Fields Primary</t>
  </si>
  <si>
    <t>Broomhill Junior</t>
  </si>
  <si>
    <t>Butlers Hill Infant And Nurser</t>
  </si>
  <si>
    <t>Edgewood Primary</t>
  </si>
  <si>
    <t>Leen Mills Primary</t>
  </si>
  <si>
    <t>Annesley Primary</t>
  </si>
  <si>
    <t>Greenwood Primary</t>
  </si>
  <si>
    <t>Jeffries Primary And Nursery</t>
  </si>
  <si>
    <t>Kingsway Primary</t>
  </si>
  <si>
    <t>Kirkby Woodhouse Primary Nurse</t>
  </si>
  <si>
    <t>Morvern Park Infants</t>
  </si>
  <si>
    <t>Orchard Infant</t>
  </si>
  <si>
    <t>Selston Bagthorpe Primary</t>
  </si>
  <si>
    <t>Holly Hill  Primary</t>
  </si>
  <si>
    <t>Jacksdale Primary</t>
  </si>
  <si>
    <t>Westwood  Infants</t>
  </si>
  <si>
    <t>Brierley Forest Primary</t>
  </si>
  <si>
    <t>Carsic Primary</t>
  </si>
  <si>
    <t>Croft Primary</t>
  </si>
  <si>
    <t>Dalestorth Primary And Nursery</t>
  </si>
  <si>
    <t>Skegby Academy</t>
  </si>
  <si>
    <t>John Davies Primary And Nurser</t>
  </si>
  <si>
    <t>Mapplewell Primary</t>
  </si>
  <si>
    <t>Priestic Primary</t>
  </si>
  <si>
    <t>Healdswood Primary</t>
  </si>
  <si>
    <t>Abbey Hill Primary</t>
  </si>
  <si>
    <t>Hillside Primary School</t>
  </si>
  <si>
    <t>Hillocks Primary</t>
  </si>
  <si>
    <t>Holy Cross Rc Primary</t>
  </si>
  <si>
    <t>National Primary</t>
  </si>
  <si>
    <t>Selston C Of E Infant</t>
  </si>
  <si>
    <t>Underwood C Of E Primary</t>
  </si>
  <si>
    <t>St Andrews C Of E Primary Nurs</t>
  </si>
  <si>
    <t>All Saints C Of E Infant (Huth</t>
  </si>
  <si>
    <t>St Marys C Of E Junior</t>
  </si>
  <si>
    <t>Ashfield Comprehensive</t>
  </si>
  <si>
    <t>Quarrydale Comprehensive</t>
  </si>
  <si>
    <t>Selstopn High School</t>
  </si>
  <si>
    <t>Holgate  Comprehensive</t>
  </si>
  <si>
    <t>National  Comprehensive</t>
  </si>
  <si>
    <t>Bracken Hill Special School</t>
  </si>
  <si>
    <t>Clarborough Primary</t>
  </si>
  <si>
    <t>Hallcroft Infant</t>
  </si>
  <si>
    <t>Langold Dyscar School</t>
  </si>
  <si>
    <t>Thrumpton Lane Primary</t>
  </si>
  <si>
    <t>Worksop Prospect Infants</t>
  </si>
  <si>
    <t>Sir Edmund Hillary Prim</t>
  </si>
  <si>
    <t>Blyth C Of E Primary</t>
  </si>
  <si>
    <t>Cuckney C Of E Primary</t>
  </si>
  <si>
    <t>St Swithins Primary</t>
  </si>
  <si>
    <t>Gringley on the Hill Primary</t>
  </si>
  <si>
    <t>Harworth C of E Primary</t>
  </si>
  <si>
    <t>Harworth St Patricks Primary</t>
  </si>
  <si>
    <t>Normanton St Mathews Primary</t>
  </si>
  <si>
    <t>St Lukes C of E Primary School</t>
  </si>
  <si>
    <t>Serlby Park Comprehensive</t>
  </si>
  <si>
    <t>Ordsall Rangers Football Club</t>
  </si>
  <si>
    <t>Retford Oaks School (London Road)</t>
  </si>
  <si>
    <t>Bassetlaw Learning Centre</t>
  </si>
  <si>
    <t>Adbolton Lane</t>
  </si>
  <si>
    <t>Dalestorth Primary</t>
  </si>
  <si>
    <t>National Academy School</t>
  </si>
  <si>
    <t>Chilwell Comprehensive</t>
  </si>
  <si>
    <t>Daybrook Learning Centre</t>
  </si>
  <si>
    <t>Platt Lane P F</t>
  </si>
  <si>
    <t>Bassetlaw PFI Project</t>
  </si>
  <si>
    <t>Annie Holgate Infant School</t>
  </si>
  <si>
    <t>Annesley Primary School</t>
  </si>
  <si>
    <t>Bispham Drive Juniors</t>
  </si>
  <si>
    <t>Candleby Lane Installation tarmac path</t>
  </si>
  <si>
    <t>Harry Carlton</t>
  </si>
  <si>
    <t>Calrton Academy re-surface tennis courts</t>
  </si>
  <si>
    <t>kinoulton Primary</t>
  </si>
  <si>
    <t>Hillocks</t>
  </si>
  <si>
    <t>High Oakham Primary School</t>
  </si>
  <si>
    <t>Yeoman Park Special School</t>
  </si>
  <si>
    <t>Yeoman Park Special School (2)</t>
  </si>
  <si>
    <t>Rosebrook School</t>
  </si>
  <si>
    <t>Bunny Primary School</t>
  </si>
  <si>
    <t>Holly Primary</t>
  </si>
  <si>
    <t>Toothill Comp</t>
  </si>
  <si>
    <t>Toothill Comprehensive School</t>
  </si>
  <si>
    <t>Various Landscaping works</t>
  </si>
  <si>
    <t>Farmilo Primary</t>
  </si>
  <si>
    <t>John Davies Primary</t>
  </si>
  <si>
    <t>Flintham Primary</t>
  </si>
  <si>
    <t>James Peacock</t>
  </si>
  <si>
    <t>Daneswood Primary School</t>
  </si>
  <si>
    <t>Oliver Quibell install tarmac park bays</t>
  </si>
  <si>
    <t>Crescent Primary</t>
  </si>
  <si>
    <t>Toot Hill Academy School</t>
  </si>
  <si>
    <t>Ashfield School Sale Shipping Containers</t>
  </si>
  <si>
    <t>Sherwood Country Park - refurb</t>
  </si>
  <si>
    <t>Toothill Comp 2</t>
  </si>
  <si>
    <t>KImberley Primary</t>
  </si>
  <si>
    <t>Albany Infant School</t>
  </si>
  <si>
    <t>Quarrydale School Install Tarmac Makings</t>
  </si>
  <si>
    <t>Abbott Road/Big Barn Lane</t>
  </si>
  <si>
    <t>National Prim Re-Instat Grassed area</t>
  </si>
  <si>
    <t>Crescent Prim removetree &amp; InstalSurface</t>
  </si>
  <si>
    <t>Daneswood remove tree &amp; stump</t>
  </si>
  <si>
    <t>St Giles Install Swing set &amp; Safesurface</t>
  </si>
  <si>
    <t>Former Fredrick Harrison site</t>
  </si>
  <si>
    <t>Abbey Prim Install base &amp; containers</t>
  </si>
  <si>
    <t>Daneswood Prim Apply Weed killer</t>
  </si>
  <si>
    <t>Harry Carlton Re-lay Slabs Lantern Ln</t>
  </si>
  <si>
    <t>Crossdale Dr Prim replacement wires</t>
  </si>
  <si>
    <t>Harry Carlton install dropped kerb</t>
  </si>
  <si>
    <t>Oxton Water Lane</t>
  </si>
  <si>
    <t>Calverton SureStart InstalWetPourSurface</t>
  </si>
  <si>
    <t>National Prim install fencing</t>
  </si>
  <si>
    <t>Crossdale Dr Prim install grassmat</t>
  </si>
  <si>
    <t>Wynndale Prim supply &amp; install shrubs</t>
  </si>
  <si>
    <t>Cropwell  Bishop Primary School</t>
  </si>
  <si>
    <t>Oaktree Lane Primary</t>
  </si>
  <si>
    <t>Redgate Special</t>
  </si>
  <si>
    <t>Blyth C of E Primary</t>
  </si>
  <si>
    <t>Toothill Comprehensive</t>
  </si>
  <si>
    <t>Oakdale Learning Centre</t>
  </si>
  <si>
    <t>College House Juniors</t>
  </si>
  <si>
    <t>Northfield Primary</t>
  </si>
  <si>
    <t>Worsop Sure Start Centre</t>
  </si>
  <si>
    <t>National Primary School</t>
  </si>
  <si>
    <t>Costock Primary</t>
  </si>
  <si>
    <t>Robin Hood Primary</t>
  </si>
  <si>
    <t>St Peters C of E Primary</t>
  </si>
  <si>
    <t>Childrens Learning Ladder Centre</t>
  </si>
  <si>
    <t>To be decided</t>
  </si>
  <si>
    <t>Sickness</t>
  </si>
  <si>
    <t>Weather</t>
  </si>
  <si>
    <t>Training</t>
  </si>
  <si>
    <t>Other</t>
  </si>
  <si>
    <t>Clayfield House</t>
  </si>
  <si>
    <t>Oliver Quibell Sure Start Centre</t>
  </si>
  <si>
    <t>Stapleford Sure Start Centre</t>
  </si>
  <si>
    <t>Redgate Special School 2</t>
  </si>
  <si>
    <t>Pierrepont Gamston Primary School 2</t>
  </si>
  <si>
    <t>Yeoman Park Special School 3</t>
  </si>
  <si>
    <t>Yeoman Park Special School 4</t>
  </si>
  <si>
    <t>Trent Vale Infants</t>
  </si>
  <si>
    <t>Cropwell Bishop Primary</t>
  </si>
  <si>
    <t>James Peacock Primary</t>
  </si>
  <si>
    <t>Carlton Academy</t>
  </si>
  <si>
    <t>Elkesley Primary</t>
  </si>
  <si>
    <t>Keyworth Primary School</t>
  </si>
  <si>
    <t>East leake PFI</t>
  </si>
  <si>
    <t>Former Elizabethan School</t>
  </si>
  <si>
    <t>St Andrews C of Primary</t>
  </si>
  <si>
    <t>Redgate Special School</t>
  </si>
  <si>
    <t>Kimberley Primary School</t>
  </si>
  <si>
    <t>Trent Vale Infants 2</t>
  </si>
  <si>
    <t>St Peters Junior School (Ruddington)</t>
  </si>
  <si>
    <t>Banks Road Infant School</t>
  </si>
  <si>
    <t>Pierrepont Gamston Primary</t>
  </si>
  <si>
    <t>John Clifford</t>
  </si>
  <si>
    <t>Church Vale Primary</t>
  </si>
  <si>
    <t>Foxwood Foundation School</t>
  </si>
  <si>
    <t>Oaktree Lane Primary School</t>
  </si>
  <si>
    <t>Orston Primary School</t>
  </si>
  <si>
    <t>West Bridgford Landscape Project</t>
  </si>
  <si>
    <t>Candleby Lane Primary</t>
  </si>
  <si>
    <t>Keyworth Primary</t>
  </si>
  <si>
    <t>St Peters Junior School ( Ruddington )</t>
  </si>
  <si>
    <t>Holly Primary School</t>
  </si>
  <si>
    <t>Toot Hill  Academy</t>
  </si>
  <si>
    <t>Childrens Learning Ladder</t>
  </si>
  <si>
    <t>Daneswood Junior School</t>
  </si>
  <si>
    <t>East Leake P F I</t>
  </si>
  <si>
    <t>Trent Vale Infants 3</t>
  </si>
  <si>
    <t>Bilsthorpe Sure Start Centre</t>
  </si>
  <si>
    <t>Intake Farm Junior School</t>
  </si>
  <si>
    <t>Mapplewells Primary School</t>
  </si>
  <si>
    <t>Wynndale Primary</t>
  </si>
  <si>
    <t>Forest Town Primary</t>
  </si>
  <si>
    <t>Bracken Hill School</t>
  </si>
  <si>
    <t>Crescent Primary School</t>
  </si>
  <si>
    <t>Bingham Tennis Club</t>
  </si>
  <si>
    <t>Flintham Primary 2</t>
  </si>
  <si>
    <t>Tuxford Sure Start Centre</t>
  </si>
  <si>
    <t>Fredrick Harrison School</t>
  </si>
  <si>
    <t>Stapleford St Johns School ( Stapleford</t>
  </si>
  <si>
    <t>Gedling Family Centre</t>
  </si>
  <si>
    <t>Cropwell Bishop Primary School A</t>
  </si>
  <si>
    <t>Kimberlery Primary</t>
  </si>
  <si>
    <t>Cropwell Bishop Primary School B</t>
  </si>
  <si>
    <t>Flintham Primary 3</t>
  </si>
  <si>
    <t>Bishop Alexander Primary</t>
  </si>
  <si>
    <t>Bishop Alexander Primary 2</t>
  </si>
  <si>
    <t>Albany Infants School</t>
  </si>
  <si>
    <t>East Leake School</t>
  </si>
  <si>
    <t>Toothill Academy 2</t>
  </si>
  <si>
    <t>James Hince Court ( Social Services )</t>
  </si>
  <si>
    <t>St Patricks Catholic Primary (Bircotes)</t>
  </si>
  <si>
    <t>Toothill Academy</t>
  </si>
  <si>
    <t>Newstead Primary School 2</t>
  </si>
  <si>
    <t>St Giles Special School</t>
  </si>
  <si>
    <t>Gotham Primary School</t>
  </si>
  <si>
    <t>Orchard Special School</t>
  </si>
  <si>
    <t>Alderman White School</t>
  </si>
  <si>
    <t>Daneswood Juniors</t>
  </si>
  <si>
    <t>Alderman White School ( White Hills Fede</t>
  </si>
  <si>
    <t>Nunn Brook Road</t>
  </si>
  <si>
    <t>Trent Vale Infants 4</t>
  </si>
  <si>
    <t>East Leake School 4</t>
  </si>
  <si>
    <t>Pierrepont Gamston Primary 3</t>
  </si>
  <si>
    <t>Tollerton Highways</t>
  </si>
  <si>
    <t>Larkfields Infants</t>
  </si>
  <si>
    <t>Roundhills Primary</t>
  </si>
  <si>
    <t>Queen Elizabeth School ( Mansfield )</t>
  </si>
  <si>
    <t>Oakdale Learning Centre 3</t>
  </si>
  <si>
    <t>Daneswood Juniors 2</t>
  </si>
  <si>
    <t>Wlford Complex</t>
  </si>
  <si>
    <t>Orchard Special School 2</t>
  </si>
  <si>
    <t>East Leake Parish Council 2</t>
  </si>
  <si>
    <t>Peafield Lane Primary 2</t>
  </si>
  <si>
    <t>Q E Academy</t>
  </si>
  <si>
    <t>Platt Lane Playing Field 2</t>
  </si>
  <si>
    <t>West Bridgford Comp 2</t>
  </si>
  <si>
    <t>Selston Arts College</t>
  </si>
  <si>
    <t>Whynhill Court</t>
  </si>
  <si>
    <t>Pennington Walk</t>
  </si>
  <si>
    <t>East Leake PFI 2</t>
  </si>
  <si>
    <t>Leivers Court</t>
  </si>
  <si>
    <t>Kirklands</t>
  </si>
  <si>
    <t>Bishops Court</t>
  </si>
  <si>
    <t>Woods Court</t>
  </si>
  <si>
    <t>James Hince Court</t>
  </si>
  <si>
    <t>St Michaels View</t>
  </si>
  <si>
    <t>Brookside Special School</t>
  </si>
  <si>
    <t>Former Manton School Site</t>
  </si>
  <si>
    <t>East Leake School 3</t>
  </si>
  <si>
    <t>Roundhills Primary 3</t>
  </si>
  <si>
    <t>National Academy</t>
  </si>
  <si>
    <t>Calverton Library 2</t>
  </si>
  <si>
    <t>Wadsworth Field Primary</t>
  </si>
  <si>
    <t>Jesse Grey Primary</t>
  </si>
  <si>
    <t>Rufford Country Park</t>
  </si>
  <si>
    <t>Jesse Grey Primary 2</t>
  </si>
  <si>
    <t>Tollerton Parish Council</t>
  </si>
  <si>
    <t>Calverton Childrens Centre</t>
  </si>
  <si>
    <t>Banks Road Infants</t>
  </si>
  <si>
    <t>Hucknall Primary Primary</t>
  </si>
  <si>
    <t>John T Rice School</t>
  </si>
  <si>
    <t>Brookhill Leys Caretakers Property</t>
  </si>
  <si>
    <t>Larkfields Infants School</t>
  </si>
  <si>
    <t>Bingham Toothill Academy</t>
  </si>
  <si>
    <t>Nottingham Archive Office</t>
  </si>
  <si>
    <t>East Leake PFI</t>
  </si>
  <si>
    <t>Ladybay Primary</t>
  </si>
  <si>
    <t>Ravensdale Childrens Centre</t>
  </si>
  <si>
    <t>Leas Park Junior School</t>
  </si>
  <si>
    <t>Beeston Fields Infants School</t>
  </si>
  <si>
    <t>Brookside Primary School</t>
  </si>
  <si>
    <t>Meden Comp</t>
  </si>
  <si>
    <t>Chetwynd Road Academy</t>
  </si>
  <si>
    <t>Arnold View Primary</t>
  </si>
  <si>
    <t>Bestwood Lodge Fire H Q</t>
  </si>
  <si>
    <t>West Bridgford Infants School</t>
  </si>
  <si>
    <t>Gamston Parish Council</t>
  </si>
  <si>
    <t>J T Rise Primary School</t>
  </si>
  <si>
    <t>Riverside Way Depot</t>
  </si>
  <si>
    <t>Lyndene Residential Childrens Home</t>
  </si>
  <si>
    <t>Dukeries School</t>
  </si>
  <si>
    <t>Abbey Primary</t>
  </si>
  <si>
    <t>Ruddington Youth Centre</t>
  </si>
  <si>
    <t>Church Vale Primary School</t>
  </si>
  <si>
    <t>Trowell Primary</t>
  </si>
  <si>
    <t>Warsop Childrens Centre</t>
  </si>
  <si>
    <t>Radcliffe on Trent Infants</t>
  </si>
  <si>
    <t>Ordsall Primary School</t>
  </si>
  <si>
    <t>West Bridgeford Infants School</t>
  </si>
  <si>
    <t>Heatherley Primary School</t>
  </si>
  <si>
    <t>East Leake Library</t>
  </si>
  <si>
    <t>South Notts Academy ( Dayncourt School )</t>
  </si>
  <si>
    <t>Bramcote Hills Sports College</t>
  </si>
  <si>
    <t>Orchard Special School (Newark)</t>
  </si>
  <si>
    <t>John T Rice Sure Start Centre</t>
  </si>
  <si>
    <t>Broomhill Farm Detached Playing Field</t>
  </si>
  <si>
    <t>Mapplewells Primary</t>
  </si>
  <si>
    <t>Pierrepiont Gamston Primary Slab Base</t>
  </si>
  <si>
    <t>Lyncroft Primary School</t>
  </si>
  <si>
    <t>Wyndale Primary School</t>
  </si>
  <si>
    <t>Eskdale Junior School</t>
  </si>
  <si>
    <t>Sutton Centre Academy</t>
  </si>
  <si>
    <t>Calverton Schildrens Centre</t>
  </si>
  <si>
    <t>Burton Joyce Primary</t>
  </si>
  <si>
    <t>Abbey Road Primary</t>
  </si>
  <si>
    <t>Little Acorns Nursery</t>
  </si>
  <si>
    <t>Cotgrave Primary School</t>
  </si>
  <si>
    <t>East Bridgford Parish Council</t>
  </si>
  <si>
    <t>Cauldwell House</t>
  </si>
  <si>
    <t>Ollerton and Boughton Childrens Centre</t>
  </si>
  <si>
    <t>Former Manton School Playing Fields</t>
  </si>
  <si>
    <t>Yeoman Park Special</t>
  </si>
  <si>
    <t>The Big House (Edwinstowe)</t>
  </si>
  <si>
    <t>Northfield Primary School</t>
  </si>
  <si>
    <t>National C of E Primary School</t>
  </si>
  <si>
    <t>Burton Joyce Primary School</t>
  </si>
  <si>
    <t>Fountindale Special School</t>
  </si>
  <si>
    <t>Newlands Junior School</t>
  </si>
  <si>
    <t>Albany Infants  School</t>
  </si>
  <si>
    <t>Broomhill Detached Playing Field</t>
  </si>
  <si>
    <t>East Leake PFI School</t>
  </si>
  <si>
    <t>Peafield Lane Primary</t>
  </si>
  <si>
    <t>Tuxford Childrens Centre</t>
  </si>
  <si>
    <t>Wodsworth Fields Primary</t>
  </si>
  <si>
    <t>Pierrepont Gamston Primary School</t>
  </si>
  <si>
    <t>Beeston Sure Start Centre</t>
  </si>
  <si>
    <t>Lievers Court OPH</t>
  </si>
  <si>
    <t>Sherwood Energy Village</t>
  </si>
  <si>
    <t>Coddington Primary</t>
  </si>
  <si>
    <t>Coddington Primary B</t>
  </si>
  <si>
    <t>Blyth Primary School</t>
  </si>
  <si>
    <t>Bbworkplace</t>
  </si>
  <si>
    <t>Mapperley Plains Primary</t>
  </si>
  <si>
    <t>Orchard School</t>
  </si>
  <si>
    <t>John Clifford Primary School</t>
  </si>
  <si>
    <t>Newlands Junior School 2</t>
  </si>
  <si>
    <t>Jefferies Primary School</t>
  </si>
  <si>
    <t>East Bridgford Parish Council 2</t>
  </si>
  <si>
    <t>South Notts College (Charnwood Site)</t>
  </si>
  <si>
    <t>Ashlea School</t>
  </si>
  <si>
    <t>East Leake Schools PFI</t>
  </si>
  <si>
    <t>Hillocks Primary School</t>
  </si>
  <si>
    <t>Greythorn Primary School</t>
  </si>
  <si>
    <t>Kelham Rd Highways Depot</t>
  </si>
  <si>
    <t>East Leake PFI Schools</t>
  </si>
  <si>
    <t>Former Sir Fredrick Harrison School</t>
  </si>
  <si>
    <t>Northgate Primary School</t>
  </si>
  <si>
    <t>Coddington Primary School</t>
  </si>
  <si>
    <t>King Edwards Primary School</t>
  </si>
  <si>
    <t>Brook Farm Social Services</t>
  </si>
  <si>
    <t>Christ the King School</t>
  </si>
  <si>
    <t>Wynndale Primary School</t>
  </si>
  <si>
    <t>Wadsworth Field Primary School</t>
  </si>
  <si>
    <t>Former Ryton Park Playing Field</t>
  </si>
  <si>
    <t>Trent Vale Infant School</t>
  </si>
  <si>
    <t>Lowes Wong Junior School</t>
  </si>
  <si>
    <t>Meden School</t>
  </si>
  <si>
    <t>Westwood Residential Home</t>
  </si>
  <si>
    <t>Quarrydale United FC</t>
  </si>
  <si>
    <t>Larkfields Infant School</t>
  </si>
  <si>
    <t>Woodthorpe Infant School</t>
  </si>
  <si>
    <t>Crompton View Primary</t>
  </si>
  <si>
    <t>Costock Primary School</t>
  </si>
  <si>
    <t>Chetwynd Rd Academy</t>
  </si>
  <si>
    <t>Albany Childrens Centre</t>
  </si>
  <si>
    <t>Bridge Castle Childrens Centre</t>
  </si>
  <si>
    <t>Kimberley Leisure Centre</t>
  </si>
  <si>
    <t>Lantern Lane Primary School</t>
  </si>
  <si>
    <t>Chilwell School</t>
  </si>
  <si>
    <t>Samual Barlow Primary</t>
  </si>
  <si>
    <t>Haggonsfield Primary</t>
  </si>
  <si>
    <t>All Saints Catholic Comp</t>
  </si>
  <si>
    <t>Radcliffe-on-Trent Parish Council</t>
  </si>
  <si>
    <t>Former Samworth Academy Site</t>
  </si>
  <si>
    <t>Arnbrook Childrens Centre</t>
  </si>
  <si>
    <t>Beeston Childrens Centre</t>
  </si>
  <si>
    <t>Newark Orchard School</t>
  </si>
  <si>
    <t>Hawtonville Childrens Centres</t>
  </si>
  <si>
    <t>Ravenshead Childrens Ctr Newgate Ln Site</t>
  </si>
  <si>
    <t>Ravenshead Childrens Ctr Saunders Ave</t>
  </si>
  <si>
    <t>Greendale Road</t>
  </si>
  <si>
    <t>King Edwins Primary School</t>
  </si>
  <si>
    <t>Shelford Road</t>
  </si>
  <si>
    <t>Bassetlaw Day Services</t>
  </si>
  <si>
    <t>Holgate Academy</t>
  </si>
  <si>
    <t>Gedling View Family Centre</t>
  </si>
  <si>
    <t>All Saints Cathelic School</t>
  </si>
  <si>
    <t>Dalestorth Primary School</t>
  </si>
  <si>
    <t>College House School</t>
  </si>
  <si>
    <t>Rolleston Drive Campus</t>
  </si>
  <si>
    <t>Former Kelham Rd Highways Depot</t>
  </si>
  <si>
    <t>Banks Rd Infants School</t>
  </si>
  <si>
    <t>Beeston Youth Centre</t>
  </si>
  <si>
    <t>County Hall</t>
  </si>
  <si>
    <t>Trowell Cof E Primary</t>
  </si>
  <si>
    <t>James Peacock Infants</t>
  </si>
  <si>
    <t>Wadsworth Fields Primary School</t>
  </si>
  <si>
    <t>Ruddington St Peters</t>
  </si>
  <si>
    <t>Mere Way</t>
  </si>
  <si>
    <t>Mansfield St Patricks</t>
  </si>
  <si>
    <t>Cropwell Bishop Primary School</t>
  </si>
  <si>
    <t>Chillwell School</t>
  </si>
  <si>
    <t>National Junior School</t>
  </si>
  <si>
    <t>High Oakham Primary</t>
  </si>
  <si>
    <t>Normanton on Soar Primary</t>
  </si>
  <si>
    <t>Albany Junior</t>
  </si>
  <si>
    <t>John Blow Primary School</t>
  </si>
  <si>
    <t>Sutton Academy Playing Field</t>
  </si>
  <si>
    <t>North Leverton Childrens Centre</t>
  </si>
  <si>
    <t>Retford Childrens Centre</t>
  </si>
  <si>
    <t>Misterton Childrens Centre</t>
  </si>
  <si>
    <t>New Woods Residential Home</t>
  </si>
  <si>
    <t>Priestic Primary School</t>
  </si>
  <si>
    <t>Jacksdale Primary School</t>
  </si>
  <si>
    <t>Jesse Grey Primary School</t>
  </si>
  <si>
    <t>Chilwell Olympia Sports Centre</t>
  </si>
  <si>
    <t>West Bridgford Junior School</t>
  </si>
  <si>
    <t>Rainworth Childrens Centre</t>
  </si>
  <si>
    <t>Arthur Mee Centre</t>
  </si>
  <si>
    <t>Radcliffe-on-Trent Infants School</t>
  </si>
  <si>
    <t>King Edward Primary School</t>
  </si>
  <si>
    <t>Toton Bispham Drive Junior School</t>
  </si>
  <si>
    <t>John Clifford School</t>
  </si>
  <si>
    <t>Selston High School</t>
  </si>
  <si>
    <t>John T Rice Infant School</t>
  </si>
  <si>
    <t>Sparken Hill</t>
  </si>
  <si>
    <t>Coppice Farm Primary</t>
  </si>
  <si>
    <t>Roundhills Primary School</t>
  </si>
  <si>
    <t>Central College</t>
  </si>
  <si>
    <t>Garribaldi School</t>
  </si>
  <si>
    <t>Bishops Court Care Centre</t>
  </si>
  <si>
    <t>Annie Holgate Junior</t>
  </si>
  <si>
    <t>Woodborough Woods School</t>
  </si>
  <si>
    <t>Healswood Infant School</t>
  </si>
  <si>
    <t>Wilford Lane</t>
  </si>
  <si>
    <t>Beeston Youth &amp; Community Centre</t>
  </si>
  <si>
    <t>All Saints(Mansfield) Caretaker Property</t>
  </si>
  <si>
    <t>Ernehale Juniors Caretakers Property</t>
  </si>
  <si>
    <t>Brierley Forest Prim Caretaker Property</t>
  </si>
  <si>
    <t>Woodborough Woods Primary</t>
  </si>
  <si>
    <t>Westdale Infants School</t>
  </si>
  <si>
    <t>Central College (London Rd)</t>
  </si>
  <si>
    <t>Kilton Childrens Centre</t>
  </si>
  <si>
    <t>East Leake Schools</t>
  </si>
  <si>
    <t>Manor School</t>
  </si>
  <si>
    <t>Abbey Road Depot</t>
  </si>
  <si>
    <t>James Peacock Infants School</t>
  </si>
  <si>
    <t>Central College (Charnwood Site)</t>
  </si>
  <si>
    <t>Eastwood Academy School</t>
  </si>
  <si>
    <t>Centenary House</t>
  </si>
  <si>
    <t>Woodthorpe Infant Sch-Caretaker Property</t>
  </si>
  <si>
    <t>Elm Avenue Playing Fields</t>
  </si>
  <si>
    <t>Bispham Drive Primary</t>
  </si>
  <si>
    <t>Robert Miles Junior School</t>
  </si>
  <si>
    <t>Sutton Community Acadamy</t>
  </si>
  <si>
    <t>Garibaldi College</t>
  </si>
  <si>
    <t>Holgate Primary School</t>
  </si>
  <si>
    <t>Besthorpe Village Playing Field</t>
  </si>
  <si>
    <t>86 Southwell Road</t>
  </si>
  <si>
    <t>Rosebrook PF</t>
  </si>
  <si>
    <t>St Peter's Cof E Junior School</t>
  </si>
  <si>
    <t>Retford Post 16 Centre</t>
  </si>
  <si>
    <t>Hawtonville Childrens Centre</t>
  </si>
  <si>
    <t>St Giles School</t>
  </si>
  <si>
    <t>Lantern Lane Primary</t>
  </si>
  <si>
    <t>Wilford Lane Playing Field</t>
  </si>
  <si>
    <t>Not Used</t>
  </si>
  <si>
    <t>Westwood Nursing Home</t>
  </si>
  <si>
    <t>Intake Farm Primary</t>
  </si>
  <si>
    <t>Ground Cover Turf Supplies</t>
  </si>
  <si>
    <t>Asquith Primary</t>
  </si>
  <si>
    <t>Retford Fire Station</t>
  </si>
  <si>
    <t>Pierrpont Gamston Primary</t>
  </si>
  <si>
    <t>Netherfield Childrens Centre</t>
  </si>
  <si>
    <t>Meadow Lane Primary</t>
  </si>
  <si>
    <t>Jasper Close</t>
  </si>
  <si>
    <t>Radcliffe-on-Trent Junior School</t>
  </si>
  <si>
    <t>Crossdale Primary School</t>
  </si>
  <si>
    <t>Berry Hill Primary School</t>
  </si>
  <si>
    <t>King Edward Primary</t>
  </si>
  <si>
    <t>St Peters CofE Primary, Mansfield</t>
  </si>
  <si>
    <t>Sherwood East Sure Start</t>
  </si>
  <si>
    <t>Bispham Drive Junior</t>
  </si>
  <si>
    <t>Farmilo Primary School</t>
  </si>
  <si>
    <t>Round Hill Primary School</t>
  </si>
  <si>
    <t>College House Junior School</t>
  </si>
  <si>
    <t>Lovers Lane Primary</t>
  </si>
  <si>
    <t>Maun View Care Home</t>
  </si>
  <si>
    <t>Burford Primary School</t>
  </si>
  <si>
    <t>Eastwood Childrens Centre</t>
  </si>
  <si>
    <t>Wainwright Academy</t>
  </si>
  <si>
    <t>Chilwell Olympia Leisure Centre</t>
  </si>
  <si>
    <t>Newark Bus Station</t>
  </si>
  <si>
    <t>The Bramcote School</t>
  </si>
  <si>
    <t>Awsworth Primary School</t>
  </si>
  <si>
    <t>East Kirkby Childrens Centre</t>
  </si>
  <si>
    <t>Bramcote Hills Primary</t>
  </si>
  <si>
    <t>Bley Avenue East Leake</t>
  </si>
  <si>
    <t>Priory Contact Centre</t>
  </si>
  <si>
    <t>Central College (Farnborough Rd Site)</t>
  </si>
  <si>
    <t>Peafield Lane Primary School</t>
  </si>
  <si>
    <t>Intake Farm Primary School</t>
  </si>
  <si>
    <t>Hawthorne Primary</t>
  </si>
  <si>
    <t>High Oakham School</t>
  </si>
  <si>
    <t>Hillocks  Primary School</t>
  </si>
  <si>
    <t>Chilwell Olympia</t>
  </si>
  <si>
    <t>Cropwell Bishop  Primary</t>
  </si>
  <si>
    <t>236 Greenwood Road</t>
  </si>
  <si>
    <t>Outwood Valley School</t>
  </si>
  <si>
    <t>Heymann Primary School</t>
  </si>
  <si>
    <t>Swan Lane Childrens Centre</t>
  </si>
  <si>
    <t>Coppice Farm School</t>
  </si>
  <si>
    <t>Woods Court Care Home</t>
  </si>
  <si>
    <t>Sutton Academy</t>
  </si>
  <si>
    <t>Pierrpont Gamston School</t>
  </si>
  <si>
    <t>Outward Valley Academy</t>
  </si>
  <si>
    <t>The Garage Young Peoples Centre</t>
  </si>
  <si>
    <t>St Annes Valley Centre</t>
  </si>
  <si>
    <t>Outwood Portland School</t>
  </si>
  <si>
    <t>Mansfield Health Village</t>
  </si>
  <si>
    <t>Oaktree Health Centre</t>
  </si>
  <si>
    <t>Pierrepont Gamston School</t>
  </si>
  <si>
    <t>Spring Bank Primary</t>
  </si>
  <si>
    <t>Colwick St Johns School</t>
  </si>
  <si>
    <t>East Leake School PFI</t>
  </si>
  <si>
    <t>Tuxford School</t>
  </si>
  <si>
    <t>Former Ravensdale School Playing Field</t>
  </si>
  <si>
    <t>Intake Farm School</t>
  </si>
  <si>
    <t>James Peacock Infant School</t>
  </si>
  <si>
    <t>Larkfield Infant School</t>
  </si>
  <si>
    <t>Southwell Lowes Wong Infants School</t>
  </si>
  <si>
    <t>Brookside Primary</t>
  </si>
  <si>
    <t>7 Kinston Road, Worksop</t>
  </si>
  <si>
    <t>31 Chesterfield Rd North, Mansfield</t>
  </si>
  <si>
    <t>St Wilfreds Primary</t>
  </si>
  <si>
    <t>Prospect Infants School</t>
  </si>
  <si>
    <t>Brambles Academy</t>
  </si>
  <si>
    <t>Meadow Lane Infants</t>
  </si>
  <si>
    <t>Cropwelll Bishop Primary School</t>
  </si>
  <si>
    <t>Clayfield House Secure Unit</t>
  </si>
  <si>
    <t>West Brigdgford Infants School</t>
  </si>
  <si>
    <t>Samual Barlow</t>
  </si>
  <si>
    <t>Easthorpe House</t>
  </si>
  <si>
    <t>9 Coppice Road, Worksop</t>
  </si>
  <si>
    <t>7 Stanton Place, Mansfield</t>
  </si>
  <si>
    <t>Central College (Beeston Site)</t>
  </si>
  <si>
    <t>Roundhill Primary School</t>
  </si>
  <si>
    <t>Pierrpont Gamston Primary School</t>
  </si>
  <si>
    <t>Gotham Primary</t>
  </si>
  <si>
    <t>Radcliffe on Trent Parish Council</t>
  </si>
  <si>
    <t>Leen Mills Primary School</t>
  </si>
  <si>
    <t>Hucknall Washdyke Lane</t>
  </si>
  <si>
    <t>Abbey Primary School</t>
  </si>
  <si>
    <t>Heatherley Primary</t>
  </si>
  <si>
    <t>Foxwood Special School</t>
  </si>
  <si>
    <t>Sutton Road Primary</t>
  </si>
  <si>
    <t>Retford St Giles School</t>
  </si>
  <si>
    <t>Tollerton Primary School</t>
  </si>
  <si>
    <t>Jesse Grey School</t>
  </si>
  <si>
    <t>Flying High Academy Bilsthorpe</t>
  </si>
  <si>
    <t>Forest Town Primary School</t>
  </si>
  <si>
    <t>Meadow Lane Infant School</t>
  </si>
  <si>
    <t>Stanhope Primary School</t>
  </si>
  <si>
    <t>St Peters Juniors, Ruddington</t>
  </si>
  <si>
    <t>Holgate Primary Academy</t>
  </si>
  <si>
    <t>College House Primary</t>
  </si>
  <si>
    <t>Round Hills Primary School</t>
  </si>
  <si>
    <t>Pearson Young Peoples Centre</t>
  </si>
  <si>
    <t>Carlton Digby School</t>
  </si>
  <si>
    <t>Lime Trees Nursery</t>
  </si>
  <si>
    <t>Tuxford Academy School</t>
  </si>
  <si>
    <t>S327090</t>
  </si>
  <si>
    <t>Eastbourne Centre</t>
  </si>
  <si>
    <t>St Peters Junior Ruddington</t>
  </si>
  <si>
    <t>Brookhill Leys Primary</t>
  </si>
  <si>
    <t>Parkdale Primary</t>
  </si>
  <si>
    <t>Hucknall National Primary</t>
  </si>
  <si>
    <t>Valley Youth Centre</t>
  </si>
  <si>
    <t>St Patricks RC School Mansfield</t>
  </si>
  <si>
    <t>Toot Hill School</t>
  </si>
  <si>
    <t>Arthur Mee College</t>
  </si>
  <si>
    <t>Ash Lea Special School</t>
  </si>
  <si>
    <t>Roundhillls Primary</t>
  </si>
  <si>
    <t>Radcliffe on Trent Junior</t>
  </si>
  <si>
    <t>Clayfields House</t>
  </si>
  <si>
    <t>Somersall Street</t>
  </si>
  <si>
    <t>25 Plum Tree Avenue, Mansfield</t>
  </si>
  <si>
    <t>The Manor School</t>
  </si>
  <si>
    <t>Mansfield Woodhouse Childrens Centre</t>
  </si>
  <si>
    <t>Round Hills Primary</t>
  </si>
  <si>
    <t>Short Form Film Co</t>
  </si>
  <si>
    <t>Flying High Ladybrook Academy</t>
  </si>
  <si>
    <t>Porchester Primary School</t>
  </si>
  <si>
    <t>West bridgford Junior School</t>
  </si>
  <si>
    <t>Asquith Primary School</t>
  </si>
  <si>
    <t>Abbey Primary Schhol</t>
  </si>
  <si>
    <t>Mansfield All Saints Academy</t>
  </si>
  <si>
    <t>Abbey Gates Primary</t>
  </si>
  <si>
    <t>Northfield Primary School Mansfield</t>
  </si>
  <si>
    <t>Oaktree Primary School</t>
  </si>
  <si>
    <t>Berry Hill Primary</t>
  </si>
  <si>
    <t>West Bridgford Comp</t>
  </si>
  <si>
    <t>Eskdale Juniors</t>
  </si>
  <si>
    <t>Porchester Junior School</t>
  </si>
  <si>
    <t>Former Samway Site</t>
  </si>
  <si>
    <t>Former Ravensdale Site</t>
  </si>
  <si>
    <t>Bassetlaw Day Centre</t>
  </si>
  <si>
    <t>Outwood Portland Academy</t>
  </si>
  <si>
    <t>Arnold View Primary School</t>
  </si>
  <si>
    <t>Hollywell Primary</t>
  </si>
  <si>
    <t>123 Bancroft Lane, Mansfield</t>
  </si>
  <si>
    <t>Radcliffe-on-Trent Infants</t>
  </si>
  <si>
    <t>Carlton Academy Playing Field</t>
  </si>
  <si>
    <t>Flying High Academy (Ladybrook)</t>
  </si>
  <si>
    <t>Equals Academy Trust</t>
  </si>
  <si>
    <t>Derrymount Special School</t>
  </si>
  <si>
    <t>Round Hill Primary</t>
  </si>
  <si>
    <t>St Peters C of E Junior School</t>
  </si>
  <si>
    <t>Hollies Street Respite Centre</t>
  </si>
  <si>
    <t>Sutton in Ashfield Salvation Army Church</t>
  </si>
  <si>
    <t>Beeston Rylands Junior</t>
  </si>
  <si>
    <t>27 Bley Avenue</t>
  </si>
  <si>
    <t>Prospect House</t>
  </si>
  <si>
    <t>Middleton Resource Centre</t>
  </si>
  <si>
    <t>Calverton Frank Seely School</t>
  </si>
  <si>
    <t>St Peters CofE Junior School Ruddington</t>
  </si>
  <si>
    <t>Carnarvon Primary School</t>
  </si>
  <si>
    <t>Trent Vale Infant &amp; Nursery School</t>
  </si>
  <si>
    <t>Meadow Lane Infant &amp; Nursery School</t>
  </si>
  <si>
    <t>Former Rosebrook Surplus Playing Field</t>
  </si>
  <si>
    <t>Albany Junior School</t>
  </si>
  <si>
    <t>Toton Library</t>
  </si>
  <si>
    <t>Lambley Parish Council</t>
  </si>
  <si>
    <t>Newark &amp; Sherwood Day Centre</t>
  </si>
  <si>
    <t>Abbey Hill Primary School</t>
  </si>
  <si>
    <t>Stapleford Fire HQ</t>
  </si>
  <si>
    <t>Robert Mellors Primary</t>
  </si>
  <si>
    <t>Short Form Film Productions Ltd</t>
  </si>
  <si>
    <t>Sincil Sports College</t>
  </si>
  <si>
    <t>Hollywell Primary School</t>
  </si>
  <si>
    <t>T &amp; R Flooring</t>
  </si>
  <si>
    <t>Sherwood East Children's Centre</t>
  </si>
  <si>
    <t>Sandy Bank Contact Centre</t>
  </si>
  <si>
    <t>Eastwood Young Peoples Centre</t>
  </si>
  <si>
    <t>Robert Mellors Primary School</t>
  </si>
  <si>
    <t>Minster View Childrens Centre</t>
  </si>
  <si>
    <t>Westfield Folkhouse</t>
  </si>
  <si>
    <t>Phoenix Primary</t>
  </si>
  <si>
    <t>Equals Trust</t>
  </si>
  <si>
    <t>Berryhill Primary</t>
  </si>
  <si>
    <t>Arnot Hill House</t>
  </si>
  <si>
    <t>Blandford Road</t>
  </si>
  <si>
    <t>Church Lane Primary School</t>
  </si>
  <si>
    <t>Woodborough Woods Foundation School</t>
  </si>
  <si>
    <t>Kinoulton Primary</t>
  </si>
  <si>
    <t>S329440</t>
  </si>
  <si>
    <t>Engie Schools Lincoln</t>
  </si>
  <si>
    <t>S329540</t>
  </si>
  <si>
    <t>Meadow Lane Primary School</t>
  </si>
  <si>
    <t>S329580</t>
  </si>
  <si>
    <t>Newark &amp; Sherwood Day Services</t>
  </si>
  <si>
    <t>Worksop Leisure Centre</t>
  </si>
  <si>
    <t>Claypole Primary</t>
  </si>
  <si>
    <t>St Botolphs Primary School</t>
  </si>
  <si>
    <t>Church Lane Primary school</t>
  </si>
  <si>
    <t>S329670</t>
  </si>
  <si>
    <t>84 Church Street, Eastwood</t>
  </si>
  <si>
    <t>St Philip Neri Primary School</t>
  </si>
  <si>
    <t>Newark Academy</t>
  </si>
  <si>
    <t>S329720</t>
  </si>
  <si>
    <t>East Leake Academy</t>
  </si>
  <si>
    <t>S329730</t>
  </si>
  <si>
    <t>Westdale Junior School</t>
  </si>
  <si>
    <t>S329740</t>
  </si>
  <si>
    <t>S329750</t>
  </si>
  <si>
    <t>Bestwood Lodge Fire HQ</t>
  </si>
  <si>
    <t>S329760</t>
  </si>
  <si>
    <t>The Lanes Prim Sch (former College Hse)</t>
  </si>
  <si>
    <t>S329770</t>
  </si>
  <si>
    <t>Parkdale Primary School</t>
  </si>
  <si>
    <t>S329780</t>
  </si>
  <si>
    <t>S329800</t>
  </si>
  <si>
    <t>Athena EBD School</t>
  </si>
  <si>
    <t>S329810</t>
  </si>
  <si>
    <t>S329820</t>
  </si>
  <si>
    <t>S329860</t>
  </si>
  <si>
    <t>Beeston Rylands Junior School</t>
  </si>
  <si>
    <t>S329900</t>
  </si>
  <si>
    <t>Woodlands Academy</t>
  </si>
  <si>
    <t>S329910</t>
  </si>
  <si>
    <t>Outwood Valley Academy</t>
  </si>
  <si>
    <t>S329920</t>
  </si>
  <si>
    <t>S329940</t>
  </si>
  <si>
    <t>S329960</t>
  </si>
  <si>
    <t>S329980</t>
  </si>
  <si>
    <t>S329990</t>
  </si>
  <si>
    <t>Toothill Academy School</t>
  </si>
  <si>
    <t>S330000</t>
  </si>
  <si>
    <t>S330030</t>
  </si>
  <si>
    <t>Ruddington St Peters Junior School</t>
  </si>
  <si>
    <t>S330040</t>
  </si>
  <si>
    <t>Eskdale Primary School</t>
  </si>
  <si>
    <t>S330060</t>
  </si>
  <si>
    <t>Oakhurst Residential Childcare Home</t>
  </si>
  <si>
    <t>S330070</t>
  </si>
  <si>
    <t>S330080</t>
  </si>
  <si>
    <t>S330090</t>
  </si>
  <si>
    <t>Radcliffe on Trent Junior School</t>
  </si>
  <si>
    <t>S330110</t>
  </si>
  <si>
    <t>S330120</t>
  </si>
  <si>
    <t>S330130</t>
  </si>
  <si>
    <t>Church Lane Primary Sleaford</t>
  </si>
  <si>
    <t>S330150</t>
  </si>
  <si>
    <t>S330180</t>
  </si>
  <si>
    <t>Eastwood Church St Residential Home</t>
  </si>
  <si>
    <t>S330190</t>
  </si>
  <si>
    <t>Radcliffe on Trent Infant School</t>
  </si>
  <si>
    <t>S330210</t>
  </si>
  <si>
    <t>Fortuna School Lincoln</t>
  </si>
  <si>
    <t>S330220</t>
  </si>
  <si>
    <t>Phoenix Academy Grantham</t>
  </si>
  <si>
    <t>S330230</t>
  </si>
  <si>
    <t>S330240</t>
  </si>
  <si>
    <t>Woodlands Academy Spilsby</t>
  </si>
  <si>
    <t>S330250</t>
  </si>
  <si>
    <t>S330270</t>
  </si>
  <si>
    <t>Newstead Primary School</t>
  </si>
  <si>
    <t>S330290</t>
  </si>
  <si>
    <t>Nettleworth Primary</t>
  </si>
  <si>
    <t>S330310</t>
  </si>
  <si>
    <t>S330330</t>
  </si>
  <si>
    <t>S330340</t>
  </si>
  <si>
    <t>Pennington Walk Retford</t>
  </si>
  <si>
    <t>S330360</t>
  </si>
  <si>
    <t>Chetwynd Road Primary</t>
  </si>
  <si>
    <t>S330370</t>
  </si>
  <si>
    <t>S330380</t>
  </si>
  <si>
    <t>Brunts School</t>
  </si>
  <si>
    <t>S330390</t>
  </si>
  <si>
    <t>Ordsall Playing Fields Depot</t>
  </si>
  <si>
    <t>S330410</t>
  </si>
  <si>
    <t>Wyndale Primary</t>
  </si>
  <si>
    <t>S330450</t>
  </si>
  <si>
    <t>S330460</t>
  </si>
  <si>
    <t>S330470</t>
  </si>
  <si>
    <t>S330480</t>
  </si>
  <si>
    <t>Skegby Junior Academy</t>
  </si>
  <si>
    <t>S330490</t>
  </si>
  <si>
    <t>S330500</t>
  </si>
  <si>
    <t>S330510</t>
  </si>
  <si>
    <t>S330520</t>
  </si>
  <si>
    <t>S330530</t>
  </si>
  <si>
    <t>Regatta Way Sports Club</t>
  </si>
  <si>
    <t>S330540</t>
  </si>
  <si>
    <t>S330550</t>
  </si>
  <si>
    <t>S330560</t>
  </si>
  <si>
    <t>S330570</t>
  </si>
  <si>
    <t>Balderton Learning Centre</t>
  </si>
  <si>
    <t>S330600</t>
  </si>
  <si>
    <t>S330620</t>
  </si>
  <si>
    <t>S330630</t>
  </si>
  <si>
    <t>S330650</t>
  </si>
  <si>
    <t>Hollies Street Centre</t>
  </si>
  <si>
    <t>S330660</t>
  </si>
  <si>
    <t>S330670</t>
  </si>
  <si>
    <t>S330700</t>
  </si>
  <si>
    <t>S330710</t>
  </si>
  <si>
    <t>Engie Schools</t>
  </si>
  <si>
    <t>S330730</t>
  </si>
  <si>
    <t>S330780</t>
  </si>
  <si>
    <t>Woodborough Woods Primary School</t>
  </si>
  <si>
    <t>S330790</t>
  </si>
  <si>
    <t>Basford Register Office</t>
  </si>
  <si>
    <t>S330800</t>
  </si>
  <si>
    <t>S330820</t>
  </si>
  <si>
    <t>Radcliffe on Trent Library</t>
  </si>
  <si>
    <t>S330830</t>
  </si>
  <si>
    <t>S330870</t>
  </si>
  <si>
    <t>S330880</t>
  </si>
  <si>
    <t>Northfield Infant School</t>
  </si>
  <si>
    <t>S330890</t>
  </si>
  <si>
    <t>S330900</t>
  </si>
  <si>
    <t>S330920</t>
  </si>
  <si>
    <t>S330950</t>
  </si>
  <si>
    <t>S330980</t>
  </si>
  <si>
    <t>Wigwam Lane AFU</t>
  </si>
  <si>
    <t>S330990</t>
  </si>
  <si>
    <t>S331010</t>
  </si>
  <si>
    <t>S331020</t>
  </si>
  <si>
    <t>Elizabethan School, Retford</t>
  </si>
  <si>
    <t>S331030</t>
  </si>
  <si>
    <t>S331040</t>
  </si>
  <si>
    <t>Lawrence View Primary School</t>
  </si>
  <si>
    <t>S331050</t>
  </si>
  <si>
    <t>S331070</t>
  </si>
  <si>
    <t>S331110</t>
  </si>
  <si>
    <t>Beeston Railway Station</t>
  </si>
  <si>
    <t>S331130</t>
  </si>
  <si>
    <t>Basford Hall College</t>
  </si>
  <si>
    <t>S331140</t>
  </si>
  <si>
    <t>S331150</t>
  </si>
  <si>
    <t>Phoenix Academy, Lincoln</t>
  </si>
  <si>
    <t>S331160</t>
  </si>
  <si>
    <t>S331170</t>
  </si>
  <si>
    <t>S331180</t>
  </si>
  <si>
    <t>Brookhill Leys Primary School</t>
  </si>
  <si>
    <t>S331200</t>
  </si>
  <si>
    <t>Church Lane Primary School, Sleaford</t>
  </si>
  <si>
    <t>S331260</t>
  </si>
  <si>
    <t>S331280</t>
  </si>
  <si>
    <t>Claypole Primary School Newark</t>
  </si>
  <si>
    <t>S331290</t>
  </si>
  <si>
    <t>Lincolnshire Schools (Engie Ltd)</t>
  </si>
  <si>
    <t>S331320</t>
  </si>
  <si>
    <t>S331330</t>
  </si>
  <si>
    <t>Kinoulton Primary School</t>
  </si>
  <si>
    <t>S331340</t>
  </si>
  <si>
    <t>Engie Ltd</t>
  </si>
  <si>
    <t>S331350</t>
  </si>
  <si>
    <t>Gilthill Primary</t>
  </si>
  <si>
    <t>Awsworth Primary</t>
  </si>
  <si>
    <t>Beeston Fields Junior</t>
  </si>
  <si>
    <t>Roundhills Primary 2</t>
  </si>
  <si>
    <t>Rylands Junior</t>
  </si>
  <si>
    <t>Trent Vale Infant And Nursery</t>
  </si>
  <si>
    <t>Brinsley Primary</t>
  </si>
  <si>
    <t>Alderman Pounder Infant</t>
  </si>
  <si>
    <t>College House Junior</t>
  </si>
  <si>
    <t>Eskdale Junior</t>
  </si>
  <si>
    <t>Meadow Lane Infant</t>
  </si>
  <si>
    <t>Sunnyside Primary</t>
  </si>
  <si>
    <t>Lynncroft Primary</t>
  </si>
  <si>
    <t>Kimberley Primary</t>
  </si>
  <si>
    <t>Horsendale Primary</t>
  </si>
  <si>
    <t>Larkfield Junior</t>
  </si>
  <si>
    <t>Larkfield Infant</t>
  </si>
  <si>
    <t>Albany Infant And Nursery</t>
  </si>
  <si>
    <t>Frederick Harrison Infant</t>
  </si>
  <si>
    <t>Stevenson Junior</t>
  </si>
  <si>
    <t>Banks Road Infant And Nursery</t>
  </si>
  <si>
    <t>not used</t>
  </si>
  <si>
    <t>Bramcote C Of E Primary</t>
  </si>
  <si>
    <t>Priory Rc Primary</t>
  </si>
  <si>
    <t>St Johns C Of E Primary ( Stap</t>
  </si>
  <si>
    <t>Trowel C Of E Primary</t>
  </si>
  <si>
    <t>Bramcote Hills Comprehensive</t>
  </si>
  <si>
    <t>Eastwood Comp Upper</t>
  </si>
  <si>
    <t>Kimberley Comprehensive</t>
  </si>
  <si>
    <t>S370900</t>
  </si>
  <si>
    <t>Park Comprehensive ( Bramcote</t>
  </si>
  <si>
    <t>Alderman White Comprehensive</t>
  </si>
  <si>
    <t>SNC Broxtowe College</t>
  </si>
  <si>
    <t>SNC Arthur Mee College</t>
  </si>
  <si>
    <t>Richard Bonnington Primary</t>
  </si>
  <si>
    <t>Manor Park Infants And Nursery</t>
  </si>
  <si>
    <t>Sir John Sherbrooke Junior</t>
  </si>
  <si>
    <t>Phoenix Infants School</t>
  </si>
  <si>
    <t>Gedling Stanhope Primary</t>
  </si>
  <si>
    <t>Porchester Junior</t>
  </si>
  <si>
    <t>Haddon Primary</t>
  </si>
  <si>
    <t>Newstead Primary</t>
  </si>
  <si>
    <t>Abbey Gates School</t>
  </si>
  <si>
    <t>Holly Hill Primary</t>
  </si>
  <si>
    <t>Linby And Papplewick C Of E Pr</t>
  </si>
  <si>
    <t>Arnold Hill Comprehensive</t>
  </si>
  <si>
    <t>S470500</t>
  </si>
  <si>
    <t>Colonel Frank Seeley Sch Calverton</t>
  </si>
  <si>
    <t>The Carlton Academy</t>
  </si>
  <si>
    <t>Carlton Le Willows School</t>
  </si>
  <si>
    <t>Redhill Comprehensive</t>
  </si>
  <si>
    <t>Christ The King</t>
  </si>
  <si>
    <t>Derrymount Special (Daybrook)</t>
  </si>
  <si>
    <t>Digby Special</t>
  </si>
  <si>
    <t>Ethel Wainwright Primary</t>
  </si>
  <si>
    <t>Farmilo First</t>
  </si>
  <si>
    <t>Intake Farm First</t>
  </si>
  <si>
    <t>King Edward First/nursery</t>
  </si>
  <si>
    <t>Ladybrook First</t>
  </si>
  <si>
    <t>Sutton Road First</t>
  </si>
  <si>
    <t>Mansfield Primary Academy</t>
  </si>
  <si>
    <t>Oak Tree Lane First/nursery</t>
  </si>
  <si>
    <t>Wynndale Drive First</t>
  </si>
  <si>
    <t>John T Rice Infant Nursery</t>
  </si>
  <si>
    <t>Leas Park Junior</t>
  </si>
  <si>
    <t>Nettleworth Infant Nursery</t>
  </si>
  <si>
    <t>Newlands Junior</t>
  </si>
  <si>
    <t>Church Warsop Infant</t>
  </si>
  <si>
    <t>Warsop Birklands Junior</t>
  </si>
  <si>
    <t>Hetts Lane Infants</t>
  </si>
  <si>
    <t>Netherfield Infant Nursery (Ma</t>
  </si>
  <si>
    <t>Heatherly Primary</t>
  </si>
  <si>
    <t>St Patricks Rc Primary  ( Mans</t>
  </si>
  <si>
    <t>St Peters C Of E First</t>
  </si>
  <si>
    <t>Sir Philip Neris Primary</t>
  </si>
  <si>
    <t>St Edmunds Cof E Primary</t>
  </si>
  <si>
    <t>High Oakham Middle</t>
  </si>
  <si>
    <t>Garibaldi Comprehensive</t>
  </si>
  <si>
    <t>Manor Comprehensive</t>
  </si>
  <si>
    <t>Meden Comprehensive</t>
  </si>
  <si>
    <t>Samworth Academy</t>
  </si>
  <si>
    <t>All Saint Rc Comprehensive</t>
  </si>
  <si>
    <t>Qe Boys Upper</t>
  </si>
  <si>
    <t>Brunts Comprehensive Upper</t>
  </si>
  <si>
    <t>Beech Hill Special</t>
  </si>
  <si>
    <t>West Notts College Fe</t>
  </si>
  <si>
    <t>Averham Manners Sutton Pr</t>
  </si>
  <si>
    <t>Besthorpe Primary</t>
  </si>
  <si>
    <t>John Blow Primary</t>
  </si>
  <si>
    <t>King Edwin Primary Nursery</t>
  </si>
  <si>
    <t>Queen Eleanor Primary</t>
  </si>
  <si>
    <t>Sir Donald Bailey Academy(was Bowbridge)</t>
  </si>
  <si>
    <t>Hawtonville Junior</t>
  </si>
  <si>
    <t>Oliver Quibell Infants</t>
  </si>
  <si>
    <t>North Clifton Primary</t>
  </si>
  <si>
    <t>Ollerton Primary School</t>
  </si>
  <si>
    <t>St Mary's C Of E Primary</t>
  </si>
  <si>
    <t>Farnsfield C Of E Primary</t>
  </si>
  <si>
    <t>Halam C Of E Primary</t>
  </si>
  <si>
    <t>Kneesall C Of E Primary</t>
  </si>
  <si>
    <t>Lowdham  Primary</t>
  </si>
  <si>
    <t>Holy Trinity Rc Primary</t>
  </si>
  <si>
    <t>Mount C Of E Primary</t>
  </si>
  <si>
    <t>Norwell Cof E Primary</t>
  </si>
  <si>
    <t>Pearlthorpe Field Study Centre</t>
  </si>
  <si>
    <t>Newark High School</t>
  </si>
  <si>
    <t>Thomas Magnus Comprehensive</t>
  </si>
  <si>
    <t>Southwell Minster Comprehensiv</t>
  </si>
  <si>
    <t>Balderton Grove Hostel</t>
  </si>
  <si>
    <t>SNC Charnwood College</t>
  </si>
  <si>
    <t>Beckett School</t>
  </si>
  <si>
    <t>S783000</t>
  </si>
  <si>
    <t>Central College Basford</t>
  </si>
  <si>
    <t>Bingham Robert Miles Infants</t>
  </si>
  <si>
    <t>Carnavon Primary</t>
  </si>
  <si>
    <t>Bingham Robert Miles Junior</t>
  </si>
  <si>
    <t>Lantern Lane School</t>
  </si>
  <si>
    <t>Edwalton Primary</t>
  </si>
  <si>
    <t>Crossdale Drive Primary</t>
  </si>
  <si>
    <t>Willow Brook Primary</t>
  </si>
  <si>
    <t>Normanton On Soar Primary</t>
  </si>
  <si>
    <t>Orston Primary</t>
  </si>
  <si>
    <t>Radcliffe On Trent Junior</t>
  </si>
  <si>
    <t>Radcliffe On Trent Infant</t>
  </si>
  <si>
    <t>James Peacock Infant Nursery</t>
  </si>
  <si>
    <t>Tollerton Primary</t>
  </si>
  <si>
    <t>Abbey Road Primary Nursery</t>
  </si>
  <si>
    <t>Heymann Prinary School</t>
  </si>
  <si>
    <t>Jesse Gray Primary</t>
  </si>
  <si>
    <t>Lady Bay Primary</t>
  </si>
  <si>
    <t>West Bridgford Infant</t>
  </si>
  <si>
    <t>West Bridgford Junior</t>
  </si>
  <si>
    <t>Willoughby On The Wolds Primar</t>
  </si>
  <si>
    <t>Archbishop Cranmer Ce Primary</t>
  </si>
  <si>
    <t>Bunny C Of E Primary</t>
  </si>
  <si>
    <t>Costock C Of E Primary</t>
  </si>
  <si>
    <t>Cotgrave C Of E Primary</t>
  </si>
  <si>
    <t>St Peters C E Primary (E. Brid</t>
  </si>
  <si>
    <t>Pierrepont Gamston C Of E Prim</t>
  </si>
  <si>
    <t>Langar C Of E Primary</t>
  </si>
  <si>
    <t>St Peters Ce Junior (Rudd)</t>
  </si>
  <si>
    <t>St Edmund Camp Rc Primary</t>
  </si>
  <si>
    <t>South Notts Academy</t>
  </si>
  <si>
    <t>Rushcliffe Comprehensive</t>
  </si>
  <si>
    <t>Keyworth Leisure Centre</t>
  </si>
  <si>
    <t>Toot Hill Comprehensive</t>
  </si>
  <si>
    <t>West Bridgford Comprehensive</t>
  </si>
  <si>
    <t>Ashlea Special School</t>
  </si>
  <si>
    <t>SNC Greythorne Drive</t>
  </si>
  <si>
    <t>Greythorne Primary</t>
  </si>
  <si>
    <t>John Clifford Primary Nursery</t>
  </si>
  <si>
    <t>North General</t>
  </si>
  <si>
    <t>South General</t>
  </si>
  <si>
    <t>Newark  Arnold &amp; Ged General</t>
  </si>
  <si>
    <t>Building / Cleaning General</t>
  </si>
  <si>
    <t>Ashfield Build Clean Dso</t>
  </si>
  <si>
    <t>Rushcliffe Build Cln Dso</t>
  </si>
  <si>
    <t>Bassetlaw Build Clean Dso</t>
  </si>
  <si>
    <t>Broxtowe Build Clean Dso</t>
  </si>
  <si>
    <t>Newark Build Clean Dso</t>
  </si>
  <si>
    <t>Internatl Clothing Cent.</t>
  </si>
  <si>
    <t>Shireoaks Turbine</t>
  </si>
  <si>
    <t>Hucknall Fire Station</t>
  </si>
  <si>
    <t>Hucknall Youth Wing</t>
  </si>
  <si>
    <t>Surestart Annie Holgate Infant</t>
  </si>
  <si>
    <t>Annie Holgate Inf/ Nurs</t>
  </si>
  <si>
    <t>Beardill St Primary</t>
  </si>
  <si>
    <t>Butlers Hill Inf &amp; Nurs</t>
  </si>
  <si>
    <t>Butlers Hill Sure Start</t>
  </si>
  <si>
    <t>New Woods Children's Centre</t>
  </si>
  <si>
    <t>Edgewood Prim &amp; Nursery</t>
  </si>
  <si>
    <t>Hutwaite Library</t>
  </si>
  <si>
    <t>Eastlands</t>
  </si>
  <si>
    <t>Holgate Comp</t>
  </si>
  <si>
    <t>Harworth Fire Station</t>
  </si>
  <si>
    <t>Bircotes Youth Centre</t>
  </si>
  <si>
    <t>Bircoates Library</t>
  </si>
  <si>
    <t>North Border Inf/ Nurs</t>
  </si>
  <si>
    <t>North Border Junior</t>
  </si>
  <si>
    <t>Kimberley Library</t>
  </si>
  <si>
    <t>Awsworth Junior Infants</t>
  </si>
  <si>
    <t>Underwood Primary School</t>
  </si>
  <si>
    <t>Larkfield Infants</t>
  </si>
  <si>
    <t>Larkfieds Junior School</t>
  </si>
  <si>
    <t>Mornington Primary</t>
  </si>
  <si>
    <t>Kimberley Comp.</t>
  </si>
  <si>
    <t>Kimberley Youth Centre</t>
  </si>
  <si>
    <t>Basford Registry office</t>
  </si>
  <si>
    <t>Rolleston Drive Portacabins</t>
  </si>
  <si>
    <t>Woodthorpe Library</t>
  </si>
  <si>
    <t>Arno Vale Junior</t>
  </si>
  <si>
    <t>Ernehale Infants</t>
  </si>
  <si>
    <t>Ernhale Junior</t>
  </si>
  <si>
    <t>Killisick Junior</t>
  </si>
  <si>
    <t>Woodthorpe Infants</t>
  </si>
  <si>
    <t>Warsop Fire Station</t>
  </si>
  <si>
    <t>Meden Dropin Centre</t>
  </si>
  <si>
    <t>Birklands Prim</t>
  </si>
  <si>
    <t>Church Vale Prim &amp; Nurs</t>
  </si>
  <si>
    <t>Eastlands Jun</t>
  </si>
  <si>
    <t>Hetts Lane Inf &amp; Nurs</t>
  </si>
  <si>
    <t>Netherfield Infant Worksop</t>
  </si>
  <si>
    <t>Mansfield Woodhouse LIbrary</t>
  </si>
  <si>
    <t>Worksop Town Hall Edv</t>
  </si>
  <si>
    <t>Surestart Warsop</t>
  </si>
  <si>
    <t>Worksop Bus Station</t>
  </si>
  <si>
    <t>Balderton Playgroup &amp; Youth Ce</t>
  </si>
  <si>
    <t>Balderton Library</t>
  </si>
  <si>
    <t>Bishop Alexander Prim</t>
  </si>
  <si>
    <t>Chuter Ede Prim</t>
  </si>
  <si>
    <t>Coddington C Of E Prim</t>
  </si>
  <si>
    <t>Collingham John Blow</t>
  </si>
  <si>
    <t>John Hunt Primary School</t>
  </si>
  <si>
    <t>Winthorpe Primary School</t>
  </si>
  <si>
    <t>Welfare Centre - Orchard School</t>
  </si>
  <si>
    <t>Grove Comp</t>
  </si>
  <si>
    <t>Grove Learning Centre</t>
  </si>
  <si>
    <t>Newark Support Team</t>
  </si>
  <si>
    <t>Orchard Spec.(Linden)</t>
  </si>
  <si>
    <t>Ramsden Primary School</t>
  </si>
  <si>
    <t>Bingham Fire Station</t>
  </si>
  <si>
    <t>Bingham Library</t>
  </si>
  <si>
    <t>Robert Miles Junior</t>
  </si>
  <si>
    <t>St Peters Ce-east Brgfd</t>
  </si>
  <si>
    <t>Robert Miles Infants</t>
  </si>
  <si>
    <t>Bingham Toot Hillcomp</t>
  </si>
  <si>
    <t>Faith in Families</t>
  </si>
  <si>
    <t>Rushcliffe Childrens Centre</t>
  </si>
  <si>
    <t>Hucknall Holy Cross R.c.</t>
  </si>
  <si>
    <t>Hucknall National Ce Inf</t>
  </si>
  <si>
    <t>Hucknall National Comp</t>
  </si>
  <si>
    <t>Sutton St Marys C.e.</t>
  </si>
  <si>
    <t>County Supplies (Huthwaite)</t>
  </si>
  <si>
    <t>Felley Motor Depot</t>
  </si>
  <si>
    <t>Jacksdale Library</t>
  </si>
  <si>
    <t>Annesley Prim &amp; Nursery</t>
  </si>
  <si>
    <t>Kirkby Woodhse Prim/nurs</t>
  </si>
  <si>
    <t>Lean Mills Primary</t>
  </si>
  <si>
    <t>Mercury House</t>
  </si>
  <si>
    <t>Carlton In Lindrick Library</t>
  </si>
  <si>
    <t>Kingston Park Primary</t>
  </si>
  <si>
    <t>Langold Dyscarr Primary</t>
  </si>
  <si>
    <t>Langold Library</t>
  </si>
  <si>
    <t>St John C.e Prim Worksop</t>
  </si>
  <si>
    <t>North Worksop Childrens Centre</t>
  </si>
  <si>
    <t>Gedling Comp</t>
  </si>
  <si>
    <t>Eastwood Careers Office</t>
  </si>
  <si>
    <t>Eastwood Fire Stn (Retnd)</t>
  </si>
  <si>
    <t>Brinsley Primary Nursery</t>
  </si>
  <si>
    <t>Spring Bank Primary (inf)</t>
  </si>
  <si>
    <t>Eastwood Comp.</t>
  </si>
  <si>
    <t>Eastwood Surestart</t>
  </si>
  <si>
    <t>Gedling Library</t>
  </si>
  <si>
    <t>Gedling Sure Start</t>
  </si>
  <si>
    <t>Gedling Day Service</t>
  </si>
  <si>
    <t>Pheonix Infants</t>
  </si>
  <si>
    <t>Stanhope Prim &amp; Nurs</t>
  </si>
  <si>
    <t>Stanhope Surestart</t>
  </si>
  <si>
    <t>Arnbrook  Surestart</t>
  </si>
  <si>
    <t>Sandy Bank Family Centre</t>
  </si>
  <si>
    <t>Swan Lane Family Centre</t>
  </si>
  <si>
    <t>Meden Vale Childrens Ctr</t>
  </si>
  <si>
    <t>Leas Park Jun</t>
  </si>
  <si>
    <t>Nettleworth Inf Nursery</t>
  </si>
  <si>
    <t>Northfield Inf Nursery</t>
  </si>
  <si>
    <t>Peafield Ln Prim-man/wdhs</t>
  </si>
  <si>
    <t>The Brambles Academy</t>
  </si>
  <si>
    <t>St Edmunds C Of E Annexe</t>
  </si>
  <si>
    <t>Manor Comp Middle</t>
  </si>
  <si>
    <t>Manor Comp</t>
  </si>
  <si>
    <t>Ntts Contractg-kelham Rd</t>
  </si>
  <si>
    <t>Stevensons Way</t>
  </si>
  <si>
    <t>Newark Fire Station</t>
  </si>
  <si>
    <t>Dukeries Fire Training Centre</t>
  </si>
  <si>
    <t>Hawtonville Family Centre</t>
  </si>
  <si>
    <t>Hawtonville Young Peoples Cent</t>
  </si>
  <si>
    <t>Cnty Sec Newk Baldert S/s</t>
  </si>
  <si>
    <t>Baldertongate Offices</t>
  </si>
  <si>
    <t>Youth Offing Proj 69 Nor</t>
  </si>
  <si>
    <t>Barnby Rd Prim</t>
  </si>
  <si>
    <t>The Sir Donald bailey Academy</t>
  </si>
  <si>
    <t>Caravan Primary School</t>
  </si>
  <si>
    <t>Bridge Castle &amp; Winthorpe Cc</t>
  </si>
  <si>
    <t>Hawtonville Jun</t>
  </si>
  <si>
    <t>Lovers Lane Prim Nur</t>
  </si>
  <si>
    <t>Mount Ce Prim</t>
  </si>
  <si>
    <t>Oliver Quibell Inf</t>
  </si>
  <si>
    <t>Newark High(Lilley Ston)</t>
  </si>
  <si>
    <t>Magnus C/e(Magnus Upper)</t>
  </si>
  <si>
    <t>Costock Ce Primary</t>
  </si>
  <si>
    <t>Wiloughby On Wolds Prim</t>
  </si>
  <si>
    <t>Blyth C of E Prim (St Mays &amp; St Martin)</t>
  </si>
  <si>
    <t>Gamston C.e. Retford</t>
  </si>
  <si>
    <t>Retford St Joseph R.c.</t>
  </si>
  <si>
    <t>Retford St Swithuns C.e.</t>
  </si>
  <si>
    <t>St Lukes Ce Shireoak Wksp</t>
  </si>
  <si>
    <t>Sturton C.e.</t>
  </si>
  <si>
    <t>Sutton Cum Lound C.e.</t>
  </si>
  <si>
    <t>Worksop Holy Family Rc</t>
  </si>
  <si>
    <t>Worksop St Annes C.e.</t>
  </si>
  <si>
    <t>Rhodesia Childrens Centre</t>
  </si>
  <si>
    <t>The Beckett R.c.</t>
  </si>
  <si>
    <t>Trinity R.c. Comp</t>
  </si>
  <si>
    <t>Broxtowe Cfe - High Road</t>
  </si>
  <si>
    <t>Mansfield Children Centre</t>
  </si>
  <si>
    <t>Mallard House</t>
  </si>
  <si>
    <t>Kirkby In Ashfld Library</t>
  </si>
  <si>
    <t>Coxmoor Primary</t>
  </si>
  <si>
    <t>Jeffries Primary</t>
  </si>
  <si>
    <t>Morven Pk. Primary</t>
  </si>
  <si>
    <t>Orchard Prim &amp; Nursery</t>
  </si>
  <si>
    <t>Appletongate Hostel</t>
  </si>
  <si>
    <t>Kirkby Comp School</t>
  </si>
  <si>
    <t>Bracken Hill Special</t>
  </si>
  <si>
    <t>Fountaindale Spec-ashfld</t>
  </si>
  <si>
    <t>Redlands Primary Nursery</t>
  </si>
  <si>
    <t>Carlton Le Willows Upper</t>
  </si>
  <si>
    <t>Valley Comp.</t>
  </si>
  <si>
    <t>Valley Comp Youth Club</t>
  </si>
  <si>
    <t>Worksop Post 16 Pfi</t>
  </si>
  <si>
    <t>Brookhill Leys Infants</t>
  </si>
  <si>
    <t>Beauvale Primary</t>
  </si>
  <si>
    <t>Greasley Beauvale Portakabins</t>
  </si>
  <si>
    <t>Lyncroft Primary Nursery</t>
  </si>
  <si>
    <t>Burton Joyce  Primary</t>
  </si>
  <si>
    <t>Kirkby Sure Start Centre</t>
  </si>
  <si>
    <t>Gedling All Hallows Prim</t>
  </si>
  <si>
    <t>Netherfield Primary Carlton</t>
  </si>
  <si>
    <t>Willow Farm Primary</t>
  </si>
  <si>
    <t>Forest Town Library</t>
  </si>
  <si>
    <t>Forest Town Surestart</t>
  </si>
  <si>
    <t>Forest Town Jun</t>
  </si>
  <si>
    <t>Heatherley Prim-forest Tn</t>
  </si>
  <si>
    <t>John Rice Inf Nursery</t>
  </si>
  <si>
    <t>Clipstone Surestart</t>
  </si>
  <si>
    <t>Newlands Jun</t>
  </si>
  <si>
    <t>Garibaldi Comp</t>
  </si>
  <si>
    <t>Garibaldi Youth Centre</t>
  </si>
  <si>
    <t>Clipstone Library</t>
  </si>
  <si>
    <t>Clipstone Surestart John T Ric</t>
  </si>
  <si>
    <t>Southwell Fire Station</t>
  </si>
  <si>
    <t>Bilsthorpe Youth &amp; Commty</t>
  </si>
  <si>
    <t>The Bramley Centre</t>
  </si>
  <si>
    <t>Manners Sutton Primary</t>
  </si>
  <si>
    <t>Southwell Registras</t>
  </si>
  <si>
    <t>Bilsthorpe Highways Depot</t>
  </si>
  <si>
    <t>Bilsthorpe Flying High</t>
  </si>
  <si>
    <t>Crompton View Surestart Bilsth</t>
  </si>
  <si>
    <t>Bleasby Ce Prim</t>
  </si>
  <si>
    <t>Caunton Dean Hole C Of E</t>
  </si>
  <si>
    <t>Hallam C Of E Prim Sch</t>
  </si>
  <si>
    <t>Kirklington Primary Sch</t>
  </si>
  <si>
    <t>Lowes Wong Junior</t>
  </si>
  <si>
    <t>Walter Dayncourt Prim</t>
  </si>
  <si>
    <t>Cotgrave Library</t>
  </si>
  <si>
    <t>Candleby Lane Infants</t>
  </si>
  <si>
    <t>Highfields Primary</t>
  </si>
  <si>
    <t>Eastwood Priory R C</t>
  </si>
  <si>
    <t>Archives-wilfd Rd Offces</t>
  </si>
  <si>
    <t>Eastbourne Skills for Life Centre</t>
  </si>
  <si>
    <t>Sutton Careers Office</t>
  </si>
  <si>
    <t>Ashfield Fire Station</t>
  </si>
  <si>
    <t>John Davies Prim &amp; Nurs</t>
  </si>
  <si>
    <t>Leamington Prim &amp; Nursery</t>
  </si>
  <si>
    <t>Leamington Surestart</t>
  </si>
  <si>
    <t>Ashfield Comp.</t>
  </si>
  <si>
    <t>Newstead Pre School Alliance</t>
  </si>
  <si>
    <t>Surestart Newstead</t>
  </si>
  <si>
    <t>Worksop Careers (Connextions)</t>
  </si>
  <si>
    <t>Worksop Fire Station</t>
  </si>
  <si>
    <t>Bassetlaw Learning Ctr</t>
  </si>
  <si>
    <t>Ladybrook Childrens Centre 3</t>
  </si>
  <si>
    <t>Kirkby Central &amp; West Childrens Centre</t>
  </si>
  <si>
    <t>Balmoral Br Library</t>
  </si>
  <si>
    <t>Ryton Park Manton Site</t>
  </si>
  <si>
    <t>Ryton Park</t>
  </si>
  <si>
    <t>Gateford Park</t>
  </si>
  <si>
    <t>Barncroft A.t.c.</t>
  </si>
  <si>
    <t>Ald. Pounder Inf &amp; Nurs</t>
  </si>
  <si>
    <t>Alderman White Comp.</t>
  </si>
  <si>
    <t>Eastwood YPC</t>
  </si>
  <si>
    <t>Carlton Fire Station</t>
  </si>
  <si>
    <t>Gedling View Day Centre</t>
  </si>
  <si>
    <t>Carlton Central Library</t>
  </si>
  <si>
    <t>Carlton Registrar</t>
  </si>
  <si>
    <t>Fardale House - Yth &amp; Com Play</t>
  </si>
  <si>
    <t>Red Oaks A.t.c.</t>
  </si>
  <si>
    <t>Heathlands Prim</t>
  </si>
  <si>
    <t>Oaktree Lane Childrens Centre</t>
  </si>
  <si>
    <t>Oak Tree Lane First Nurs</t>
  </si>
  <si>
    <t>The Children's Centre</t>
  </si>
  <si>
    <t>Wyndale Childrens Centre</t>
  </si>
  <si>
    <t>Blidworth Fire Station</t>
  </si>
  <si>
    <t>Blidworth Library</t>
  </si>
  <si>
    <t>Lake View Prim Nursery</t>
  </si>
  <si>
    <t>Rainworth Surestart</t>
  </si>
  <si>
    <t>Rainworth Sure Start Centre</t>
  </si>
  <si>
    <t>Python Hill Primary</t>
  </si>
  <si>
    <t>Blidworth Oaks Primary</t>
  </si>
  <si>
    <t>Samuel Barlow Primary</t>
  </si>
  <si>
    <t>Surestart Blidworth Oaks</t>
  </si>
  <si>
    <t>Joseph Whitaker Comp</t>
  </si>
  <si>
    <t>Langar Ce Primary</t>
  </si>
  <si>
    <t>Arnold Christ The King</t>
  </si>
  <si>
    <t>Arnold -good Shepherd R.c</t>
  </si>
  <si>
    <t>Arnold Seely Church C.e.</t>
  </si>
  <si>
    <t>Colwick St John C.e.</t>
  </si>
  <si>
    <t>Sacred Heart Carlton</t>
  </si>
  <si>
    <t>Woodbrgh Woods Foundation</t>
  </si>
  <si>
    <t>Mundella Centre</t>
  </si>
  <si>
    <t>Charnwood Centre</t>
  </si>
  <si>
    <t>South Ntts Cfe-grythrn Dr</t>
  </si>
  <si>
    <t>Bingham Learning Centre</t>
  </si>
  <si>
    <t>Ley Street Day Centre</t>
  </si>
  <si>
    <t>Mansfield Bus Station</t>
  </si>
  <si>
    <t>Skegby &amp; Stanton Library</t>
  </si>
  <si>
    <t>Sutton Nursery Centre</t>
  </si>
  <si>
    <t>Brierley Forest Primary School</t>
  </si>
  <si>
    <t>BrierleyForestPrimary (Former Carsic)</t>
  </si>
  <si>
    <t>Forest Glade Primary</t>
  </si>
  <si>
    <t>Healswood Infs/ Nursery</t>
  </si>
  <si>
    <t>St. Andrews C.e. Primary</t>
  </si>
  <si>
    <t>Quarrydale Comp.</t>
  </si>
  <si>
    <t>Manton Famly Resource Ctr</t>
  </si>
  <si>
    <t>Rufford Country Park Arts Cntr</t>
  </si>
  <si>
    <t>Portland Comp</t>
  </si>
  <si>
    <t>The Martlet School</t>
  </si>
  <si>
    <t>Highfields Fire Station Beestn</t>
  </si>
  <si>
    <t>S/s Volunteer Bureau</t>
  </si>
  <si>
    <t>Beeston Y &amp; C Office</t>
  </si>
  <si>
    <t>The Pearson Centre</t>
  </si>
  <si>
    <t>Beeston Fields Primary</t>
  </si>
  <si>
    <t>Beeston Fields Surestart</t>
  </si>
  <si>
    <t>John Clifford Primary</t>
  </si>
  <si>
    <t>Alderman White Comp.lower</t>
  </si>
  <si>
    <t>Carlton Hill Library</t>
  </si>
  <si>
    <t>Carlton Central Infants</t>
  </si>
  <si>
    <t>Carlton Central Junior</t>
  </si>
  <si>
    <t>Titchfield &amp; Oakham Childrens</t>
  </si>
  <si>
    <t>Mans.comm.health Project</t>
  </si>
  <si>
    <t>Westfield Folkhouse Y &amp; C</t>
  </si>
  <si>
    <t>Mansfield Central Library</t>
  </si>
  <si>
    <t>Pleasly Hill Family Centre</t>
  </si>
  <si>
    <t>Arts Centre (Old Library)</t>
  </si>
  <si>
    <t>King Edwards Primary</t>
  </si>
  <si>
    <t>Newgate Lane Childrens Centre</t>
  </si>
  <si>
    <t>Sutton Rd First</t>
  </si>
  <si>
    <t>Education Outreach Centre</t>
  </si>
  <si>
    <t>Perlthorpe Study Centre</t>
  </si>
  <si>
    <t>Edwinstowe Fire Station</t>
  </si>
  <si>
    <t>Edwinstowe Surestart</t>
  </si>
  <si>
    <t>Sherwood Forest Centre</t>
  </si>
  <si>
    <t>Edwinstowe Library</t>
  </si>
  <si>
    <t>Forest View Junior</t>
  </si>
  <si>
    <t>Maun Infants Nursery</t>
  </si>
  <si>
    <t>Ollerton Primary</t>
  </si>
  <si>
    <t>Ollerton Jun</t>
  </si>
  <si>
    <t>King Edwin Primary</t>
  </si>
  <si>
    <t>Dukeries Community Collg</t>
  </si>
  <si>
    <t>Dukeries Learning Shop</t>
  </si>
  <si>
    <t>Dukeries Young Peoples Centre</t>
  </si>
  <si>
    <t>East Leake Fire Station</t>
  </si>
  <si>
    <t>East Leake Pfi Project</t>
  </si>
  <si>
    <t>Sure Start East Leake</t>
  </si>
  <si>
    <t>Surestart Ravensdale</t>
  </si>
  <si>
    <t>Young Sexual Health &amp; Teen Pro</t>
  </si>
  <si>
    <t>Bellamy Road Surestart</t>
  </si>
  <si>
    <t>Harry Carlton Comp</t>
  </si>
  <si>
    <t>Mansfield All Saints</t>
  </si>
  <si>
    <t>Mansfield St Peters C.e.</t>
  </si>
  <si>
    <t>Mnsfld St Patricks R.c.</t>
  </si>
  <si>
    <t>Mnsfld St Philip Neri R.c</t>
  </si>
  <si>
    <t>Notts Youth Offending</t>
  </si>
  <si>
    <t>Central Workshops</t>
  </si>
  <si>
    <t>The Bunker (Sutton Centr</t>
  </si>
  <si>
    <t>Hucknall Youth Club</t>
  </si>
  <si>
    <t>Sutton In Ashfld Library</t>
  </si>
  <si>
    <t>Huthwaite Library</t>
  </si>
  <si>
    <t>Kingsmill Resevoir Adv Centre</t>
  </si>
  <si>
    <t>Kirkby New Outlook</t>
  </si>
  <si>
    <t>Dalestorth Prim &amp; Nursery</t>
  </si>
  <si>
    <t>Preistic Primary</t>
  </si>
  <si>
    <t>Sutton Centre</t>
  </si>
  <si>
    <t>Greenacre A.t.c.</t>
  </si>
  <si>
    <t>Prospect Hill Infants</t>
  </si>
  <si>
    <t>Prospect Hill Junior</t>
  </si>
  <si>
    <t>Sir Edmund Hilary Primary</t>
  </si>
  <si>
    <t>St Augustines Infants</t>
  </si>
  <si>
    <t>St Augustines Junior</t>
  </si>
  <si>
    <t>Colonel Frank Seely</t>
  </si>
  <si>
    <t>S/s-broadgate Hs</t>
  </si>
  <si>
    <t>Surestart Calverton</t>
  </si>
  <si>
    <t>Calverton Youth Centre</t>
  </si>
  <si>
    <t>Manor Park Inf &amp; Nurs</t>
  </si>
  <si>
    <t>Sir John Sherbrooke Jun</t>
  </si>
  <si>
    <t>Mansfield Fire Station</t>
  </si>
  <si>
    <t>Ladybrook Library</t>
  </si>
  <si>
    <t>Bull Farm First Nursery</t>
  </si>
  <si>
    <t>Flying High Primary Academy</t>
  </si>
  <si>
    <t>Ethel Wainwright First</t>
  </si>
  <si>
    <t>Intake Farm First Nursery</t>
  </si>
  <si>
    <t>Sutton County Contact Point</t>
  </si>
  <si>
    <t>Westfield Learning Centre</t>
  </si>
  <si>
    <t>Collingham Fire Station</t>
  </si>
  <si>
    <t>Sutton On Trent Library</t>
  </si>
  <si>
    <t>Muskham Prim Sch</t>
  </si>
  <si>
    <t>Sutton On Trent Prim</t>
  </si>
  <si>
    <t>Loughborough Rd Fire St</t>
  </si>
  <si>
    <t>Farnborough Rd Fire Office Cli</t>
  </si>
  <si>
    <t>Rushcliffe Offices</t>
  </si>
  <si>
    <t>West Bridgford House</t>
  </si>
  <si>
    <t>Heymann Primary</t>
  </si>
  <si>
    <t>West Bridgford Comp Pt1</t>
  </si>
  <si>
    <t>Boughton St Joseph R.c.</t>
  </si>
  <si>
    <t>Elston All Saints</t>
  </si>
  <si>
    <t>Farnsfield St MichaelsEndowed C.e.</t>
  </si>
  <si>
    <t>Gunthorpe C.e.</t>
  </si>
  <si>
    <t>Lowdham C.e.</t>
  </si>
  <si>
    <t>Newark Christ Church C.e.</t>
  </si>
  <si>
    <t>Newark Holy Trinity R.c.</t>
  </si>
  <si>
    <t>Southwell Minster</t>
  </si>
  <si>
    <t>Newark Family Centre</t>
  </si>
  <si>
    <t>The Denewood Centre</t>
  </si>
  <si>
    <t>Denewood Learning Centre</t>
  </si>
  <si>
    <t>Stock Hill Fire Station</t>
  </si>
  <si>
    <t>George Spencer Gm</t>
  </si>
  <si>
    <t>Foxwood Special Gm</t>
  </si>
  <si>
    <t>Broxtowe Rso</t>
  </si>
  <si>
    <t>Gedling Rso</t>
  </si>
  <si>
    <t>Rushcliffe Rso</t>
  </si>
  <si>
    <t>Misterton Fire Station</t>
  </si>
  <si>
    <t>Misterton Highways Depot</t>
  </si>
  <si>
    <t>Misterton Library</t>
  </si>
  <si>
    <t>Beckingham Primary</t>
  </si>
  <si>
    <t>Everton Prim -near Donc</t>
  </si>
  <si>
    <t>Misson Primary</t>
  </si>
  <si>
    <t>Misterton Primary</t>
  </si>
  <si>
    <t>Walkeringham Primary</t>
  </si>
  <si>
    <t>Mattersey Primary</t>
  </si>
  <si>
    <t>St Matthews Primary</t>
  </si>
  <si>
    <t>Surestart Chilwell Sunnyside</t>
  </si>
  <si>
    <t>Trent Vale Inf &amp; Nurs</t>
  </si>
  <si>
    <t>Chilwell Comp.</t>
  </si>
  <si>
    <t>Inham Nook Library</t>
  </si>
  <si>
    <t>Fire Serv Hq Bestwood Ldg</t>
  </si>
  <si>
    <t>Bestwood Country Park</t>
  </si>
  <si>
    <t>Ravenshead Primary</t>
  </si>
  <si>
    <t>Newstead Abbey Gates Prim</t>
  </si>
  <si>
    <t>Newstead Prim &amp; Nurs</t>
  </si>
  <si>
    <t>Bestwood Hawthorne Prim</t>
  </si>
  <si>
    <t>Jesse Gray Prim</t>
  </si>
  <si>
    <t>Rushcliffe Comp</t>
  </si>
  <si>
    <t>Pierpointgamston</t>
  </si>
  <si>
    <t>Cotgrave C.e.</t>
  </si>
  <si>
    <t>St Edmund Campion C.e.</t>
  </si>
  <si>
    <t>Norwell C Of E Primary</t>
  </si>
  <si>
    <t>Glaisdale Drive Library</t>
  </si>
  <si>
    <t>Glaisdale Pk Library Arch</t>
  </si>
  <si>
    <t>Glaisdale Parkway Library Two</t>
  </si>
  <si>
    <t>A1 &amp; Bassetlaw DC Worksop</t>
  </si>
  <si>
    <t>Bassetlaw D.c. - Retford</t>
  </si>
  <si>
    <t>Bassetlaw Dc A1 Housing</t>
  </si>
  <si>
    <t>A1 Housing Bassetlaw (Not Dc)</t>
  </si>
  <si>
    <t>BDC Stores - Chancery Lane</t>
  </si>
  <si>
    <t>Waste Disp Operations</t>
  </si>
  <si>
    <t>Architects</t>
  </si>
  <si>
    <t>Clerk Of Works Worksop</t>
  </si>
  <si>
    <t>Clerk Of Works Mansfield</t>
  </si>
  <si>
    <t>B.surveyor Wollaton Rd</t>
  </si>
  <si>
    <t>Selston Library</t>
  </si>
  <si>
    <t>Holly Hill Prim &amp; Nursery</t>
  </si>
  <si>
    <t>Selston C Of E</t>
  </si>
  <si>
    <t>Westwood Infants</t>
  </si>
  <si>
    <t>Park Hall Centre</t>
  </si>
  <si>
    <t>Tuxford Fire Station</t>
  </si>
  <si>
    <t>Tuxford Library</t>
  </si>
  <si>
    <t>Tuxford Primary Nursery</t>
  </si>
  <si>
    <t>Redhill Comp.</t>
  </si>
  <si>
    <t>Redhill Comp Youth Club</t>
  </si>
  <si>
    <t>Tuxford Comp.</t>
  </si>
  <si>
    <t>Retford Post 16 Pfi</t>
  </si>
  <si>
    <t>Derrymount Special</t>
  </si>
  <si>
    <t>Stapleford Y &amp; C Centre</t>
  </si>
  <si>
    <t>Stapleford SureStart</t>
  </si>
  <si>
    <t>Banks Road Inf &amp; Nurs</t>
  </si>
  <si>
    <t>Bisphan Drive Junior</t>
  </si>
  <si>
    <t>Fairfields Primary</t>
  </si>
  <si>
    <t>Sunnyside Surestart</t>
  </si>
  <si>
    <t>Arnold Mill Primary</t>
  </si>
  <si>
    <t>Richard Bonngtn Prim</t>
  </si>
  <si>
    <t>Arnebrook Primary</t>
  </si>
  <si>
    <t>Cnty Off-39 Lghborgh Rd</t>
  </si>
  <si>
    <t>47 Loughborough Road (Emce)</t>
  </si>
  <si>
    <t>Early Years &amp; Childcare Team</t>
  </si>
  <si>
    <t>11a Musters Rd(Cat Client</t>
  </si>
  <si>
    <t>Nottinghamshi Preschool Scheme</t>
  </si>
  <si>
    <t>The Hall, Centre Avenue</t>
  </si>
  <si>
    <t>Nwts &amp; Base 51-cairns St</t>
  </si>
  <si>
    <t>Central Fire Station</t>
  </si>
  <si>
    <t>Rushcliffe Area</t>
  </si>
  <si>
    <t>Carrhill Prim &amp; Nurs</t>
  </si>
  <si>
    <t>Clarborough Ce Primary</t>
  </si>
  <si>
    <t>Clarborough Infants</t>
  </si>
  <si>
    <t>Hallcroft Infants Nursery</t>
  </si>
  <si>
    <t>Hallcroft Childrens Centre</t>
  </si>
  <si>
    <t>St Giles Special</t>
  </si>
  <si>
    <t>Stapleford Fire Station</t>
  </si>
  <si>
    <t>Albany Infants</t>
  </si>
  <si>
    <t>Fred Harrison Infants</t>
  </si>
  <si>
    <t>Wadsworthfield Primary</t>
  </si>
  <si>
    <t>Trowell C E Primary</t>
  </si>
  <si>
    <t>Arnold Fire Station</t>
  </si>
  <si>
    <t>Earnhale Lea ATC</t>
  </si>
  <si>
    <t>Connections Maid Marion Way</t>
  </si>
  <si>
    <t>Radcliffe On Trt Library</t>
  </si>
  <si>
    <t>Radcliffe On Trent Infs</t>
  </si>
  <si>
    <t>Retford Magistrate Courts</t>
  </si>
  <si>
    <t>Connexion Spar Lane Retford</t>
  </si>
  <si>
    <t>Retford Bolham LaneWorkshops</t>
  </si>
  <si>
    <t>Retford Plan &amp; Transport</t>
  </si>
  <si>
    <t>East Markham Primary School</t>
  </si>
  <si>
    <t>Retford Oaks</t>
  </si>
  <si>
    <t>Retford Central Childrens Centre</t>
  </si>
  <si>
    <t>St Johns Ce Prim-staplefd</t>
  </si>
  <si>
    <t>William Lilley Infants</t>
  </si>
  <si>
    <t>Mapperley Library</t>
  </si>
  <si>
    <t>Mapperley Plns Prim/nurs</t>
  </si>
  <si>
    <t>Westdale Infants</t>
  </si>
  <si>
    <t>Westdale Junior</t>
  </si>
  <si>
    <t>Carlton Family Centre</t>
  </si>
  <si>
    <t>Ruddington Library</t>
  </si>
  <si>
    <t>Ruddington Youth Club</t>
  </si>
  <si>
    <t>St Peters Ce - Ruddgtn</t>
  </si>
  <si>
    <t>Carlton St Conextions Offs</t>
  </si>
  <si>
    <t>Riverside Way Worksop</t>
  </si>
  <si>
    <t>Abbey &amp; Lady Bay Childs Centre</t>
  </si>
  <si>
    <t>Bracken Lane Prim-retfd</t>
  </si>
  <si>
    <t>Orsdall Infant Nursery</t>
  </si>
  <si>
    <t>Orsdall Primary</t>
  </si>
  <si>
    <t>Thrumpton Primary</t>
  </si>
  <si>
    <t>Retford Post 16</t>
  </si>
  <si>
    <t>Elizabethan High</t>
  </si>
  <si>
    <t>Bramcote Hills Comp Lower</t>
  </si>
  <si>
    <t>Bramcote Park Comp</t>
  </si>
  <si>
    <t>Beeston Family Centre</t>
  </si>
  <si>
    <t>Sutton Bonnington Primary</t>
  </si>
  <si>
    <t>Gamston Depot</t>
  </si>
  <si>
    <t>Tollerton Play Group</t>
  </si>
  <si>
    <t>Social Services Homelessness</t>
  </si>
  <si>
    <t>West Bridgford Library</t>
  </si>
  <si>
    <t>Lady Bay Prim</t>
  </si>
  <si>
    <t>West Bridgford Infants</t>
  </si>
  <si>
    <t>West Brgfd Junior+annx</t>
  </si>
  <si>
    <t>Bunny C Of E</t>
  </si>
  <si>
    <t>Clifton Fire Offices</t>
  </si>
  <si>
    <t>Farndon Rd  Newark</t>
  </si>
  <si>
    <t>Keyworth South Wolds Comp</t>
  </si>
  <si>
    <t>Keyworth Youth Centre</t>
  </si>
  <si>
    <t>Broxtowe Build/clean Dso</t>
  </si>
  <si>
    <t>Exempt Buildings</t>
  </si>
  <si>
    <t>Central Overheads</t>
  </si>
  <si>
    <t>Ashfield Day Services</t>
  </si>
  <si>
    <t>Edgewood Leisure Centre</t>
  </si>
  <si>
    <t>Acre Youth Centre</t>
  </si>
  <si>
    <t>Elkesley Primary Nursery</t>
  </si>
  <si>
    <t>North Leverton C E Prim</t>
  </si>
  <si>
    <t>North Leverton Childrens' Cent</t>
  </si>
  <si>
    <t>Worksop Priory Ce Prim</t>
  </si>
  <si>
    <t>Sandhill Lake Centre</t>
  </si>
  <si>
    <t>Cuckney C Of E</t>
  </si>
  <si>
    <t>Misterton Youth Centre</t>
  </si>
  <si>
    <t>Priory Junior School</t>
  </si>
  <si>
    <t>Awsworth Surestart</t>
  </si>
  <si>
    <t>Highway Road Salting</t>
  </si>
  <si>
    <t>Ladybrook Childrens Centre 1</t>
  </si>
  <si>
    <t>Bilsthorpe Workshops</t>
  </si>
  <si>
    <t>Connections Sherwood</t>
  </si>
  <si>
    <t>Middle Street Day Centre</t>
  </si>
  <si>
    <t>St Peters CofE Primary Sch, Gringley</t>
  </si>
  <si>
    <t>Mallard House, Retford</t>
  </si>
  <si>
    <t>Social Services Sites Various</t>
  </si>
  <si>
    <t>The Gilstrap, Newark</t>
  </si>
  <si>
    <t>Ashfield Area Children's Centres</t>
  </si>
  <si>
    <t>Bassetlaw Area Children's Centres</t>
  </si>
  <si>
    <t>Broxtowe Area Children's Centres</t>
  </si>
  <si>
    <t>Gedling Area Children's Centres</t>
  </si>
  <si>
    <t>Service/Material: Provision of Rock Salt</t>
  </si>
  <si>
    <t>Mansfield Area Children's Centres</t>
  </si>
  <si>
    <t>Newark Area Children's Centres</t>
  </si>
  <si>
    <t>Rushcliffe Area Children's Centres</t>
  </si>
  <si>
    <t>Ranskill Primary School</t>
  </si>
  <si>
    <t>Retford Youth Centre</t>
  </si>
  <si>
    <t>Bracken Hill College</t>
  </si>
  <si>
    <t>Blyth Highways Depot</t>
  </si>
  <si>
    <t>West Bridgford Youth Centre</t>
  </si>
  <si>
    <t>West Bridgford Registrars</t>
  </si>
  <si>
    <t>Bircotes St Patrick's Catholic Primary</t>
  </si>
  <si>
    <t>Coppice Farm Primary School</t>
  </si>
  <si>
    <t>Linby cum Papplewick Primary School</t>
  </si>
  <si>
    <t>Lowes Wong Infants</t>
  </si>
  <si>
    <t>The Beckett R C School</t>
  </si>
  <si>
    <t>Nottingham Pre-School Alliance</t>
  </si>
  <si>
    <t>Annesley Woodhouse Library</t>
  </si>
  <si>
    <t>St Peters Primary School, Farndon</t>
  </si>
  <si>
    <t>Brook Farm Horticultural Training Base</t>
  </si>
  <si>
    <t>Eastwood Partnership Home</t>
  </si>
  <si>
    <t>West Bassetlaw Children's Centre</t>
  </si>
  <si>
    <t>Manton Children's Centre</t>
  </si>
  <si>
    <t>Hallcroft Children's Centre</t>
  </si>
  <si>
    <t>Misterton Children's Centre</t>
  </si>
  <si>
    <t>Ashfield Health Village</t>
  </si>
  <si>
    <t>Ashwell Learning Centre</t>
  </si>
  <si>
    <t>Queen Eleanor Primary (Harby)</t>
  </si>
  <si>
    <t>Ranby Primary School</t>
  </si>
  <si>
    <t>St Oswald Primary School</t>
  </si>
  <si>
    <t>Eastwood Volunteer Bureau</t>
  </si>
  <si>
    <t>Eastwood Citizens Advice Centre</t>
  </si>
  <si>
    <t>Bingham Day Centre</t>
  </si>
  <si>
    <t>Lantern Lane School Annex</t>
  </si>
  <si>
    <t>The Piazza Building</t>
  </si>
  <si>
    <t>Balderton Horticultural Unit</t>
  </si>
  <si>
    <t>Beeston Community Resource Centre</t>
  </si>
  <si>
    <t>Selston Base 16 Youth Centre</t>
  </si>
  <si>
    <t>Cotgrave Youth Centre</t>
  </si>
  <si>
    <t>St Wilford CofE Primary School</t>
  </si>
  <si>
    <t>King Edwin Primary School</t>
  </si>
  <si>
    <t>Balderton Day Centre</t>
  </si>
  <si>
    <t>Prospect/Kilton Children's Centre</t>
  </si>
  <si>
    <t>Holy Trinity CofE Infant School</t>
  </si>
  <si>
    <t>Stanstead Primary School</t>
  </si>
  <si>
    <t>North Wheatley CofE Primary Sch</t>
  </si>
  <si>
    <t>Misterton Parish Council</t>
  </si>
  <si>
    <t>St Peters CofE Primary</t>
  </si>
  <si>
    <t>SBU3125</t>
  </si>
  <si>
    <t>National Academy Post 16 Centre</t>
  </si>
  <si>
    <t>SBU3126</t>
  </si>
  <si>
    <t>Westdale Pre School</t>
  </si>
  <si>
    <t>SBU3127</t>
  </si>
  <si>
    <t>Walesby Primary School</t>
  </si>
  <si>
    <t>SBU3128</t>
  </si>
  <si>
    <t>NABA Trust/Space Learning Centre</t>
  </si>
  <si>
    <t>SBU3129</t>
  </si>
  <si>
    <t>St Patricks Catholic Primary</t>
  </si>
  <si>
    <t>SBU3130</t>
  </si>
  <si>
    <t>Gladstone House</t>
  </si>
  <si>
    <t>SBU3131</t>
  </si>
  <si>
    <t>Dunham on Trent Primary School</t>
  </si>
  <si>
    <t>SBU3132</t>
  </si>
  <si>
    <t>Loxley House</t>
  </si>
  <si>
    <t>Dummy Landscapes North</t>
  </si>
  <si>
    <t>Dummy Landscapes South</t>
  </si>
  <si>
    <t>All Hallows Primary</t>
  </si>
  <si>
    <t>Arno Vale Primary</t>
  </si>
  <si>
    <t>Carlton Central Infant</t>
  </si>
  <si>
    <t>Ernehale Infant</t>
  </si>
  <si>
    <t>Good Shepherd Primary</t>
  </si>
  <si>
    <t>Bestwood Hawthorn Primary</t>
  </si>
  <si>
    <t>Lambley Primary</t>
  </si>
  <si>
    <t>Linby-cum-Papplewick Primary</t>
  </si>
  <si>
    <t>Manor Park Infant</t>
  </si>
  <si>
    <t>Carlton Netherfield Primary</t>
  </si>
  <si>
    <t>Phoenix Infant</t>
  </si>
  <si>
    <t>Pinewood Infant</t>
  </si>
  <si>
    <t>Gedling Priory Junior</t>
  </si>
  <si>
    <t>Seely Primary</t>
  </si>
  <si>
    <t>Sacred Heart Primary</t>
  </si>
  <si>
    <t>Colwick St John the Baptist Primary</t>
  </si>
  <si>
    <t>Calverton St Wilfrid's Primary</t>
  </si>
  <si>
    <t>Standhill Infant</t>
  </si>
  <si>
    <t>Stanhope Primary</t>
  </si>
  <si>
    <t>Westdale Infant</t>
  </si>
  <si>
    <t>Woodthorpe Infant</t>
  </si>
  <si>
    <t>Col Frank Seely Comprehensive</t>
  </si>
  <si>
    <t>Sherwood Academy</t>
  </si>
  <si>
    <t>Elston All Saints Primary</t>
  </si>
  <si>
    <t>Chuter Ede Primary</t>
  </si>
  <si>
    <t>John Hunt Primary</t>
  </si>
  <si>
    <t>Bleasby CE Primary</t>
  </si>
  <si>
    <t>Dean Hole CE Primary</t>
  </si>
  <si>
    <t>Christ Church CE Infant</t>
  </si>
  <si>
    <t>Coddington CE Primary</t>
  </si>
  <si>
    <t>Gunthorpe CE Primary</t>
  </si>
  <si>
    <t>Halam CE Primary</t>
  </si>
  <si>
    <t>William Gladstone Primary</t>
  </si>
  <si>
    <t>Holy Trinity RC Primary</t>
  </si>
  <si>
    <t>Holy Trinity CE Infant</t>
  </si>
  <si>
    <t>Kirklington Primary</t>
  </si>
  <si>
    <t>Kneesall CE Primary</t>
  </si>
  <si>
    <t>Lowdham CE Primary</t>
  </si>
  <si>
    <t>Lowe's Wong Infant</t>
  </si>
  <si>
    <t>Lowe's Wong Junior</t>
  </si>
  <si>
    <t>Ravenshead CE Primary</t>
  </si>
  <si>
    <t>Ollerton Maun Infant</t>
  </si>
  <si>
    <t>Mount CE Primary</t>
  </si>
  <si>
    <t>Muskham Primary</t>
  </si>
  <si>
    <t>Norwell CE Primary</t>
  </si>
  <si>
    <t>Oliver Quibell Infant</t>
  </si>
  <si>
    <t>Lake View Primary</t>
  </si>
  <si>
    <t>Boughton St Joseph's Primary</t>
  </si>
  <si>
    <t>Edwinstowe St Mary's Primary</t>
  </si>
  <si>
    <t>Farndon St Peter's CE Primary</t>
  </si>
  <si>
    <t>Sutton on Trent Primary</t>
  </si>
  <si>
    <t>Walesby Primary</t>
  </si>
  <si>
    <t>Farnsfield St Michael's Primary</t>
  </si>
  <si>
    <t>Winthorpe Primary</t>
  </si>
  <si>
    <t>Grove Comprehensive</t>
  </si>
  <si>
    <t>Minster Comprehensive</t>
  </si>
  <si>
    <t>Magnus Comprehensive</t>
  </si>
  <si>
    <t>Archbishop Cranmer Primary</t>
  </si>
  <si>
    <t>Robert Miles Infant</t>
  </si>
  <si>
    <t>Bunny Primary</t>
  </si>
  <si>
    <t>Carnarvon Primary</t>
  </si>
  <si>
    <t>Cotgrave CE Primary</t>
  </si>
  <si>
    <t>Cotgrave Candleby Lane Primary</t>
  </si>
  <si>
    <t>James Peacock Infant</t>
  </si>
  <si>
    <t>Langar Primary</t>
  </si>
  <si>
    <t>Radcliffe-on-Trent Infant</t>
  </si>
  <si>
    <t>Radcliffe-on-Trent Junior</t>
  </si>
  <si>
    <t>St Edmund Campion Academy</t>
  </si>
  <si>
    <t>Ruddington St Peter's Primary</t>
  </si>
  <si>
    <t>East Bridgford St Peter's Primary</t>
  </si>
  <si>
    <t>Sutton Bonington Primary</t>
  </si>
  <si>
    <t>Willoughby Primary</t>
  </si>
  <si>
    <t>Dayncourt Comprehensive</t>
  </si>
  <si>
    <t>Southwolds Comprehensive</t>
  </si>
  <si>
    <t>Blyth St Mary &amp; St Martin Primary</t>
  </si>
  <si>
    <t>Bracken Lane Primary</t>
  </si>
  <si>
    <t>Carr Hill Primary</t>
  </si>
  <si>
    <t>Cuckney CE Primary</t>
  </si>
  <si>
    <t>Dunham CE Primary</t>
  </si>
  <si>
    <t>East Markham Primary</t>
  </si>
  <si>
    <t>Everton Primary</t>
  </si>
  <si>
    <t>Gamston CE Primary</t>
  </si>
  <si>
    <t>Gringley St Peter's Primary</t>
  </si>
  <si>
    <t>Haggonfields Primary</t>
  </si>
  <si>
    <t>Harworth All Saints CE Primary</t>
  </si>
  <si>
    <t>Holy Family RC Primary</t>
  </si>
  <si>
    <t>North Leverton Primary</t>
  </si>
  <si>
    <t>North Wheatley CE Primary</t>
  </si>
  <si>
    <t>Ordsall Primary</t>
  </si>
  <si>
    <t>Prospect Hill Infant</t>
  </si>
  <si>
    <t>Rampton Primary</t>
  </si>
  <si>
    <t>Ramsden Primary</t>
  </si>
  <si>
    <t>Ranby Primary</t>
  </si>
  <si>
    <t>Ranskill Primary</t>
  </si>
  <si>
    <t>Redlands Primary</t>
  </si>
  <si>
    <t>Worksop St Anne's Primary</t>
  </si>
  <si>
    <t>Worksop St Augustine's Infant</t>
  </si>
  <si>
    <t>Worksop St Augustine's Junior</t>
  </si>
  <si>
    <t>Sir Edmund Hillary Primary</t>
  </si>
  <si>
    <t>Worksop St John's Primary</t>
  </si>
  <si>
    <t>Worksop St Joseph's Primary</t>
  </si>
  <si>
    <t>Worksop St Luke's CE Primary</t>
  </si>
  <si>
    <t>N-on-T St Matthew's Primary</t>
  </si>
  <si>
    <t>Harworth St Patrick's Primary</t>
  </si>
  <si>
    <t>Retford St Swithun's Primary</t>
  </si>
  <si>
    <t>Sturton-le-Steeple Primary</t>
  </si>
  <si>
    <t>Sutton-cum-Lound Primary</t>
  </si>
  <si>
    <t>Worksop Priory CE Primary</t>
  </si>
  <si>
    <t>Ryton Park Primary</t>
  </si>
  <si>
    <t>Gateford Park Primary</t>
  </si>
  <si>
    <t>Retford Oaks Comprehensive</t>
  </si>
  <si>
    <t>Eastlands Junior</t>
  </si>
  <si>
    <t>Heathlands Primary</t>
  </si>
  <si>
    <t>Hetts Lane Infant</t>
  </si>
  <si>
    <t>John T Rice Infant</t>
  </si>
  <si>
    <t>Netherfield Infant</t>
  </si>
  <si>
    <t>Nettleworth Infant</t>
  </si>
  <si>
    <t>Newland Junior</t>
  </si>
  <si>
    <t>Oak Tree Primary</t>
  </si>
  <si>
    <t>Sherwood Junior</t>
  </si>
  <si>
    <t>St Edmunds CE Primary</t>
  </si>
  <si>
    <t>Mansfield St Patrick's RC Primary</t>
  </si>
  <si>
    <t>Mansfield St Peter's CE Primary</t>
  </si>
  <si>
    <t>St Philip with St Bede's Primary</t>
  </si>
  <si>
    <t>Manor Academy</t>
  </si>
  <si>
    <t>Queen Elizabeth Comprehensive</t>
  </si>
  <si>
    <t>Bagthorpe Primary</t>
  </si>
  <si>
    <t>Beardall Street Primary</t>
  </si>
  <si>
    <t>Butler's Hill Infant</t>
  </si>
  <si>
    <t>Holy Cross RC Primary</t>
  </si>
  <si>
    <t>Huthwaite All Saints Infant</t>
  </si>
  <si>
    <t>Abbey Hill Nursery</t>
  </si>
  <si>
    <t>Morven Park Primary</t>
  </si>
  <si>
    <t>Orchard Primary</t>
  </si>
  <si>
    <t>Priestsic Primary</t>
  </si>
  <si>
    <t>Selston CE Infant</t>
  </si>
  <si>
    <t>Healdswood Infant</t>
  </si>
  <si>
    <t>Skegby St Andrew's CE Primary</t>
  </si>
  <si>
    <t>S-in-A St Mary's CE Primary</t>
  </si>
  <si>
    <t>Sutton Nursery</t>
  </si>
  <si>
    <t>Underwood Primary</t>
  </si>
  <si>
    <t>Westwood Infant</t>
  </si>
  <si>
    <t>Hucknall Hillside Primary</t>
  </si>
  <si>
    <t>Kirkby Woodhouse Primary</t>
  </si>
  <si>
    <t>Selston Arts &amp; Community College</t>
  </si>
  <si>
    <t>Quarrydale Academy</t>
  </si>
  <si>
    <t>Albany Infant</t>
  </si>
  <si>
    <t>Bramcote CE Primary</t>
  </si>
  <si>
    <t>Springbank Primary</t>
  </si>
  <si>
    <t>Greasley Beauvale Primary (Inf)</t>
  </si>
  <si>
    <t>Greasley Beauvale Primary (Jnr)</t>
  </si>
  <si>
    <t>Eastwood Priory Primary</t>
  </si>
  <si>
    <t>Roundhill Primary</t>
  </si>
  <si>
    <t>Wadsworth Fields Primary</t>
  </si>
  <si>
    <t>Stapleford St John's Primary</t>
  </si>
  <si>
    <t>Banks Road Infant</t>
  </si>
  <si>
    <t>Chetwyn Road Primary</t>
  </si>
  <si>
    <t>Trent Vale Primary</t>
  </si>
  <si>
    <t>William Lilley Infant</t>
  </si>
  <si>
    <t>Eastwood Comp</t>
  </si>
  <si>
    <t>Fountaindale</t>
  </si>
  <si>
    <t>Mansfield Beech Hill</t>
  </si>
  <si>
    <t>Arnold Derrymount</t>
  </si>
  <si>
    <t>Mansfield Redgate</t>
  </si>
  <si>
    <t>Mansfield Yeoman Park</t>
  </si>
  <si>
    <t>Carlton Digby</t>
  </si>
  <si>
    <t>Retford St Giles</t>
  </si>
  <si>
    <t>Newark Orchard</t>
  </si>
  <si>
    <t>Cotgrave Ash Lea</t>
  </si>
  <si>
    <t>K-in-A Bracken Hill</t>
  </si>
  <si>
    <t>Derrymount - Daybrook site</t>
  </si>
  <si>
    <t>Grove Referral Unit</t>
  </si>
  <si>
    <t>Schools Catering General</t>
  </si>
  <si>
    <t>Defra Food Project</t>
  </si>
  <si>
    <t>SHA1000</t>
  </si>
  <si>
    <t>ASDM Project</t>
  </si>
  <si>
    <t>SHB0000</t>
  </si>
  <si>
    <t>Schools Catering Business Services</t>
  </si>
  <si>
    <t>Burton Joyce Academy</t>
  </si>
  <si>
    <t>The Carlton Infant Academy</t>
  </si>
  <si>
    <t>The Carlton Junior Academy</t>
  </si>
  <si>
    <t>Good Shepherd CV Academy</t>
  </si>
  <si>
    <t>Robert Mellors Primary Academy</t>
  </si>
  <si>
    <t>Burntstump Seely CE Academy</t>
  </si>
  <si>
    <t>Sacred Heart CV Academy</t>
  </si>
  <si>
    <t>Forest View Academy</t>
  </si>
  <si>
    <t>Holy Trinity CV Academy</t>
  </si>
  <si>
    <t>St Josephs New Ollerton Catholic Primary</t>
  </si>
  <si>
    <t>St Peter's Crosskeys CE Academy</t>
  </si>
  <si>
    <t>Fernwood Primary</t>
  </si>
  <si>
    <t>Grove Academy</t>
  </si>
  <si>
    <t>Candleby Lane Academy</t>
  </si>
  <si>
    <t>Tollerton School</t>
  </si>
  <si>
    <t>Heymann Primary  - Kitchen 2</t>
  </si>
  <si>
    <t>County Hall Hub</t>
  </si>
  <si>
    <t>Harworth CE Academy</t>
  </si>
  <si>
    <t>Serlby Park Academy - Primary</t>
  </si>
  <si>
    <t>St Joseph's Catholic Primary, Retford</t>
  </si>
  <si>
    <t>St Swithun's Primary Academy</t>
  </si>
  <si>
    <t>Worksop Priory CE Primary Academy</t>
  </si>
  <si>
    <t>Elizabethan Academy</t>
  </si>
  <si>
    <t>Outward Portland Academy</t>
  </si>
  <si>
    <t>Outwood Post 16 Centre Worksop</t>
  </si>
  <si>
    <t>Northfield Infants</t>
  </si>
  <si>
    <t>Northfield Junior</t>
  </si>
  <si>
    <t>Peafield Lane Academy</t>
  </si>
  <si>
    <t>St Peter's CE Academy</t>
  </si>
  <si>
    <t>St Philip with St Bede CV Academy</t>
  </si>
  <si>
    <t>The Flying High Academy - Ladybrook</t>
  </si>
  <si>
    <t>Meden Hub</t>
  </si>
  <si>
    <t>All Saints CV Academy</t>
  </si>
  <si>
    <t>Meden Academy</t>
  </si>
  <si>
    <t>Holgate Primary - Infant</t>
  </si>
  <si>
    <t>Holgate Primary - Junior</t>
  </si>
  <si>
    <t>Holy Cross Academy</t>
  </si>
  <si>
    <t>The West Park Academy</t>
  </si>
  <si>
    <t>Woodland View Primary</t>
  </si>
  <si>
    <t>St Mary Magdalene CE Primary</t>
  </si>
  <si>
    <t>Hillside Primary Academy</t>
  </si>
  <si>
    <t>Mapplewells Hub</t>
  </si>
  <si>
    <t>Kirkby Academy</t>
  </si>
  <si>
    <t>The Lanes Primary - Cater Lane Site</t>
  </si>
  <si>
    <t>Springbank Infant</t>
  </si>
  <si>
    <t>Greasley Beauvale Primary</t>
  </si>
  <si>
    <t>Lawrence View Primary</t>
  </si>
  <si>
    <t>The Lanes Primary - Meadow Lane Site</t>
  </si>
  <si>
    <t>The Priory CV Academy</t>
  </si>
  <si>
    <t>College House Hub</t>
  </si>
  <si>
    <t>WHF - Alderman White Academy</t>
  </si>
  <si>
    <t>WHF - Bramcote College</t>
  </si>
  <si>
    <t>Derrymount - Daybrook Site</t>
  </si>
  <si>
    <t>Schools Catering Training</t>
  </si>
  <si>
    <t>Schools Catering Dummy</t>
  </si>
  <si>
    <t>Lab &amp; O/head Recovery L/maint</t>
  </si>
  <si>
    <t>Non- Recoverable - L/maint</t>
  </si>
  <si>
    <t>Non Recoverable - L/maint Lxxx</t>
  </si>
  <si>
    <t>Newark Stadium Elm Avenue</t>
  </si>
  <si>
    <t>Newark Fire</t>
  </si>
  <si>
    <t>Southwell Fire</t>
  </si>
  <si>
    <t>Westfield Lane Pf</t>
  </si>
  <si>
    <t>Bilsthorpe Youth And Community</t>
  </si>
  <si>
    <t>Eastwood Fire &amp; Ambulance</t>
  </si>
  <si>
    <t>Hucknall Fire And Ambulance</t>
  </si>
  <si>
    <t>Eastgate Oph</t>
  </si>
  <si>
    <t>Greenacre Atc</t>
  </si>
  <si>
    <t>Bircotes Fire Station</t>
  </si>
  <si>
    <t>Ordsall Rugby Club</t>
  </si>
  <si>
    <t>Retford Denman Library</t>
  </si>
  <si>
    <t>Kneesall Pc</t>
  </si>
  <si>
    <t>Rainworth Parish Church</t>
  </si>
  <si>
    <t>Wigwam Lane P F</t>
  </si>
  <si>
    <t>Farndon Parish Council</t>
  </si>
  <si>
    <t>Sandybank Nursery</t>
  </si>
  <si>
    <t>Bircotes Library</t>
  </si>
  <si>
    <t>Kirkby Fire Station</t>
  </si>
  <si>
    <t>Skegby Library</t>
  </si>
  <si>
    <t>Priory C Of E Primary (Worksop</t>
  </si>
  <si>
    <t>Chancery Lane</t>
  </si>
  <si>
    <t>Newark Social Services</t>
  </si>
  <si>
    <t>Rufford  Country Park</t>
  </si>
  <si>
    <t>Sherwood Country Park</t>
  </si>
  <si>
    <t>Wigwam Lane Afu</t>
  </si>
  <si>
    <t>Netherfield Lane AFU</t>
  </si>
  <si>
    <t>Maunway AFU</t>
  </si>
  <si>
    <t>Retford Relief Road</t>
  </si>
  <si>
    <t>Lifton Avenue</t>
  </si>
  <si>
    <t>Worksop Link Road</t>
  </si>
  <si>
    <t>Kilton Terrace</t>
  </si>
  <si>
    <t>Newark Factory No 2</t>
  </si>
  <si>
    <t>Ridgewood Grove Rec Site</t>
  </si>
  <si>
    <t>North Muskham Picnic Site</t>
  </si>
  <si>
    <t>Kirklington Road</t>
  </si>
  <si>
    <t>Sutton Landfill</t>
  </si>
  <si>
    <t>Lindley Lane</t>
  </si>
  <si>
    <t>Clipstone Planters</t>
  </si>
  <si>
    <t>Kingsmill Way</t>
  </si>
  <si>
    <t>Fullwood Pumping Station</t>
  </si>
  <si>
    <t>The Canyons</t>
  </si>
  <si>
    <t>Worksop High Hoe Road</t>
  </si>
  <si>
    <t>Fullwood  View</t>
  </si>
  <si>
    <t>Woodland Court</t>
  </si>
  <si>
    <t>Meadows House</t>
  </si>
  <si>
    <t>Oakfield Lane</t>
  </si>
  <si>
    <t>Eaton Hall</t>
  </si>
  <si>
    <t>North Muskham Parish Council</t>
  </si>
  <si>
    <t>Magnus Leisure Centre</t>
  </si>
  <si>
    <t>Crompton View (Sure Start)</t>
  </si>
  <si>
    <t>Brunts (Corporate Property)</t>
  </si>
  <si>
    <t>223  Abbott Road</t>
  </si>
  <si>
    <t>Ravensdale Sure Start</t>
  </si>
  <si>
    <t>Lincoln Street Playing Field</t>
  </si>
  <si>
    <t>Ransome Road</t>
  </si>
  <si>
    <t>John T Rice Sure Start</t>
  </si>
  <si>
    <t>Eastwood Lower Playing Field</t>
  </si>
  <si>
    <t>Broomhill Farm</t>
  </si>
  <si>
    <t>Eastwood Sure Start Centre ( Brookhill )</t>
  </si>
  <si>
    <t>Bramley Centre Car Park ( Rear</t>
  </si>
  <si>
    <t>Oaktree Lane Sure Start Centre</t>
  </si>
  <si>
    <t>Mansfield Childrens Centre</t>
  </si>
  <si>
    <t>Bassetlaw Pfi (Retford Oaks)</t>
  </si>
  <si>
    <t>Bassetlaw Pfi (Elizabethan)</t>
  </si>
  <si>
    <t>Bassetlaw Pfi (Tuxford)</t>
  </si>
  <si>
    <t>Portland Comprehensive (New)</t>
  </si>
  <si>
    <t>Valley Comprehensive (New)</t>
  </si>
  <si>
    <t>Worksop Post 16 Centre</t>
  </si>
  <si>
    <t>Butlers Hill Childrens Centre</t>
  </si>
  <si>
    <t>Healdswood Childrens Centre</t>
  </si>
  <si>
    <t>Reggatta Way</t>
  </si>
  <si>
    <t>Bellamy Road Childrens Centre</t>
  </si>
  <si>
    <t>Forest Town Sure Start</t>
  </si>
  <si>
    <t>Calverton Hall Park</t>
  </si>
  <si>
    <t>Newgate Lane Footpath</t>
  </si>
  <si>
    <t>Rocking Horse Nursery</t>
  </si>
  <si>
    <t>Hawtonville Ypc</t>
  </si>
  <si>
    <t>Dale Close</t>
  </si>
  <si>
    <t>Lawnview House</t>
  </si>
  <si>
    <t>Daybrooke Learning Centre</t>
  </si>
  <si>
    <t>Ordsall Italian Gardens</t>
  </si>
  <si>
    <t>Central Retfd Childns Centre</t>
  </si>
  <si>
    <t>Stone Cross Lane</t>
  </si>
  <si>
    <t>Bridge Castle and Winthorpe Sure Start</t>
  </si>
  <si>
    <t>Barmby Gate Adult Social Care Centre</t>
  </si>
  <si>
    <t>Calverton CC</t>
  </si>
  <si>
    <t>Europa Way Roundabout</t>
  </si>
  <si>
    <t>Clipstone Parish Council</t>
  </si>
  <si>
    <t>Leamington Sure Start Centre</t>
  </si>
  <si>
    <t>Hucknall Gateway Rec Site</t>
  </si>
  <si>
    <t>Linby Landscapes A Rec Site</t>
  </si>
  <si>
    <t>Linby Landscapes C Rec Site</t>
  </si>
  <si>
    <t>Linby Landscapes D Rec Site</t>
  </si>
  <si>
    <t>Linby Trail</t>
  </si>
  <si>
    <t>The Ranges</t>
  </si>
  <si>
    <t>Kirkby West  Childrens Centre Greenwood</t>
  </si>
  <si>
    <t>West Retford Childrens Centre (Langold)</t>
  </si>
  <si>
    <t>Hucknall Sports YCFC</t>
  </si>
  <si>
    <t>Garden Lane Landscape Depot</t>
  </si>
  <si>
    <t>Hucknall Landscape Depot</t>
  </si>
  <si>
    <t>Rufford Park Landscape Depot</t>
  </si>
  <si>
    <t>Kilton Terrace Landscape Depot</t>
  </si>
  <si>
    <t>Annesley Landscape Depot</t>
  </si>
  <si>
    <t>Skegby Landscape Depot</t>
  </si>
  <si>
    <t>Ordsall Landscape Depot</t>
  </si>
  <si>
    <t>Plessley Childrens Centre</t>
  </si>
  <si>
    <t>Manton Childrens Centre</t>
  </si>
  <si>
    <t>Kirkby East Childrens Centre</t>
  </si>
  <si>
    <t>Rookery Park</t>
  </si>
  <si>
    <t>Bellamy Road Sure Start</t>
  </si>
  <si>
    <t>SN62900</t>
  </si>
  <si>
    <t>County Supplies Huthwaite</t>
  </si>
  <si>
    <t>SN63000</t>
  </si>
  <si>
    <t>Sutton Youth Centre</t>
  </si>
  <si>
    <t>SN63100</t>
  </si>
  <si>
    <t>The Garage Youth Centre</t>
  </si>
  <si>
    <t>SN63200</t>
  </si>
  <si>
    <t>Bishops Court Care Home</t>
  </si>
  <si>
    <t>SN63300</t>
  </si>
  <si>
    <t>Hemsley Road Short Stay Centre</t>
  </si>
  <si>
    <t>SN63400</t>
  </si>
  <si>
    <t>Hollies Street Short Stay Centre</t>
  </si>
  <si>
    <t>SN63500</t>
  </si>
  <si>
    <t>James Hince Court Care Centre</t>
  </si>
  <si>
    <t>SN63600</t>
  </si>
  <si>
    <t>St Michaels View Care Centre</t>
  </si>
  <si>
    <t>Catering &amp; Facilities Management</t>
  </si>
  <si>
    <t>FM Services External</t>
  </si>
  <si>
    <t>County Hall Cleaning</t>
  </si>
  <si>
    <t>Trent Bridge House Cleaning</t>
  </si>
  <si>
    <t>Social Services IT Cleaning</t>
  </si>
  <si>
    <t>FM County Hall</t>
  </si>
  <si>
    <t>FM Trent Bridge House</t>
  </si>
  <si>
    <t>FM Lawn View House</t>
  </si>
  <si>
    <t>FM Meadow House</t>
  </si>
  <si>
    <t>FM Mercury House</t>
  </si>
  <si>
    <t>FM Home Brewery</t>
  </si>
  <si>
    <t>FM Rolleston Drive Campus</t>
  </si>
  <si>
    <t>FM Centenary House</t>
  </si>
  <si>
    <t>FM Oak House</t>
  </si>
  <si>
    <t>FM Thoroton Road</t>
  </si>
  <si>
    <t>FM 39/41 Loughborough Road</t>
  </si>
  <si>
    <t>FM Bevercots House (1)</t>
  </si>
  <si>
    <t>FM Thorsby House (2)</t>
  </si>
  <si>
    <t>FM Welbeck House (3)</t>
  </si>
  <si>
    <t>FM Ollerton House (4)</t>
  </si>
  <si>
    <t>FM Chancery Lane</t>
  </si>
  <si>
    <t>FM County House</t>
  </si>
  <si>
    <t>FM Prospect House</t>
  </si>
  <si>
    <t>FM The Hall</t>
  </si>
  <si>
    <t>FM Balderton Gate</t>
  </si>
  <si>
    <t>East Leake Parish Council</t>
  </si>
  <si>
    <t>Radcliffe Library</t>
  </si>
  <si>
    <t>Keyworth Library &amp; Youth</t>
  </si>
  <si>
    <t>Clasp Unit</t>
  </si>
  <si>
    <t>Normanton on Soar Jubilee Field</t>
  </si>
  <si>
    <t>Old Nottinghamians</t>
  </si>
  <si>
    <t>Trent Bridge House</t>
  </si>
  <si>
    <t>West Bridgford Fire Station</t>
  </si>
  <si>
    <t>37/41 Loughborough Road</t>
  </si>
  <si>
    <t>Cator Lane Pf</t>
  </si>
  <si>
    <t>County Workshops And Supplies</t>
  </si>
  <si>
    <t>Arthur Mee Youth Stapleford</t>
  </si>
  <si>
    <t>Beeston Youth &amp; Community</t>
  </si>
  <si>
    <t>Thoraton Road/ Hawkesworth Ave</t>
  </si>
  <si>
    <t>Keyworth Parish Council</t>
  </si>
  <si>
    <t>Clayfields House _ Tree Services</t>
  </si>
  <si>
    <t>Stockhill Fire Station</t>
  </si>
  <si>
    <t>Highfields Fire Station</t>
  </si>
  <si>
    <t>Platt Lane Joint Use (Southwol</t>
  </si>
  <si>
    <t>Eastcroft Incinerator</t>
  </si>
  <si>
    <t>Glaisedale Parkway Library</t>
  </si>
  <si>
    <t>Carlton Lib (Manor Road)</t>
  </si>
  <si>
    <t>South Wolds Comprehensive</t>
  </si>
  <si>
    <t>Carlton Ub (Gedling) Manor Roa</t>
  </si>
  <si>
    <t>Keyworth Rugby Club</t>
  </si>
  <si>
    <t>Cotgrave Bridge</t>
  </si>
  <si>
    <t>Tollerton Bridge</t>
  </si>
  <si>
    <t>Cropwell Bridge</t>
  </si>
  <si>
    <t>Mackleys Bridge</t>
  </si>
  <si>
    <t>Kinoulton Village</t>
  </si>
  <si>
    <t>Rempstone Village</t>
  </si>
  <si>
    <t>Baseford Registar Office</t>
  </si>
  <si>
    <t>Tollerton Parish Council Verge</t>
  </si>
  <si>
    <t>Home  Brewery</t>
  </si>
  <si>
    <t>East Leake Schools (Harry Carl</t>
  </si>
  <si>
    <t>Oak House</t>
  </si>
  <si>
    <t>Prospect House (Bramcote)</t>
  </si>
  <si>
    <t>West Bridgford Sports Club</t>
  </si>
  <si>
    <t>Bramcote Running Track</t>
  </si>
  <si>
    <t>Carlton Registars</t>
  </si>
  <si>
    <t>Chilwell Sure Start Centre ( Sunnyside )</t>
  </si>
  <si>
    <t>SNC Bingham Learning Centre</t>
  </si>
  <si>
    <t>Willoughby on the Wolds Surplus Land</t>
  </si>
  <si>
    <t>Holme Pierrepont</t>
  </si>
  <si>
    <t>Normanton on Soar New Field</t>
  </si>
  <si>
    <t>Holy Spirit Celtic FC</t>
  </si>
  <si>
    <t>Adbolton Cottages</t>
  </si>
  <si>
    <t>Albany Sure Start Centre</t>
  </si>
  <si>
    <t>Middle Street Resource Centre</t>
  </si>
  <si>
    <t>Mapperley Plains Recreation Area</t>
  </si>
  <si>
    <t>Fiskerton Picnic Site</t>
  </si>
  <si>
    <t>Bramcote Youth Football Club</t>
  </si>
  <si>
    <t>Lowdham Roundabout</t>
  </si>
  <si>
    <t>SNC Duke Street College</t>
  </si>
  <si>
    <t>SNC London Road</t>
  </si>
  <si>
    <t>SNC Maid Marion Way</t>
  </si>
  <si>
    <t>SNC Peoples First College</t>
  </si>
  <si>
    <t>SNC Ruddington College</t>
  </si>
  <si>
    <t>Robert Mellors Primary (surplus land)</t>
  </si>
  <si>
    <t>Radcliffe-on-Trent Sports Association</t>
  </si>
  <si>
    <t>Balderton Grove Landscape Depot</t>
  </si>
  <si>
    <t>West Bridgford Landscape Depot</t>
  </si>
  <si>
    <t>Bramcote Landscape Depot</t>
  </si>
  <si>
    <t>Platt Lane Landscape Depot</t>
  </si>
  <si>
    <t>Toothill Landscape Depot</t>
  </si>
  <si>
    <t>Arnold Landscape Depot</t>
  </si>
  <si>
    <t>Chilwell Landscape Depot</t>
  </si>
  <si>
    <t>Eastwood Landscape Depot</t>
  </si>
  <si>
    <t>Beeston Centurions FC</t>
  </si>
  <si>
    <t>Arnebrooke Childrens Centre</t>
  </si>
  <si>
    <t>Beeston North &amp; Lenton Childrens Centre</t>
  </si>
  <si>
    <t>7, Warrender Close</t>
  </si>
  <si>
    <t>Beech Avenue</t>
  </si>
  <si>
    <t>27, Bley Avenue</t>
  </si>
  <si>
    <t>Regatta Way Colts</t>
  </si>
  <si>
    <t>Whitehead Drive, Brinsley</t>
  </si>
  <si>
    <t>Greenwood Road, Carlton</t>
  </si>
  <si>
    <t>25 Mordon Road, Giltbrook</t>
  </si>
  <si>
    <t>Central College Highfields</t>
  </si>
  <si>
    <t>Costock Parish Council</t>
  </si>
  <si>
    <t>Real United Football Club</t>
  </si>
  <si>
    <t>252 Edwards Lane, Arnold</t>
  </si>
  <si>
    <t>Rainbow Cottage, Gamston</t>
  </si>
  <si>
    <t>93, Ryecroft Street Stapleford</t>
  </si>
  <si>
    <t>4 Dormy Close</t>
  </si>
  <si>
    <t>31 Orford Road</t>
  </si>
  <si>
    <t>Calverton Miners Welfare FC</t>
  </si>
  <si>
    <t>9 Derwent Road</t>
  </si>
  <si>
    <t>80 Crofton Road</t>
  </si>
  <si>
    <t>27 Brickley Crescent</t>
  </si>
  <si>
    <t>Lowdham Cricket Club</t>
  </si>
  <si>
    <t>SS46200</t>
  </si>
  <si>
    <t>Aslockton &amp; Orston FC</t>
  </si>
  <si>
    <t>SS46400</t>
  </si>
  <si>
    <t>Rooters Kids Club</t>
  </si>
  <si>
    <t>SS46500</t>
  </si>
  <si>
    <t>Portland Spencer Academy</t>
  </si>
  <si>
    <t>SS46600</t>
  </si>
  <si>
    <t>Eastwood Youth Centre</t>
  </si>
  <si>
    <t>SS46800</t>
  </si>
  <si>
    <t>Glenbrook Primary</t>
  </si>
  <si>
    <t>SS46900</t>
  </si>
  <si>
    <t>Church Street Residential Home</t>
  </si>
  <si>
    <t>SS47000</t>
  </si>
  <si>
    <t>Leivers Court Care Home</t>
  </si>
  <si>
    <t>SS47100</t>
  </si>
  <si>
    <t>Wynhill Lodge Short Break Unit</t>
  </si>
  <si>
    <t>IPWrk 07515 Kilton 1</t>
  </si>
  <si>
    <t>IPWrk Calverton</t>
  </si>
  <si>
    <t>IP 07614 Adv 2 Fact1</t>
  </si>
  <si>
    <t>OEE</t>
  </si>
  <si>
    <t>Ind JacksdaleWrkshps</t>
  </si>
  <si>
    <t>IP 07727 Trent Crt1</t>
  </si>
  <si>
    <t>IPWrk Blidworth</t>
  </si>
  <si>
    <t>IPWrk Hazel High Mrg</t>
  </si>
  <si>
    <t>IPWrk Newstead</t>
  </si>
  <si>
    <t>The Big House</t>
  </si>
  <si>
    <t>IP 07746 Shireoaks1</t>
  </si>
  <si>
    <t>IPWrk 07744 Bilsthor</t>
  </si>
  <si>
    <t>IP 07450 Ful View1</t>
  </si>
  <si>
    <t>IPWrk Sutton on Tren</t>
  </si>
  <si>
    <t>IP 07754 Ful Place 1</t>
  </si>
  <si>
    <t>IP 07723 Adv 1 Fact1</t>
  </si>
  <si>
    <t>IP 07725 Neth Lane1</t>
  </si>
  <si>
    <t>CRB</t>
  </si>
  <si>
    <t>IP 07451 Ful View2</t>
  </si>
  <si>
    <t>IPWrk Clipstone</t>
  </si>
  <si>
    <t>IPWrk 62130 Boughton</t>
  </si>
  <si>
    <t>HR &amp; WOD</t>
  </si>
  <si>
    <t>P2P CH</t>
  </si>
  <si>
    <t>P2P</t>
  </si>
  <si>
    <t>IICSA</t>
  </si>
  <si>
    <t>The Lanes Primary</t>
  </si>
  <si>
    <t>LVH1</t>
  </si>
  <si>
    <t>ASYE 2018-19</t>
  </si>
  <si>
    <t>IPWrk 07714 Kilton 2</t>
  </si>
  <si>
    <t>IPWrk 07715 Kilton 3</t>
  </si>
  <si>
    <t>IPWrk 07716 Kilton 4</t>
  </si>
  <si>
    <t>IPWrk 07717 Kilton 5</t>
  </si>
  <si>
    <t>IPWrk 07718 Kilton 6</t>
  </si>
  <si>
    <t>IP 07635 Adv 2 Fact2</t>
  </si>
  <si>
    <t>IP 07636 Adv 2 Fact3</t>
  </si>
  <si>
    <t>IP 07760 Adv 2 Fact4</t>
  </si>
  <si>
    <t>IP 07739 Neth Lane2</t>
  </si>
  <si>
    <t>IP 07740 Neth Lane3</t>
  </si>
  <si>
    <t>IP 07741 Neth Lane4</t>
  </si>
  <si>
    <t>IP 07742 Neth Lane5</t>
  </si>
  <si>
    <t>IP 07743 Neth Lane6</t>
  </si>
  <si>
    <t>IP 07747 Shireoaks2</t>
  </si>
  <si>
    <t>IP 07748 Shireoaks3</t>
  </si>
  <si>
    <t>IP 07749 Shireoaks4</t>
  </si>
  <si>
    <t>IP 07738 Adv 1 Fact2</t>
  </si>
  <si>
    <t>BBO</t>
  </si>
  <si>
    <t xml:space="preserve">Only key data into the white area.  </t>
  </si>
  <si>
    <t>(MAXIMUM 35 CHARACTERS)</t>
  </si>
  <si>
    <t>TEACHERS NI</t>
  </si>
  <si>
    <t>TEACHERS SUPN</t>
  </si>
  <si>
    <t>SUPPLY STAFF - NI</t>
  </si>
  <si>
    <t>SUPPLY STAFF SUPN</t>
  </si>
  <si>
    <t>ED SUPPORT STAFF</t>
  </si>
  <si>
    <t>ED SUPPORT STAFF O/T</t>
  </si>
  <si>
    <t>ED SUPPORT STAFF  NI</t>
  </si>
  <si>
    <t>ED SUPPORT STAFF SUP</t>
  </si>
  <si>
    <t>PREMISES STAFF O/T</t>
  </si>
  <si>
    <t>PREM - LETTING FEES</t>
  </si>
  <si>
    <t>PREMISES STAFF -SUPN</t>
  </si>
  <si>
    <t>ADMIN STAFF</t>
  </si>
  <si>
    <t>ADMIN OVERTIME</t>
  </si>
  <si>
    <t>ADMIN STAFF - NI</t>
  </si>
  <si>
    <t>ADMIN STAFF - SUPN</t>
  </si>
  <si>
    <t>CATERING STAFF O/T</t>
  </si>
  <si>
    <t>CATERING STAFF - SUP</t>
  </si>
  <si>
    <t>OTHER STAFF - OVERTI</t>
  </si>
  <si>
    <t>EXT SCLS STAFF PAY</t>
  </si>
  <si>
    <t>EXT SCLS STAFF O/T</t>
  </si>
  <si>
    <t>COMM FOCUSED AGENCY</t>
  </si>
  <si>
    <t>EXT. SCH STAFF NI</t>
  </si>
  <si>
    <t>EXT. SCH STAFF SUPN</t>
  </si>
  <si>
    <t>AGENCY TEACHERS</t>
  </si>
  <si>
    <t>EMP COST ADJ SCHOOL</t>
  </si>
  <si>
    <t>EMP NON TRAV ALLOW</t>
  </si>
  <si>
    <t>INS TEACH ABSENCE</t>
  </si>
  <si>
    <t>INS NONTEACH ABS</t>
  </si>
  <si>
    <t>RECRUITMENT ADVERTS</t>
  </si>
  <si>
    <t>GEN EMPLOYEE EXPS</t>
  </si>
  <si>
    <t>REDUNDANCY - TPA</t>
  </si>
  <si>
    <t>COMM.FOCUSED OTHER</t>
  </si>
  <si>
    <t>RENT SPORTS FACILITY</t>
  </si>
  <si>
    <t>PFI CONTPAY-BUILDING</t>
  </si>
  <si>
    <t>PFI CONT PAYMT-GRDS</t>
  </si>
  <si>
    <t>PFI CONTPAY-CLEANING</t>
  </si>
  <si>
    <t>PFI CONTPAY-CATERING</t>
  </si>
  <si>
    <t>WATER - METERED</t>
  </si>
  <si>
    <t>FIRE PRECAUTION</t>
  </si>
  <si>
    <t>REFUSE COLLECT/DISP</t>
  </si>
  <si>
    <t>VEH REPAIRS &amp; MAINT</t>
  </si>
  <si>
    <t>HOME SCHOOL TRANSP</t>
  </si>
  <si>
    <t>CONCESSIONS FREE SCH</t>
  </si>
  <si>
    <t>OFFICE/GEN EQUIPMENT</t>
  </si>
  <si>
    <t>BOOKS/PERIODICALS/ J</t>
  </si>
  <si>
    <t>PRINT &amp; PHOTO MATS</t>
  </si>
  <si>
    <t>EXT SCH COM LEARNING</t>
  </si>
  <si>
    <t>LEARN RESRCE NON ICT</t>
  </si>
  <si>
    <t>LEARN RESOURCES ICT</t>
  </si>
  <si>
    <t>PRINT &amp; PHOTO CURRIC</t>
  </si>
  <si>
    <t>UNIV INF SCL MEALS</t>
  </si>
  <si>
    <t>FREE SCHOOL MEALS</t>
  </si>
  <si>
    <t>CAT EXP - OTHER</t>
  </si>
  <si>
    <t>LAUNDRY/DRY CLEANING</t>
  </si>
  <si>
    <t>PHOTOCOPY &amp; PRINTING</t>
  </si>
  <si>
    <t>BKFST &amp; AFTR SCH CLB</t>
  </si>
  <si>
    <t>PHONE &amp; NETWORK</t>
  </si>
  <si>
    <t>COMP EQUIP CURRIC</t>
  </si>
  <si>
    <t>SOFTWARE CURRIC</t>
  </si>
  <si>
    <t>BAD DEBT PROVISION</t>
  </si>
  <si>
    <t>LOAN REPAY REVENUE</t>
  </si>
  <si>
    <t>LOAN REPAY CAPITAL</t>
  </si>
  <si>
    <t>CHILD ARRANGMT ORDER</t>
  </si>
  <si>
    <t>FLOOD DEFENCE LEVY</t>
  </si>
  <si>
    <t>OTHER CORP SERVICES</t>
  </si>
  <si>
    <t>PRO SERVICES - OTHER</t>
  </si>
  <si>
    <t>KITCHEN MAINTENANCE</t>
  </si>
  <si>
    <t>OP LEASE PAYMENTS</t>
  </si>
  <si>
    <t>OP LEASE CURRICULLUM</t>
  </si>
  <si>
    <t>OP LEASE ADMIN</t>
  </si>
  <si>
    <t>REV GRANTS - DFE</t>
  </si>
  <si>
    <t>REV GRANTS - GOV OTH</t>
  </si>
  <si>
    <t>GRANTS -OTHER PUBLIC</t>
  </si>
  <si>
    <t>PHOTOCOPY CHARGE VAT</t>
  </si>
  <si>
    <t>PHOTOCOPY CHARGES (N</t>
  </si>
  <si>
    <t>EMPLYE REIMBURSEMENT</t>
  </si>
  <si>
    <t>PRIVATE INC CAP FUND</t>
  </si>
  <si>
    <t>CAP INC PUBLIC</t>
  </si>
  <si>
    <t>OTHER NON PUBLIC</t>
  </si>
  <si>
    <t>EXTERNAL SALES (NV)</t>
  </si>
  <si>
    <t>CATERING INC - OTHER</t>
  </si>
  <si>
    <t>PUPIL CASH SALES</t>
  </si>
  <si>
    <t>ADULT CASH SALES</t>
  </si>
  <si>
    <t>VENDING &amp; TUCK SALES</t>
  </si>
  <si>
    <t>SALE SCH FIXED ASSET</t>
  </si>
  <si>
    <t>DATA COLLECTION</t>
  </si>
  <si>
    <t>INCOME FROM CON'TS</t>
  </si>
  <si>
    <t>COMM FOCUSED INC VAT</t>
  </si>
  <si>
    <t>COMM FOCUSED INC NV</t>
  </si>
  <si>
    <t>TRAVEL SMART</t>
  </si>
  <si>
    <t>RENT INC OTHER (VAT)</t>
  </si>
  <si>
    <t>RENT INC OTHER (NV)</t>
  </si>
  <si>
    <t>INTERNAL CHARGES INC</t>
  </si>
  <si>
    <t>SCHOOLS LAEF INC REV</t>
  </si>
  <si>
    <t>SCHOOLS LAEF INC CAP</t>
  </si>
  <si>
    <t>ASHFIELD CONTACT NON</t>
  </si>
  <si>
    <t>ADOPTION FINANCIAL S</t>
  </si>
  <si>
    <t>OP CARERS PBS ASHF</t>
  </si>
  <si>
    <t>HIGH OAKHAM PRIMARY</t>
  </si>
  <si>
    <t>CD GOODSHPHRDPR01431</t>
  </si>
  <si>
    <t>ERNEHALE INFANTS</t>
  </si>
  <si>
    <t>OT TEAM BROXTOWE</t>
  </si>
  <si>
    <t>PRACTICE SUPPSERVICE</t>
  </si>
  <si>
    <t>MGT OF MEDICINES</t>
  </si>
  <si>
    <t>FREE NURSG CARE BASS</t>
  </si>
  <si>
    <t>TRAFFIC MANAGER</t>
  </si>
  <si>
    <t>QUEEN ELIZABETH SEN</t>
  </si>
  <si>
    <t>SOUTHWELL ROAD EAST</t>
  </si>
  <si>
    <t>PD PBS NEWARK</t>
  </si>
  <si>
    <t>SECONDARY SECURITY</t>
  </si>
  <si>
    <t>GM PUB PROT E PL&amp;REG</t>
  </si>
  <si>
    <t>MH OVER 65 PBS MANSF</t>
  </si>
  <si>
    <t>CD WADSWRTHFLDS01356</t>
  </si>
  <si>
    <t>CD KILLISICKJNR01483</t>
  </si>
  <si>
    <t>LD OVER 65 PBS MANS</t>
  </si>
  <si>
    <t>MH NURSING BASSETLAW</t>
  </si>
  <si>
    <t>HOLLY PRIMARY (MANS)</t>
  </si>
  <si>
    <t>INHAM NOOK LIBRARY</t>
  </si>
  <si>
    <t>CROSS SECTOR TR'ING</t>
  </si>
  <si>
    <t>CLOSED ST MICHAELS V</t>
  </si>
  <si>
    <t>CANDLEBY LANE PRIM</t>
  </si>
  <si>
    <t>LD RESI NEWARK</t>
  </si>
  <si>
    <t>LD OV 65 NURSNG RUSH</t>
  </si>
  <si>
    <t>CLOSED MAUN VIEW</t>
  </si>
  <si>
    <t>HALLCROFT C C</t>
  </si>
  <si>
    <t>SOUTH NOTTS- PINTAIL</t>
  </si>
  <si>
    <t>MH OV 65 NURSNG RUSH</t>
  </si>
  <si>
    <t>NOT USED SEE 103529</t>
  </si>
  <si>
    <t>OTHER EPH COSTS S</t>
  </si>
  <si>
    <t>LD NURSING BASS</t>
  </si>
  <si>
    <t>IPWRK 07515 KILTON 1</t>
  </si>
  <si>
    <t>HISTORIC SW GRANTS</t>
  </si>
  <si>
    <t>CARLTON ACAD FAM SEN</t>
  </si>
  <si>
    <t>CD ANNIEHOLGJNR01279</t>
  </si>
  <si>
    <t>SHOW RACISM THE RED</t>
  </si>
  <si>
    <t>CD STPETERSCEPR01530</t>
  </si>
  <si>
    <t>LD CAMP 100% ASCH</t>
  </si>
  <si>
    <t>CD ANNIEHOLGINF01278</t>
  </si>
  <si>
    <t>STOP CLEANING MAINT</t>
  </si>
  <si>
    <t>DO NOT USE</t>
  </si>
  <si>
    <t>LOCAL ED SERV/SUPP</t>
  </si>
  <si>
    <t>PHOENIX INFANT</t>
  </si>
  <si>
    <t>GEDLING DEPOT</t>
  </si>
  <si>
    <t>COMMON ASS FRAMEWORK</t>
  </si>
  <si>
    <t>SEND TRANSPORT - FE</t>
  </si>
  <si>
    <t>PROPERTY COSTS</t>
  </si>
  <si>
    <t>TRANSITION GROUP</t>
  </si>
  <si>
    <t>P &amp; GM SPECIAL</t>
  </si>
  <si>
    <t>BURTON JOYCE LIBRARY</t>
  </si>
  <si>
    <t>TU NASUWT SCH BUDGET</t>
  </si>
  <si>
    <t>STURTON CE PRIMARY</t>
  </si>
  <si>
    <t>JOHN T. RICE INFANT</t>
  </si>
  <si>
    <t>GAMSTON CE AIDED PRI</t>
  </si>
  <si>
    <t>ROBERT MELLORS PRI</t>
  </si>
  <si>
    <t>MISSING IN EDUCATION</t>
  </si>
  <si>
    <t>MH OV 65 NURSNG BASS</t>
  </si>
  <si>
    <t>WORKSTEP GRANT</t>
  </si>
  <si>
    <t>CRESCENT PRIMARY</t>
  </si>
  <si>
    <t>MANS FOSTERING</t>
  </si>
  <si>
    <t>SUFFICIENCY AND DATA</t>
  </si>
  <si>
    <t>EXTERNAL RESI PLACEM</t>
  </si>
  <si>
    <t>DIGNITY &amp; DEMENTIA</t>
  </si>
  <si>
    <t>HOLLYWELL PRIMARY</t>
  </si>
  <si>
    <t>DIP.GATEWAY SPECIFIC</t>
  </si>
  <si>
    <t>BASSETLAW DAYCARERS</t>
  </si>
  <si>
    <t>IRIS BUDGET</t>
  </si>
  <si>
    <t>HOLME PIERREPONT</t>
  </si>
  <si>
    <t>MH RESI GEDLING</t>
  </si>
  <si>
    <t>HOUSING BLIGHT GENER</t>
  </si>
  <si>
    <t>BALDERTON LIBRARY</t>
  </si>
  <si>
    <t>BM CHANCERY LN 00001</t>
  </si>
  <si>
    <t>BOWBRIDGE PRIMARY</t>
  </si>
  <si>
    <t>NQT DEVOLVED</t>
  </si>
  <si>
    <t>KIRKBY WOODHOUSE PRI</t>
  </si>
  <si>
    <t>CD QUARRYDALE 01738</t>
  </si>
  <si>
    <t>EY CHS INFO SERVICE</t>
  </si>
  <si>
    <t>NEWARK SECTION 17</t>
  </si>
  <si>
    <t>IPWRK CALVERTON</t>
  </si>
  <si>
    <t>ARNOLD LIBRARY</t>
  </si>
  <si>
    <t>WASTE LOCAL PLAN</t>
  </si>
  <si>
    <t>NEWINTCAREASMNTFLAT</t>
  </si>
  <si>
    <t>ELKESLEY PRIMARY</t>
  </si>
  <si>
    <t>CD CARLTONLEW01812/3</t>
  </si>
  <si>
    <t>MH OVER 65 RESI BROX</t>
  </si>
  <si>
    <t>COUNTY HALL CLEANING</t>
  </si>
  <si>
    <t>CULTURE GENERAL</t>
  </si>
  <si>
    <t>B&amp;A CENTRAL</t>
  </si>
  <si>
    <t>HARRY CARLTON SEN</t>
  </si>
  <si>
    <t>FREE NURSG CARE RUSH</t>
  </si>
  <si>
    <t>LEAVING CARE SUPPORT</t>
  </si>
  <si>
    <t>SUTTON-ON-TRENT PRIM</t>
  </si>
  <si>
    <t>PD NURSING MANSFIELD</t>
  </si>
  <si>
    <t>CD HORSENDALEPRIMARY</t>
  </si>
  <si>
    <t>RESI CARE SM S</t>
  </si>
  <si>
    <t>QUARRYDALE CENTRE</t>
  </si>
  <si>
    <t>ASP CARERS PBS</t>
  </si>
  <si>
    <t>LIFTS &amp; HOISTS MAINT</t>
  </si>
  <si>
    <t>GEDLING EY PREMISES</t>
  </si>
  <si>
    <t>RECOUPMENT</t>
  </si>
  <si>
    <t>CD ORDSALLPRIM01079</t>
  </si>
  <si>
    <t>CLOSED OTHER DS COST</t>
  </si>
  <si>
    <t>SG STROKE GRANTS</t>
  </si>
  <si>
    <t>BASS PFI BASS DC</t>
  </si>
  <si>
    <t>MH RESI BASSETLAW</t>
  </si>
  <si>
    <t>B&amp;A SOUTH DLC</t>
  </si>
  <si>
    <t>CSP COACH DEV CONTRT</t>
  </si>
  <si>
    <t>DRIVER TRAINING</t>
  </si>
  <si>
    <t>CD R-O-TRENTJNR01553</t>
  </si>
  <si>
    <t>ALDERMAN WHITE SEN</t>
  </si>
  <si>
    <t>PROVN WHEELCHAIR USE</t>
  </si>
  <si>
    <t>ST.JOHN THE BAPTIST</t>
  </si>
  <si>
    <t>DIP. GATEWAY SPECIFI</t>
  </si>
  <si>
    <t>SS OAKTREE</t>
  </si>
  <si>
    <t>CO CH FACILITIES</t>
  </si>
  <si>
    <t>SUPPORTING PEOPLE</t>
  </si>
  <si>
    <t>AWSWORTH&amp;K'LEY C C</t>
  </si>
  <si>
    <t>NURSERY AVE RES HSE</t>
  </si>
  <si>
    <t>ST.PETER'S PRI 3097</t>
  </si>
  <si>
    <t>GARDEN LANE DEPOT</t>
  </si>
  <si>
    <t>ABBEY ROAD FLEET OPS</t>
  </si>
  <si>
    <t>LD PARTNERSHIP BOARD</t>
  </si>
  <si>
    <t>YJ NORTH</t>
  </si>
  <si>
    <t>MANOR PARK INFANT</t>
  </si>
  <si>
    <t>CD THE MANOR 01682/3</t>
  </si>
  <si>
    <t>ST. MATTHEWS CE PRIM</t>
  </si>
  <si>
    <t>GEDLING LIBRARY</t>
  </si>
  <si>
    <t>MRF TONNAGE PAYMTS</t>
  </si>
  <si>
    <t>GRANTS ILO FREE TRAV</t>
  </si>
  <si>
    <t>CD ASHFIELD 01721</t>
  </si>
  <si>
    <t>MH CARERS PBS NEWARK</t>
  </si>
  <si>
    <t>TARGETTED SUPPORT S</t>
  </si>
  <si>
    <t>BGR FOSTERING</t>
  </si>
  <si>
    <t>MH NURSING MANSFIELD</t>
  </si>
  <si>
    <t>MONITOR PREV SERV OP</t>
  </si>
  <si>
    <t>ADULT OP GRANT AID</t>
  </si>
  <si>
    <t>CMHT MANSFIELD</t>
  </si>
  <si>
    <t>CD HOLLYHILLPR01289</t>
  </si>
  <si>
    <t>INFORMATION &amp; SYSTEM</t>
  </si>
  <si>
    <t>GEN BAD DEBT PROV</t>
  </si>
  <si>
    <t>QUEEN ELIZABETH COMP</t>
  </si>
  <si>
    <t>R &amp; A NORTH CONTACT</t>
  </si>
  <si>
    <t>CD LYNNCROFTPRI01352</t>
  </si>
  <si>
    <t>CSP LEADERSHIP CONTR</t>
  </si>
  <si>
    <t>ARNOLD HILL SEN</t>
  </si>
  <si>
    <t>PRE-SCHOOL LEARNING</t>
  </si>
  <si>
    <t>DRAMA GP FRIARY HSE</t>
  </si>
  <si>
    <t>NSCB MANAGER</t>
  </si>
  <si>
    <t>BULK TICKETS</t>
  </si>
  <si>
    <t>CD LARKFIELDSJR01354</t>
  </si>
  <si>
    <t>CD ROBMILESJNR02999</t>
  </si>
  <si>
    <t>SPORTS SERVICE CORE</t>
  </si>
  <si>
    <t>THE WHELDON SCHOOL</t>
  </si>
  <si>
    <t>HUCKNALL DEPOT</t>
  </si>
  <si>
    <t>THE CANCHE</t>
  </si>
  <si>
    <t>NSCB TRAINING POOL</t>
  </si>
  <si>
    <t>INT DISCHARGE TEAM</t>
  </si>
  <si>
    <t>TRADE WASTE INCOME</t>
  </si>
  <si>
    <t>BRINSLEY&amp;GR'SLEY C C</t>
  </si>
  <si>
    <t>EC DEV SOCENTERPRISE</t>
  </si>
  <si>
    <t>MH RESI MANSFIELD</t>
  </si>
  <si>
    <t>FAMILIES INFORMATION</t>
  </si>
  <si>
    <t>CD NEWGATE PRIMARY</t>
  </si>
  <si>
    <t>NORTH ADMIN</t>
  </si>
  <si>
    <t>BUNNY CE PRIMARY</t>
  </si>
  <si>
    <t>DIS SPORT ANN PROJ.</t>
  </si>
  <si>
    <t>CD HADDON PRIM 01491</t>
  </si>
  <si>
    <t>ASHFIELD LEGAL FES</t>
  </si>
  <si>
    <t>TREE TEAM</t>
  </si>
  <si>
    <t>BASSETLAW RURAL C C</t>
  </si>
  <si>
    <t>SERVICE HEAD SG</t>
  </si>
  <si>
    <t>OP NURSING MANSFIELD</t>
  </si>
  <si>
    <t>H'WORTH&amp;B'COTES C C</t>
  </si>
  <si>
    <t>YOUTH ART MARKS</t>
  </si>
  <si>
    <t>CD WILLOWBROOKP01552</t>
  </si>
  <si>
    <t>STRATEGY &amp; DEVELOP</t>
  </si>
  <si>
    <t>LAND MAINT DIST 2</t>
  </si>
  <si>
    <t>ABBEY GATES PRIMARY</t>
  </si>
  <si>
    <t>PD RESI BROXTOWE</t>
  </si>
  <si>
    <t>RUFFORD MILL COTTAGE</t>
  </si>
  <si>
    <t>KIRKBY COLLEGE</t>
  </si>
  <si>
    <t>WOODS FOUNDATION</t>
  </si>
  <si>
    <t>GEDLING YW INTERN'N</t>
  </si>
  <si>
    <t>PD NURSING BROXTOWE</t>
  </si>
  <si>
    <t>DEPT O/HEAD GENERAL</t>
  </si>
  <si>
    <t>MANS RESI ORDERS</t>
  </si>
  <si>
    <t>BROOMHILL JUNIOR</t>
  </si>
  <si>
    <t>LD OVER 65 PBS BROX</t>
  </si>
  <si>
    <t>CD FOUNTAINDALE01884</t>
  </si>
  <si>
    <t>RUFFORD CABIN</t>
  </si>
  <si>
    <t>DEAF SOCIETY SLA X C</t>
  </si>
  <si>
    <t>NEWARK LEGAL FEES</t>
  </si>
  <si>
    <t>CLEANING DISTRICT 1</t>
  </si>
  <si>
    <t>LEAS PARK JUNIOR</t>
  </si>
  <si>
    <t>PD CARERS PBS MANS</t>
  </si>
  <si>
    <t>BASSETLAW</t>
  </si>
  <si>
    <t>NEWARK SCHOOL TRANS</t>
  </si>
  <si>
    <t>HISTORICALABUSE TEAM</t>
  </si>
  <si>
    <t>CEF LEDGER</t>
  </si>
  <si>
    <t>LOCAL BUS SERV EXP</t>
  </si>
  <si>
    <t>PD RESIDENTIAL NEWK</t>
  </si>
  <si>
    <t>TU GMB SCHOOL BUDGET</t>
  </si>
  <si>
    <t>COSTOCK CE PRIMARY</t>
  </si>
  <si>
    <t>GARIBALDI SEN</t>
  </si>
  <si>
    <t>PD CARERS PBS BROX</t>
  </si>
  <si>
    <t>ERNEHALE JUNIOR</t>
  </si>
  <si>
    <t>EY LEADERSHIP PILOT</t>
  </si>
  <si>
    <t>BSSR STRAT PL PLN SB</t>
  </si>
  <si>
    <t>FREE NURSG CARE ASHF</t>
  </si>
  <si>
    <t>GM LD RESIDENTIAL</t>
  </si>
  <si>
    <t>PREM RET SPEC SCHBUD</t>
  </si>
  <si>
    <t>BINGHAM LIBRARY</t>
  </si>
  <si>
    <t>RAMSDEN PRIMARY</t>
  </si>
  <si>
    <t>BASS PFI VALLEY COMP</t>
  </si>
  <si>
    <t>VEHICLE SALES</t>
  </si>
  <si>
    <t>CMHT GEDLING</t>
  </si>
  <si>
    <t>HW ASSETS &amp; DEVLPMNT</t>
  </si>
  <si>
    <t>BLDG PM CYP NON SCHL</t>
  </si>
  <si>
    <t>HOUSING BLIGHT ROADS</t>
  </si>
  <si>
    <t>MISSON PRIMARY</t>
  </si>
  <si>
    <t>LD CARERS PBS MANSF</t>
  </si>
  <si>
    <t>MAUN VIEW EPH</t>
  </si>
  <si>
    <t>CUCKNEY CE PRIMARY</t>
  </si>
  <si>
    <t>OP RESI NEWARK</t>
  </si>
  <si>
    <t>MANSFIELD PLAY</t>
  </si>
  <si>
    <t>MH CARERS PBS GEDL</t>
  </si>
  <si>
    <t>HR CONT -SCHOOLS</t>
  </si>
  <si>
    <t>RUFFORD ABBEY BDNGS</t>
  </si>
  <si>
    <t>TPE LA SECONDARY</t>
  </si>
  <si>
    <t>SWIMMING GENERAL</t>
  </si>
  <si>
    <t>CD MAUN INFANT/NURS</t>
  </si>
  <si>
    <t>AHA S28A INDEPENDENT</t>
  </si>
  <si>
    <t>LD RESI BROXTOWE</t>
  </si>
  <si>
    <t>CARLTON LIBRARY</t>
  </si>
  <si>
    <t>HEATHERLEY PRIMARY</t>
  </si>
  <si>
    <t>ST. MARYS CE PRIM</t>
  </si>
  <si>
    <t>ST. AUGUSTINES JUN</t>
  </si>
  <si>
    <t>LD OV 65 RESI ASHF</t>
  </si>
  <si>
    <t>SHERWOOD FOREST EDUC</t>
  </si>
  <si>
    <t>HERITAGE PLAQUE SCHE</t>
  </si>
  <si>
    <t>ICES PROJECT MANAGER</t>
  </si>
  <si>
    <t>SWIMMING TOP UP</t>
  </si>
  <si>
    <t>SCHOOL MILK SERVICE</t>
  </si>
  <si>
    <t>CALVERTON CHS CTR</t>
  </si>
  <si>
    <t>CONTRACT CARERS</t>
  </si>
  <si>
    <t>INTERNAL DEBTORS</t>
  </si>
  <si>
    <t>HUTHWAITE LIBRARY</t>
  </si>
  <si>
    <t>MH OVER 65 RESI ASHF</t>
  </si>
  <si>
    <t>ROBINHOOD SHOP</t>
  </si>
  <si>
    <t>C D R PROCESS</t>
  </si>
  <si>
    <t>VIRTUAL SCHOOL (IP)</t>
  </si>
  <si>
    <t>RETFORD BS CAFÉ</t>
  </si>
  <si>
    <t>BUSSERV&amp;PROJ GRP MGR</t>
  </si>
  <si>
    <t>COUNTRYSIDE ACCES TM</t>
  </si>
  <si>
    <t>CD RUSHCLIFCOMP01833</t>
  </si>
  <si>
    <t>OP NURSING BASSETLAW</t>
  </si>
  <si>
    <t>07614 UNIT1 ADVFACT2</t>
  </si>
  <si>
    <t>MCA JT TRNG BUDGET</t>
  </si>
  <si>
    <t>DEV MGT LANDSCAPE BU</t>
  </si>
  <si>
    <t>AEM PANEL COSTS</t>
  </si>
  <si>
    <t>LD NURSING RUSH</t>
  </si>
  <si>
    <t>ASCH PROP ADVISOR</t>
  </si>
  <si>
    <t>OP SLAS</t>
  </si>
  <si>
    <t>BROXTOWE EY PREMISES</t>
  </si>
  <si>
    <t>JOHN CLIFFORD PRI</t>
  </si>
  <si>
    <t>ORG REDESIGN PROJECT</t>
  </si>
  <si>
    <t>ELIZABETHAN HIGH SEN</t>
  </si>
  <si>
    <t>WEST BRIDGFORD DEPOT</t>
  </si>
  <si>
    <t>LANDSCAPE CONST</t>
  </si>
  <si>
    <t>FLEET MGT &amp; COMPL</t>
  </si>
  <si>
    <t>PORTLAND COMP</t>
  </si>
  <si>
    <t>MANG, BUS COMMERCIAL</t>
  </si>
  <si>
    <t>ADVOCACY</t>
  </si>
  <si>
    <t>B&amp;A PROVISION PLUS</t>
  </si>
  <si>
    <t>EXTERNAL DEBTORS</t>
  </si>
  <si>
    <t>MH FORENSIC TEAM</t>
  </si>
  <si>
    <t>COMMISSIONING</t>
  </si>
  <si>
    <t>INT CARE LEAWOOD&amp;HC</t>
  </si>
  <si>
    <t>ADMIN AND SUPPORT</t>
  </si>
  <si>
    <t>CLOSED JAMES HINCE</t>
  </si>
  <si>
    <t>OP NURSING NEWARK</t>
  </si>
  <si>
    <t>WOODLAND VIEW PRIMAR</t>
  </si>
  <si>
    <t>ISB SPECIAL</t>
  </si>
  <si>
    <t>THE MINSTER</t>
  </si>
  <si>
    <t>LEGAL FEES CLERKS</t>
  </si>
  <si>
    <t>ELS RUSHCLIFFE BC</t>
  </si>
  <si>
    <t>J FUND NNHA 99 00</t>
  </si>
  <si>
    <t>CREATIVE GREEN HOUSE</t>
  </si>
  <si>
    <t>SERVICE DIR E,S &amp; I</t>
  </si>
  <si>
    <t>HAWTONVILLE JUNIOR</t>
  </si>
  <si>
    <t>SPORTS COMMISSIONING</t>
  </si>
  <si>
    <t>DISPLAY ENERGY CERT</t>
  </si>
  <si>
    <t>BELLAMY RD CH'S CTR</t>
  </si>
  <si>
    <t>RECRUITMENT PROJECT</t>
  </si>
  <si>
    <t>ANNESLEY PRIMARY</t>
  </si>
  <si>
    <t>FAMILY GROUP CONFS</t>
  </si>
  <si>
    <t>NDNA MEETINGS</t>
  </si>
  <si>
    <t>CLIENT UNIT</t>
  </si>
  <si>
    <t>CD LEASPARKJNR 01106</t>
  </si>
  <si>
    <t>LD CARERS PBS BASS</t>
  </si>
  <si>
    <t>SUPPORTED LIV TEAM N</t>
  </si>
  <si>
    <t>MH PBS GEDLING</t>
  </si>
  <si>
    <t>FREE NURSG CARE CITY</t>
  </si>
  <si>
    <t>COMMUNITY OUTREACH</t>
  </si>
  <si>
    <t>BALDERTON PLAY DEPOT</t>
  </si>
  <si>
    <t>KILLISICK JUNIOR</t>
  </si>
  <si>
    <t>OT TEAM BASSETLAW</t>
  </si>
  <si>
    <t>EAST MIDS REGION IDP</t>
  </si>
  <si>
    <t>BASSET SPEC GUARD</t>
  </si>
  <si>
    <t>HOLY TRINITY RC</t>
  </si>
  <si>
    <t>ATTENB'RGH/BEESTON</t>
  </si>
  <si>
    <t>LEARNING &amp; CURRIC</t>
  </si>
  <si>
    <t>ORDSALL JUNIOR</t>
  </si>
  <si>
    <t>EARMARKED RES&amp;PROV</t>
  </si>
  <si>
    <t>GATEFORD PARK PRIM</t>
  </si>
  <si>
    <t>ALL SAINTS RC COMP</t>
  </si>
  <si>
    <t>NEW SHER PLAY</t>
  </si>
  <si>
    <t>EMERG DUTY TM ASCH</t>
  </si>
  <si>
    <t>PROP JOINT USE GEN</t>
  </si>
  <si>
    <t>PIERREPONT GAMSTON</t>
  </si>
  <si>
    <t>GM OP POL &amp; PERF</t>
  </si>
  <si>
    <t>BINGHAM DAY SERVICE</t>
  </si>
  <si>
    <t>HIGHWAY MANAGER SOUT</t>
  </si>
  <si>
    <t>YJ OPERATIONAL SUPPO</t>
  </si>
  <si>
    <t>IND PROP GENERAL</t>
  </si>
  <si>
    <t>FLEET WORKSHOP SALS</t>
  </si>
  <si>
    <t>LIVING AT HOME</t>
  </si>
  <si>
    <t>ENGAGE &amp; CO PROD</t>
  </si>
  <si>
    <t>ELS HARRY CARLTON</t>
  </si>
  <si>
    <t>BUSINESS ENGAGEMENT</t>
  </si>
  <si>
    <t>LADYBROOK C C</t>
  </si>
  <si>
    <t>CO 39/41 LOUGHB RD</t>
  </si>
  <si>
    <t>CD EDGEWOODPRI01282</t>
  </si>
  <si>
    <t>SEN IDP/SHORT COURSE</t>
  </si>
  <si>
    <t>NQSW - PILOT</t>
  </si>
  <si>
    <t>CD LAKEVIEWPRI01200</t>
  </si>
  <si>
    <t>URB DES OFF COSTS</t>
  </si>
  <si>
    <t>BUDDYING PROJECT</t>
  </si>
  <si>
    <t>CD SHERWOODJNR 01138</t>
  </si>
  <si>
    <t>DEAN HOLE CE PRIMARY</t>
  </si>
  <si>
    <t>CATERING @ WB</t>
  </si>
  <si>
    <t>GREASLEY BEAUVALE</t>
  </si>
  <si>
    <t>TETC TEAM</t>
  </si>
  <si>
    <t>LD OV 65 NURSING ASH</t>
  </si>
  <si>
    <t>MAKING THE CONNECTIO</t>
  </si>
  <si>
    <t>GEORGE SPENCER SEN</t>
  </si>
  <si>
    <t>VICE CHAIRMANS ALLOW</t>
  </si>
  <si>
    <t>BANKS ROAD INFANT</t>
  </si>
  <si>
    <t>ASPERGERS TEAM</t>
  </si>
  <si>
    <t>NORTH R &amp; A SECT 17</t>
  </si>
  <si>
    <t>CD BRIERLEYFOR 01293</t>
  </si>
  <si>
    <t>SPORTS ENGL TASTERS</t>
  </si>
  <si>
    <t>MAJ PROJ NOW 103526</t>
  </si>
  <si>
    <t>OPEN DOOR NEW OUTLK</t>
  </si>
  <si>
    <t>SOC CARE REF GT CAP</t>
  </si>
  <si>
    <t>HTOS TRANS SCH BUDGT</t>
  </si>
  <si>
    <t>RETFORD OAKS HIGH</t>
  </si>
  <si>
    <t>TRENT VILLAGES</t>
  </si>
  <si>
    <t>EY FOUND STAGE N'KS</t>
  </si>
  <si>
    <t>OLD ADOPTION TEAM</t>
  </si>
  <si>
    <t>SHARED LIVES</t>
  </si>
  <si>
    <t>PARTICIPATION TEAM</t>
  </si>
  <si>
    <t>PERLETHORPE GENERAL</t>
  </si>
  <si>
    <t>BISHOP ALEXANDER PRI</t>
  </si>
  <si>
    <t>CARNARVON PRIMARY</t>
  </si>
  <si>
    <t>HORTICULTURE RESERVE</t>
  </si>
  <si>
    <t>LD OV 65 NURSNG NEWK</t>
  </si>
  <si>
    <t>RATES MISC SITES</t>
  </si>
  <si>
    <t>BEESTON NORTH &amp; LENT</t>
  </si>
  <si>
    <t>EDGEWOOD PRIMARY</t>
  </si>
  <si>
    <t>MAGNUS CE SCHOOL</t>
  </si>
  <si>
    <t>THE MANOR SCHOOL</t>
  </si>
  <si>
    <t>WILLIAM LILLEY INF</t>
  </si>
  <si>
    <t>CD EASTWDCOM01749/50</t>
  </si>
  <si>
    <t>LAKE VIEW PRIMARY</t>
  </si>
  <si>
    <t>BROXTOWE LEGAL FEES</t>
  </si>
  <si>
    <t>GOOD SHEPHERD RC</t>
  </si>
  <si>
    <t>TRENT VALE INFANT</t>
  </si>
  <si>
    <t>RECORDS MGNT SERVICE</t>
  </si>
  <si>
    <t>ASPERGERS PBS</t>
  </si>
  <si>
    <t>MH REABLEMENT BROXT</t>
  </si>
  <si>
    <t>BRUNTS COMPREHENSIVE</t>
  </si>
  <si>
    <t>SOUTH WOLDS 4454</t>
  </si>
  <si>
    <t>BROXTOWE DAY SERVICE</t>
  </si>
  <si>
    <t>LAWRENCE VIEW PRIMAR</t>
  </si>
  <si>
    <t>11A MUSTERS ROAD</t>
  </si>
  <si>
    <t>STONE CROSS LANE</t>
  </si>
  <si>
    <t>HW FLEET TRAIN MGR</t>
  </si>
  <si>
    <t>EIG CHILDRENS CTR</t>
  </si>
  <si>
    <t>CHILDREN'S TRUST</t>
  </si>
  <si>
    <t>FORMER UASC</t>
  </si>
  <si>
    <t>CHIEF EXECUTIVE</t>
  </si>
  <si>
    <t>BRAMWELL EPH</t>
  </si>
  <si>
    <t>TU NUT SCHOOL BUDGET</t>
  </si>
  <si>
    <t>BLDG PM ASCH</t>
  </si>
  <si>
    <t>HOLY CROSS RC PRIM</t>
  </si>
  <si>
    <t>CO THE HALL</t>
  </si>
  <si>
    <t>PROCUREMENT GRP MAN</t>
  </si>
  <si>
    <t>YEOMAN PARK SCHOOL</t>
  </si>
  <si>
    <t>SUPPORT FOR SCHOOLS</t>
  </si>
  <si>
    <t>CD BRAMHILLSCOM01746</t>
  </si>
  <si>
    <t>EAST MARKHAM PRIMARY</t>
  </si>
  <si>
    <t>ADMINSERVS TEAM LEAD</t>
  </si>
  <si>
    <t>HEATHLANDS PRIMARY</t>
  </si>
  <si>
    <t>ADVENTURE BASES</t>
  </si>
  <si>
    <t>BEAUVALE COURT EPH</t>
  </si>
  <si>
    <t>PCT REV CAMPUS CNTRB</t>
  </si>
  <si>
    <t>SEN QUANTUM</t>
  </si>
  <si>
    <t>NEWARK FOSTERING</t>
  </si>
  <si>
    <t>CD MANVERS JUNIOR</t>
  </si>
  <si>
    <t>MOUNT CE PRIMARY</t>
  </si>
  <si>
    <t>INTERPRETING &amp; TRANS</t>
  </si>
  <si>
    <t>NTH VIOLENT CRIME YW</t>
  </si>
  <si>
    <t>ALBANY INFANT</t>
  </si>
  <si>
    <t>BM COUNTY HALL 00029</t>
  </si>
  <si>
    <t>MH OV 65 NURSING GED</t>
  </si>
  <si>
    <t>HAGGONFIELDS PRIMARY</t>
  </si>
  <si>
    <t>MH OVER 65 RESI MANS</t>
  </si>
  <si>
    <t>PLANT MAINTENANCE</t>
  </si>
  <si>
    <t>PORCHESTER RD CAP</t>
  </si>
  <si>
    <t>NHA HLTH ACTION ZONE</t>
  </si>
  <si>
    <t>SHERWOOD EVENTS</t>
  </si>
  <si>
    <t>HAGG FARM GENERAL</t>
  </si>
  <si>
    <t>CD THEWHELDON01815/6</t>
  </si>
  <si>
    <t>DANESWOOD JUNIOR</t>
  </si>
  <si>
    <t>ST.PATRICKS PRI 3767</t>
  </si>
  <si>
    <t>ELIZABETHAN HIGH SCH</t>
  </si>
  <si>
    <t>LD OV 65 NURSING MAN</t>
  </si>
  <si>
    <t>LAND MAINT DIST 1</t>
  </si>
  <si>
    <t>ST MARY &amp; ST MARTIN</t>
  </si>
  <si>
    <t>COMPLEX</t>
  </si>
  <si>
    <t>NET TRAM PAYMTS</t>
  </si>
  <si>
    <t>ST.PETER'S PRI 3296</t>
  </si>
  <si>
    <t>SEN STRATEGY IMPLN</t>
  </si>
  <si>
    <t>CITY HOSPITAL TEAM</t>
  </si>
  <si>
    <t>DAYNCOURT DEPOT</t>
  </si>
  <si>
    <t>PD PBS ASHFIELD</t>
  </si>
  <si>
    <t>REDHILL SEN</t>
  </si>
  <si>
    <t>RYLANDS JUNIOR</t>
  </si>
  <si>
    <t>MANS LEGAL FEES</t>
  </si>
  <si>
    <t>MIDDLE ST RESOURC CT</t>
  </si>
  <si>
    <t>DISCRETIONARY LEARNE</t>
  </si>
  <si>
    <t>CLOSED DC ASHFIELD</t>
  </si>
  <si>
    <t>MH OV 65 NURSNG BROX</t>
  </si>
  <si>
    <t>QUARRYDALE SEN</t>
  </si>
  <si>
    <t>CARERS GRANT RES</t>
  </si>
  <si>
    <t>SHERWOOD LODGE DEPOT</t>
  </si>
  <si>
    <t>HEYMANN PRIMARY</t>
  </si>
  <si>
    <t>MINSTER SEN</t>
  </si>
  <si>
    <t>JEFFRIES PRIMARY</t>
  </si>
  <si>
    <t>ABBEY PRIMARY</t>
  </si>
  <si>
    <t>MAGNUS SEN</t>
  </si>
  <si>
    <t>LD CAMP 100% HEALTH</t>
  </si>
  <si>
    <t>LEADER</t>
  </si>
  <si>
    <t>LD OVER 65 RESI BROX</t>
  </si>
  <si>
    <t>NOTTM CITY C LGR</t>
  </si>
  <si>
    <t>SWIMMING</t>
  </si>
  <si>
    <t>ARNBROOK CC</t>
  </si>
  <si>
    <t>OLLERTON LIBRARY</t>
  </si>
  <si>
    <t>MH INTERAGENCY TRNG</t>
  </si>
  <si>
    <t>CLOSED THREE SPIRES</t>
  </si>
  <si>
    <t>TU ATL SCHOOL BUDGET</t>
  </si>
  <si>
    <t>GREYTHORN PRIMARY</t>
  </si>
  <si>
    <t>CD OLLERTON PRIMARY</t>
  </si>
  <si>
    <t>LD RESIDENTIAL BASS</t>
  </si>
  <si>
    <t>NEWARK BUS STATION</t>
  </si>
  <si>
    <t>CURRICULUM CONTRACTS</t>
  </si>
  <si>
    <t>MANSFIELD EY PREMISE</t>
  </si>
  <si>
    <t>OUTDOOR LIVING</t>
  </si>
  <si>
    <t>EY CHILDCARE DEVEL</t>
  </si>
  <si>
    <t>OTHER DS COSTS</t>
  </si>
  <si>
    <t>ICT REPLACEMENT</t>
  </si>
  <si>
    <t>FAIRFIELD PRIMARY</t>
  </si>
  <si>
    <t>B&amp;A NORTH EAST</t>
  </si>
  <si>
    <t>DOMESTIC VIOLENCE</t>
  </si>
  <si>
    <t>OT TEAM NEWARK</t>
  </si>
  <si>
    <t>MH OV 65 RESI GEDL</t>
  </si>
  <si>
    <t>ALL SAINTS C C</t>
  </si>
  <si>
    <t>RHODESIA C C</t>
  </si>
  <si>
    <t>ABBOTS PANTRY</t>
  </si>
  <si>
    <t>PARK SEN</t>
  </si>
  <si>
    <t>RUFFORD MILL SUPPORT</t>
  </si>
  <si>
    <t>NETHERFIELD INFANT</t>
  </si>
  <si>
    <t>PLAY SPORT</t>
  </si>
  <si>
    <t>TPE LA PRIMARY</t>
  </si>
  <si>
    <t>KINGSBRIDGE WAY</t>
  </si>
  <si>
    <t>DIGBY SCHOOL</t>
  </si>
  <si>
    <t>ALL SAINTS CE PRIM</t>
  </si>
  <si>
    <t>CHETWYND ROAD PRIM</t>
  </si>
  <si>
    <t>PD CARERS PBS NEWARK</t>
  </si>
  <si>
    <t>KNEESALL CE PRIMARY</t>
  </si>
  <si>
    <t>INT CARE MHOP</t>
  </si>
  <si>
    <t>BLIDWORTH LIBRARY</t>
  </si>
  <si>
    <t>ARNOLD HILL SCHOOL</t>
  </si>
  <si>
    <t>UNDERWOOD CE PRIMARY</t>
  </si>
  <si>
    <t>RAVENSHEAD LIBRARY</t>
  </si>
  <si>
    <t>SM CONFERENCE REVIEW</t>
  </si>
  <si>
    <t>Q.E. DEPOT</t>
  </si>
  <si>
    <t>BESTWOOD GENERAL</t>
  </si>
  <si>
    <t>OP CARERS PBS BASS</t>
  </si>
  <si>
    <t>ARTS CORE</t>
  </si>
  <si>
    <t>BAGTHORPE PRIMARY</t>
  </si>
  <si>
    <t>HTOS TRANSP PRIMARY</t>
  </si>
  <si>
    <t>DFG CONTS BROXTOWE</t>
  </si>
  <si>
    <t>PT TRAVEL &amp; DEVELOP</t>
  </si>
  <si>
    <t>FARNSFIELD LIBRARY</t>
  </si>
  <si>
    <t>TATS LEGAL COSTS</t>
  </si>
  <si>
    <t>BRAMCOTE PARK COMP</t>
  </si>
  <si>
    <t>GEDLING VILL SCH CTR</t>
  </si>
  <si>
    <t>SHORT BREAKS</t>
  </si>
  <si>
    <t>INSIDE OUT PROJECT</t>
  </si>
  <si>
    <t>OP RESI ASHFIELD</t>
  </si>
  <si>
    <t>CD JAMESPEAINF01555</t>
  </si>
  <si>
    <t>CLARBOROUGH PRIMARY</t>
  </si>
  <si>
    <t>CLOSED - DO NOT USE</t>
  </si>
  <si>
    <t>IRO'S</t>
  </si>
  <si>
    <t>RESI&amp;NURSING INC DUE</t>
  </si>
  <si>
    <t>MH OVER 65S PBS BROX</t>
  </si>
  <si>
    <t>TURBINE</t>
  </si>
  <si>
    <t>POST ROOM</t>
  </si>
  <si>
    <t>BROOKHILL LEYS PRIM</t>
  </si>
  <si>
    <t>LSD LITERATURE DEV</t>
  </si>
  <si>
    <t>NON PFI RETAINED SER</t>
  </si>
  <si>
    <t>ST MICHAELS VIEW CSC</t>
  </si>
  <si>
    <t>LD OV 65 RESI NEWARK</t>
  </si>
  <si>
    <t>SUTTON BUS STATION</t>
  </si>
  <si>
    <t>ACFS BAD DEBT PROV</t>
  </si>
  <si>
    <t>CD HOLLYWELLPR02758</t>
  </si>
  <si>
    <t>BECKET RC COMP</t>
  </si>
  <si>
    <t>CD CANDLEBYLNPRCOTG</t>
  </si>
  <si>
    <t>BGR SPEC GUARD</t>
  </si>
  <si>
    <t>BEARDALL FIELDS PRIM</t>
  </si>
  <si>
    <t>IND JACKSDALEWRKSHPS</t>
  </si>
  <si>
    <t>COUNTY HOSPITALITY</t>
  </si>
  <si>
    <t>PRIVATE SECTOR</t>
  </si>
  <si>
    <t>EY STANDARDS DEVEL</t>
  </si>
  <si>
    <t>MANNERS SUTTON PRIM</t>
  </si>
  <si>
    <t>TRANSPORT MANSFIELD</t>
  </si>
  <si>
    <t>HOME TO SCHOOL TRANS</t>
  </si>
  <si>
    <t>ALL SAINTS CE INF</t>
  </si>
  <si>
    <t>STAPLEFORD CHS CTR</t>
  </si>
  <si>
    <t>BASKETBALL</t>
  </si>
  <si>
    <t>SHERWOOD HERITAGE SH</t>
  </si>
  <si>
    <t>NETHERFIELD CHS CTR</t>
  </si>
  <si>
    <t>DO NOT USE - EX DSGN</t>
  </si>
  <si>
    <t>AC SUTTON CENTRE</t>
  </si>
  <si>
    <t>OLLERTON CH'S CTR</t>
  </si>
  <si>
    <t>OLLERTON DAY SERVICE</t>
  </si>
  <si>
    <t>LD PBS GEDLING</t>
  </si>
  <si>
    <t>LD NURSING GEDLING</t>
  </si>
  <si>
    <t>PRIM &amp; SPECIAL NORTH</t>
  </si>
  <si>
    <t>WORKFORCE DEVELPT SC</t>
  </si>
  <si>
    <t>MH REABLEMENT BASS</t>
  </si>
  <si>
    <t>BRACKEN HILL SPECIAL</t>
  </si>
  <si>
    <t>HW P.A.C. GROUP MGR</t>
  </si>
  <si>
    <t>MISTERTON PRIMARY</t>
  </si>
  <si>
    <t>HG ADBOLTON 3 00109</t>
  </si>
  <si>
    <t>LOWES WONG JUNIOR</t>
  </si>
  <si>
    <t>EAST LEAKE LIBRARY</t>
  </si>
  <si>
    <t>INNOVATION CENTRE RE</t>
  </si>
  <si>
    <t>GM ACCESS</t>
  </si>
  <si>
    <t>MH OV 65 NURSING ASH</t>
  </si>
  <si>
    <t>REGULATED SERVICES M</t>
  </si>
  <si>
    <t>LD RESI GEDLING</t>
  </si>
  <si>
    <t>WORKSOP SEN</t>
  </si>
  <si>
    <t>ST. ANDREWS CE PRIM</t>
  </si>
  <si>
    <t>LD RESI MANSFIELD</t>
  </si>
  <si>
    <t>PINEWOOD INF/NURS</t>
  </si>
  <si>
    <t>SHERWOOD IND RESERVE</t>
  </si>
  <si>
    <t>BASSETLAW EY PREMISE</t>
  </si>
  <si>
    <t>BRAYWOOD GARDENS EPH</t>
  </si>
  <si>
    <t>CYP IMPROVEMENT PROG</t>
  </si>
  <si>
    <t>NON SCH COM COLLEGES</t>
  </si>
  <si>
    <t>CD ST AUGINF01084</t>
  </si>
  <si>
    <t>PLA CONTRACT</t>
  </si>
  <si>
    <t>CENTRAL RESIDENTIAL</t>
  </si>
  <si>
    <t>CHILWELL CC</t>
  </si>
  <si>
    <t>KS4 ENGAGEMENT</t>
  </si>
  <si>
    <t>LD DEV FUND LDDF CAP</t>
  </si>
  <si>
    <t>MH OVER 65 RESI RUSH</t>
  </si>
  <si>
    <t>ASGS LA MGMT</t>
  </si>
  <si>
    <t>ASHFIELD SEN</t>
  </si>
  <si>
    <t>AUTISM TEAM</t>
  </si>
  <si>
    <t>CD WOODTHRPEINF01485</t>
  </si>
  <si>
    <t>CHRIST THE KING 4700</t>
  </si>
  <si>
    <t>REDGATE SPECIAL</t>
  </si>
  <si>
    <t>LARKFIELDS JUNIOR</t>
  </si>
  <si>
    <t>P O I VCS IN PTNSHP</t>
  </si>
  <si>
    <t>TARGETTED SUPPORT P</t>
  </si>
  <si>
    <t>DEMTIA &amp; E OF L PROJ</t>
  </si>
  <si>
    <t>CROFT PRIMARY</t>
  </si>
  <si>
    <t>RISK AND INSURANCE</t>
  </si>
  <si>
    <t>OP PBS MANSFIELD</t>
  </si>
  <si>
    <t>GM PROVIDER DAY SERV</t>
  </si>
  <si>
    <t>CD DIGBY 01903</t>
  </si>
  <si>
    <t>RECYCLING CREDITS</t>
  </si>
  <si>
    <t>RATES SECONDARY</t>
  </si>
  <si>
    <t>BRAMCOTE HILLS PRIM</t>
  </si>
  <si>
    <t>OP CARERS PBS RUSH</t>
  </si>
  <si>
    <t>ROSEBROOK PRIMARY</t>
  </si>
  <si>
    <t>CF YOUNG CARERS</t>
  </si>
  <si>
    <t>IROS ADMIN</t>
  </si>
  <si>
    <t>SUPPORTED ACCOMMODAT</t>
  </si>
  <si>
    <t>GEDLING LEGAL FEES</t>
  </si>
  <si>
    <t>LD CARERS PBS BROX</t>
  </si>
  <si>
    <t>BRAMCOTE DEPOT</t>
  </si>
  <si>
    <t>TRAVELINE E MIDS</t>
  </si>
  <si>
    <t>INT CARE BASSETLAW</t>
  </si>
  <si>
    <t>EARLY PROF DEV</t>
  </si>
  <si>
    <t>ARTS COMMISSIONING</t>
  </si>
  <si>
    <t>PENSIONS</t>
  </si>
  <si>
    <t>REDLANDS PRIMARY</t>
  </si>
  <si>
    <t>ADULT STROKE GRANT</t>
  </si>
  <si>
    <t>C C MAINTENANCE</t>
  </si>
  <si>
    <t>MILL-TEA SHOP</t>
  </si>
  <si>
    <t>HEALTH FUNDED PROJ</t>
  </si>
  <si>
    <t>ALDERMAN WHITE COMP</t>
  </si>
  <si>
    <t>DERRYMOUNT SCHOOL</t>
  </si>
  <si>
    <t>IP 07727 TRENT CRT1</t>
  </si>
  <si>
    <t>OP RESI GEDLING</t>
  </si>
  <si>
    <t>CORP DIRECTOR-PLACE</t>
  </si>
  <si>
    <t>GATEFORD CC</t>
  </si>
  <si>
    <t>MH SLAS</t>
  </si>
  <si>
    <t>TUXFORD PRIMARY</t>
  </si>
  <si>
    <t>ST.JOHN'S PRI 3055</t>
  </si>
  <si>
    <t>LD OVER 65 PBS RUSH</t>
  </si>
  <si>
    <t>TEAM MGR LANDSCAPE</t>
  </si>
  <si>
    <t>ASHFIELD DAY SERVICE</t>
  </si>
  <si>
    <t>WINTHORPE PRIMARY</t>
  </si>
  <si>
    <t>SIR JOHN SHERBROOKE</t>
  </si>
  <si>
    <t>SS RAVENSDALE</t>
  </si>
  <si>
    <t>SELSTON CE INFANT</t>
  </si>
  <si>
    <t>SS MANSF WOODHOUSE</t>
  </si>
  <si>
    <t>RECTORY ROAD</t>
  </si>
  <si>
    <t>OP PBS RUSHCLIFFE</t>
  </si>
  <si>
    <t>PROTECTN COORDINATOR</t>
  </si>
  <si>
    <t>CRESWELL CRAGS</t>
  </si>
  <si>
    <t>KIMBERLEY LIBRARY</t>
  </si>
  <si>
    <t>SERVICE TEAM LEADER</t>
  </si>
  <si>
    <t>LOCAL INVLT NETWORKS</t>
  </si>
  <si>
    <t>ASK US NOTTS</t>
  </si>
  <si>
    <t>CWD LEGAL FEES</t>
  </si>
  <si>
    <t>ASHFIELD RESI ORDERS</t>
  </si>
  <si>
    <t>SOUTH R &amp; A SECT 17</t>
  </si>
  <si>
    <t>RETFORD OAKS SEN</t>
  </si>
  <si>
    <t>JAMES PEACOCK INFANT</t>
  </si>
  <si>
    <t>SOLUTIONS 4 DATA</t>
  </si>
  <si>
    <t>S NOTTS SUBS MISUSE</t>
  </si>
  <si>
    <t>LADY BAY PRIMARY</t>
  </si>
  <si>
    <t>SERVICE MANAGER SG</t>
  </si>
  <si>
    <t>BGR CONTACT</t>
  </si>
  <si>
    <t>NATIONAL COMP</t>
  </si>
  <si>
    <t>SCHOOLS FORUM</t>
  </si>
  <si>
    <t>PD PBS BROXTOWE</t>
  </si>
  <si>
    <t>GOVERNOR SERV SOLD T</t>
  </si>
  <si>
    <t>MH OV 65 NURSNG MANS</t>
  </si>
  <si>
    <t>B&amp;A PROJECTS</t>
  </si>
  <si>
    <t>PARKDALE PRIMARY</t>
  </si>
  <si>
    <t>SS WARSOP</t>
  </si>
  <si>
    <t>TRANS SOC CARE RES</t>
  </si>
  <si>
    <t>RUFFORD CARAVAN</t>
  </si>
  <si>
    <t>BASSETLAW LIBRARY</t>
  </si>
  <si>
    <t>BUTLERS HILL C C</t>
  </si>
  <si>
    <t>CONSERVATION</t>
  </si>
  <si>
    <t>EAST LEAKE PFI</t>
  </si>
  <si>
    <t>CD SELSTONCOLLE01736</t>
  </si>
  <si>
    <t>CD HALLCROFTI&amp;N01078</t>
  </si>
  <si>
    <t>GOVERNING SERVICES</t>
  </si>
  <si>
    <t>RUSHCLIFFE RES HOUSE</t>
  </si>
  <si>
    <t>LDDF PROJECTS</t>
  </si>
  <si>
    <t>MH OVER 65 PBS RUSH</t>
  </si>
  <si>
    <t>BUSINESS SUPPORT</t>
  </si>
  <si>
    <t>JACKSDALE PRIMARY</t>
  </si>
  <si>
    <t>WILLOUGHBY PRIMARY</t>
  </si>
  <si>
    <t>EY TRAINING &amp; DEV</t>
  </si>
  <si>
    <t>CLOSED INWARD INVEST</t>
  </si>
  <si>
    <t>EASTWOOD COMP</t>
  </si>
  <si>
    <t>OUT OF HOURS RECHRGE</t>
  </si>
  <si>
    <t>VULNERABLE CHILDREN</t>
  </si>
  <si>
    <t>TATS TRAVEL COSTS</t>
  </si>
  <si>
    <t>TROWELL COFE PRIMARY</t>
  </si>
  <si>
    <t>ASPERGERS OV65 NURS</t>
  </si>
  <si>
    <t>B&amp;A O/PROVISION</t>
  </si>
  <si>
    <t>REMISSION SCHEME</t>
  </si>
  <si>
    <t>ARNO VALE JUNIOR</t>
  </si>
  <si>
    <t>PART &amp; BUS DEV</t>
  </si>
  <si>
    <t>KINGSWAY PRIMARY</t>
  </si>
  <si>
    <t>PEOPLES NETWORK</t>
  </si>
  <si>
    <t>CD WESTBRIDJNR 01834</t>
  </si>
  <si>
    <t>HO ADMIN</t>
  </si>
  <si>
    <t>LD NURSING ASHFIELD</t>
  </si>
  <si>
    <t>WB CATERING GENERAL</t>
  </si>
  <si>
    <t>UNBLOCK BARRIER</t>
  </si>
  <si>
    <t>SENCO TRAINING GRANT</t>
  </si>
  <si>
    <t>OT TEAM ASHFIELD</t>
  </si>
  <si>
    <t>CD ALDERMNPNDIN01345</t>
  </si>
  <si>
    <t>PD CARERS PBS GEDL</t>
  </si>
  <si>
    <t>YJ OLD TARG SUPP OPS</t>
  </si>
  <si>
    <t>PLATT LANE KEYWORTH</t>
  </si>
  <si>
    <t>MAUN INFANT/NURSERY</t>
  </si>
  <si>
    <t>BM OLLERTON 00744</t>
  </si>
  <si>
    <t>PRIORY RC PRIMARY</t>
  </si>
  <si>
    <t>CLEANING DISTRICT 2</t>
  </si>
  <si>
    <t>EASTLANDS JUNIOR</t>
  </si>
  <si>
    <t>KIRKBY WEST C C</t>
  </si>
  <si>
    <t>FOSTERING FUTURES</t>
  </si>
  <si>
    <t>CARLTON CHS CTR</t>
  </si>
  <si>
    <t>LD RESI RUSHCLIFFE</t>
  </si>
  <si>
    <t>SMARTCARD IT DEV</t>
  </si>
  <si>
    <t>HORTICULTURE SPS RES</t>
  </si>
  <si>
    <t>FOUNTAINDALE SCHOOL</t>
  </si>
  <si>
    <t>WHITEWATER FTBALL TM</t>
  </si>
  <si>
    <t>ASCH TRUST FUNDS</t>
  </si>
  <si>
    <t>HTOS TRANSP GENERAL</t>
  </si>
  <si>
    <t>CD HOLGATECOMP 01715</t>
  </si>
  <si>
    <t>LD PBS ASHFIELD</t>
  </si>
  <si>
    <t>EDWALTON PRIMARY</t>
  </si>
  <si>
    <t>DEMOCRATIC SERVICES</t>
  </si>
  <si>
    <t>ALBANY JUNIOR</t>
  </si>
  <si>
    <t>CO THOROTON RD 00034</t>
  </si>
  <si>
    <t>CD EDWALTONPRIM01549</t>
  </si>
  <si>
    <t>FREE NURSG CARE MANF</t>
  </si>
  <si>
    <t>RAMPTON PRIMARY</t>
  </si>
  <si>
    <t>BRINSLEY PRIMARY</t>
  </si>
  <si>
    <t>YOUTH DST</t>
  </si>
  <si>
    <t>MINOR WORKS SPECIAL</t>
  </si>
  <si>
    <t>DO NOT USE - EX OPS</t>
  </si>
  <si>
    <t>IPWRK BLIDWORTH</t>
  </si>
  <si>
    <t>NEWARK SPEC GUARD</t>
  </si>
  <si>
    <t>FS CRIME PREVENTION&amp;</t>
  </si>
  <si>
    <t>PERMAN'T AAP FUNDING</t>
  </si>
  <si>
    <t>ASHFIELD SCHOOL</t>
  </si>
  <si>
    <t>QMM - COMMUNITY</t>
  </si>
  <si>
    <t>C PARKS MANAGERS SAL</t>
  </si>
  <si>
    <t>COMPOSTING WCA</t>
  </si>
  <si>
    <t>FARMILO PRIMARY</t>
  </si>
  <si>
    <t>CF DOMESTIC VIOLENCE</t>
  </si>
  <si>
    <t>PLAY FOR DISABLED</t>
  </si>
  <si>
    <t>CD ST PATRICKSRCPRI</t>
  </si>
  <si>
    <t>LAKESIDE ADVENTURE B</t>
  </si>
  <si>
    <t>KINGSMILL WAY</t>
  </si>
  <si>
    <t>RUDDINGTON LIBRARY</t>
  </si>
  <si>
    <t>BASS PFI RET POST 16</t>
  </si>
  <si>
    <t>SYSTEMS SUPPORT</t>
  </si>
  <si>
    <t>CD THE MEDEN 01688</t>
  </si>
  <si>
    <t>TRANSPORT ASHFIELD</t>
  </si>
  <si>
    <t>NORTH CLIFTON PRIM</t>
  </si>
  <si>
    <t>EXTERNAL CREDITORS</t>
  </si>
  <si>
    <t>SHERWD WEST CHS CTR</t>
  </si>
  <si>
    <t>HOUSING BLIGHT NET</t>
  </si>
  <si>
    <t>CD ST JOHNSCEPRIM</t>
  </si>
  <si>
    <t>CD GROVE SCHOOL01700</t>
  </si>
  <si>
    <t>MH OTHER COSTS</t>
  </si>
  <si>
    <t>ST.JOSEPH'S PRI 3770</t>
  </si>
  <si>
    <t>TOOTHILL BINGHAM COM</t>
  </si>
  <si>
    <t>NETTLEWORTH INFANT</t>
  </si>
  <si>
    <t>WYNNDALE C C</t>
  </si>
  <si>
    <t>LAMBLEY PRIMARY</t>
  </si>
  <si>
    <t>HWRC AVAILABILITY</t>
  </si>
  <si>
    <t>TOOT HILL SEN</t>
  </si>
  <si>
    <t>KIMBERLEY SEN</t>
  </si>
  <si>
    <t>HTOS TRANSP HOSP EDU</t>
  </si>
  <si>
    <t>HOUSING LAND GENERAL</t>
  </si>
  <si>
    <t>OP RESI RUSHCLIFFE</t>
  </si>
  <si>
    <t>OT TEAM MANSFIELD</t>
  </si>
  <si>
    <t>TOLLERTON PRIMARY</t>
  </si>
  <si>
    <t>ARTIST LED WORKSHOPS</t>
  </si>
  <si>
    <t>MAPPERLEY LIBRARY</t>
  </si>
  <si>
    <t>HALAM CE PRIMARY</t>
  </si>
  <si>
    <t>CD HIGHOAKHMPRI01680</t>
  </si>
  <si>
    <t>TITCHFIELD CC COSTS</t>
  </si>
  <si>
    <t>LD&amp;MH COMM CARE PM</t>
  </si>
  <si>
    <t>FREE NURSG CARE NEWK</t>
  </si>
  <si>
    <t>BM MEADOW HSE 00266</t>
  </si>
  <si>
    <t>AEM INTERAGENCY</t>
  </si>
  <si>
    <t>MARK&amp; YOUTH CONTRACT</t>
  </si>
  <si>
    <t>SUTTON BONNINGTONLIB</t>
  </si>
  <si>
    <t>IMP PROCUREMENT</t>
  </si>
  <si>
    <t>INT CARE BRAYWOOD</t>
  </si>
  <si>
    <t>LOCAL BUS SERV INC</t>
  </si>
  <si>
    <t>HMP WHATTON LIB</t>
  </si>
  <si>
    <t>CO QUEENS BLDG 00005</t>
  </si>
  <si>
    <t>SCH GRNTS &amp; PASSES</t>
  </si>
  <si>
    <t>CHURCH STREET</t>
  </si>
  <si>
    <t>HOMELESSNESS</t>
  </si>
  <si>
    <t>NATIONAL CE PRIMARY</t>
  </si>
  <si>
    <t>SSLP WEST BASSETLAW</t>
  </si>
  <si>
    <t>WCA TRADE RECHG</t>
  </si>
  <si>
    <t>LOWDHAM CE PRIMARY</t>
  </si>
  <si>
    <t>DIVISIONAL IMPRVM'TS</t>
  </si>
  <si>
    <t>COUNTY ENT FOODS</t>
  </si>
  <si>
    <t>RATES PRIMARY</t>
  </si>
  <si>
    <t>SIGSLIGH&amp;ITS TEAMMAN</t>
  </si>
  <si>
    <t>INC HOLDING ACCOUNT</t>
  </si>
  <si>
    <t>LEGIONELLA NON SCH</t>
  </si>
  <si>
    <t>LEAWOOD MANOR EPH</t>
  </si>
  <si>
    <t>LD CARERS PBS NEWARK</t>
  </si>
  <si>
    <t>CC SLT PROJECT</t>
  </si>
  <si>
    <t>CD ALDERMNWHCOM01744</t>
  </si>
  <si>
    <t>ANNIE HOLGATE C C</t>
  </si>
  <si>
    <t>GREY FLEET INCOME</t>
  </si>
  <si>
    <t>STAT FREE PASSES</t>
  </si>
  <si>
    <t>CD JOHNHUNTI&amp;N 01216</t>
  </si>
  <si>
    <t>FIN SERV SERVICE DIR</t>
  </si>
  <si>
    <t>FUTURES</t>
  </si>
  <si>
    <t>TEAM MGR CLEANING</t>
  </si>
  <si>
    <t>ICES OLD SCHEME BS</t>
  </si>
  <si>
    <t>WHEELS TO WORK</t>
  </si>
  <si>
    <t>CD TOOTHILL01825/6/7</t>
  </si>
  <si>
    <t>EXT PLACEMENT EXTENS</t>
  </si>
  <si>
    <t>MH NURSING GEDLING</t>
  </si>
  <si>
    <t>ECON DEVELPM OFFICER</t>
  </si>
  <si>
    <t>LANTERN LANE PRIMARY</t>
  </si>
  <si>
    <t>RUFFORD CRAFT SHOP</t>
  </si>
  <si>
    <t>ICES - OLD SCHEME</t>
  </si>
  <si>
    <t>ST PHILIP NERI PRIM</t>
  </si>
  <si>
    <t>SCHOOLS OUTREACH</t>
  </si>
  <si>
    <t>RELIEF&amp;SESSI WORKERS</t>
  </si>
  <si>
    <t>LAC CONTACT</t>
  </si>
  <si>
    <t>EDGEWOOD LIBRARY</t>
  </si>
  <si>
    <t>ADULT LD GRANT AID</t>
  </si>
  <si>
    <t>CD JOHN HUNT JUNIOR</t>
  </si>
  <si>
    <t>E&amp;R AND PPCS FINANCE</t>
  </si>
  <si>
    <t>SHERWOOD IND LEDGER</t>
  </si>
  <si>
    <t>CLOSED NEW OUTLOOK</t>
  </si>
  <si>
    <t>SAFEGDNG BD CONTRIB</t>
  </si>
  <si>
    <t>KIRKBY-IN-ASHFLD LIB</t>
  </si>
  <si>
    <t>EY INCLUSION (LA)</t>
  </si>
  <si>
    <t>CULTURAL SERVS COMMI</t>
  </si>
  <si>
    <t>WYNNDALE DRIVE PRI</t>
  </si>
  <si>
    <t>GROVE STREET DS</t>
  </si>
  <si>
    <t>DCARE EXPAN TRANS</t>
  </si>
  <si>
    <t>1004 SUTTON NURSERY</t>
  </si>
  <si>
    <t>IPWRK HAZEL HIGH MRG</t>
  </si>
  <si>
    <t>YFSW AGENCY STAFF</t>
  </si>
  <si>
    <t>OPTIONS APPRAISAL</t>
  </si>
  <si>
    <t>CHUTER EDE PRIMARY</t>
  </si>
  <si>
    <t>I WORK LD EMPLOYMENT</t>
  </si>
  <si>
    <t>HADDON PRIMARY</t>
  </si>
  <si>
    <t>HORSENDALE PRIMARY</t>
  </si>
  <si>
    <t>RURAL BROADBAND</t>
  </si>
  <si>
    <t>CLOSED OPEN DOOR</t>
  </si>
  <si>
    <t>NEWARK RESI ORDERS</t>
  </si>
  <si>
    <t>SPORTS REVIEW OFYEAR</t>
  </si>
  <si>
    <t>MANAGEMENT COST</t>
  </si>
  <si>
    <t>LD RESI ASHFIELD</t>
  </si>
  <si>
    <t>CD BISHOPALEXPR01226</t>
  </si>
  <si>
    <t>ICT TRAINING</t>
  </si>
  <si>
    <t>PD PBS BASSETLAW</t>
  </si>
  <si>
    <t>PD RESIDENTIAL BASS</t>
  </si>
  <si>
    <t>THE MEDEN SCHOOL</t>
  </si>
  <si>
    <t>CHADBURN HOUSE</t>
  </si>
  <si>
    <t>SCH PROV &amp; PLANNING</t>
  </si>
  <si>
    <t>ISB SECONDARY</t>
  </si>
  <si>
    <t>ASHF INCLUSIVE SPORT</t>
  </si>
  <si>
    <t>CD SIRJOHNSHERB01486</t>
  </si>
  <si>
    <t>OLLERTON PRIMARY</t>
  </si>
  <si>
    <t>DCPT BGR SECTION 17</t>
  </si>
  <si>
    <t>ABBEY HILL PRIMARY</t>
  </si>
  <si>
    <t>SUP REG &amp; SERV DEV</t>
  </si>
  <si>
    <t>LD OVER 65 RESI RUSH</t>
  </si>
  <si>
    <t>TRADE UNION DUTIES</t>
  </si>
  <si>
    <t>DALESTORTH PRIMARY</t>
  </si>
  <si>
    <t>WESTVIEW</t>
  </si>
  <si>
    <t>PD PBS MANSFIELD</t>
  </si>
  <si>
    <t>ST.PETER'S PRI 3089</t>
  </si>
  <si>
    <t>PETTY CASH ASCH</t>
  </si>
  <si>
    <t>CT OF PROTECTION ACC</t>
  </si>
  <si>
    <t>B&amp;A WEST OLC O/PROV</t>
  </si>
  <si>
    <t>PD CARERS PBS BASS</t>
  </si>
  <si>
    <t>SEN PDSS</t>
  </si>
  <si>
    <t>SUPP PEOPLE ADMIN GT</t>
  </si>
  <si>
    <t>MANSFIELD INT CARE</t>
  </si>
  <si>
    <t>STH NOTTS DAYCARERS</t>
  </si>
  <si>
    <t>NEWSTEAD PRIMARY</t>
  </si>
  <si>
    <t>MH PBS BASSETLAW</t>
  </si>
  <si>
    <t>YJ OUTREACH&amp;OPEN ACC</t>
  </si>
  <si>
    <t>GEDLING</t>
  </si>
  <si>
    <t>GM - CDS &amp; ASSESS</t>
  </si>
  <si>
    <t>C CARD</t>
  </si>
  <si>
    <t>SUPPORTED LIV TEAM S</t>
  </si>
  <si>
    <t>COMPOSTING HWRC</t>
  </si>
  <si>
    <t>DAY SERVICE MOD PM</t>
  </si>
  <si>
    <t>GM DAY SERVICES</t>
  </si>
  <si>
    <t>MH RESI NEWARK</t>
  </si>
  <si>
    <t>MH RESI BROXTOWE</t>
  </si>
  <si>
    <t>BM PROSPECT HS 00726</t>
  </si>
  <si>
    <t>WEFLR RGTS ADV LINE</t>
  </si>
  <si>
    <t>CLASP BLOCK ACCOM</t>
  </si>
  <si>
    <t>CHILDCARE VOUCHERS</t>
  </si>
  <si>
    <t>ST. LUKES CE PRIMARY</t>
  </si>
  <si>
    <t>IND BRIERLEY IND PK</t>
  </si>
  <si>
    <t>DEBT RECOVERY &amp; ENF</t>
  </si>
  <si>
    <t>NOTT CITY RECHARGES</t>
  </si>
  <si>
    <t>ANNIE HOLGATE JUNIOR</t>
  </si>
  <si>
    <t>SOC CARE WORKFORCE</t>
  </si>
  <si>
    <t>SEN ACCREDITED</t>
  </si>
  <si>
    <t>PROBATION PROJECTS</t>
  </si>
  <si>
    <t>NEW VEHICLES</t>
  </si>
  <si>
    <t>BASS PFI PORTLND SEC</t>
  </si>
  <si>
    <t>CHURCH VALE PRIMARY</t>
  </si>
  <si>
    <t>YOUNG PEOPLE ENTERPR</t>
  </si>
  <si>
    <t>MH OV 65 PBS NEWARK</t>
  </si>
  <si>
    <t>ISB PRIMARY</t>
  </si>
  <si>
    <t>WEST BRIDGFORD LIB</t>
  </si>
  <si>
    <t>JUBILEE COURT EPH</t>
  </si>
  <si>
    <t>RUSHCLIFFE OFFICES</t>
  </si>
  <si>
    <t>MUSIC EDUCATION HUB</t>
  </si>
  <si>
    <t>IPWRK NEWSTEAD</t>
  </si>
  <si>
    <t>ENERGY WORKS BUDGET</t>
  </si>
  <si>
    <t>DONT USE DATA &amp; PERF</t>
  </si>
  <si>
    <t>BENEFITS INFO TEAM</t>
  </si>
  <si>
    <t>FAMILY RESOURCE SERV</t>
  </si>
  <si>
    <t>IROS</t>
  </si>
  <si>
    <t>GROVE SCHOOL</t>
  </si>
  <si>
    <t>CHRIST THE KING SEN</t>
  </si>
  <si>
    <t>LD OV 65 NURSNG BASS</t>
  </si>
  <si>
    <t>3-4YR OLDS UNIVERSAL</t>
  </si>
  <si>
    <t>VIOLENT CRIME ACTIVI</t>
  </si>
  <si>
    <t>RURAL FAM CH'S CTR</t>
  </si>
  <si>
    <t>PD RESI RUSHCLIFFE</t>
  </si>
  <si>
    <t>ASCH &amp; PP FINANCE</t>
  </si>
  <si>
    <t>CD BEESTNFLDSPR01343</t>
  </si>
  <si>
    <t>PLAY SERVICE MANAGER</t>
  </si>
  <si>
    <t>CO BALDERTON GATE</t>
  </si>
  <si>
    <t>FM BUILDING CLEANING</t>
  </si>
  <si>
    <t>RESI CARE SM N</t>
  </si>
  <si>
    <t>YOUTH MUSIC GRANT</t>
  </si>
  <si>
    <t>CROSSDALE DRIVE PRIM</t>
  </si>
  <si>
    <t>AHDC-CONTRACT CARE</t>
  </si>
  <si>
    <t>HTOS TRANSP SEC</t>
  </si>
  <si>
    <t>CODDINGTON CE PRIM</t>
  </si>
  <si>
    <t>ASHFIELD SPEC GUARD</t>
  </si>
  <si>
    <t>RUSH DAY CENTRE</t>
  </si>
  <si>
    <t>HOLY FAMILY RC PRIM</t>
  </si>
  <si>
    <t>EARLY YEARS FOUND</t>
  </si>
  <si>
    <t>NCC &amp; PRIVATE HOMES</t>
  </si>
  <si>
    <t>BECKINGHAM PRIMARY</t>
  </si>
  <si>
    <t>HTOS TRANSP SPECIAL</t>
  </si>
  <si>
    <t>VISITORS INFO CENTRE</t>
  </si>
  <si>
    <t>DUKERIES LIBRARY</t>
  </si>
  <si>
    <t>JOSEPH WHITAKER SEN</t>
  </si>
  <si>
    <t>SNB PARTNERSHIPS</t>
  </si>
  <si>
    <t>CD MINSTER 01699</t>
  </si>
  <si>
    <t>CD NATIONALCEPR01245</t>
  </si>
  <si>
    <t>COLLEGE HOUSE JUNIOR</t>
  </si>
  <si>
    <t>CD RAVENSHDCEPR01233</t>
  </si>
  <si>
    <t>NON CG YOUNG CARERS</t>
  </si>
  <si>
    <t>NETHERFIELD PRIMARY</t>
  </si>
  <si>
    <t>WASTE &amp; ENERGY OTHER</t>
  </si>
  <si>
    <t>BROXTOWE</t>
  </si>
  <si>
    <t>CD SUTNCTRCOM01740/1</t>
  </si>
  <si>
    <t>ETHEL WAINWRIGHT PRI</t>
  </si>
  <si>
    <t>DOMESTIC VIOLENCE TR</t>
  </si>
  <si>
    <t>B&amp;A COMPLEX PROVSN</t>
  </si>
  <si>
    <t>OP PBS BROXTOWE</t>
  </si>
  <si>
    <t>INV TO SAVE LINK AGE</t>
  </si>
  <si>
    <t>STANDHILL INFANT</t>
  </si>
  <si>
    <t>THE MILL LL85012</t>
  </si>
  <si>
    <t>CMHT RUSHCLIFFE</t>
  </si>
  <si>
    <t>CD EASTLANDSJNR01127</t>
  </si>
  <si>
    <t>NORTHFIELD PRIMARY</t>
  </si>
  <si>
    <t>REIMBURSEMENTS INDS</t>
  </si>
  <si>
    <t>PRIMARY SECURITY</t>
  </si>
  <si>
    <t>CD NORTHFIELDPR01042</t>
  </si>
  <si>
    <t>HW MANAGEMNT GRP MGR</t>
  </si>
  <si>
    <t>STATUTORY SERVICES</t>
  </si>
  <si>
    <t>ASPERGERS NURSING</t>
  </si>
  <si>
    <t>COMPOSTABLE WASTE TR</t>
  </si>
  <si>
    <t>LOWDHAM LIBRARY</t>
  </si>
  <si>
    <t>CONSULTANCY &amp; TRNG</t>
  </si>
  <si>
    <t>PD RESI MANSFIELD</t>
  </si>
  <si>
    <t>BEECH HILL SPECIAL</t>
  </si>
  <si>
    <t>GEDLING RESOURCE HSE</t>
  </si>
  <si>
    <t>NEWARK DAY SERVICES</t>
  </si>
  <si>
    <t>TRANSPORT</t>
  </si>
  <si>
    <t>CENTRAL INFANT</t>
  </si>
  <si>
    <t>OTHER INCOME</t>
  </si>
  <si>
    <t>WALKERINGHAM PRIMARY</t>
  </si>
  <si>
    <t>EDWINSTOWE LIBRARY</t>
  </si>
  <si>
    <t>11 MOOR LANE</t>
  </si>
  <si>
    <t>GOLDEN GARDEN PROJ</t>
  </si>
  <si>
    <t>WOODTHORPE INFANT</t>
  </si>
  <si>
    <t>HELMSLEY ROAD</t>
  </si>
  <si>
    <t>SIGNS AND SYMBOLS</t>
  </si>
  <si>
    <t>OP PBS NEWARK</t>
  </si>
  <si>
    <t>UNDER 14S</t>
  </si>
  <si>
    <t>B&amp;A WEST OLC</t>
  </si>
  <si>
    <t>INDEP BIRTH PARENT</t>
  </si>
  <si>
    <t>BUTLERS HILL INFANT</t>
  </si>
  <si>
    <t>MORVEN PARK PRIMARY</t>
  </si>
  <si>
    <t>ASHFIELD EY PREMISES</t>
  </si>
  <si>
    <t>ROBERT MILES JUNIOR</t>
  </si>
  <si>
    <t>MSG TEACHING ASSISTA</t>
  </si>
  <si>
    <t>THE BIG HOUSE</t>
  </si>
  <si>
    <t>RADCLIFFE JUNIOR</t>
  </si>
  <si>
    <t>NORTH LEVERTON PRIM</t>
  </si>
  <si>
    <t>HOLLES STREET</t>
  </si>
  <si>
    <t>YJ WEST</t>
  </si>
  <si>
    <t>YOUTH ARTS</t>
  </si>
  <si>
    <t>SCR ICT GRANT</t>
  </si>
  <si>
    <t>HG ADBOLTON 2 00108</t>
  </si>
  <si>
    <t>LB 3ADBOLTONCOT00109</t>
  </si>
  <si>
    <t>OP RESI MANSFIELD</t>
  </si>
  <si>
    <t>QUARRYDALE SCHOOL</t>
  </si>
  <si>
    <t>PERS BUDGETS INC DUE</t>
  </si>
  <si>
    <t>VOLUNTARY SECT DEVEL</t>
  </si>
  <si>
    <t>BREAKS IN PARTNERS'P</t>
  </si>
  <si>
    <t>EHCP SPECIALIST PROV</t>
  </si>
  <si>
    <t>MANTON C C</t>
  </si>
  <si>
    <t>SEXUAL ASSAULT REFER</t>
  </si>
  <si>
    <t>GM LIBS ARCHIVES INF</t>
  </si>
  <si>
    <t>RUSHCLIFFE SEN</t>
  </si>
  <si>
    <t>CD CHUTEREDEPR 01215</t>
  </si>
  <si>
    <t>C C RENT</t>
  </si>
  <si>
    <t>MH RESI ASHFIELD</t>
  </si>
  <si>
    <t>PERIPATETIC D3</t>
  </si>
  <si>
    <t>EIG GENERAL</t>
  </si>
  <si>
    <t>EXTERNAL FOSTER PLAC</t>
  </si>
  <si>
    <t>R &amp; A SOUTH CONTACT</t>
  </si>
  <si>
    <t>BRIDGE CH'S CTR</t>
  </si>
  <si>
    <t>SOLUTIONS 4 DATA RES</t>
  </si>
  <si>
    <t>CARLTON LE WILL SEN</t>
  </si>
  <si>
    <t>PREM RET SEC SCH BUD</t>
  </si>
  <si>
    <t>RADCLIFFE O - T LIB</t>
  </si>
  <si>
    <t>FOREST VIEW JUNIOR</t>
  </si>
  <si>
    <t>FEASIBILITY STUDIES</t>
  </si>
  <si>
    <t>TRANSPORT N&amp;B</t>
  </si>
  <si>
    <t>SHELTERED EMPLOYMENT</t>
  </si>
  <si>
    <t>CO CONTINGENCY</t>
  </si>
  <si>
    <t>SELSTON SEN</t>
  </si>
  <si>
    <t>PPS OFFICER</t>
  </si>
  <si>
    <t>ADULT PD GRANT AID</t>
  </si>
  <si>
    <t>MH OVER 65 PBS BASS</t>
  </si>
  <si>
    <t>EASTCROFT GATE FEE</t>
  </si>
  <si>
    <t>MH RESI RUSHCLIFFE</t>
  </si>
  <si>
    <t>CMHT BASSETLAW</t>
  </si>
  <si>
    <t>SG CHILDREN IN ED</t>
  </si>
  <si>
    <t>VOL COMM TRANS MGT</t>
  </si>
  <si>
    <t>SMARTCARD INCOME</t>
  </si>
  <si>
    <t>NEWARK LIBRARY</t>
  </si>
  <si>
    <t>ASPERGERS RESI</t>
  </si>
  <si>
    <t>WESTWOOD EPH</t>
  </si>
  <si>
    <t>SCHOOLS CATERING</t>
  </si>
  <si>
    <t>BLDG PM CYP SCHLS</t>
  </si>
  <si>
    <t>DIGITAL</t>
  </si>
  <si>
    <t>NATIONAL SEN</t>
  </si>
  <si>
    <t>CARLTON HILL LIBRARY</t>
  </si>
  <si>
    <t>JT FNDG NHA HLDG ACC</t>
  </si>
  <si>
    <t>WILLOW BROOK PRIMARY</t>
  </si>
  <si>
    <t>RUFFORD COUNTRY PK</t>
  </si>
  <si>
    <t>WEST BRIDGFORD SEN</t>
  </si>
  <si>
    <t>KING EDWIN PRIM</t>
  </si>
  <si>
    <t>BLDNG PM COMPL CORE</t>
  </si>
  <si>
    <t>PHOENIX UNIT TRADING</t>
  </si>
  <si>
    <t>FLINTHAM PRIMARY</t>
  </si>
  <si>
    <t>DFG CONT B&amp;N</t>
  </si>
  <si>
    <t>CD CARNARVONPRI01543</t>
  </si>
  <si>
    <t>OP RESI BROXTOWE</t>
  </si>
  <si>
    <t>EASTWOOD C C</t>
  </si>
  <si>
    <t>CLIPSTONE LIBRARY</t>
  </si>
  <si>
    <t>DIRECTORATE//OTHER</t>
  </si>
  <si>
    <t>SAVINGS &amp; EFFIC</t>
  </si>
  <si>
    <t>MH PBS RUSHCLIFFE</t>
  </si>
  <si>
    <t>ROUND HILL PRIMARY</t>
  </si>
  <si>
    <t>NEWARK CONTACT</t>
  </si>
  <si>
    <t>THRUMPTON PRIMARY</t>
  </si>
  <si>
    <t>EPS NOTTM UNIVERSITY</t>
  </si>
  <si>
    <t>ALDERMAN POUNDER INF</t>
  </si>
  <si>
    <t>DUKERIES SEN</t>
  </si>
  <si>
    <t>CD BROOMHILLJNR01239</t>
  </si>
  <si>
    <t>LOCAL STUDIES</t>
  </si>
  <si>
    <t>TATS OTHER COSTS</t>
  </si>
  <si>
    <t>OLIVER QUIBELL INF</t>
  </si>
  <si>
    <t>CO ROLLESTON 00027</t>
  </si>
  <si>
    <t>PPS - CHOICE ADVICE</t>
  </si>
  <si>
    <t>LD PBS BROXTOWE</t>
  </si>
  <si>
    <t>PRIORY CE PRIMARY</t>
  </si>
  <si>
    <t>MILK/KM GENERAL</t>
  </si>
  <si>
    <t>JCU CONSULT AND DEV</t>
  </si>
  <si>
    <t>KIMBERLEY COMP</t>
  </si>
  <si>
    <t>HARWORTH CE AIDED PR</t>
  </si>
  <si>
    <t>PENSION&amp;TREASURY MGT</t>
  </si>
  <si>
    <t>YPLA YOUNG APP'SHIPS</t>
  </si>
  <si>
    <t>HOME FROM HOME</t>
  </si>
  <si>
    <t>STAFFING PERMANENCE</t>
  </si>
  <si>
    <t>STAFFING - BGR DCPT</t>
  </si>
  <si>
    <t>CLOSED LEAWOOD MANOR</t>
  </si>
  <si>
    <t>LD OV 65 PBS GEDLING</t>
  </si>
  <si>
    <t>EPS GENERAL</t>
  </si>
  <si>
    <t>YA COM THINK FAMILY</t>
  </si>
  <si>
    <t>MH OV 65 RESI BASS</t>
  </si>
  <si>
    <t>LOVERS LANE PRIMARY</t>
  </si>
  <si>
    <t>LD NURSING NEWARK</t>
  </si>
  <si>
    <t>PD CARERS PBS ASHF</t>
  </si>
  <si>
    <t>LD ADVOCACY</t>
  </si>
  <si>
    <t>GROVE SEN</t>
  </si>
  <si>
    <t>CWD ACTS AND SUPP</t>
  </si>
  <si>
    <t>OP CARERS PBS GEDL</t>
  </si>
  <si>
    <t>BERRY HILL PRIMARY</t>
  </si>
  <si>
    <t>LOGISTICS &amp; OPERATIO</t>
  </si>
  <si>
    <t>HSNG CALVERTON</t>
  </si>
  <si>
    <t>SERLBY PARK SCHOOL</t>
  </si>
  <si>
    <t>ST. SWITHUNS CE PRIM</t>
  </si>
  <si>
    <t>CO CENTENARY HS00234</t>
  </si>
  <si>
    <t>NEWARK CST</t>
  </si>
  <si>
    <t>EY FOUND STAGE VISIT</t>
  </si>
  <si>
    <t>FUTURES CORE STAFFIN</t>
  </si>
  <si>
    <t>LINGS BAR HOSPITAL</t>
  </si>
  <si>
    <t>JESSE GRAY PRIMARY</t>
  </si>
  <si>
    <t>ST.JOSEPH'S PRI 3710</t>
  </si>
  <si>
    <t>RED OAKS CAP CONTRBS</t>
  </si>
  <si>
    <t>HOLGATE SEN</t>
  </si>
  <si>
    <t>CO MASONIC LODGE CP</t>
  </si>
  <si>
    <t>SSLP GEDLING</t>
  </si>
  <si>
    <t>CD NEWARK HIGH 01694</t>
  </si>
  <si>
    <t>CD DALESTORTHPR01294</t>
  </si>
  <si>
    <t>DCPT ASHFIELD S17</t>
  </si>
  <si>
    <t>SUMMER HOUSE C C</t>
  </si>
  <si>
    <t>MANOR SEN</t>
  </si>
  <si>
    <t>SOCIAL CARE REF G L</t>
  </si>
  <si>
    <t>SOUTH R &amp; A STAFFING</t>
  </si>
  <si>
    <t>LANGAR CE PRIMARY</t>
  </si>
  <si>
    <t>WORKFORCE</t>
  </si>
  <si>
    <t>HARDCORE TRANSPORTED</t>
  </si>
  <si>
    <t>GUNTHORPE CE PRIMARY</t>
  </si>
  <si>
    <t>CHILDCARE RC ESF 02</t>
  </si>
  <si>
    <t>30 STEEDMAN AVE GEDL</t>
  </si>
  <si>
    <t>LD NURSING MANSFIELD</t>
  </si>
  <si>
    <t>KIRKBY COLLEGE SEN</t>
  </si>
  <si>
    <t>TOOT HILL COMP</t>
  </si>
  <si>
    <t>FOUNTAINDALE</t>
  </si>
  <si>
    <t>PROSPECT KILTON CC</t>
  </si>
  <si>
    <t>APPEALS-ADMIS/EXCLUS</t>
  </si>
  <si>
    <t>LAWNVIEW HOUSE</t>
  </si>
  <si>
    <t>CD HEYMANN PRIM01557</t>
  </si>
  <si>
    <t>FOSTERING TEAM</t>
  </si>
  <si>
    <t>SERV ORG &amp; REVIEW A&amp;</t>
  </si>
  <si>
    <t>REACH OUT PROJECT</t>
  </si>
  <si>
    <t>SENIOR EQUALITIESOFF</t>
  </si>
  <si>
    <t>FACILITIES MGT</t>
  </si>
  <si>
    <t>HILLOCKS PRIMARY</t>
  </si>
  <si>
    <t>MANS SPEC GUARD</t>
  </si>
  <si>
    <t>PD CARERS PBS RUSH</t>
  </si>
  <si>
    <t>PREVENTATIVE TECH GT</t>
  </si>
  <si>
    <t>INDUSTRIAL ACTION</t>
  </si>
  <si>
    <t>SECONDARY SCHOOLS</t>
  </si>
  <si>
    <t>NEWA &amp; SHER EY PREMI</t>
  </si>
  <si>
    <t>HALLCROFT INFANT</t>
  </si>
  <si>
    <t>NEW WOODS CC</t>
  </si>
  <si>
    <t>BASS PFI STGILESSPEC</t>
  </si>
  <si>
    <t>VALLEY SCHOOL</t>
  </si>
  <si>
    <t>MH CARERS PBS RUSH</t>
  </si>
  <si>
    <t>SENIOR EXEC OFFICER</t>
  </si>
  <si>
    <t>SERVICE REVIEWS</t>
  </si>
  <si>
    <t>SITTING &amp; BEFRIENDNG</t>
  </si>
  <si>
    <t>CFCS FINANCE</t>
  </si>
  <si>
    <t>CONCESSIONS FREE</t>
  </si>
  <si>
    <t>CD WILLOWFMPRIM01498</t>
  </si>
  <si>
    <t>ASH LEA SCHOOL</t>
  </si>
  <si>
    <t>ST.PATRICKS PRI 3764</t>
  </si>
  <si>
    <t>BEESTON LIBRARY</t>
  </si>
  <si>
    <t>GOTHAM LIBRARY</t>
  </si>
  <si>
    <t>PROSPECT HILL INFANT</t>
  </si>
  <si>
    <t>AIDS SUPPORT GRANT</t>
  </si>
  <si>
    <t>INTERNAL CREDITORS</t>
  </si>
  <si>
    <t>IND WIGWAM LANE</t>
  </si>
  <si>
    <t>MILL-FIRST FLOOR</t>
  </si>
  <si>
    <t>CD INTAKEFMPRI01134</t>
  </si>
  <si>
    <t>FOREST TOWN PRIMARY</t>
  </si>
  <si>
    <t>WADSWORTH FIELDS PRI</t>
  </si>
  <si>
    <t>STRAWBERRY FAYRE TR</t>
  </si>
  <si>
    <t>RAINWORTH LIBRARY</t>
  </si>
  <si>
    <t>4409 COL FRANK SEELY</t>
  </si>
  <si>
    <t>RETFORD CENTRAL C C</t>
  </si>
  <si>
    <t>IP 07746 SHIREOAKS1</t>
  </si>
  <si>
    <t>PYTHON HILL PRIMARY</t>
  </si>
  <si>
    <t>BASS PFI ELIZBN HIGH</t>
  </si>
  <si>
    <t>GEDLING COMP</t>
  </si>
  <si>
    <t>BRUSHLINGS ADMIN</t>
  </si>
  <si>
    <t>HOLLES ST CAPTAL RES</t>
  </si>
  <si>
    <t>HUCKNALL LIBRARY</t>
  </si>
  <si>
    <t>CD MISTERTONPRI01641</t>
  </si>
  <si>
    <t>COMMS &amp; MARKETING</t>
  </si>
  <si>
    <t>NEWARK CONTACT NON</t>
  </si>
  <si>
    <t>DYSCARR PRIMARY</t>
  </si>
  <si>
    <t>PRINT GROUP MANAGER</t>
  </si>
  <si>
    <t>PD NURSING GEDLING</t>
  </si>
  <si>
    <t>MH NURSNG RUSHCLIFFE</t>
  </si>
  <si>
    <t>PUBLIC HEALTH</t>
  </si>
  <si>
    <t>MANSFIELD</t>
  </si>
  <si>
    <t>TU NAHT SCHOOL BUDGT</t>
  </si>
  <si>
    <t>CD ABBEYGATESPR01475</t>
  </si>
  <si>
    <t>BRUNTS SEN</t>
  </si>
  <si>
    <t>FUTURES CONTRACT</t>
  </si>
  <si>
    <t>CLOSED ASRA</t>
  </si>
  <si>
    <t>2 YEAR OLDS PILOT</t>
  </si>
  <si>
    <t>CLAYFIELDS- RECHARGE</t>
  </si>
  <si>
    <t>ECON DEV STAFFING</t>
  </si>
  <si>
    <t>CHILWELL SCHOOL</t>
  </si>
  <si>
    <t>SEN TRAINING TEAM</t>
  </si>
  <si>
    <t>MH CARERS PBS ASHF</t>
  </si>
  <si>
    <t>HEADS COUNT</t>
  </si>
  <si>
    <t>BROOKE FARM GRANTS</t>
  </si>
  <si>
    <t>EDGE OF CARE</t>
  </si>
  <si>
    <t>LIB LEARNING PROGRAM</t>
  </si>
  <si>
    <t>BISHOPS COURT CSC</t>
  </si>
  <si>
    <t>LEIVERS COURT CSC</t>
  </si>
  <si>
    <t>WCA TO LANDFILL</t>
  </si>
  <si>
    <t>TRANS &amp; ACCESS COORD</t>
  </si>
  <si>
    <t>TPE LA CENTRAL</t>
  </si>
  <si>
    <t>HOMECARE TEAM</t>
  </si>
  <si>
    <t>WEST BRIDGFORD INF</t>
  </si>
  <si>
    <t>KIMBERLEY PRIMARY</t>
  </si>
  <si>
    <t>BASSETLAW ADMIN</t>
  </si>
  <si>
    <t>ELS LANTERN LANE</t>
  </si>
  <si>
    <t>MH CARERS PBS BASSET</t>
  </si>
  <si>
    <t>SHARING BEST PRAC</t>
  </si>
  <si>
    <t>STAFFING - ASHFIELD</t>
  </si>
  <si>
    <t>BASS PFI N NOTT COLL</t>
  </si>
  <si>
    <t>STAFFING CDS</t>
  </si>
  <si>
    <t>YJ SOUTH</t>
  </si>
  <si>
    <t>TATS PUBLICATIONS</t>
  </si>
  <si>
    <t>BOOKFUND COUNTY</t>
  </si>
  <si>
    <t>ORDSALL DEPOT</t>
  </si>
  <si>
    <t>ST. JOHNS CE PRIM</t>
  </si>
  <si>
    <t>B&amp;A NORTH EAST BLC</t>
  </si>
  <si>
    <t>MEADOW LANE INFANT</t>
  </si>
  <si>
    <t>PHOENIX CHS CTR</t>
  </si>
  <si>
    <t>CLAYFIELDS</t>
  </si>
  <si>
    <t>OT TEAM RUSHCLIFFE</t>
  </si>
  <si>
    <t>FRONT LINE MANAGERS</t>
  </si>
  <si>
    <t>MH NURSING NEWARK</t>
  </si>
  <si>
    <t>RUSH LEGAL FEES</t>
  </si>
  <si>
    <t>WOODTHORPE LIBRARY</t>
  </si>
  <si>
    <t>HW SERVICE DIRECTOR</t>
  </si>
  <si>
    <t>SAWLEY DRIVE</t>
  </si>
  <si>
    <t>EY SPEC NEEDS GEN</t>
  </si>
  <si>
    <t>CD QUEENELIZCOM01153</t>
  </si>
  <si>
    <t>YOUNGER ADULTS COM</t>
  </si>
  <si>
    <t>CD STJOHNSCEPRIM</t>
  </si>
  <si>
    <t>IPWRK 07744 BILSTHOR</t>
  </si>
  <si>
    <t>HG ADBOLTON 1 00104</t>
  </si>
  <si>
    <t>RADCLIFFE INFANT</t>
  </si>
  <si>
    <t>CALVERTON LIBRARY</t>
  </si>
  <si>
    <t>I WORK MODERNISATION</t>
  </si>
  <si>
    <t>COMMISSIONING TEAM</t>
  </si>
  <si>
    <t>TU SHA SCHOOL BUDGET</t>
  </si>
  <si>
    <t>FOREST GLADE PRIMARY</t>
  </si>
  <si>
    <t>OP ADVOCACY</t>
  </si>
  <si>
    <t>DIS CHILD'S ACCESS</t>
  </si>
  <si>
    <t>INSTRUMENT/MUSIC TEA</t>
  </si>
  <si>
    <t>SKEGBY LIBRARY</t>
  </si>
  <si>
    <t>BLDG PM RESOURCES</t>
  </si>
  <si>
    <t>P &amp; GM PRIMARY</t>
  </si>
  <si>
    <t>ROKERFIELD MHRC</t>
  </si>
  <si>
    <t>ST. EDMUNDS CE PRIM</t>
  </si>
  <si>
    <t>CHRIST CHURCH CE INF</t>
  </si>
  <si>
    <t>CLOSED JUBILEE COURT</t>
  </si>
  <si>
    <t>HW CON &amp; MAINT TM</t>
  </si>
  <si>
    <t>NEWSTEAD C C</t>
  </si>
  <si>
    <t>HOME CARE ADV PMTS</t>
  </si>
  <si>
    <t>CWD RENAL UNIT</t>
  </si>
  <si>
    <t>EASTWOOD LIBRARY</t>
  </si>
  <si>
    <t>TUXFORD SEN</t>
  </si>
  <si>
    <t>KEYWORTH LIBRARY</t>
  </si>
  <si>
    <t>BURTON JOYCE PRIMARY</t>
  </si>
  <si>
    <t>MANS CONTACT</t>
  </si>
  <si>
    <t>KIRKBY EAST C C</t>
  </si>
  <si>
    <t>FLT</t>
  </si>
  <si>
    <t>C C TRAINING</t>
  </si>
  <si>
    <t>WASTE &amp; ENERGY SALS</t>
  </si>
  <si>
    <t>RUFFORD COACH HOUSE</t>
  </si>
  <si>
    <t>CD NEWLANDSJNR 02377</t>
  </si>
  <si>
    <t>CONTACT SIGNPOST SCH</t>
  </si>
  <si>
    <t>RATES SPECIAL</t>
  </si>
  <si>
    <t>LOWES WONG INFANT</t>
  </si>
  <si>
    <t>ADDITIONAL SERVICES</t>
  </si>
  <si>
    <t>EVERTON PRIMARY</t>
  </si>
  <si>
    <t>RESI HOMES DEBTORS</t>
  </si>
  <si>
    <t>COTGRAVE CE PRIMARY</t>
  </si>
  <si>
    <t>PLAYGROUND TO PODIUM</t>
  </si>
  <si>
    <t>MH PBS ASHFIELD</t>
  </si>
  <si>
    <t>PURCHASE FUND</t>
  </si>
  <si>
    <t>NCC PREVENTION SERV</t>
  </si>
  <si>
    <t>IP 07450 FUL VIEW1</t>
  </si>
  <si>
    <t>LD PBS RUSHCLIFFE</t>
  </si>
  <si>
    <t>BASS PFI RETFORD OAK</t>
  </si>
  <si>
    <t>GIFTED &amp; TALENTED</t>
  </si>
  <si>
    <t>CD DERRYMOUNT 01901</t>
  </si>
  <si>
    <t>PD RESIDENTIAL ASHF</t>
  </si>
  <si>
    <t>QUEEN ELEANOR PRIM</t>
  </si>
  <si>
    <t>BM DALE CLOSE 00253</t>
  </si>
  <si>
    <t>CD HARRYCARLTON COMP</t>
  </si>
  <si>
    <t>EVERY CHILD A TALKER</t>
  </si>
  <si>
    <t>BASS PFI NOT SS 0-19</t>
  </si>
  <si>
    <t>SOUTH WOLDS SEN</t>
  </si>
  <si>
    <t>GM COURT PERM &amp; DCPT</t>
  </si>
  <si>
    <t>PREM RET PRIM SCHBUD</t>
  </si>
  <si>
    <t>HILLSIDE PRIMARY</t>
  </si>
  <si>
    <t>BECKET FAMILY SEN</t>
  </si>
  <si>
    <t>LD OV 65 NURSNG BROX</t>
  </si>
  <si>
    <t>KILLISICK CHS CENTRE</t>
  </si>
  <si>
    <t>CHILD CONTACT</t>
  </si>
  <si>
    <t>OT TEAM GEDLING</t>
  </si>
  <si>
    <t>MEDEN SEN</t>
  </si>
  <si>
    <t>MANS CONTACT NON LAC</t>
  </si>
  <si>
    <t>INT DIS TM SF HOSP</t>
  </si>
  <si>
    <t>OP PBS BASSETLAW</t>
  </si>
  <si>
    <t>OAKHURST</t>
  </si>
  <si>
    <t>ASHFIELD</t>
  </si>
  <si>
    <t>RUSHCLIFFE TEAM</t>
  </si>
  <si>
    <t>WEBSITE PARTNERSHIP</t>
  </si>
  <si>
    <t>CARERS CONFERENCE</t>
  </si>
  <si>
    <t>ASHFIELD DEPOT</t>
  </si>
  <si>
    <t>LD OV 65 RESI GEDL</t>
  </si>
  <si>
    <t>CD HAGGNFILDSPR01081</t>
  </si>
  <si>
    <t>WORKSOP DEPOT</t>
  </si>
  <si>
    <t>HW EL &amp; CYCL MAIN TM</t>
  </si>
  <si>
    <t>BLEASBY CE PRIMARY</t>
  </si>
  <si>
    <t>EIG CENTRAL PARTNERS</t>
  </si>
  <si>
    <t>SFVC FOREST TABLE</t>
  </si>
  <si>
    <t>SUTTON CENTRE</t>
  </si>
  <si>
    <t>MANSFIELD DAY SERVIC</t>
  </si>
  <si>
    <t>SPRINGBANK PRIMARY</t>
  </si>
  <si>
    <t>SS MEDEN VALE</t>
  </si>
  <si>
    <t>STAFFING - L CARE</t>
  </si>
  <si>
    <t>CD CROSSDALEDRP01550</t>
  </si>
  <si>
    <t>CD ESKDALE JNR 01345</t>
  </si>
  <si>
    <t>SUTTON ROAD PRIMARY</t>
  </si>
  <si>
    <t>CLOSED BGR DCSS</t>
  </si>
  <si>
    <t>ABBEY ROAD PRIMARY</t>
  </si>
  <si>
    <t>DFG CONTS RUSHCLIFFE</t>
  </si>
  <si>
    <t>BUSINESS &amp; CLIENT</t>
  </si>
  <si>
    <t>RIVERSIDE WAY COSTS</t>
  </si>
  <si>
    <t>ST MICHAELS C OF E</t>
  </si>
  <si>
    <t>SAFEGUARDING BOARD</t>
  </si>
  <si>
    <t>SERVICE DIRECTOR</t>
  </si>
  <si>
    <t>NORBRIDGE PRIMARY</t>
  </si>
  <si>
    <t>CHAIRMANS ALLOWANCE</t>
  </si>
  <si>
    <t>PORTLAND SEN</t>
  </si>
  <si>
    <t>BGR LOCALITY</t>
  </si>
  <si>
    <t>PRIM &amp; SPECIAL SOUTH</t>
  </si>
  <si>
    <t>MH REABLEMENT NEWK</t>
  </si>
  <si>
    <t>TRANSPORT SBREAKSCDS</t>
  </si>
  <si>
    <t>KING EDWARD PRIMARY</t>
  </si>
  <si>
    <t>QUALITY &amp; IMPR STAFF</t>
  </si>
  <si>
    <t>SHERWOOD CH'S CTR</t>
  </si>
  <si>
    <t>BM TRENT BRIDGE00030</t>
  </si>
  <si>
    <t>DUNHAM CE PRIMARY</t>
  </si>
  <si>
    <t>CLOSED WESTWOOD DCU</t>
  </si>
  <si>
    <t>BM LAWN VIEW 00735</t>
  </si>
  <si>
    <t>ROBIN HOOD PRIMARY</t>
  </si>
  <si>
    <t>FARMILO C C</t>
  </si>
  <si>
    <t>BIBLIOGRAPHICAL SERV</t>
  </si>
  <si>
    <t>PD NURSING ASHFIELD</t>
  </si>
  <si>
    <t>IMPROVING INFO MGT</t>
  </si>
  <si>
    <t>B'LAW REVIEW GENERAL</t>
  </si>
  <si>
    <t>EMPLOYEES CAR LEASES</t>
  </si>
  <si>
    <t>PARENT ENGAGEMENT</t>
  </si>
  <si>
    <t>CLA SUPPORT</t>
  </si>
  <si>
    <t>PCT DEBTORS</t>
  </si>
  <si>
    <t>LEAMINGTON PRIMARY</t>
  </si>
  <si>
    <t>PERSONAL BUDGETS RES</t>
  </si>
  <si>
    <t>HG ADBOLTON 4 00103</t>
  </si>
  <si>
    <t>NORWELL CE PRIMARY</t>
  </si>
  <si>
    <t>CD STJOSEPHSRCPRI</t>
  </si>
  <si>
    <t>ST. ANNES CE PRIMARY</t>
  </si>
  <si>
    <t>SELSTON DS</t>
  </si>
  <si>
    <t>QUALITY ASSURANCE</t>
  </si>
  <si>
    <t>PLAY SATURDAY CLUB</t>
  </si>
  <si>
    <t>SUTTON-CUM-LOUND PRI</t>
  </si>
  <si>
    <t>COL FRANK SEELY SEN</t>
  </si>
  <si>
    <t>AEM PALS</t>
  </si>
  <si>
    <t>SELSTON ARTS COLLEGE</t>
  </si>
  <si>
    <t>INTERNAL AUDIT TM</t>
  </si>
  <si>
    <t>DCPT NEW &amp; BASS S17</t>
  </si>
  <si>
    <t>EIG TRANSF FND QUAL</t>
  </si>
  <si>
    <t>VIRTUAL SCHOOL</t>
  </si>
  <si>
    <t>NEWGATE PRIMARY</t>
  </si>
  <si>
    <t>OAK TREE PRIMARY</t>
  </si>
  <si>
    <t>CD CHRISTTHEKNG02818</t>
  </si>
  <si>
    <t>MAPPLEWELLS PRIMARY</t>
  </si>
  <si>
    <t>PROPERTY CLIENT CONT</t>
  </si>
  <si>
    <t>SERLBY PARK SEN</t>
  </si>
  <si>
    <t>VICTIM SUPPORT</t>
  </si>
  <si>
    <t>LOCAL DEMENTIA LEAD</t>
  </si>
  <si>
    <t>OLA SIRP</t>
  </si>
  <si>
    <t>CD CENTRAL JNR 01490</t>
  </si>
  <si>
    <t>OP CARERS PBS BROX</t>
  </si>
  <si>
    <t>MAPPERLEY PLAINS PRI</t>
  </si>
  <si>
    <t>HWRC LANDFILL GATE</t>
  </si>
  <si>
    <t>ST. AUGUSTINES INF</t>
  </si>
  <si>
    <t>COMM RESRCS DUKERIES</t>
  </si>
  <si>
    <t>HORTICULTURE SPS</t>
  </si>
  <si>
    <t>BEESTON FIELDS PRI</t>
  </si>
  <si>
    <t>NORTH WHEATLEY PRIM</t>
  </si>
  <si>
    <t>BM HOME BREWERY00263</t>
  </si>
  <si>
    <t>CLOSED EASTGATE DCSS</t>
  </si>
  <si>
    <t>SCHOOLS ICT PROJECTS</t>
  </si>
  <si>
    <t>CEF RESERVE</t>
  </si>
  <si>
    <t>RUFFORD CRAFT CENTRE</t>
  </si>
  <si>
    <t>NAAS GRANT</t>
  </si>
  <si>
    <t>FOXWOOD SCHOOL</t>
  </si>
  <si>
    <t>CD BERRYHILLPR01675</t>
  </si>
  <si>
    <t>CROMPTON VIEW PRIM</t>
  </si>
  <si>
    <t>OP NURSING RUSH</t>
  </si>
  <si>
    <t>RUSHCLIFFE EY PREMIS</t>
  </si>
  <si>
    <t>COUNTY ARCHIVES</t>
  </si>
  <si>
    <t>IPWRK SUTTON ON TREN</t>
  </si>
  <si>
    <t>CD MANTON PRIM 01034</t>
  </si>
  <si>
    <t>RANBY CE PRIMARY</t>
  </si>
  <si>
    <t>RES SCH GENERAL</t>
  </si>
  <si>
    <t>CD ETHELWAINPRI01082</t>
  </si>
  <si>
    <t>PD NURSING NEWARK</t>
  </si>
  <si>
    <t>HAWTONVILLE CH'S CTR</t>
  </si>
  <si>
    <t>ALL HALLOWS CE PRI</t>
  </si>
  <si>
    <t>CD GEDLINGCOMP02676</t>
  </si>
  <si>
    <t>WALESBY CE PRIMARY</t>
  </si>
  <si>
    <t>JOHN HUNT PRIMARY</t>
  </si>
  <si>
    <t>SUTTON ON TRENT LIB</t>
  </si>
  <si>
    <t>SAMUEL BARLOW PRIM</t>
  </si>
  <si>
    <t>ECAS SCH BUDGET</t>
  </si>
  <si>
    <t>EDUCATN LIBRARY SERV</t>
  </si>
  <si>
    <t>IP 07754 FUL PLACE 1</t>
  </si>
  <si>
    <t>WEST BRIDGFORD JUN</t>
  </si>
  <si>
    <t>MH CARERS PBS BROX</t>
  </si>
  <si>
    <t>WORKSOP LIBRARY</t>
  </si>
  <si>
    <t>ADDITIONAL UBT</t>
  </si>
  <si>
    <t>NORMANTON-ON-SOAR</t>
  </si>
  <si>
    <t>ST.PETER'S PRI 3126</t>
  </si>
  <si>
    <t>LIB MGT SYS UNICORN</t>
  </si>
  <si>
    <t>NQSW YR6 / AYSE</t>
  </si>
  <si>
    <t>ORCHARD PRIMARY</t>
  </si>
  <si>
    <t>STAFFING - NEW/BASS</t>
  </si>
  <si>
    <t>ST. WILFRIDS CE PRI</t>
  </si>
  <si>
    <t>DFG CONTS GEDLING</t>
  </si>
  <si>
    <t>LEGAL/PROF FEES</t>
  </si>
  <si>
    <t>PERFORMANCE IMPROVEM</t>
  </si>
  <si>
    <t>LINBY-CUM-PAPPLEWICK</t>
  </si>
  <si>
    <t>COUNTY YOUTH ARTS</t>
  </si>
  <si>
    <t>BRACKENHURST GENERAL</t>
  </si>
  <si>
    <t>SEN MEETINGS</t>
  </si>
  <si>
    <t>CEF EXT CONTRACTS</t>
  </si>
  <si>
    <t>BROOKE FARM LINBY</t>
  </si>
  <si>
    <t>B&amp;A ICT STRATEGY</t>
  </si>
  <si>
    <t>EARLY YEARS SEN</t>
  </si>
  <si>
    <t>MOBILE LIB WEST</t>
  </si>
  <si>
    <t>INT CARE GED HOSP DS</t>
  </si>
  <si>
    <t>SOUTH &amp; EAST MOBILE</t>
  </si>
  <si>
    <t>INTAKE FARM PRIMARY</t>
  </si>
  <si>
    <t>SCHOOLS ENV COORDINA</t>
  </si>
  <si>
    <t>07723 WIGWAMLN UNIT1</t>
  </si>
  <si>
    <t>LARKFIELDS INFANT</t>
  </si>
  <si>
    <t>WYNHILL LODGE</t>
  </si>
  <si>
    <t>AWSWORTH PRIMARY</t>
  </si>
  <si>
    <t>EXCLUSIVE SERVICES</t>
  </si>
  <si>
    <t>BUSINESS DEV &amp; POL</t>
  </si>
  <si>
    <t>PEAFIELD LANE PRIM</t>
  </si>
  <si>
    <t>CHILWELL SEN</t>
  </si>
  <si>
    <t>FS&amp;A - REVENUE</t>
  </si>
  <si>
    <t>HOLLY HILL PRIMARY</t>
  </si>
  <si>
    <t>STICKY MOMENTS</t>
  </si>
  <si>
    <t>ST.PETER'S PRI 3548</t>
  </si>
  <si>
    <t>SHADOW</t>
  </si>
  <si>
    <t>CD STANDHILL INFANT</t>
  </si>
  <si>
    <t>STRATEGIC ANALYTIC U</t>
  </si>
  <si>
    <t>DEPT OHEAD COPYRIGHT</t>
  </si>
  <si>
    <t>ST. MARYS CE PRIMARY</t>
  </si>
  <si>
    <t>HAWTHORNE PRIMARY</t>
  </si>
  <si>
    <t>OP CARERS PBS MANS</t>
  </si>
  <si>
    <t>CD COLFRNKSEELY01800</t>
  </si>
  <si>
    <t>GOLDEN HELLO NQT</t>
  </si>
  <si>
    <t>HC CENT POINT CONTCT</t>
  </si>
  <si>
    <t>TTS R/WAY RUN COSTS</t>
  </si>
  <si>
    <t>HIGHWAY MANAGER NORT</t>
  </si>
  <si>
    <t>DEV MGT MONITOR ENFO</t>
  </si>
  <si>
    <t>WORKFRCE PROJ E MIDS</t>
  </si>
  <si>
    <t>REPLACEMENT GATES-MA</t>
  </si>
  <si>
    <t>INT CARE RAPID RESP</t>
  </si>
  <si>
    <t>LD CARERS PBS ASHF</t>
  </si>
  <si>
    <t>TU UNISON SCH BUDGET</t>
  </si>
  <si>
    <t>CLOSED DONT USE-COTL</t>
  </si>
  <si>
    <t>OP NURSING ASHFIELD</t>
  </si>
  <si>
    <t>CD LADYBROOKPRI01132</t>
  </si>
  <si>
    <t>RAVENSHEAD CE</t>
  </si>
  <si>
    <t>LD PBS BASSETLAW</t>
  </si>
  <si>
    <t>START RESERVE</t>
  </si>
  <si>
    <t>BISPHAM DRIVE JUNIOR</t>
  </si>
  <si>
    <t>CAMPUS TEAM</t>
  </si>
  <si>
    <t>KINOULTON PRIMARY</t>
  </si>
  <si>
    <t>HW DEVELOP CONTROL</t>
  </si>
  <si>
    <t>ARNOLD VIEW PRIMARY</t>
  </si>
  <si>
    <t>TOTON LIBRARY</t>
  </si>
  <si>
    <t>LD OV 65 RESI MANS</t>
  </si>
  <si>
    <t>WESTDALE INFANT</t>
  </si>
  <si>
    <t>FOSTERING PANELS</t>
  </si>
  <si>
    <t>CHILDCARE RECRUIT</t>
  </si>
  <si>
    <t>DUKERIES COMMUNITY C</t>
  </si>
  <si>
    <t>X A &amp; M INT CARE /</t>
  </si>
  <si>
    <t>EY F STAGE MATCH ESF</t>
  </si>
  <si>
    <t>OTHER EPH COSTS N</t>
  </si>
  <si>
    <t>JACKSDALE LIBRARY</t>
  </si>
  <si>
    <t>BASSET LEGAL FEES</t>
  </si>
  <si>
    <t>HG FISKERTON 00062</t>
  </si>
  <si>
    <t>KEYWORTH PRIMARY</t>
  </si>
  <si>
    <t>CD BANKSRDINF 01359</t>
  </si>
  <si>
    <t>CD STSWITHUNSCEPRIM</t>
  </si>
  <si>
    <t>CO OAK HSE 00717</t>
  </si>
  <si>
    <t>BASSETLAW DAY SERV</t>
  </si>
  <si>
    <t>PERIPATETIC D1</t>
  </si>
  <si>
    <t>BILSTHORPE LIBRARY</t>
  </si>
  <si>
    <t>SPECIAL GUARDIANSHIP</t>
  </si>
  <si>
    <t>PD PBS RUSHCLIFFE</t>
  </si>
  <si>
    <t>SELSTON LIBRARY</t>
  </si>
  <si>
    <t>STRATEGIC PARTNER</t>
  </si>
  <si>
    <t>CR&amp;C SERVICEDIRECTOR</t>
  </si>
  <si>
    <t>PLAY HOLIDAY CLUBS</t>
  </si>
  <si>
    <t>HOLY TRINITY INFANT</t>
  </si>
  <si>
    <t>KIRKLINGTON PRIMARY</t>
  </si>
  <si>
    <t>KILTON TERRACE DEPOT</t>
  </si>
  <si>
    <t>TRAVELINE E ANGLIA</t>
  </si>
  <si>
    <t>BGR RESI ORDERS</t>
  </si>
  <si>
    <t>AEM STAFFING</t>
  </si>
  <si>
    <t>NET LINE 2 ADJ</t>
  </si>
  <si>
    <t>ENQUIRY CENTRE</t>
  </si>
  <si>
    <t>NON CG IRIS</t>
  </si>
  <si>
    <t>SFE CENTRAL</t>
  </si>
  <si>
    <t>BSSR ART &amp; SPORTS SB</t>
  </si>
  <si>
    <t>FREE NURSG CARE GEDL</t>
  </si>
  <si>
    <t>MRKT DEV &amp; CARE STDS</t>
  </si>
  <si>
    <t>CD BEECHHILLSPE01871</t>
  </si>
  <si>
    <t>MARAC TRANSITIONAL</t>
  </si>
  <si>
    <t>CONC SCHEME MGT COST</t>
  </si>
  <si>
    <t>MARKET PLACE C C</t>
  </si>
  <si>
    <t>SELF SECOND GENERAL</t>
  </si>
  <si>
    <t>MH REABLEMENT MANSF</t>
  </si>
  <si>
    <t>SEN PATHFINDER PROJE</t>
  </si>
  <si>
    <t>JOSEPH WHITAKER COMP</t>
  </si>
  <si>
    <t>LSD EVENTS</t>
  </si>
  <si>
    <t>LD OV 65 PBS NEWARK</t>
  </si>
  <si>
    <t>MEMBERS ALLOWANCES</t>
  </si>
  <si>
    <t>PROVISIONS DISCOUNT</t>
  </si>
  <si>
    <t>KINGSTON PARK PRIM</t>
  </si>
  <si>
    <t>DENOMINATIONAL TRANS</t>
  </si>
  <si>
    <t>BSTWD PRK/ARNLD CH C</t>
  </si>
  <si>
    <t>CLOSED KIRKLANDS DCU</t>
  </si>
  <si>
    <t>PROSPECT HILL JUNIOR</t>
  </si>
  <si>
    <t>CO SUTTON CENTRE</t>
  </si>
  <si>
    <t>ASSISTIVE TECHNOLOGY</t>
  </si>
  <si>
    <t>MH OV 65 PBS GEDLING</t>
  </si>
  <si>
    <t>OP NURSING BROXTOWE</t>
  </si>
  <si>
    <t>HOLGATE COMP</t>
  </si>
  <si>
    <t>DEL DIS CITY HOSP</t>
  </si>
  <si>
    <t>CD WESTDALEINF 01492</t>
  </si>
  <si>
    <t>C/FWD FROM PREV YRS</t>
  </si>
  <si>
    <t>IMP BMS</t>
  </si>
  <si>
    <t>RATES NURSERY</t>
  </si>
  <si>
    <t>IP 07725 NETH LANE1</t>
  </si>
  <si>
    <t>PD NURSING BASS</t>
  </si>
  <si>
    <t>EY SEN INC EQUIP</t>
  </si>
  <si>
    <t>PD RESI GEDLING</t>
  </si>
  <si>
    <t>SPORTS &amp;ARTS GENERAL</t>
  </si>
  <si>
    <t>TPE LA SPECIAL</t>
  </si>
  <si>
    <t>ANNESLEY STORE</t>
  </si>
  <si>
    <t>CRCEE'S EXP / INC</t>
  </si>
  <si>
    <t>CHILDRENS CENTRE</t>
  </si>
  <si>
    <t>SEN TRIBUNALS</t>
  </si>
  <si>
    <t>NEWLANDS JUNIOR</t>
  </si>
  <si>
    <t>PARENTING SUPPORT</t>
  </si>
  <si>
    <t>BIRKLANDS PRIMARY</t>
  </si>
  <si>
    <t>DOH CAP CAMPUS GRANT</t>
  </si>
  <si>
    <t>BLIDWORTH OAKS PRIM</t>
  </si>
  <si>
    <t>REC IN COACHING PROG</t>
  </si>
  <si>
    <t>ARNOLD PLAYING FIELD</t>
  </si>
  <si>
    <t>SEN SENCO CONFERENCE</t>
  </si>
  <si>
    <t>CLEANING DISTRICT 3</t>
  </si>
  <si>
    <t>ANNESLEY W'HOUSE LIB</t>
  </si>
  <si>
    <t>WEST BASSETLAW CC</t>
  </si>
  <si>
    <t>PERIPATETIC GENERAL</t>
  </si>
  <si>
    <t>SUTTON CENTRE COMP</t>
  </si>
  <si>
    <t>MH N NSF RECHGE TRST</t>
  </si>
  <si>
    <t>WASTE MNGMT &amp; ENERGY</t>
  </si>
  <si>
    <t>ROBERT MILES INFANT</t>
  </si>
  <si>
    <t>OP PBS GEDLING</t>
  </si>
  <si>
    <t>CLOSED BEAUVALE CRT</t>
  </si>
  <si>
    <t>IMP TRADING SERVICES</t>
  </si>
  <si>
    <t>DISCR SEASON PASSES</t>
  </si>
  <si>
    <t>CD PRIORY RC PRIMARY</t>
  </si>
  <si>
    <t>EARLY YEARS GENERAL</t>
  </si>
  <si>
    <t>COLLINGHAM LIBRARY</t>
  </si>
  <si>
    <t>GM SERVICE IMPROVEME</t>
  </si>
  <si>
    <t>MORNINGTON PRIMARY</t>
  </si>
  <si>
    <t>PERIPATETIC D2</t>
  </si>
  <si>
    <t>CAUDWELL HOUSE</t>
  </si>
  <si>
    <t>EDUCATION IMPROVMNT</t>
  </si>
  <si>
    <t>RUSHCLIFFE COMP</t>
  </si>
  <si>
    <t>ORSTON PRIMARY</t>
  </si>
  <si>
    <t>SFVC KIOSK</t>
  </si>
  <si>
    <t>CLOSED POLICYGRPMNGR</t>
  </si>
  <si>
    <t>INCLUSION PROJECTS</t>
  </si>
  <si>
    <t>SUTTON CENTRE SEN</t>
  </si>
  <si>
    <t>MH NURSING ASHFIELD</t>
  </si>
  <si>
    <t>PLANNING DEL GRANT</t>
  </si>
  <si>
    <t>EASTWOOD SEN</t>
  </si>
  <si>
    <t>IP 07451 FUL VIEW2</t>
  </si>
  <si>
    <t>LD OVER 65 PBS ASHF</t>
  </si>
  <si>
    <t>TRAINING &amp; DEVT</t>
  </si>
  <si>
    <t>CONTING CURRENT YR</t>
  </si>
  <si>
    <t>HETTS LANE INFANT</t>
  </si>
  <si>
    <t>HIGH COST EQUIPMENT</t>
  </si>
  <si>
    <t>FS FAM INTERV PROJ</t>
  </si>
  <si>
    <t>PD NURSING RUSH</t>
  </si>
  <si>
    <t>EAST LEAKE CC</t>
  </si>
  <si>
    <t>NORTH R &amp; A STAFFING</t>
  </si>
  <si>
    <t>LYNDENE</t>
  </si>
  <si>
    <t>GREENWOOD PRIMARY</t>
  </si>
  <si>
    <t>BASSET RES ORDERS</t>
  </si>
  <si>
    <t>CARSIC PRIMARY</t>
  </si>
  <si>
    <t>OP CARERS PBS NEWK</t>
  </si>
  <si>
    <t>TRANSPORT PLAN PROGR</t>
  </si>
  <si>
    <t>WESTDALE JUNIOR</t>
  </si>
  <si>
    <t>LDDF RESERVES</t>
  </si>
  <si>
    <t>ST MICHAELS GENERAL</t>
  </si>
  <si>
    <t>SHERWOOD INDUSTRIES</t>
  </si>
  <si>
    <t>LD CARERS PBS RUSH</t>
  </si>
  <si>
    <t>OTHER LD RESI COSTS</t>
  </si>
  <si>
    <t>DEV MGT PLANNING APP</t>
  </si>
  <si>
    <t>REVIEWING OFFICERS N</t>
  </si>
  <si>
    <t>RICHARD BONINGTON PR</t>
  </si>
  <si>
    <t>DFG ASHFIELD &amp; MANSF</t>
  </si>
  <si>
    <t>PASS INFO FACILITIES</t>
  </si>
  <si>
    <t>EPS BEHAVIOUR DEVELO</t>
  </si>
  <si>
    <t>ASHFIELD FOSTERING</t>
  </si>
  <si>
    <t>ASHF DIST CH'S CTR</t>
  </si>
  <si>
    <t>COTGRAVE CH'S CENTRE</t>
  </si>
  <si>
    <t>MH REABLEMENT RUSH</t>
  </si>
  <si>
    <t>CD CROMPTNVIEWP01218</t>
  </si>
  <si>
    <t>BASS PFI OTHER EXP</t>
  </si>
  <si>
    <t>STAFF INVESTIGATIONS</t>
  </si>
  <si>
    <t>PHOENIX STRAWBY FR</t>
  </si>
  <si>
    <t>MENTAL HEALTH GRANT</t>
  </si>
  <si>
    <t>CAPITAL CHARGES CULT</t>
  </si>
  <si>
    <t>RUFFORD GIFT SHOP</t>
  </si>
  <si>
    <t>DISABILITY SUPPORT</t>
  </si>
  <si>
    <t>ST. EDMUND CAMPION</t>
  </si>
  <si>
    <t>OP RESIDENTIAL BASS</t>
  </si>
  <si>
    <t>CROPWELL BISHOP PRIM</t>
  </si>
  <si>
    <t>BLDG PM GENERAL</t>
  </si>
  <si>
    <t>NEWARK AND SHERWOOD</t>
  </si>
  <si>
    <t>CWD DEAF&amp;VISUALLY IM</t>
  </si>
  <si>
    <t>STANHOPE PRIMARY</t>
  </si>
  <si>
    <t>DAY SERV TRANSFORMAT</t>
  </si>
  <si>
    <t>GOTHAM PRIMARY</t>
  </si>
  <si>
    <t>ASPERGERS OV65 RESI</t>
  </si>
  <si>
    <t>SIR EDMUND HILLARY</t>
  </si>
  <si>
    <t>SHERWOOD JUNIOR</t>
  </si>
  <si>
    <t>PD PBS GEDLING</t>
  </si>
  <si>
    <t>RANSKILL PRIMARY</t>
  </si>
  <si>
    <t>FOREST TOWN CH'S CTR</t>
  </si>
  <si>
    <t>DAYNCOURT COMP</t>
  </si>
  <si>
    <t>RUFFORD SAVILE REST</t>
  </si>
  <si>
    <t>TATS TRAINING COSTS</t>
  </si>
  <si>
    <t>HWRC LANDFILL TRANSP</t>
  </si>
  <si>
    <t>MH PBS BROXTOWE</t>
  </si>
  <si>
    <t>LD OVER 65 PBS BASS</t>
  </si>
  <si>
    <t>MH PBS MANSFIELD</t>
  </si>
  <si>
    <t>HUCKNALL SPRING ST D</t>
  </si>
  <si>
    <t>CD BROOKHLLLEYS01349</t>
  </si>
  <si>
    <t>ADULT MH GRANT AID</t>
  </si>
  <si>
    <t>MH REABLEMENT GEDL</t>
  </si>
  <si>
    <t>INCLUSION GENERAL</t>
  </si>
  <si>
    <t>GRANT AID STAFFING</t>
  </si>
  <si>
    <t>T U DUTIES CHILDRENS</t>
  </si>
  <si>
    <t>FRAMEWORK SUPPORT</t>
  </si>
  <si>
    <t>ENERGY &amp; CARBON MANM</t>
  </si>
  <si>
    <t>SCHOOLS GENERAL</t>
  </si>
  <si>
    <t>JUNCTION 27 MONITORI</t>
  </si>
  <si>
    <t>CD ST AUGJNR01085</t>
  </si>
  <si>
    <t>DAYNCOURT SEN</t>
  </si>
  <si>
    <t>FOUNDATION TRAINING</t>
  </si>
  <si>
    <t>SOUTH EAST MANS SEN</t>
  </si>
  <si>
    <t>MH OV 65 NURSNG NEWK</t>
  </si>
  <si>
    <t>BUSINESS SUPPORT NTH</t>
  </si>
  <si>
    <t>ARTS PARTNERSHIP EYP</t>
  </si>
  <si>
    <t>MH PROJECTS</t>
  </si>
  <si>
    <t>SOCIAL CARE REF GT</t>
  </si>
  <si>
    <t>CD DUKERIESCOLL01698</t>
  </si>
  <si>
    <t>ASQUITH PRIMARY</t>
  </si>
  <si>
    <t>WORKSOP MOBILE</t>
  </si>
  <si>
    <t>BIG DRAW</t>
  </si>
  <si>
    <t>CHILWELL</t>
  </si>
  <si>
    <t>RUSHCL WEST CH'S CTR</t>
  </si>
  <si>
    <t>DOL SAFEGUARDS</t>
  </si>
  <si>
    <t>SACRED HEART RC PRI</t>
  </si>
  <si>
    <t>SUNNYSIDE PRIMARY</t>
  </si>
  <si>
    <t>INCL MULTI SKILL COA</t>
  </si>
  <si>
    <t>ARCHBISHOP CRANMER</t>
  </si>
  <si>
    <t>CD YEOMAN PARK 01869</t>
  </si>
  <si>
    <t>JT IMPRVMNT PROG MGR</t>
  </si>
  <si>
    <t>PRACTICE SUPPORT</t>
  </si>
  <si>
    <t>SP REGIONAL COORDTR</t>
  </si>
  <si>
    <t>SEN ISS</t>
  </si>
  <si>
    <t>MUSKHAM PRIMARY</t>
  </si>
  <si>
    <t>MH CARERS PBS MANSF</t>
  </si>
  <si>
    <t>SEELY CHURCH PRIMARY</t>
  </si>
  <si>
    <t>MINSTER VIEW</t>
  </si>
  <si>
    <t>EASTWOOD DEPOT</t>
  </si>
  <si>
    <t>BASS PFI WORKSOP P16</t>
  </si>
  <si>
    <t>SUTTON BONINGTON</t>
  </si>
  <si>
    <t>TUXFORD COMP</t>
  </si>
  <si>
    <t>CD ARNBROOKPRIM01484</t>
  </si>
  <si>
    <t>OP PBS ASHFIELD</t>
  </si>
  <si>
    <t>BASS PFI TUXFORD SEC</t>
  </si>
  <si>
    <t>GREENACRE STAGE LIFE</t>
  </si>
  <si>
    <t>CLOSED BISHOPS CRT</t>
  </si>
  <si>
    <t>MH NURSING BROXTOWE</t>
  </si>
  <si>
    <t>SKEGBY DEPOT</t>
  </si>
  <si>
    <t>LD PBS MANSFIELD</t>
  </si>
  <si>
    <t>CLOSED LEIVERS CRT</t>
  </si>
  <si>
    <t>P &amp; GM SECONDARY</t>
  </si>
  <si>
    <t>NAT TRAING STRAT GT</t>
  </si>
  <si>
    <t>PLANNING &amp; QA</t>
  </si>
  <si>
    <t>WOODS COURT CSC</t>
  </si>
  <si>
    <t>HEALDSWOOD INFANT</t>
  </si>
  <si>
    <t>CHILDRENS STAFF ADVS</t>
  </si>
  <si>
    <t>LD NURSING BROXTOWE</t>
  </si>
  <si>
    <t>ST. GILES SCHOOL</t>
  </si>
  <si>
    <t>CARERS DEMONSTR SITE</t>
  </si>
  <si>
    <t>INT CARE BRAMWELL&amp;HC</t>
  </si>
  <si>
    <t>FACILITY RENT &amp; RATE</t>
  </si>
  <si>
    <t>BRACKEN LANE PRIMARY</t>
  </si>
  <si>
    <t>HIGH RISK CASES</t>
  </si>
  <si>
    <t>CD BROOKSIDEPRI01548</t>
  </si>
  <si>
    <t>IPWRK CLIPSTONE</t>
  </si>
  <si>
    <t>CENTRAL STORE</t>
  </si>
  <si>
    <t>ARNOLD MILL PRIMARY</t>
  </si>
  <si>
    <t>CD BRUNTS COMP 01150</t>
  </si>
  <si>
    <t>LD PBS NEWARK</t>
  </si>
  <si>
    <t>CD DANESWOODJNR01292</t>
  </si>
  <si>
    <t>EXTRA CARE HSG SCRG</t>
  </si>
  <si>
    <t>CD STWILFRDSCEP01489</t>
  </si>
  <si>
    <t>CLOSED WOODS CRT</t>
  </si>
  <si>
    <t>BARNBY GATE</t>
  </si>
  <si>
    <t>CHILD &amp; FAM COMM'ING</t>
  </si>
  <si>
    <t>SUTTON-IN-ASHFLD LIB</t>
  </si>
  <si>
    <t>NATIONAL AWARD SENCO</t>
  </si>
  <si>
    <t>LD CARERS PBS GEDL</t>
  </si>
  <si>
    <t>FIN PLAN &amp; ACCOUNT</t>
  </si>
  <si>
    <t>RETFORD BUS STATION</t>
  </si>
  <si>
    <t>NEWARK DAYCARERS</t>
  </si>
  <si>
    <t>SUBS MISUSE SERV</t>
  </si>
  <si>
    <t>ANNIE HOLGATE INFANT</t>
  </si>
  <si>
    <t>SOUTHWELL LIBRARY</t>
  </si>
  <si>
    <t>PACEY CONTRACT</t>
  </si>
  <si>
    <t>CD ARNOVALEJNR01479</t>
  </si>
  <si>
    <t>MATTERSEY PRIMARY</t>
  </si>
  <si>
    <t>GEDLING SEN</t>
  </si>
  <si>
    <t>PAL ONCOL CITY HOSP</t>
  </si>
  <si>
    <t>BRAMCOTE CE PRIMARY</t>
  </si>
  <si>
    <t>GARIBALDI COMP</t>
  </si>
  <si>
    <t>N NOTTS SUBS MISUSE</t>
  </si>
  <si>
    <t>CLOSED BRAYWOOD GDNS</t>
  </si>
  <si>
    <t>PRES RIGHTS HOLD AC</t>
  </si>
  <si>
    <t>ALL SAINTS SEN</t>
  </si>
  <si>
    <t>NQSW - COHORT 3</t>
  </si>
  <si>
    <t>LEEN MILLS PRIMARY</t>
  </si>
  <si>
    <t>OP NURSING GEDLING</t>
  </si>
  <si>
    <t>COPPICE FARM PRIMARY</t>
  </si>
  <si>
    <t>LD OV 65 RESI BASS</t>
  </si>
  <si>
    <t>OLEA MAINSTREAM SUPP</t>
  </si>
  <si>
    <t>A&amp;M INTEG STEP DOWN</t>
  </si>
  <si>
    <t>SFVC CARAVAN</t>
  </si>
  <si>
    <t>E YEARS CONSULTANTS</t>
  </si>
  <si>
    <t>GILTHILL PRIMARY</t>
  </si>
  <si>
    <t>BASSET FOSTERING</t>
  </si>
  <si>
    <t>CENTRAL JUNIOR</t>
  </si>
  <si>
    <t>FOSTER CARERS FEES</t>
  </si>
  <si>
    <t>MH OVER 65 PBS ASHF</t>
  </si>
  <si>
    <t>JOHN BLOW PRIMARY</t>
  </si>
  <si>
    <t>WILLOW FARM PRIMARY</t>
  </si>
  <si>
    <t>ORDSALL PRIMARY</t>
  </si>
  <si>
    <t>PRIESTSIC PRIMARY</t>
  </si>
  <si>
    <t>ORCHARD SCHOOL</t>
  </si>
  <si>
    <t>MH OV 65 RESI NEWARK</t>
  </si>
  <si>
    <t>FREE NURSG CARE BROX</t>
  </si>
  <si>
    <t>NORTH LEVERTON C C</t>
  </si>
  <si>
    <t>SUPPORT C'MINDER SCH</t>
  </si>
  <si>
    <t>MH REABLEMENT ASHF</t>
  </si>
  <si>
    <t>HARRY CARLTON COMP</t>
  </si>
  <si>
    <t>STAFFING - MANSFIELD</t>
  </si>
  <si>
    <t>ISB NURSERY</t>
  </si>
  <si>
    <t>BROOKSIDE PRIMARY</t>
  </si>
  <si>
    <t>PORCHESTER JUNIOR</t>
  </si>
  <si>
    <t>CD GENERAL</t>
  </si>
  <si>
    <t>CPC MINUTING</t>
  </si>
  <si>
    <t>CD NETTLEWINF 01135</t>
  </si>
  <si>
    <t>RECHARGES &amp; OVRHEADS</t>
  </si>
  <si>
    <t>MANS SECTION 17</t>
  </si>
  <si>
    <t>IPWRK 62130 BOUGHTON</t>
  </si>
  <si>
    <t>WESTWOOD INFANT</t>
  </si>
  <si>
    <t>YJ OPERATIONS</t>
  </si>
  <si>
    <t>MH PBS NEWARK</t>
  </si>
  <si>
    <t>DEPARTMENTAL BUSINES</t>
  </si>
  <si>
    <t>ROW GENERAL</t>
  </si>
  <si>
    <t>DATA ENQUIRIES &amp; SAF</t>
  </si>
  <si>
    <t>MH CARERS TEAM</t>
  </si>
  <si>
    <t>CORPORATE BUDGETING</t>
  </si>
  <si>
    <t>SCHOOL CROSSING PATR</t>
  </si>
  <si>
    <t>LADYBROOK LIBRARY</t>
  </si>
  <si>
    <t>HW SERV F&amp;T CORE FLE</t>
  </si>
  <si>
    <t>RD SAFETY EDUCATION</t>
  </si>
  <si>
    <t>ROW NORTH EAST</t>
  </si>
  <si>
    <t>SCHOOLS WASTE ACTION</t>
  </si>
  <si>
    <t>NCC VEHICLES</t>
  </si>
  <si>
    <t>HW SERV BUSI &amp; COMM</t>
  </si>
  <si>
    <t>LANDFILL TAX PERFORM</t>
  </si>
  <si>
    <t>REIP FUNDED SCHEMES</t>
  </si>
  <si>
    <t>HW SAFETY CAMERA PAR</t>
  </si>
  <si>
    <t>CONSERVATION PROGRAM</t>
  </si>
  <si>
    <t>BROXTOWE BOROUGH COU</t>
  </si>
  <si>
    <t>CAPEX - HIGHWAYS</t>
  </si>
  <si>
    <t>ELECT LABOUR ACCOUNT</t>
  </si>
  <si>
    <t>EASTCROFT INCINERATO</t>
  </si>
  <si>
    <t>GRADUATE TRAINEES</t>
  </si>
  <si>
    <t>CHILDRENS AND EDUCAT</t>
  </si>
  <si>
    <t>ELECTRICAL JOBS</t>
  </si>
  <si>
    <t>HW SAFETY SCP</t>
  </si>
  <si>
    <t>WCA CLINICAL WASTE R</t>
  </si>
  <si>
    <t>CPE ON-STREET RUSH</t>
  </si>
  <si>
    <t>OTHER INIATITIVES</t>
  </si>
  <si>
    <t>ACCIDENT DATA PROCES</t>
  </si>
  <si>
    <t>MANSF LIB TEMP ACCOM</t>
  </si>
  <si>
    <t>COMMUNITY SAFETY STA</t>
  </si>
  <si>
    <t>FLEET TRADING A/C AS</t>
  </si>
  <si>
    <t>L G B &amp; T WORKERS GP</t>
  </si>
  <si>
    <t>CORPORATE COMPLAINTS</t>
  </si>
  <si>
    <t>TTS RECHARGES TO CAP</t>
  </si>
  <si>
    <t>CORPORATE LEGAL</t>
  </si>
  <si>
    <t>HW SCP NO LONGERUSED</t>
  </si>
  <si>
    <t>EMIEP PROJECTS</t>
  </si>
  <si>
    <t>ASHFIELD DISTRICT CO</t>
  </si>
  <si>
    <t>ASPERGERS OV65 PBS</t>
  </si>
  <si>
    <t>IMPROVEMENT DEPT PRO</t>
  </si>
  <si>
    <t>WASTE MINIMISATION</t>
  </si>
  <si>
    <t>USE OF RESERVES</t>
  </si>
  <si>
    <t>CAPEX - PERSONNEL</t>
  </si>
  <si>
    <t>CPE OFF-STREET NEWRK</t>
  </si>
  <si>
    <t>COUNCILLORS DIV FUND</t>
  </si>
  <si>
    <t>MEDIA RELATIONS</t>
  </si>
  <si>
    <t>SELSTON TIN HAT</t>
  </si>
  <si>
    <t>PLANNING POLICY</t>
  </si>
  <si>
    <t>BARE BONES</t>
  </si>
  <si>
    <t>ROW NORTH WEST</t>
  </si>
  <si>
    <t>CONTINGENCY - ASC&amp;PH</t>
  </si>
  <si>
    <t>CAPEX - FINANCE</t>
  </si>
  <si>
    <t>HW SERV F&amp;T REPAIRS</t>
  </si>
  <si>
    <t>PLANNING POLICY MINE</t>
  </si>
  <si>
    <t>SHINY SIDE UP</t>
  </si>
  <si>
    <t>DEPOT LABOUR ACCOUNT</t>
  </si>
  <si>
    <t>NO MORE LIVES WASTED</t>
  </si>
  <si>
    <t>NET LINE ONE ADJ</t>
  </si>
  <si>
    <t>WASTE MGT RATES</t>
  </si>
  <si>
    <t>CORPORATE PRINT STRA</t>
  </si>
  <si>
    <t>CPE OFF-STREET BROXT</t>
  </si>
  <si>
    <t>HW SERV F&amp;T INTERNAL</t>
  </si>
  <si>
    <t>CD ERNEHALE JUNIOR 0</t>
  </si>
  <si>
    <t>CARLTON-IN-LINDK LIB</t>
  </si>
  <si>
    <t>CPE OFF-STREET MANSF</t>
  </si>
  <si>
    <t>WEEE UNITS HANDLED</t>
  </si>
  <si>
    <t>CONTINGENCY - C S</t>
  </si>
  <si>
    <t>DISABLED WORKERS GRO</t>
  </si>
  <si>
    <t>CYCLICAL LABOUR ACCO</t>
  </si>
  <si>
    <t>FLEET CAR LEASING</t>
  </si>
  <si>
    <t>ROW WEST</t>
  </si>
  <si>
    <t>CAPEX - CFCS</t>
  </si>
  <si>
    <t>CONTINGENCY - C &amp; C</t>
  </si>
  <si>
    <t>HIGHWAYS, ROADS&amp;TRAN</t>
  </si>
  <si>
    <t>ASSISTED BOARDING</t>
  </si>
  <si>
    <t>CONTINGENCY - G&amp;E</t>
  </si>
  <si>
    <t>HW SERV CONSTRUCTION</t>
  </si>
  <si>
    <t>FATAL 4</t>
  </si>
  <si>
    <t>TRADERS ETC</t>
  </si>
  <si>
    <t>ROAD SAFETY NOT USED</t>
  </si>
  <si>
    <t>SMARTCARD DEPOT MANA</t>
  </si>
  <si>
    <t>EAST MIDLANDS IMPROV</t>
  </si>
  <si>
    <t>MRF PERFORMANCE CRED</t>
  </si>
  <si>
    <t>RCC PARTNERSHIP GRAN</t>
  </si>
  <si>
    <t>HW SERV F&amp;T EXTERNAL</t>
  </si>
  <si>
    <t>CONTINGENCY - F&amp;MCM</t>
  </si>
  <si>
    <t>CYCLICAL JOBS</t>
  </si>
  <si>
    <t>RETFORD DENMAN LIBRY</t>
  </si>
  <si>
    <t>CENTRALLY HELD BUDGE</t>
  </si>
  <si>
    <t>BUS SHELTER ADDITION</t>
  </si>
  <si>
    <t>RSE DRIVING NOT USED</t>
  </si>
  <si>
    <t>CPE OFF-STREET BASS</t>
  </si>
  <si>
    <t>NOT USED SEE 103527</t>
  </si>
  <si>
    <t>IMPROVEMENT QUICK WI</t>
  </si>
  <si>
    <t>IMPROVEMENT LEADERSH</t>
  </si>
  <si>
    <t>HW SERV F&amp;T AVOIDABL</t>
  </si>
  <si>
    <t>ENVIRONMENTAL SERVIC</t>
  </si>
  <si>
    <t>CAPEX - ENV &amp; SUS</t>
  </si>
  <si>
    <t>CPE OFF-STREET GED</t>
  </si>
  <si>
    <t>SOCIAL ENTERPRISE</t>
  </si>
  <si>
    <t>NON DISTRIBUTED COST</t>
  </si>
  <si>
    <t>SCHEME MANAGEMENT CO</t>
  </si>
  <si>
    <t>CONTINGENCY - CYP</t>
  </si>
  <si>
    <t>3RD SECTOR DEVELOP</t>
  </si>
  <si>
    <t>KINGWAYS FOREST TOWN</t>
  </si>
  <si>
    <t>RSE MOTORCY NOT USED</t>
  </si>
  <si>
    <t>RSE - CYCLING</t>
  </si>
  <si>
    <t>CAPEX - ADULTS</t>
  </si>
  <si>
    <t>CLOSED MEMBERS OTHER</t>
  </si>
  <si>
    <t>ERDF PROJECT ACTIVIT</t>
  </si>
  <si>
    <t>BASSETLAW DISTRICT C</t>
  </si>
  <si>
    <t>CONTINGENCY - E &amp; S</t>
  </si>
  <si>
    <t>RSE CAMPAIGNS</t>
  </si>
  <si>
    <t>GM NON SCHOOLS</t>
  </si>
  <si>
    <t>HIGHWAY MANAGER RUSH</t>
  </si>
  <si>
    <t>FLEET TRADING A/C ER</t>
  </si>
  <si>
    <t>THE TURBINE</t>
  </si>
  <si>
    <t>AD HOC WASTE</t>
  </si>
  <si>
    <t>MANSFIELD LIBRARY</t>
  </si>
  <si>
    <t>INSURANCE CLOSED FUN</t>
  </si>
  <si>
    <t>LEDGER CODES</t>
  </si>
  <si>
    <t>DEVELOPMENT MANAGEME</t>
  </si>
  <si>
    <t>CONTINGENCY - POLICY</t>
  </si>
  <si>
    <t>PUBLIC CONSULTANCY C</t>
  </si>
  <si>
    <t>SERVICE DEVELOPMENT</t>
  </si>
  <si>
    <t>CARLTON IN LINDRICK</t>
  </si>
  <si>
    <t>LIBRARIES</t>
  </si>
  <si>
    <t>NEWARK &amp; SHERWOOD DI</t>
  </si>
  <si>
    <t>HOLDING ACCOUNTS</t>
  </si>
  <si>
    <t>HIRED VEHICLES</t>
  </si>
  <si>
    <t>PERFORMANCE MECHANIS</t>
  </si>
  <si>
    <t>DEV MGT PLANNING  SY</t>
  </si>
  <si>
    <t>MANSF'LD W'HOUSE LIB</t>
  </si>
  <si>
    <t>CPE RESI PARKING EXP</t>
  </si>
  <si>
    <t>OLLERTON DEPOT</t>
  </si>
  <si>
    <t>IMPROVEMENT CFCS REQ</t>
  </si>
  <si>
    <t>RAMPTON (HOSP)</t>
  </si>
  <si>
    <t>ELECTR LABOUR SALS</t>
  </si>
  <si>
    <t>ACDNT INVST NOT USED</t>
  </si>
  <si>
    <t>EMERGNCY ACTION JOBS</t>
  </si>
  <si>
    <t>IMPROVEMENT ASCH REQ</t>
  </si>
  <si>
    <t>INSURANCE</t>
  </si>
  <si>
    <t>CAPEX - COM SAFETY</t>
  </si>
  <si>
    <t>CROSSING</t>
  </si>
  <si>
    <t>HIGHWAYS SAFETY GROU</t>
  </si>
  <si>
    <t>DEV PLANNING PUBLICI</t>
  </si>
  <si>
    <t>NET LINE 2</t>
  </si>
  <si>
    <t>DEMOCRATIC REPRESENT</t>
  </si>
  <si>
    <t>CORPORATE INITIATIVE</t>
  </si>
  <si>
    <t>E &amp; R CAPITAL CHARGE</t>
  </si>
  <si>
    <t>HW SERV F&amp;T HIRED PL</t>
  </si>
  <si>
    <t>GEDLING PLAY</t>
  </si>
  <si>
    <t>TUXFORD LIBRARY</t>
  </si>
  <si>
    <t>COUNTY COUNCIL ELECT</t>
  </si>
  <si>
    <t>LEDGER - E&amp;R</t>
  </si>
  <si>
    <t>HW SERV F&amp;T ARNOLD</t>
  </si>
  <si>
    <t>CPE CAR PARK NCC</t>
  </si>
  <si>
    <t>SCHOOLS APPLICATION</t>
  </si>
  <si>
    <t>TPE DIRECTORATE</t>
  </si>
  <si>
    <t>HW SERV F&amp;T RETFORD</t>
  </si>
  <si>
    <t>PUBLIC CONSULTATION</t>
  </si>
  <si>
    <t>DEV MGT - PUBLIC INQ</t>
  </si>
  <si>
    <t>FLEET MANAGEMENT</t>
  </si>
  <si>
    <t>HIGHWAY MANAGER BROX</t>
  </si>
  <si>
    <t>EASTSIDE</t>
  </si>
  <si>
    <t>CORPORATE MANAGEMENT</t>
  </si>
  <si>
    <t>DEV MGT CONSULTANCY</t>
  </si>
  <si>
    <t>POWER GENERATION LAN</t>
  </si>
  <si>
    <t>ROW CENTRAL AND EAST</t>
  </si>
  <si>
    <t>NET (SURPLUS)/DEFICI</t>
  </si>
  <si>
    <t>CAPEX - SCHOOLS</t>
  </si>
  <si>
    <t>DRIVERS MOBILE LIBS</t>
  </si>
  <si>
    <t>HW SERV F&amp;T NEWARK</t>
  </si>
  <si>
    <t>MANSFIELD DISTRICT C</t>
  </si>
  <si>
    <t>BUS SHELTER CORE COS</t>
  </si>
  <si>
    <t>CPE DECRIM PARKING</t>
  </si>
  <si>
    <t>CHIPBOARD RECOVERY</t>
  </si>
  <si>
    <t>HW SERV F&amp;T GAMSTON</t>
  </si>
  <si>
    <t>ROBIN HOOD LINE-NOTT</t>
  </si>
  <si>
    <t>FOREST TOWN LIBRARY</t>
  </si>
  <si>
    <t>MRF AVAILABILITY PAY</t>
  </si>
  <si>
    <t>RHL SUNDAY SERVICE</t>
  </si>
  <si>
    <t>HIGHWAY MANAGER NEWA</t>
  </si>
  <si>
    <t>COMMUNITY GRANTS</t>
  </si>
  <si>
    <t>HW SERV F&amp;T RIVERSID</t>
  </si>
  <si>
    <t>HEAD OF STRATEGIC SE</t>
  </si>
  <si>
    <t>CAPEX - C&amp;C</t>
  </si>
  <si>
    <t>KIOSK MAINTENANCE</t>
  </si>
  <si>
    <t>ADULT SOCIAL CARE</t>
  </si>
  <si>
    <t>PERFORMANCE (CORPOR)</t>
  </si>
  <si>
    <t>HIGHWAY MANAGER GEDL</t>
  </si>
  <si>
    <t>FLEET MAINTENANCE</t>
  </si>
  <si>
    <t>CPE ON-STREET NEWARK</t>
  </si>
  <si>
    <t>SPATIAL PLANNING OTH</t>
  </si>
  <si>
    <t>LEDGER - CFCS</t>
  </si>
  <si>
    <t>HW SERV F&amp;T TRAINING</t>
  </si>
  <si>
    <t>CAPEX - DEPUTY LEADE</t>
  </si>
  <si>
    <t>CRCEEE'S</t>
  </si>
  <si>
    <t>DFT COMM TRANS FUND</t>
  </si>
  <si>
    <t>SCHOOLS RECYCLING</t>
  </si>
  <si>
    <t>RESEARCH TEAM OTHER</t>
  </si>
  <si>
    <t>FUNDING OF BUDGET RE</t>
  </si>
  <si>
    <t>HIGHWAY MANAGER BASS</t>
  </si>
  <si>
    <t>OTHER COMMUNITY TRAN</t>
  </si>
  <si>
    <t>LEDGER - ASCH&amp;P</t>
  </si>
  <si>
    <t>TRAINING CENTRE</t>
  </si>
  <si>
    <t>ROW SOUTH</t>
  </si>
  <si>
    <t>CPE RESI PARKING INC</t>
  </si>
  <si>
    <t>CONTINGENCY - C&amp;P</t>
  </si>
  <si>
    <t>BLACK WORKERS GROUP</t>
  </si>
  <si>
    <t>EMERGENCY COSTS</t>
  </si>
  <si>
    <t>COMMUNITIES - TRAINI</t>
  </si>
  <si>
    <t>PLANNING AND DEVELOP</t>
  </si>
  <si>
    <t>CPE ON-STREET GED</t>
  </si>
  <si>
    <t>CPE DERBYSHIRE PCN</t>
  </si>
  <si>
    <t>CROSS BOUNDARY RECHA</t>
  </si>
  <si>
    <t>PLASTERBOARD RECOVER</t>
  </si>
  <si>
    <t>MANSFLD WDHOUSE COM</t>
  </si>
  <si>
    <t>CORONER</t>
  </si>
  <si>
    <t>RESEARCH PROJECTS</t>
  </si>
  <si>
    <t>EUROPEAN OFFICE (RES</t>
  </si>
  <si>
    <t>BIRCOTES LIBRARY</t>
  </si>
  <si>
    <t>HW SAFETY GROUP MANA</t>
  </si>
  <si>
    <t>CENTRAL SERVICES TO</t>
  </si>
  <si>
    <t>CPE OFF-STREET ASH</t>
  </si>
  <si>
    <t>DISPOSAL CLINICAL WA</t>
  </si>
  <si>
    <t>LANGOLD LIBRARY</t>
  </si>
  <si>
    <t>RUSHCLIFFE BOROUGH C</t>
  </si>
  <si>
    <t>TUXFORD MINE OF INFO</t>
  </si>
  <si>
    <t>CONS&amp;MAINT LABO ACCO</t>
  </si>
  <si>
    <t>TTS FLEET OPERATIONS</t>
  </si>
  <si>
    <t>HW SERV FLEET &amp; TRAI</t>
  </si>
  <si>
    <t>WASTE CONSULTANTS</t>
  </si>
  <si>
    <t>LEISURE</t>
  </si>
  <si>
    <t>NETHERFIELD DAY SERV</t>
  </si>
  <si>
    <t>SELF SERVICE TECHNGY</t>
  </si>
  <si>
    <t>PLANNING DEVELOPMENT</t>
  </si>
  <si>
    <t>CENTRAL</t>
  </si>
  <si>
    <t>CD JOHN BLOW PRIMARY</t>
  </si>
  <si>
    <t>CPE ON-STREET BASS</t>
  </si>
  <si>
    <t>CONTINGENCY - PERS</t>
  </si>
  <si>
    <t>CLOSED-PUBLICATIONS</t>
  </si>
  <si>
    <t>TRAPEZE IT MAINTENAN</t>
  </si>
  <si>
    <t>WASTE PFI DEFRA CRED</t>
  </si>
  <si>
    <t>WORKSOP BS STA RUNCO</t>
  </si>
  <si>
    <t>CPE ON-STREET BROXT</t>
  </si>
  <si>
    <t>HMP RANBY LIBRARY</t>
  </si>
  <si>
    <t>CD VALLEY SCHOOL</t>
  </si>
  <si>
    <t>BALMORAL LIBRARY</t>
  </si>
  <si>
    <t>MANOR DEPOT</t>
  </si>
  <si>
    <t>CONTINGENCY - T&amp;H</t>
  </si>
  <si>
    <t>CYCLICAL LABOUR SALS</t>
  </si>
  <si>
    <t>UNITARY CHG PREPAY</t>
  </si>
  <si>
    <t>CD ALL SAINTS CATHOL</t>
  </si>
  <si>
    <t>CD BAGTHORPE PRIMARY</t>
  </si>
  <si>
    <t>ROW LOCAL PARTNERSHI</t>
  </si>
  <si>
    <t>HIGHWAY MANAGER ASHF</t>
  </si>
  <si>
    <t>SMARTCARD OPERATING</t>
  </si>
  <si>
    <t>HIGHWAY MANAGER MANS</t>
  </si>
  <si>
    <t>WASTE CAPITAL CHARGE</t>
  </si>
  <si>
    <t>CPE ON-STREET MANSF</t>
  </si>
  <si>
    <t>H OF S - STRATEGIC P</t>
  </si>
  <si>
    <t>MISTERTON LIBRARY</t>
  </si>
  <si>
    <t>INSPECTORS COSTS</t>
  </si>
  <si>
    <t>FLEET TRADING A/C CF</t>
  </si>
  <si>
    <t>NEXT BUS LEASE LINE</t>
  </si>
  <si>
    <t>MAINT OLD LANDFILL S</t>
  </si>
  <si>
    <t>WARSOP LIBRARY</t>
  </si>
  <si>
    <t>ROW IMPROVE PLAN AND</t>
  </si>
  <si>
    <t>NOT USED SEE 103528</t>
  </si>
  <si>
    <t>PSV DRIVER TRAINING</t>
  </si>
  <si>
    <t>BASSETLAW PLAY</t>
  </si>
  <si>
    <t>CONST &amp; MAINT JOBS</t>
  </si>
  <si>
    <t>COMMUNITY STRATEGY</t>
  </si>
  <si>
    <t>FLEET TRADING A/C PP</t>
  </si>
  <si>
    <t>E &amp; S CAP CHGS</t>
  </si>
  <si>
    <t>DECC INCOME</t>
  </si>
  <si>
    <t>GEDLING BOROUGH COUN</t>
  </si>
  <si>
    <t>CONDITION OF NOTTS (</t>
  </si>
  <si>
    <t>ELECTORAL DIVISION I</t>
  </si>
  <si>
    <t>GRP MGR &amp; BUSINESS S</t>
  </si>
  <si>
    <t>POCKET PARK AND RIDE</t>
  </si>
  <si>
    <t>CPE ON-STREET ASH</t>
  </si>
  <si>
    <t>TTS IT COMPUTER CHAR</t>
  </si>
  <si>
    <t>CLOSED LEDGER - PPC</t>
  </si>
  <si>
    <t>CONSTR &amp; MAINT SALS</t>
  </si>
  <si>
    <t>INSURANCE OPEN FUND</t>
  </si>
  <si>
    <t>MATERIALS RECYCLING</t>
  </si>
  <si>
    <t>CPE OFF-STREET RUSH</t>
  </si>
  <si>
    <t>LEDGER - COR FINANCE</t>
  </si>
  <si>
    <t>NOTTS PERFORMING ART</t>
  </si>
  <si>
    <t>BSSR - OTHER</t>
  </si>
  <si>
    <t>CAF TRAINING</t>
  </si>
  <si>
    <t>CENTRAL HOS</t>
  </si>
  <si>
    <t>ICT CERP</t>
  </si>
  <si>
    <t>CFCS GENERAL</t>
  </si>
  <si>
    <t>STAFF ABSENCE SCEME</t>
  </si>
  <si>
    <t>FORMER AHDC</t>
  </si>
  <si>
    <t>KS4 STRATEGY</t>
  </si>
  <si>
    <t>LSP FRONTER</t>
  </si>
  <si>
    <t>OVERHEADS-TD&amp;B</t>
  </si>
  <si>
    <t>CLOSED OVERHEADSBC&amp;E</t>
  </si>
  <si>
    <t>PE EQUIPMENT</t>
  </si>
  <si>
    <t>PLAY CENTRAL</t>
  </si>
  <si>
    <t>SANDY BANKS</t>
  </si>
  <si>
    <t>SYSTEMS TEAM</t>
  </si>
  <si>
    <t>ICT APPLICATIONS</t>
  </si>
  <si>
    <t>BSSR - E YRS AND INT</t>
  </si>
  <si>
    <t>BSSR REG CORP PARENT</t>
  </si>
  <si>
    <t>GEDLING VIEW FAMILY</t>
  </si>
  <si>
    <t>ICT HARDWARE MAINT</t>
  </si>
  <si>
    <t>ICT INF APPLICATIONS</t>
  </si>
  <si>
    <t>ICT WAN</t>
  </si>
  <si>
    <t>ICT PHONE LINES</t>
  </si>
  <si>
    <t>ICT STORAGE</t>
  </si>
  <si>
    <t>ICT SERVICE DESK</t>
  </si>
  <si>
    <t>SCHOOLS LOAN SCHEME</t>
  </si>
  <si>
    <t>SDG STUDY SUPPORT</t>
  </si>
  <si>
    <t>TRANSFERRING SERVCES</t>
  </si>
  <si>
    <t>GROUP MAN WELLBEING</t>
  </si>
  <si>
    <t>BSSR ARTS AND SPORTS</t>
  </si>
  <si>
    <t>BSSR FIELDWORK BASS</t>
  </si>
  <si>
    <t>BASS CONTACT NON LAC</t>
  </si>
  <si>
    <t>CUSTOMER MANAGEMENT</t>
  </si>
  <si>
    <t>LIBRARIES TRADING</t>
  </si>
  <si>
    <t>SPECIALIST PARENTING</t>
  </si>
  <si>
    <t>CPD/DELIVERABLES</t>
  </si>
  <si>
    <t>ROW PROJECT BUDGET</t>
  </si>
  <si>
    <t>BEESTON CENTRAL CC</t>
  </si>
  <si>
    <t>BSSR FIELDWORK SOUTH</t>
  </si>
  <si>
    <t>SUPPLIES GENERAL</t>
  </si>
  <si>
    <t>CAT BUYING TEAM</t>
  </si>
  <si>
    <t>EXT RESI-SCHOOL'S BU</t>
  </si>
  <si>
    <t>EPS GENERAL (LA)</t>
  </si>
  <si>
    <t>HUCKNALL FAMILY CEN</t>
  </si>
  <si>
    <t>PENSIONS SCH BUDGET</t>
  </si>
  <si>
    <t>WELLBEING OHU</t>
  </si>
  <si>
    <t>BSSR - CORP DIR SUPP</t>
  </si>
  <si>
    <t>ICT CLOUD SERVICES</t>
  </si>
  <si>
    <t>ICT MANAGEMENT</t>
  </si>
  <si>
    <t>ICT TRADED SERVICES</t>
  </si>
  <si>
    <t>BOOK PURCHASES CITY</t>
  </si>
  <si>
    <t>BSSR - BUSN SPPT HBB</t>
  </si>
  <si>
    <t>CARERS EMERG SERV</t>
  </si>
  <si>
    <t>EY SPEC TEACHERS/QA</t>
  </si>
  <si>
    <t>EARLY INTERVENTION T</t>
  </si>
  <si>
    <t>EUROPEAN DIMENSION</t>
  </si>
  <si>
    <t>HTOS TRANS DERBYS CC</t>
  </si>
  <si>
    <t>WORKFORCE DEVELOPMT</t>
  </si>
  <si>
    <t>NORTH BASE GENERAL</t>
  </si>
  <si>
    <t>O/H TRADED SERVICE</t>
  </si>
  <si>
    <t>RECORDS MGMNT RCHRGE</t>
  </si>
  <si>
    <t>SOUTH BASE GENERAL</t>
  </si>
  <si>
    <t>CLOSED OH-OD SERVDSK</t>
  </si>
  <si>
    <t>HARDWARE SALES</t>
  </si>
  <si>
    <t>SUPPLIES FINANCE</t>
  </si>
  <si>
    <t>CUSTOMER SERVICES</t>
  </si>
  <si>
    <t>ROW LEGAL ORDERS</t>
  </si>
  <si>
    <t>KS4 PARTNERSHIP</t>
  </si>
  <si>
    <t>HW M DTOPS SERV DEL</t>
  </si>
  <si>
    <t>OFFICE 365</t>
  </si>
  <si>
    <t>LUAN'S LITTLE PEOPLE</t>
  </si>
  <si>
    <t>GLAISDALE BUILDINGS</t>
  </si>
  <si>
    <t>HTOS TRANSPORT OTHER</t>
  </si>
  <si>
    <t>BSSR STRAT PLACE PLN</t>
  </si>
  <si>
    <t>BGR CONTACT NON LAC</t>
  </si>
  <si>
    <t>R&amp;A SOUTH CONTACT</t>
  </si>
  <si>
    <t>GROUP MAN L&amp;D</t>
  </si>
  <si>
    <t>NORTH BASE NLC</t>
  </si>
  <si>
    <t>NORTH BASE OLLERTON</t>
  </si>
  <si>
    <t>BSSR GOVERNING BODY</t>
  </si>
  <si>
    <t>HTOS TRANS NOTTM CTY</t>
  </si>
  <si>
    <t>SS TRANS SUMMER SCHS</t>
  </si>
  <si>
    <t>BOOK COLLECTORS PAY</t>
  </si>
  <si>
    <t>JE &amp; ORG DESIGN</t>
  </si>
  <si>
    <t>ICT SERVICE DELIVERY</t>
  </si>
  <si>
    <t>BSSR ED IMP SERVICE</t>
  </si>
  <si>
    <t>BSSR FIELDWORK NEW'K</t>
  </si>
  <si>
    <t>BSSR - SEND POLICY</t>
  </si>
  <si>
    <t>BSSR - YP SUPP SERV</t>
  </si>
  <si>
    <t>BUSINESS SUPPORT CEN</t>
  </si>
  <si>
    <t>EDUCN IMPMNT SERVICE</t>
  </si>
  <si>
    <t>NTH WORKSOP FAMILY C</t>
  </si>
  <si>
    <t>SUPPORTED EMPL PM</t>
  </si>
  <si>
    <t>TARGETTED SUPPORT</t>
  </si>
  <si>
    <t>BSSR - COUNTRY PARKS</t>
  </si>
  <si>
    <t>BSSR LIBS  ARCHIVES</t>
  </si>
  <si>
    <t>CFCS VR COSTS</t>
  </si>
  <si>
    <t>HR SERVICE DIRECTOR</t>
  </si>
  <si>
    <t>NORTH BASE FRIARY CO</t>
  </si>
  <si>
    <t>BSSR CH BUSINESS SUP</t>
  </si>
  <si>
    <t>O/H HEAD OF SERVICE</t>
  </si>
  <si>
    <t>POST 16 TRANSPORT</t>
  </si>
  <si>
    <t>SCHOOL SPORT NON SCH</t>
  </si>
  <si>
    <t>SURPLUS BOOKS DISPL</t>
  </si>
  <si>
    <t>CONTACT POINT C FWRD</t>
  </si>
  <si>
    <t>ACLS OTHER FUNDERS</t>
  </si>
  <si>
    <t>BSSR - SAFEGUARDING</t>
  </si>
  <si>
    <t>CS BUSINESS INTEL</t>
  </si>
  <si>
    <t>GROUP MAN JE</t>
  </si>
  <si>
    <t>LETTERBOX CLUB</t>
  </si>
  <si>
    <t>LIBRARY RESRCES OPPS</t>
  </si>
  <si>
    <t>R&amp;A NORTH CONTACT</t>
  </si>
  <si>
    <t>CUSTOMER SERVICES OP</t>
  </si>
  <si>
    <t>BSC MANAGER</t>
  </si>
  <si>
    <t>PAYROLL CONTROL</t>
  </si>
  <si>
    <t>BSC PAYROLL</t>
  </si>
  <si>
    <t>BSC PENSIONS</t>
  </si>
  <si>
    <t>MODERATION</t>
  </si>
  <si>
    <t>SCH INTERVENTION GRT</t>
  </si>
  <si>
    <t>WORKFORCE DEVELOPMNT</t>
  </si>
  <si>
    <t>BSSR FIELDW ASH/MANS</t>
  </si>
  <si>
    <t>SUPPLIES W &amp; D</t>
  </si>
  <si>
    <t>BSSR YS &amp; Y JUSTICE</t>
  </si>
  <si>
    <t>NEWARK FAMILY CENTRE</t>
  </si>
  <si>
    <t>SUTTON CENTRAL CC</t>
  </si>
  <si>
    <t>ADDITIONAL SPECIALIS</t>
  </si>
  <si>
    <t>ADVANCED SCHOOL TEAC</t>
  </si>
  <si>
    <t>ELECTIVE HOME EDUCAT</t>
  </si>
  <si>
    <t>ARTS I &amp; MT</t>
  </si>
  <si>
    <t>ARTS PERFORMANCE</t>
  </si>
  <si>
    <t>BEHAVIOUR AND ATTEND</t>
  </si>
  <si>
    <t>TRANSPORT BGR</t>
  </si>
  <si>
    <t>NATIONAL ASSISTN ACT</t>
  </si>
  <si>
    <t>BUSINESS SUPPORT STH</t>
  </si>
  <si>
    <t>CF C&amp;YP PARTICIPATIO</t>
  </si>
  <si>
    <t>CFCS PETTY CASH</t>
  </si>
  <si>
    <t>CFCS TRUST FUNDS</t>
  </si>
  <si>
    <t>CHILDRENS SERVICES G</t>
  </si>
  <si>
    <t>CO-LOCATION</t>
  </si>
  <si>
    <t>COMMUNICATIONS</t>
  </si>
  <si>
    <t>DEVOLVED FORMULA CAP</t>
  </si>
  <si>
    <t>ETHNIC MINORITY ACHI</t>
  </si>
  <si>
    <t>EVERY CHILD A READER</t>
  </si>
  <si>
    <t>EXT EARLY YEARS PROV</t>
  </si>
  <si>
    <t>EXTENDED SCHOOLS</t>
  </si>
  <si>
    <t>EXTENDED SCHOOLS CAP</t>
  </si>
  <si>
    <t>FRAMEWORK ACADEMIES</t>
  </si>
  <si>
    <t>GIFTED AND TALENTED</t>
  </si>
  <si>
    <t>GROUP MANAGER LOCALI</t>
  </si>
  <si>
    <t>HARNESSING TECHNOLOG</t>
  </si>
  <si>
    <t>HIGHWAY MANAGER CWN</t>
  </si>
  <si>
    <t>HIGHWAY MANAGER CWS</t>
  </si>
  <si>
    <t>HIGHWAYS LEDGER BALA</t>
  </si>
  <si>
    <t>HW SFTY GM NOT USED</t>
  </si>
  <si>
    <t>NRSWA COUNTYWIDE</t>
  </si>
  <si>
    <t>NRSWA BASSETLAW</t>
  </si>
  <si>
    <t>NRSWA MANSFIELD</t>
  </si>
  <si>
    <t>NRSWA NEWARK</t>
  </si>
  <si>
    <t>NRSWA ASHFIELD</t>
  </si>
  <si>
    <t>NRSWA BROXTOWE</t>
  </si>
  <si>
    <t>NRSWA GEDLING</t>
  </si>
  <si>
    <t>NRSWA RUSHCLIFFE</t>
  </si>
  <si>
    <t>KS3 STRATEGY</t>
  </si>
  <si>
    <t>KS4 PROGRAMME</t>
  </si>
  <si>
    <t>MAST FUNDING</t>
  </si>
  <si>
    <t>MODERN FOREIGN LANGU</t>
  </si>
  <si>
    <t>MUSIC SERVICES</t>
  </si>
  <si>
    <t>NATIONAL CHALLENGE</t>
  </si>
  <si>
    <t>NOTTINGHAM CITY COUN</t>
  </si>
  <si>
    <t>ONE TO ONE TUITION</t>
  </si>
  <si>
    <t>HRET TRANSPORT</t>
  </si>
  <si>
    <t>PRIMARY CAPITAL PROG</t>
  </si>
  <si>
    <t>PRIMARY EYFS</t>
  </si>
  <si>
    <t>PRIMARY STRATEGY</t>
  </si>
  <si>
    <t>QUALITY IN EXTENDED</t>
  </si>
  <si>
    <t>SCHOOL DEVELOPMENT G</t>
  </si>
  <si>
    <t>SCHOOL LUNCH GRANT</t>
  </si>
  <si>
    <t>SCHOOLS PAYROLL DEFA</t>
  </si>
  <si>
    <t>SIGSLIGH&amp;ITS CSA</t>
  </si>
  <si>
    <t>SPECIALIST SCHOOL</t>
  </si>
  <si>
    <t>SUPPORTING PEOPLE TE</t>
  </si>
  <si>
    <t>TARGETED IMPROVEMENT</t>
  </si>
  <si>
    <t>YCS CITY PROVISION</t>
  </si>
  <si>
    <t>PREFERRED TRAVEL SCH</t>
  </si>
  <si>
    <t>THIRD PARTY PAYMENTS</t>
  </si>
  <si>
    <t>LD OV 65 NURSNG GEDL</t>
  </si>
  <si>
    <t>REVIEWING OFFICRS S2</t>
  </si>
  <si>
    <t>GOVERNANCE TEAM MAN</t>
  </si>
  <si>
    <t>LEGAL SERVICES TM</t>
  </si>
  <si>
    <t>DIRECTORATE</t>
  </si>
  <si>
    <t>CLOSED-PERSONNEL</t>
  </si>
  <si>
    <t>ICT LEDGER</t>
  </si>
  <si>
    <t>CHIEF EXECS</t>
  </si>
  <si>
    <t>CITIZENSHIP</t>
  </si>
  <si>
    <t>AREA 1</t>
  </si>
  <si>
    <t>AREA 2</t>
  </si>
  <si>
    <t>AREA 3</t>
  </si>
  <si>
    <t>AREA 4</t>
  </si>
  <si>
    <t>CORONERS</t>
  </si>
  <si>
    <t>ARCHAEOLOGY</t>
  </si>
  <si>
    <t>ENVIRONMENT MGT SYST</t>
  </si>
  <si>
    <t>CLOSED-COMMSDIRECTOR</t>
  </si>
  <si>
    <t>CLOSED-INFO TECHNOLO</t>
  </si>
  <si>
    <t>REG INVESTIGATION T</t>
  </si>
  <si>
    <t>CLOSED-HEAD STRATEGI</t>
  </si>
  <si>
    <t>CLOSED-DEVLPMNT&amp;INFO</t>
  </si>
  <si>
    <t>RUSHCLIFFE APPROVED</t>
  </si>
  <si>
    <t>FLEET CAR LEASING SA</t>
  </si>
  <si>
    <t>WOOD PELLET SUPPLY</t>
  </si>
  <si>
    <t>RENEWABLE HEAT INCEN</t>
  </si>
  <si>
    <t>CLOSED-FINANCIAL SVS</t>
  </si>
  <si>
    <t>MANSFIELD REGISTER O</t>
  </si>
  <si>
    <t>SOUTHWELL REGISTER O</t>
  </si>
  <si>
    <t>BASSETLAW REGISTER O</t>
  </si>
  <si>
    <t>CLOSED-HEALTH&amp;SAFETY</t>
  </si>
  <si>
    <t>FINANCE LEDGER</t>
  </si>
  <si>
    <t>EASTWOOD REGISTER OF</t>
  </si>
  <si>
    <t>HUCKNALL REGISTER OF</t>
  </si>
  <si>
    <t>OLLERTON REGISTER OF</t>
  </si>
  <si>
    <t>FEED IN TARIFFS</t>
  </si>
  <si>
    <t>CLOSED-HEADOFBUSINSV</t>
  </si>
  <si>
    <t>BASFORD REGISTER OFF</t>
  </si>
  <si>
    <t>CARLTON REGISTER OFF</t>
  </si>
  <si>
    <t>BINGHAM REGISTER OFF</t>
  </si>
  <si>
    <t>WORKSOP REGISTER OFF</t>
  </si>
  <si>
    <t>WOOD PELLET SUPPLY E</t>
  </si>
  <si>
    <t>RESEARCH &amp; SAU SALS</t>
  </si>
  <si>
    <t>LANDSCAPES LEDGER BA</t>
  </si>
  <si>
    <t>EMERGENCY PLANNING</t>
  </si>
  <si>
    <t>EMERGENCY PLANNING L</t>
  </si>
  <si>
    <t>SPATIAL PLANNING SAL</t>
  </si>
  <si>
    <t>BUY WITH CONFIDENCE</t>
  </si>
  <si>
    <t>CLOSED-POL PERF &amp;DEV</t>
  </si>
  <si>
    <t>CLOSED-COMMS-ITLEASE</t>
  </si>
  <si>
    <t>NEWARK APPROVED PREM</t>
  </si>
  <si>
    <t>GREENWOOD CONSERVATI</t>
  </si>
  <si>
    <t>MANSFIELD APPROVED P</t>
  </si>
  <si>
    <t>BASSETLAW APPROVED P</t>
  </si>
  <si>
    <t>CLOSED-COMMS-UNISONC</t>
  </si>
  <si>
    <t>CLOSED-STRATEGY&amp;RESO</t>
  </si>
  <si>
    <t>PROPERTY SERVICES LE</t>
  </si>
  <si>
    <t>STAPLEFORD REGISTER</t>
  </si>
  <si>
    <t>BASFORD APPROVED PRE</t>
  </si>
  <si>
    <t>RUSHCLIFFE REGISTER</t>
  </si>
  <si>
    <t>EAST LEAKE REGISTER</t>
  </si>
  <si>
    <t>CLINICAL WASTE INCOM</t>
  </si>
  <si>
    <t>SUTTON IN ASH REGIST</t>
  </si>
  <si>
    <t>NEWARK REGISTER OFFI</t>
  </si>
  <si>
    <t>ELECTRICITY &amp; GAS</t>
  </si>
  <si>
    <t>ELEC &amp; GAS INC</t>
  </si>
  <si>
    <t>MANSFIELD BS RUNNING</t>
  </si>
  <si>
    <t>PLACE</t>
  </si>
  <si>
    <t>E&amp;R FINANCE</t>
  </si>
  <si>
    <t>BEESTON REGISTER OFF</t>
  </si>
  <si>
    <t>CL'T ACCOUNT ALTN'VE</t>
  </si>
  <si>
    <t>HIGH &amp; TRANS LEDGER</t>
  </si>
  <si>
    <t>BASSETLAW COMM DEV P</t>
  </si>
  <si>
    <t>COMM &amp; VOL SECTOR ST</t>
  </si>
  <si>
    <t>SERV ORG &amp; REVIEW GE</t>
  </si>
  <si>
    <t>SERV ORG &amp; REVIEW BR</t>
  </si>
  <si>
    <t>EMERGENCY NIGHT SERV</t>
  </si>
  <si>
    <t>LD COMMISSIONING</t>
  </si>
  <si>
    <t>EMERGENCIES</t>
  </si>
  <si>
    <t>GENERAL FUND</t>
  </si>
  <si>
    <t>SCHOOLS MATCH FUNDIN</t>
  </si>
  <si>
    <t>CAPITAL EXPENDITURE</t>
  </si>
  <si>
    <t>NET PHASE 1 PFI</t>
  </si>
  <si>
    <t>PAY REVIEW RESERVE</t>
  </si>
  <si>
    <t>NOTTS CONTRACTING CA</t>
  </si>
  <si>
    <t>LIFE CYCLE MAINTENAN</t>
  </si>
  <si>
    <t>BASSETLAW PFI</t>
  </si>
  <si>
    <t>NET PHASE 2</t>
  </si>
  <si>
    <t>WASTE PFI</t>
  </si>
  <si>
    <t>EARMARKED UNDERSPEND</t>
  </si>
  <si>
    <t>IMPROVEMENT PROGRAM</t>
  </si>
  <si>
    <t>CORPORATE REDUNDANCY</t>
  </si>
  <si>
    <t>DEPT RESERVES GIVEN</t>
  </si>
  <si>
    <t>SURPLUS PENSIONS RES</t>
  </si>
  <si>
    <t>DSO - PENSION/REDUND</t>
  </si>
  <si>
    <t>DSO - CAPITAL FINANC</t>
  </si>
  <si>
    <t>PROVISION FOR DEP'N</t>
  </si>
  <si>
    <t>PSA - GRANT</t>
  </si>
  <si>
    <t>DEBT MANAGEMENT</t>
  </si>
  <si>
    <t>C&amp;D COMP INTEREST &amp;</t>
  </si>
  <si>
    <t>DISTRICT TRANSFERRED</t>
  </si>
  <si>
    <t>SOFT LOAN INTEREST A</t>
  </si>
  <si>
    <t>NOTTM CITY DEBT</t>
  </si>
  <si>
    <t>CHEQUE BOOK SCHOOLS</t>
  </si>
  <si>
    <t>RATE REFUNDS-INTERES</t>
  </si>
  <si>
    <t>FURTHER EDN FUNDG CO</t>
  </si>
  <si>
    <t>MINIMUM REVENUE PROV</t>
  </si>
  <si>
    <t>INSURANCE FUND-INTER</t>
  </si>
  <si>
    <t>CAR/CYCLE LOAN INTER</t>
  </si>
  <si>
    <t>SCHOOL LOANS</t>
  </si>
  <si>
    <t>FORMULA FUNDING</t>
  </si>
  <si>
    <t>BILSTHORPE DEPOT CAT</t>
  </si>
  <si>
    <t>ANTISOCIAL BEHAVIOUR</t>
  </si>
  <si>
    <t>PRIVATE SPACE</t>
  </si>
  <si>
    <t>GATING ORDERS</t>
  </si>
  <si>
    <t>CAR CRUISING</t>
  </si>
  <si>
    <t>NOTTS WATCH</t>
  </si>
  <si>
    <t>TACKLING HATE CRIME</t>
  </si>
  <si>
    <t>DISABLED PEOPLE-DOMV</t>
  </si>
  <si>
    <t>FOUR WALLS ASB DVD</t>
  </si>
  <si>
    <t>HOLOCAUST CENTRE INI</t>
  </si>
  <si>
    <t>CRIMESTOPPERS DV CAM</t>
  </si>
  <si>
    <t>DV 24 HOUR HELPLINE</t>
  </si>
  <si>
    <t>DOM HOMICIDE REVIEWS</t>
  </si>
  <si>
    <t>CRIME PREVENTION</t>
  </si>
  <si>
    <t>CD MANOR PARK</t>
  </si>
  <si>
    <t>PFI STREET CLEANSING</t>
  </si>
  <si>
    <t>PFI ADDITIONAL SERV</t>
  </si>
  <si>
    <t>UNDER ONE ROOF</t>
  </si>
  <si>
    <t>AEROSPACE ALLIANCE</t>
  </si>
  <si>
    <t>SHERWOOD GROWTH ZONE</t>
  </si>
  <si>
    <t>B HOLDSWORTH</t>
  </si>
  <si>
    <t>CLOSED-EXPERNCENOTTM</t>
  </si>
  <si>
    <t>TRAINING</t>
  </si>
  <si>
    <t>GYPSY AND TRAVELLER</t>
  </si>
  <si>
    <t>SNB PARTNERSHIP</t>
  </si>
  <si>
    <t>YOUNG WITNESS SERV</t>
  </si>
  <si>
    <t>C AND D DELIVERY GRO</t>
  </si>
  <si>
    <t>E&amp;R BUSINESS SUPPORT</t>
  </si>
  <si>
    <t>PFI RESERVE ADJ</t>
  </si>
  <si>
    <t>BASSETLAW CW HW</t>
  </si>
  <si>
    <t>MANSFIELD CW HW</t>
  </si>
  <si>
    <t>NEWARK CW HW</t>
  </si>
  <si>
    <t>ASHFIELD CW HW</t>
  </si>
  <si>
    <t>BROXTOWE CW HW</t>
  </si>
  <si>
    <t>GEDLING CW HW</t>
  </si>
  <si>
    <t>RUSHCLIFFE CW HW</t>
  </si>
  <si>
    <t>HW CW S - BASSETLAW</t>
  </si>
  <si>
    <t>HW CW S - MANSFIELD</t>
  </si>
  <si>
    <t>HW CW S - NEWARK</t>
  </si>
  <si>
    <t>HW CW S - ASHFIELD</t>
  </si>
  <si>
    <t>HW CW S - BROXTOWE</t>
  </si>
  <si>
    <t>HW CW S - GEDLING</t>
  </si>
  <si>
    <t>HW CW S - RUSHCLIFFE</t>
  </si>
  <si>
    <t>HW CW SI - BASSETLAW</t>
  </si>
  <si>
    <t>HW CW SI - MANSFIELD</t>
  </si>
  <si>
    <t>HW CW SI - NEWARK</t>
  </si>
  <si>
    <t>HW CW SI - ASHFIELD</t>
  </si>
  <si>
    <t>HW CW SI - BROXTOWE</t>
  </si>
  <si>
    <t>HW CW SI - GEDLING</t>
  </si>
  <si>
    <t>HW CW SI -RUSHCLIFFE</t>
  </si>
  <si>
    <t>WOW TEAM &amp; STAFFING</t>
  </si>
  <si>
    <t>TTS OFFICE SALARIES</t>
  </si>
  <si>
    <t>COMMUNITIES GRANT</t>
  </si>
  <si>
    <t>EMPLOYMENT SKILLS</t>
  </si>
  <si>
    <t>FUTURE JOBS FUND</t>
  </si>
  <si>
    <t>CREATIVE IND.SECTOR</t>
  </si>
  <si>
    <t>INVESTMENT PROJECT</t>
  </si>
  <si>
    <t>NCSB TRAINING SCHBUD</t>
  </si>
  <si>
    <t>FOSTER CARER TRA CDS</t>
  </si>
  <si>
    <t>CWD SPECIAL GUARDI'P</t>
  </si>
  <si>
    <t>LAC 16-17 LIVING IND</t>
  </si>
  <si>
    <t>CWD CONTACT</t>
  </si>
  <si>
    <t>TRANSPORT CDS</t>
  </si>
  <si>
    <t>S17 FAMILY SUP CDS</t>
  </si>
  <si>
    <t>PLACEMENTS TEAM</t>
  </si>
  <si>
    <t>HW BRIDGE MGMT</t>
  </si>
  <si>
    <t>WINTER MAINT BASSET</t>
  </si>
  <si>
    <t>WINTER MAINT MANSFIE</t>
  </si>
  <si>
    <t>WINTER MAINT NEWARK</t>
  </si>
  <si>
    <t>WINTER MAINT ASHFIE</t>
  </si>
  <si>
    <t>WINTER MAINT BROXTO</t>
  </si>
  <si>
    <t>WINTER MAINT GEDLING</t>
  </si>
  <si>
    <t>WINTER MAINT RUSHCLI</t>
  </si>
  <si>
    <t>WINTER DAMAGE BASSET</t>
  </si>
  <si>
    <t>WINTER DAMAGE MANSFI</t>
  </si>
  <si>
    <t>WINTER DAMAGE NEWARK</t>
  </si>
  <si>
    <t>WINTER DAMAGE ASHFIE</t>
  </si>
  <si>
    <t>WINTER DAMAGE BROXTO</t>
  </si>
  <si>
    <t>WINTER DAMAGE GED</t>
  </si>
  <si>
    <t>WINTER DAMAGE RUSHCL</t>
  </si>
  <si>
    <t>CAPITAL</t>
  </si>
  <si>
    <t>REVENUE EXP ON DSR</t>
  </si>
  <si>
    <t>TPE LGR PRIMARY</t>
  </si>
  <si>
    <t>TPE LGR SECONDARY</t>
  </si>
  <si>
    <t>TPE LGR SPECIAL</t>
  </si>
  <si>
    <t>ASCH ICES CONTR'N</t>
  </si>
  <si>
    <t>SCHOOL ADMISSIONS SB</t>
  </si>
  <si>
    <t>CULTURE &amp; ENRICHM LA</t>
  </si>
  <si>
    <t>PUPIL PREMIUM</t>
  </si>
  <si>
    <t>REVIEW OFFICERS LD</t>
  </si>
  <si>
    <t>SI TRANSITIONAL COST</t>
  </si>
  <si>
    <t>TOTAL COST - DRM</t>
  </si>
  <si>
    <t>TOTAL COST -CHILDREN</t>
  </si>
  <si>
    <t>TOTAL COST - CULTURE</t>
  </si>
  <si>
    <t>INVESTMENT PROPERTY</t>
  </si>
  <si>
    <t>TU DUTIES</t>
  </si>
  <si>
    <t>FAMILY ASSESSMENT</t>
  </si>
  <si>
    <t>TPE LGR CENTRAL</t>
  </si>
  <si>
    <t>TPE LGR PRISON RCHRG</t>
  </si>
  <si>
    <t>1C1N LINE RENTAL</t>
  </si>
  <si>
    <t>INSTALLATION</t>
  </si>
  <si>
    <t>SERVICE DESK</t>
  </si>
  <si>
    <t>CLOSED-SUPPORT</t>
  </si>
  <si>
    <t>CLOSED - TRAINING</t>
  </si>
  <si>
    <t>TOTAL COST ASCH</t>
  </si>
  <si>
    <t>TOTAL COST CSP</t>
  </si>
  <si>
    <t>YEAR END CSP</t>
  </si>
  <si>
    <t>ATF &amp; MOT'S</t>
  </si>
  <si>
    <t>RD LIGHT WRK GED RSH</t>
  </si>
  <si>
    <t>RD LIGHT WRKS VACANT</t>
  </si>
  <si>
    <t>RD LIGHT WRK NEW BAS</t>
  </si>
  <si>
    <t>RD LIGHT WRK MASH BR</t>
  </si>
  <si>
    <t>FS TROUBLED FAMILIES</t>
  </si>
  <si>
    <t>TITAN COMMS CODE</t>
  </si>
  <si>
    <t>CONTRACTINGAPROPTBAL</t>
  </si>
  <si>
    <t>BROOK FARM LEDGER</t>
  </si>
  <si>
    <t>EXTERNAL FUNDED PROJ</t>
  </si>
  <si>
    <t>OTHER INCOME &amp; EXPEN</t>
  </si>
  <si>
    <t>BESTWOOD ADVICE CENT</t>
  </si>
  <si>
    <t>BESTWOOD PARTNERSHIP</t>
  </si>
  <si>
    <t>BINGHAM AFTER SCHCLU</t>
  </si>
  <si>
    <t>COTGRAVE TOWN COUN</t>
  </si>
  <si>
    <t>FRIARY DROP IN CENT</t>
  </si>
  <si>
    <t>KIRKBY YOUTH HOUSING</t>
  </si>
  <si>
    <t>LIFE EDUCATION CENT</t>
  </si>
  <si>
    <t>MANSFIELD CITIZENSAD</t>
  </si>
  <si>
    <t>NOTTM CITIZENS ADVIC</t>
  </si>
  <si>
    <t>NOTTS HOUSING ADVICE</t>
  </si>
  <si>
    <t>NUTHALL PARISH COUN</t>
  </si>
  <si>
    <t>SHERWOOD FOREST TRUS</t>
  </si>
  <si>
    <t>THE HALL HOMELESS SU</t>
  </si>
  <si>
    <t>TREASURER TO FIRE AU</t>
  </si>
  <si>
    <t>TUXFORD TOWN COUNCIL</t>
  </si>
  <si>
    <t>WALESBY SCHOOL PLAYG</t>
  </si>
  <si>
    <t>WALESBY AFTER SCHCLU</t>
  </si>
  <si>
    <t>EOTAS TRANSPORT</t>
  </si>
  <si>
    <t>TRAVEL_ACCOMMODATION</t>
  </si>
  <si>
    <t>PROCUREMENT</t>
  </si>
  <si>
    <t>WORK CLUBS</t>
  </si>
  <si>
    <t>MONEY CHAMPIONS</t>
  </si>
  <si>
    <t>HIGH GROWTH BUSINESS</t>
  </si>
  <si>
    <t>HIGHWAYS APPRO</t>
  </si>
  <si>
    <t>CEF PRODUCTION</t>
  </si>
  <si>
    <t>SAU STAFFING</t>
  </si>
  <si>
    <t>OLYMPIC TORCH</t>
  </si>
  <si>
    <t>COUNTY OFFICES</t>
  </si>
  <si>
    <t>HW SIGNS NEW BASS</t>
  </si>
  <si>
    <t>HW SIGNS ASH MANS BR</t>
  </si>
  <si>
    <t>HW SIGNS GED RUSH</t>
  </si>
  <si>
    <t>TOTAL COST DRM ASHPP</t>
  </si>
  <si>
    <t>MASH SET-UP COSTS</t>
  </si>
  <si>
    <t>CLOSED-CHILDREN&amp;FAMI</t>
  </si>
  <si>
    <t>CLOSED-YTHPROJ&amp;INFRA</t>
  </si>
  <si>
    <t>CLOSED-PRESERVUNADUL</t>
  </si>
  <si>
    <t>CLOSED-LEARNDISABILT</t>
  </si>
  <si>
    <t>CLOSED-MENTAL HEALTH</t>
  </si>
  <si>
    <t>CLOSED-DOM VOL WOMEN</t>
  </si>
  <si>
    <t>CLOSED -PLAY SCHEMES</t>
  </si>
  <si>
    <t>CLOSED -SPORTS</t>
  </si>
  <si>
    <t>CLOSED-SHINNINGSTARS</t>
  </si>
  <si>
    <t>ARTS</t>
  </si>
  <si>
    <t>CLOSED-COMMSPORTFUND</t>
  </si>
  <si>
    <t>EXT OF SAT CLUB</t>
  </si>
  <si>
    <t>INDIVID'L BUDGET PIL</t>
  </si>
  <si>
    <t>CREATIVE SOLS PANEL</t>
  </si>
  <si>
    <t>LENGTHSMAN SCHEME</t>
  </si>
  <si>
    <t>LENGTHSMAN SCHEME 2</t>
  </si>
  <si>
    <t>LENGTHSMAN SCHEME 3</t>
  </si>
  <si>
    <t>LENGTHSMAN SCHEME 4</t>
  </si>
  <si>
    <t>LENGTHSMAN SCHEME 5</t>
  </si>
  <si>
    <t>NOTTS PLAY HOUSE</t>
  </si>
  <si>
    <t>BRIERLEY FOREST</t>
  </si>
  <si>
    <t>WILLIAM GLADSTONE CE</t>
  </si>
  <si>
    <t>ACCOUNTS PAYABLE</t>
  </si>
  <si>
    <t>BMS SUPPORT</t>
  </si>
  <si>
    <t>SANDYBANK</t>
  </si>
  <si>
    <t>TOLNEY LANE</t>
  </si>
  <si>
    <t>BLOODHOUND SCHEME</t>
  </si>
  <si>
    <t>CARBON REDUCTION SCM</t>
  </si>
  <si>
    <t>BSSR SEND P&amp;P SCHBUD</t>
  </si>
  <si>
    <t>BSSR MNGMT COSTS SB</t>
  </si>
  <si>
    <t>MILFORD PRIMARY</t>
  </si>
  <si>
    <t>WHITEGATES</t>
  </si>
  <si>
    <t>HEMSPHILL HALL</t>
  </si>
  <si>
    <t>CENTRAL AREA</t>
  </si>
  <si>
    <t>NORTH AREA</t>
  </si>
  <si>
    <t>SOUTH AREA</t>
  </si>
  <si>
    <t>INFO GOVERNANCE STDS</t>
  </si>
  <si>
    <t>PREVENTION</t>
  </si>
  <si>
    <t>PERF INTELL &amp; POLICY</t>
  </si>
  <si>
    <t>COMPLNTS &amp; INFM GOV</t>
  </si>
  <si>
    <t>MH - CO-PRODUCTION</t>
  </si>
  <si>
    <t>SOCIAL CARE TRANS</t>
  </si>
  <si>
    <t>MH COMM STAFFING</t>
  </si>
  <si>
    <t>EDRMS REVENUE</t>
  </si>
  <si>
    <t>HW SERV GRP MGR (NT)</t>
  </si>
  <si>
    <t>HW SERV E&amp;C MGR (NT)</t>
  </si>
  <si>
    <t>INNOVATION OUTREACH</t>
  </si>
  <si>
    <t>GRAPHIC DESIGN</t>
  </si>
  <si>
    <t>ABBEY ROAD DEPOT TTS</t>
  </si>
  <si>
    <t>TBH POOL CARS</t>
  </si>
  <si>
    <t>SCHOOLS PHASE 2</t>
  </si>
  <si>
    <t>EDRMS IMPLEMENTATION</t>
  </si>
  <si>
    <t>IMP BUSINESS REPORT</t>
  </si>
  <si>
    <t>TREASURY MANAGEMENT</t>
  </si>
  <si>
    <t>FS OLD TF CODE</t>
  </si>
  <si>
    <t>THERAPLAY TRAINING</t>
  </si>
  <si>
    <t>STAFFING - MASH</t>
  </si>
  <si>
    <t>BROOKE FARM TRANS SP</t>
  </si>
  <si>
    <t>BROXTOWE TEAM</t>
  </si>
  <si>
    <t>GEDLING/RUSHCLIFFE</t>
  </si>
  <si>
    <t>BASSETLAW TEAM</t>
  </si>
  <si>
    <t>NEWARK/SHERWOOD</t>
  </si>
  <si>
    <t>MANSFIELD TEAM</t>
  </si>
  <si>
    <t>ASHFIELD TEAM</t>
  </si>
  <si>
    <t>BSSR FIS SCHS BUDGET</t>
  </si>
  <si>
    <t>BSSR ECAS SCH BUDGET</t>
  </si>
  <si>
    <t>CARE FUND CALCULATOR</t>
  </si>
  <si>
    <t>IND TRAVEL TRAINING</t>
  </si>
  <si>
    <t>BGR LINGSBAR COMM H</t>
  </si>
  <si>
    <t>N&amp;B INT CARE &amp; COM H</t>
  </si>
  <si>
    <t>DEP SUTTONINASHFIELD</t>
  </si>
  <si>
    <t>DEPOT - BILSTHORPE</t>
  </si>
  <si>
    <t>DEPOT - BLYTH</t>
  </si>
  <si>
    <t>DEPOT - GAMSTON</t>
  </si>
  <si>
    <t>DEPOT - KIMBERLEY</t>
  </si>
  <si>
    <t>DEPOT - MARKHAM MOOR</t>
  </si>
  <si>
    <t>DEPOT - MISTERTON</t>
  </si>
  <si>
    <t>DEPOT - RETFORD</t>
  </si>
  <si>
    <t>DEPOT - NEWARK (SW)</t>
  </si>
  <si>
    <t>DCATCH HOMEBASED</t>
  </si>
  <si>
    <t>FACILITIES OFFICES</t>
  </si>
  <si>
    <t>DOMESTIC HOMICIDE</t>
  </si>
  <si>
    <t>YOUNG CARERS PROJECT</t>
  </si>
  <si>
    <t>FM COUNTY HALL 00029</t>
  </si>
  <si>
    <t>FM TRENT BRDGE 00030</t>
  </si>
  <si>
    <t>CENTENARY HOUSE</t>
  </si>
  <si>
    <t>THOROTON ROAD</t>
  </si>
  <si>
    <t>FM OLLERTON 00744</t>
  </si>
  <si>
    <t>FM LAWN VIEW 00735</t>
  </si>
  <si>
    <t>FM MEADOW HSE 00266</t>
  </si>
  <si>
    <t>FM PROSPECT HS 00726</t>
  </si>
  <si>
    <t>FM DALE CLOSE 00253</t>
  </si>
  <si>
    <t>FM CHANCERY LN 00001</t>
  </si>
  <si>
    <t>FM HOME BREWERY00263</t>
  </si>
  <si>
    <t>FM FACILITIES OFFICE</t>
  </si>
  <si>
    <t>STAFFING COURT</t>
  </si>
  <si>
    <t>TRANSPORT PERMANENCE</t>
  </si>
  <si>
    <t>TRANSPORT COURT</t>
  </si>
  <si>
    <t>LIFE STORY WORK</t>
  </si>
  <si>
    <t>STAFFING - LAC</t>
  </si>
  <si>
    <t>16/17 YR OLD LAC L I</t>
  </si>
  <si>
    <t>TRANSPORT LAC</t>
  </si>
  <si>
    <t>STAFFING-ASSESS STH</t>
  </si>
  <si>
    <t>S17 FAMILY SUP SN</t>
  </si>
  <si>
    <t>S17 HOMELESS 16/17 S</t>
  </si>
  <si>
    <t>CHILD FOSTERING PAYM</t>
  </si>
  <si>
    <t>NAT COLLE CCSL PILOT</t>
  </si>
  <si>
    <t>YFSW VR</t>
  </si>
  <si>
    <t>ELS VR</t>
  </si>
  <si>
    <t>EXECUTIVE SUPPORT VR</t>
  </si>
  <si>
    <t>C&amp;R VR</t>
  </si>
  <si>
    <t>ASP S28A</t>
  </si>
  <si>
    <t>S17 FAMILY SUP N&amp;B</t>
  </si>
  <si>
    <t>S17 HOMELESS N&amp;B</t>
  </si>
  <si>
    <t>S17 FAMILY SUPP ASH</t>
  </si>
  <si>
    <t>S17 HOMELESS ASH</t>
  </si>
  <si>
    <t>S17 NRPF ASHFIELD</t>
  </si>
  <si>
    <t>S17 FAMILY SUPP MANS</t>
  </si>
  <si>
    <t>S17 HOMELESS MANSFIL</t>
  </si>
  <si>
    <t>S17 NRPF MANSFIELD</t>
  </si>
  <si>
    <t>S17 FAMILY SUPP BGR</t>
  </si>
  <si>
    <t>S17 HOMELESS BGR</t>
  </si>
  <si>
    <t>CPE LINCS CC</t>
  </si>
  <si>
    <t>ADOPTION GRANT</t>
  </si>
  <si>
    <t>OLD R&amp;A</t>
  </si>
  <si>
    <t>RECHARGES YTH &amp; FAM</t>
  </si>
  <si>
    <t>RECHARGES CULTURE</t>
  </si>
  <si>
    <t>RECHARGES ES &amp; INCL</t>
  </si>
  <si>
    <t>CLOSING THE GAP</t>
  </si>
  <si>
    <t>LOCAL PLANS</t>
  </si>
  <si>
    <t>MASH OPERATIONS</t>
  </si>
  <si>
    <t>BASE BUDGET REVIEW</t>
  </si>
  <si>
    <t>GYPSY LIAISON OFF</t>
  </si>
  <si>
    <t>HTOS TRANS ALT PROV</t>
  </si>
  <si>
    <t>HTOS TRANS HIGH DEP</t>
  </si>
  <si>
    <t>CLOSED INVESTINNOTTM</t>
  </si>
  <si>
    <t>APPRENTICESHIPS</t>
  </si>
  <si>
    <t>MICROLOAN FUND</t>
  </si>
  <si>
    <t>CLOSED-BUSINESS SUPP</t>
  </si>
  <si>
    <t>HW PROG DES &amp; DEL GM</t>
  </si>
  <si>
    <t>HW MAJOR PROJ &amp; IMPR</t>
  </si>
  <si>
    <t>HW DESIGN (MAINT)</t>
  </si>
  <si>
    <t>HW DESIGN (HW &amp; STR)</t>
  </si>
  <si>
    <t>HW DESIGN (L &amp; R)</t>
  </si>
  <si>
    <t>ASBESTOS INCOME</t>
  </si>
  <si>
    <t>PAINT DISPOSAL</t>
  </si>
  <si>
    <t>FAMILY NURSE PARTNER</t>
  </si>
  <si>
    <t>BGRINTCAREASMNTFLAT</t>
  </si>
  <si>
    <t>RAMPTON HOSPITAL ARC</t>
  </si>
  <si>
    <t>EY BUILDINGS CONT'Y</t>
  </si>
  <si>
    <t>EY CONTRACT PAYMENTS</t>
  </si>
  <si>
    <t>I&amp;A,DP,H&amp;AUT ACTIVIT</t>
  </si>
  <si>
    <t>ST. AUGUSTINE'S SCH</t>
  </si>
  <si>
    <t>CLOSED YOUTH EMPLOYM</t>
  </si>
  <si>
    <t>TOWN CENTRE REGEN</t>
  </si>
  <si>
    <t>CLOSED-BUSINESS INVE</t>
  </si>
  <si>
    <t>CLOSED PEER TO PEER</t>
  </si>
  <si>
    <t>ONLINE BUSINESS SUPP</t>
  </si>
  <si>
    <t>ACCOUNTING &amp; INCOME</t>
  </si>
  <si>
    <t>COMPETENCY CENTRE</t>
  </si>
  <si>
    <t>CO SHERWOOD IND06181</t>
  </si>
  <si>
    <t>NWSC POST TRAN 13-14</t>
  </si>
  <si>
    <t>DAYBROOK LC</t>
  </si>
  <si>
    <t>OAKDALE LC</t>
  </si>
  <si>
    <t>BASSETLAW LC</t>
  </si>
  <si>
    <t>BROADBAND DEMAND STM</t>
  </si>
  <si>
    <t>CONC TRAVEL PASS</t>
  </si>
  <si>
    <t>PUBLIC HEALTH TRANS</t>
  </si>
  <si>
    <t>HW MNGR COUNTYWIDE</t>
  </si>
  <si>
    <t>HW FLOOD RISK MGMT</t>
  </si>
  <si>
    <t>HW CONTRACT MANAGER</t>
  </si>
  <si>
    <t>FOSTERING/ADOPTION</t>
  </si>
  <si>
    <t>CLOSED-ROBINHOODFEST</t>
  </si>
  <si>
    <t>COUNTY ENTERPR FOODS</t>
  </si>
  <si>
    <t>COUNTRY PARKS</t>
  </si>
  <si>
    <t>PUBLIC TRANSPORT</t>
  </si>
  <si>
    <t>CLOSED-LIBRARIES</t>
  </si>
  <si>
    <t>CLOSED-SPORT/ART/CUL</t>
  </si>
  <si>
    <t>CLOSED-CONSULTATION</t>
  </si>
  <si>
    <t>PORTLAND COLLEGE</t>
  </si>
  <si>
    <t>EOTAS PROVISION</t>
  </si>
  <si>
    <t>SEXUAL HEALTH IS</t>
  </si>
  <si>
    <t>ADVICE, PREVE&amp;PROMOT</t>
  </si>
  <si>
    <t>WORKPLACE HEALTH</t>
  </si>
  <si>
    <t>HEALTH CHECK PROGRAM</t>
  </si>
  <si>
    <t>STOP SMOKE SUPPT BW</t>
  </si>
  <si>
    <t>STOP SMOKE SUP NOTTS</t>
  </si>
  <si>
    <t>HEALTH PROTECTION</t>
  </si>
  <si>
    <t>INFECTION CONTROL</t>
  </si>
  <si>
    <t>NATI CHILD MEAS PROG</t>
  </si>
  <si>
    <t>OBESITY</t>
  </si>
  <si>
    <t>PHYSICAL ACTIVITY</t>
  </si>
  <si>
    <t>PRISON SERVICES</t>
  </si>
  <si>
    <t>SUBSTANCE MISUSE</t>
  </si>
  <si>
    <t>POLICE&amp;CRIME COMMISS</t>
  </si>
  <si>
    <t>PUBLIC MENTAL HEALTH</t>
  </si>
  <si>
    <t>DOM VIOLENCE &amp; ABUSE</t>
  </si>
  <si>
    <t>SOCIAL EXCLUSION</t>
  </si>
  <si>
    <t>DEN PUB HEAL &amp; FLUOR</t>
  </si>
  <si>
    <t>UNIVERS SCHOOL NURSE</t>
  </si>
  <si>
    <t>BREASTFEEDING</t>
  </si>
  <si>
    <t>SEAS DEAT REDU INITI</t>
  </si>
  <si>
    <t>COMM FRIENDLY NOTTS</t>
  </si>
  <si>
    <t>DIRECTORATE STAFFING</t>
  </si>
  <si>
    <t>RE-ALIGNMENT FUND</t>
  </si>
  <si>
    <t>HEALTH&amp;WELLBEING BOA</t>
  </si>
  <si>
    <t>NOTTS WELFARE AST FD</t>
  </si>
  <si>
    <t>HEALTH WATCH</t>
  </si>
  <si>
    <t>TRADED SERVICE-STOCK</t>
  </si>
  <si>
    <t>BLOCK CONTRACT</t>
  </si>
  <si>
    <t>ICES CONT EQUIP</t>
  </si>
  <si>
    <t>WAKEFIELD COLLECTION</t>
  </si>
  <si>
    <t>PLANNING CONSULT GEN</t>
  </si>
  <si>
    <t>TRAVELINE SOUTH EAST</t>
  </si>
  <si>
    <t>CONTACT WORKERS</t>
  </si>
  <si>
    <t>LICT NEWARK</t>
  </si>
  <si>
    <t>MUNRO - NSCB</t>
  </si>
  <si>
    <t>PC BROOMHILL FM00072</t>
  </si>
  <si>
    <t>PC EX SAMWORTH 01157</t>
  </si>
  <si>
    <t>PC LINCOLN ST 01057</t>
  </si>
  <si>
    <t>PC TOP WIGHAY 00077</t>
  </si>
  <si>
    <t>PC LINHURST 00728</t>
  </si>
  <si>
    <t>PC RAVENSDALE 01163</t>
  </si>
  <si>
    <t>PC FOSSE FM 00051</t>
  </si>
  <si>
    <t>PC BAILEYS FLD 90020</t>
  </si>
  <si>
    <t>PC SPARKEN 60012</t>
  </si>
  <si>
    <t>PC CLARBOROUGH 01016</t>
  </si>
  <si>
    <t>PC WINTER CLSE 62069</t>
  </si>
  <si>
    <t>PC WALKER ST 01750</t>
  </si>
  <si>
    <t>PC ORDSALL 01965</t>
  </si>
  <si>
    <t>PC WINCROFT 06121</t>
  </si>
  <si>
    <t>PC CHAPEL FM 00052</t>
  </si>
  <si>
    <t>PC NEWRK &amp; SHER LDF</t>
  </si>
  <si>
    <t>PC RUSHCLIFFE LDF</t>
  </si>
  <si>
    <t>PC THE PARK</t>
  </si>
  <si>
    <t>PC GEDLING LDF</t>
  </si>
  <si>
    <t>PC HELMSLEY 50004</t>
  </si>
  <si>
    <t>PC COL FRANK 01800</t>
  </si>
  <si>
    <t>PC ASH FARM 62040</t>
  </si>
  <si>
    <t>PC KIRKBY HARD 62038</t>
  </si>
  <si>
    <t>PC ROLLESTON 00027</t>
  </si>
  <si>
    <t>PC MANTON 01034</t>
  </si>
  <si>
    <t>PC SANDY LANE 06415</t>
  </si>
  <si>
    <t>PC CHURCH ST 52066</t>
  </si>
  <si>
    <t>PC WILFORD LNE 00212</t>
  </si>
  <si>
    <t>PC KELHAM RD 07021</t>
  </si>
  <si>
    <t>PC BECK LANE 50021</t>
  </si>
  <si>
    <t>PC ASHFIELD LDF</t>
  </si>
  <si>
    <t>PC FISKERTON 07024</t>
  </si>
  <si>
    <t>PC LAND ABBOTT 01328</t>
  </si>
  <si>
    <t>PC LINDHURST 00728</t>
  </si>
  <si>
    <t>PC MANSFIELD LDF</t>
  </si>
  <si>
    <t>PARTNERSHIP TEAM</t>
  </si>
  <si>
    <t>CIPFA TRAINEES</t>
  </si>
  <si>
    <t>SUBJECT ACCESS REQTS</t>
  </si>
  <si>
    <t>YOUTH EMPLOYMENT</t>
  </si>
  <si>
    <t>BROXTOWE CATERING</t>
  </si>
  <si>
    <t>RUSHCLIFFE CATERING</t>
  </si>
  <si>
    <t>GEDLING CATERING</t>
  </si>
  <si>
    <t>BASSETLAW CATERING</t>
  </si>
  <si>
    <t>OLLERTON CATERING</t>
  </si>
  <si>
    <t>NEWARK CATERING</t>
  </si>
  <si>
    <t>MANSFIELD CATERING</t>
  </si>
  <si>
    <t>ASHFIELD CATERING</t>
  </si>
  <si>
    <t>EARLY YEARS 2YR OLDS</t>
  </si>
  <si>
    <t>EYCONTRACTTRANSITION</t>
  </si>
  <si>
    <t>CPE BUS LANE</t>
  </si>
  <si>
    <t>PC ADBOLTON E 50007</t>
  </si>
  <si>
    <t>PC PADDOCKS 50032</t>
  </si>
  <si>
    <t>PC WHYNHILL CT 00072</t>
  </si>
  <si>
    <t>POST 16 (SIXTH FORM)</t>
  </si>
  <si>
    <t>BURSARY</t>
  </si>
  <si>
    <t>SUMMER SCHOOL</t>
  </si>
  <si>
    <t>EM LAWSHARE</t>
  </si>
  <si>
    <t>CYP IC HUB</t>
  </si>
  <si>
    <t>ADOPTION REFORMGRANT</t>
  </si>
  <si>
    <t>POST 16 HIGH NEEDS</t>
  </si>
  <si>
    <t>NWSC RENEWAL</t>
  </si>
  <si>
    <t>PH SEND PATHFINDER</t>
  </si>
  <si>
    <t>2YEAROLDS TRAJECTORY</t>
  </si>
  <si>
    <t>GUM &amp; CASH OOA</t>
  </si>
  <si>
    <t>CASH OOA</t>
  </si>
  <si>
    <t>BLDG PLANNEDMAIN LCM</t>
  </si>
  <si>
    <t>JOINT USE SCH BUDGET</t>
  </si>
  <si>
    <t>PC LAND SERLBY 01626</t>
  </si>
  <si>
    <t>PC LAND SKEGBY 62107</t>
  </si>
  <si>
    <t>TTS FLEET MAINT</t>
  </si>
  <si>
    <t>HW PROGRAMME MGMT</t>
  </si>
  <si>
    <t>FINANCIAL MGT ACCT</t>
  </si>
  <si>
    <t>CLOSED - NETWORKING</t>
  </si>
  <si>
    <t>SMF BUSI REPORTING-2</t>
  </si>
  <si>
    <t>CLOSED-CHAIRMAN CHAR</t>
  </si>
  <si>
    <t>CAPEX ECON DEV F.C</t>
  </si>
  <si>
    <t>WINTERBOURNE PROJ TE</t>
  </si>
  <si>
    <t>CO THE GILSTRAP CENT</t>
  </si>
  <si>
    <t>CAPITA ONE</t>
  </si>
  <si>
    <t>SUPPORT SVS REVIEW</t>
  </si>
  <si>
    <t>KS2 MODERATION</t>
  </si>
  <si>
    <t>FRAIL ELDERLY PROG</t>
  </si>
  <si>
    <t>S256 AGREEMENTS</t>
  </si>
  <si>
    <t>CWD CLA LIVING INDEP</t>
  </si>
  <si>
    <t>CSC (MARKETING)</t>
  </si>
  <si>
    <t>CSC (FRAMEWORK)</t>
  </si>
  <si>
    <t>NOTTS NNDR POOL</t>
  </si>
  <si>
    <t>PCC PROGRAMME</t>
  </si>
  <si>
    <t>HEALTH SCHOOLS PROG</t>
  </si>
  <si>
    <t>SPECIAL SCHOOL NURS</t>
  </si>
  <si>
    <t>PC LND ROSEBROOK1130</t>
  </si>
  <si>
    <t>NICOTINE REPLACEMENT</t>
  </si>
  <si>
    <t>PRESCRIBING</t>
  </si>
  <si>
    <t>STOP SMOKE SUPPORT</t>
  </si>
  <si>
    <t>TOBACCO CONTROL</t>
  </si>
  <si>
    <t>INITIAL TEACH TRAINI</t>
  </si>
  <si>
    <t>APPRENTICES</t>
  </si>
  <si>
    <t>PE &amp; SPORT GRANT</t>
  </si>
  <si>
    <t>PATHFINDER PROJECT</t>
  </si>
  <si>
    <t>POLICE &amp; CRIME PANEL</t>
  </si>
  <si>
    <t>CW RUSHCLIFFE DAY CT</t>
  </si>
  <si>
    <t>DATA INPUT TEAM NRTH</t>
  </si>
  <si>
    <t>RHI BOILER MANAGMNT</t>
  </si>
  <si>
    <t>DATA INPUT TEAM STH</t>
  </si>
  <si>
    <t>LIBRARIES FOR FUTURE</t>
  </si>
  <si>
    <t>CLOSED ECONDEVLEDGER</t>
  </si>
  <si>
    <t>PC BASSETLAW LDF</t>
  </si>
  <si>
    <t>PC BROXTOWE LDF</t>
  </si>
  <si>
    <t>CARE ACT</t>
  </si>
  <si>
    <t>HW MAINT EFFIC PROG</t>
  </si>
  <si>
    <t>NATIONAL CQUIN</t>
  </si>
  <si>
    <t>PRISM TEAM ASH/MANS</t>
  </si>
  <si>
    <t>LEDGER-PUBLIC HEALTH</t>
  </si>
  <si>
    <t>TRAINING NETWORK</t>
  </si>
  <si>
    <t>ASH MOBILITY 18-24</t>
  </si>
  <si>
    <t>ASH MOBILITY 25-64</t>
  </si>
  <si>
    <t>ASH MOBILITY 65-74</t>
  </si>
  <si>
    <t>ASH MOBILITY 75-84</t>
  </si>
  <si>
    <t>ASH MOBILITY 85+</t>
  </si>
  <si>
    <t>ASH ASPERGERS 18-24</t>
  </si>
  <si>
    <t>ASH ASPERGERS 25-64</t>
  </si>
  <si>
    <t>ASH ASPERGERS 65-74</t>
  </si>
  <si>
    <t>ASH ASPERGERS 75-84</t>
  </si>
  <si>
    <t>ASH ASPERGERS 85+</t>
  </si>
  <si>
    <t>ASH LD CAMPUS 18-24</t>
  </si>
  <si>
    <t>ASH LD CAMPUS 25-64</t>
  </si>
  <si>
    <t>ASH LD CAMPUS 65-74</t>
  </si>
  <si>
    <t>ASH LD CAMPUS 75-84</t>
  </si>
  <si>
    <t>ASH LD CAMPUS 85+</t>
  </si>
  <si>
    <t>ASH LD SUPORT 18-24</t>
  </si>
  <si>
    <t>ASH LD SUPORT 25-64</t>
  </si>
  <si>
    <t>ASH LD SUPORT 65-74</t>
  </si>
  <si>
    <t>ASH LD SUPORT 75-84</t>
  </si>
  <si>
    <t>ASH LD SUPORT 85+</t>
  </si>
  <si>
    <t>ASH MH SUPORT 18-24</t>
  </si>
  <si>
    <t>ASH MH SUPORT 25-64</t>
  </si>
  <si>
    <t>ASH MH SUPORT 65-74</t>
  </si>
  <si>
    <t>ASH MH SUPORT 75-84</t>
  </si>
  <si>
    <t>ASH MH SUPORT 85+</t>
  </si>
  <si>
    <t>ASH PERS CARE 18-24</t>
  </si>
  <si>
    <t>ASH PERS CARE 25-64</t>
  </si>
  <si>
    <t>ASH PERS CARE 65-74</t>
  </si>
  <si>
    <t>ASH PERS CARE 75-84</t>
  </si>
  <si>
    <t>ASH PERS CARE 85+</t>
  </si>
  <si>
    <t>ASH PRESERVED 18-24</t>
  </si>
  <si>
    <t>ASH PRESERVED 25-64</t>
  </si>
  <si>
    <t>ASH PRESERVED 65-74</t>
  </si>
  <si>
    <t>ASH PRESERVED 75-84</t>
  </si>
  <si>
    <t>ASH PRESERVED 85+</t>
  </si>
  <si>
    <t>ASH SUBSTANCE 18-24</t>
  </si>
  <si>
    <t>ASH SUBSTANCE 25-64</t>
  </si>
  <si>
    <t>ASH SUBSTANCE 65-74</t>
  </si>
  <si>
    <t>ASH SUBSTANCE 75-84</t>
  </si>
  <si>
    <t>ASH SUBSTANCE 85+</t>
  </si>
  <si>
    <t>ASH DUAL IMP 18-24</t>
  </si>
  <si>
    <t>ASH DUAL IMP 25-64</t>
  </si>
  <si>
    <t>ASH DUAL IMP 65-74</t>
  </si>
  <si>
    <t>ASH DUAL IMP 75-84</t>
  </si>
  <si>
    <t>ASH DUAL IMP 85+</t>
  </si>
  <si>
    <t>ASH HEARING  18-24</t>
  </si>
  <si>
    <t>ASH HEARING  25-64</t>
  </si>
  <si>
    <t>ASH HEARING  65-74</t>
  </si>
  <si>
    <t>ASH HEARING  75-84</t>
  </si>
  <si>
    <t>ASH HEARING  85+</t>
  </si>
  <si>
    <t>ASH VISUL IMP 18-24</t>
  </si>
  <si>
    <t>ASH VISUL IMP 25-64</t>
  </si>
  <si>
    <t>ASH VISUL IMP 65-74</t>
  </si>
  <si>
    <t>ASH VISUL IMP 75-84</t>
  </si>
  <si>
    <t>ASH VISUL IMP 85+</t>
  </si>
  <si>
    <t>ASH ISOLATION 18-24</t>
  </si>
  <si>
    <t>ASH ISOLATION 25-64</t>
  </si>
  <si>
    <t>ASH ISOLATION 65-74</t>
  </si>
  <si>
    <t>ASH ISOLATION 75-84</t>
  </si>
  <si>
    <t>ASH ISOLATION 85+</t>
  </si>
  <si>
    <t>ASH CARER 0-17</t>
  </si>
  <si>
    <t>ASH CARER 18-24</t>
  </si>
  <si>
    <t>ASH CARER 25-64</t>
  </si>
  <si>
    <t>ASH CARER 65-74</t>
  </si>
  <si>
    <t>ASH CARER 75-84</t>
  </si>
  <si>
    <t>ASH CARER 85+</t>
  </si>
  <si>
    <t>ASH MEM &amp; COG 18-24</t>
  </si>
  <si>
    <t>ASH MEM &amp; COG 25-64</t>
  </si>
  <si>
    <t>ASH MEM &amp; COG 65-74</t>
  </si>
  <si>
    <t>ASH MEM &amp; COG 75-84</t>
  </si>
  <si>
    <t>ASH MEM &amp; COG 85+</t>
  </si>
  <si>
    <t>ASH TRANSFORM 18-24</t>
  </si>
  <si>
    <t>ASH TRANSFORM 25-64</t>
  </si>
  <si>
    <t>ASH TRANSFORM 65-74</t>
  </si>
  <si>
    <t>ASH TRANSFORM 75-84</t>
  </si>
  <si>
    <t>ASH TRANSFORM 85+</t>
  </si>
  <si>
    <t>ASH ASYLUM 18-24</t>
  </si>
  <si>
    <t>ASH ASYLUM 25-64</t>
  </si>
  <si>
    <t>ASH ASYLUM 65-74</t>
  </si>
  <si>
    <t>ASH ASYLUM 75-84</t>
  </si>
  <si>
    <t>ASH ASYLUM 85+</t>
  </si>
  <si>
    <t>BASS MOBILITY 18-24</t>
  </si>
  <si>
    <t>BASS MOBILITY 25-64</t>
  </si>
  <si>
    <t>BASS MOBILITY 65-74</t>
  </si>
  <si>
    <t>BASS MOBILITY 75-84</t>
  </si>
  <si>
    <t>BASS MOBILITY 85+</t>
  </si>
  <si>
    <t>BASS ASPERGERS 18-24</t>
  </si>
  <si>
    <t>BASS ASPERGERS 25-64</t>
  </si>
  <si>
    <t>BASS ASPERGERS 65-74</t>
  </si>
  <si>
    <t>BASS ASPERGERS 75-84</t>
  </si>
  <si>
    <t>BASS ASPERGERS 85+</t>
  </si>
  <si>
    <t>BASS LD CAMPUS 18-24</t>
  </si>
  <si>
    <t>BASS LD CAMPUS 25-64</t>
  </si>
  <si>
    <t>BASS LD CAMPUS 65-74</t>
  </si>
  <si>
    <t>BASS LD CAMPUS 75-84</t>
  </si>
  <si>
    <t>BASS LD CAMPUS 85+</t>
  </si>
  <si>
    <t>BASS LD SUPORT 18-24</t>
  </si>
  <si>
    <t>BASS LD SUPORT 25-64</t>
  </si>
  <si>
    <t>BASS LD SUPORT 65-74</t>
  </si>
  <si>
    <t>BASS LD SUPORT 75-84</t>
  </si>
  <si>
    <t>BASS LD SUPORT 85+</t>
  </si>
  <si>
    <t>BASS MH SUPORT 18-24</t>
  </si>
  <si>
    <t>BASS MH SUPORT 25-64</t>
  </si>
  <si>
    <t>BASS MH SUPORT 65-74</t>
  </si>
  <si>
    <t>BASS MH SUPORT 75-84</t>
  </si>
  <si>
    <t>BASS MH SUPORT 85+</t>
  </si>
  <si>
    <t>BASS PERS CARE 18-24</t>
  </si>
  <si>
    <t>BASS PERS CARE 25-64</t>
  </si>
  <si>
    <t>BASS PERS CARE 65-74</t>
  </si>
  <si>
    <t>BASS PERS CARE 75-84</t>
  </si>
  <si>
    <t>BASS PERS CARE 85+</t>
  </si>
  <si>
    <t>BASS PRESERVED 18-24</t>
  </si>
  <si>
    <t>BASS PRESERVED 25-64</t>
  </si>
  <si>
    <t>BASS PRESERVED 65-74</t>
  </si>
  <si>
    <t>BASS PRESERVED 75-84</t>
  </si>
  <si>
    <t>BASS PRESERVED 85+</t>
  </si>
  <si>
    <t>BASS SUBSTANCE 18-24</t>
  </si>
  <si>
    <t>BASS SUBSTANCE 25-64</t>
  </si>
  <si>
    <t>BASS SUBSTANCE 65-74</t>
  </si>
  <si>
    <t>BASS SUBSTANCE 75-84</t>
  </si>
  <si>
    <t>BASS SUBSTANCE 85+</t>
  </si>
  <si>
    <t>BASS DUAL IMP 18-24</t>
  </si>
  <si>
    <t>BASS DUAL IMP 25-64</t>
  </si>
  <si>
    <t>BASS DUAL IMP 65-74</t>
  </si>
  <si>
    <t>BASS DUAL IMP 75-84</t>
  </si>
  <si>
    <t>BASS DUAL IMP 85+</t>
  </si>
  <si>
    <t>BASS HEARING  18-24</t>
  </si>
  <si>
    <t>BASS HEARING  25-64</t>
  </si>
  <si>
    <t>BASS HEARING  65-74</t>
  </si>
  <si>
    <t>BASS HEARING  75-84</t>
  </si>
  <si>
    <t>BASS HEARING  85+</t>
  </si>
  <si>
    <t>BASS VISUL IMP 18-24</t>
  </si>
  <si>
    <t>BASS VISUL IMP 25-64</t>
  </si>
  <si>
    <t>BASS VISUL IMP 65-74</t>
  </si>
  <si>
    <t>BASS VISUL IMP 75-84</t>
  </si>
  <si>
    <t>BASS VISUL IMP 85+</t>
  </si>
  <si>
    <t>BASS ISOLATION 18-24</t>
  </si>
  <si>
    <t>BASS ISOLATION 25-64</t>
  </si>
  <si>
    <t>BASS ISOLATION 65-74</t>
  </si>
  <si>
    <t>BASS ISOLATION 75-84</t>
  </si>
  <si>
    <t>BASS ISOLATION 85+</t>
  </si>
  <si>
    <t>BASS CARER 0-17</t>
  </si>
  <si>
    <t>BASS CARER 18-24</t>
  </si>
  <si>
    <t>BASS CARER 25-64</t>
  </si>
  <si>
    <t>BASS CARER 65-74</t>
  </si>
  <si>
    <t>BASS CARER 75-84</t>
  </si>
  <si>
    <t>BASS CARER 85+</t>
  </si>
  <si>
    <t>BASS MEM &amp; COG 18-24</t>
  </si>
  <si>
    <t>BASS MEM &amp; COG 25-64</t>
  </si>
  <si>
    <t>BASS MEM &amp; COG 65-74</t>
  </si>
  <si>
    <t>BASS MEM &amp; COG 75-84</t>
  </si>
  <si>
    <t>BASS MEM &amp; COG 85+</t>
  </si>
  <si>
    <t>BASS TRANSFORM 18-24</t>
  </si>
  <si>
    <t>BASS TRANSFORM 25-64</t>
  </si>
  <si>
    <t>BASS TRANSFORM 65-74</t>
  </si>
  <si>
    <t>BASS TRANSFORM 75-84</t>
  </si>
  <si>
    <t>BASS TRANSFORM 85+</t>
  </si>
  <si>
    <t>BASS ASYLUM 18-24</t>
  </si>
  <si>
    <t>BASS ASYLUM 25-64</t>
  </si>
  <si>
    <t>BASS ASYLUM 65-74</t>
  </si>
  <si>
    <t>BASS ASYLUM 75-84</t>
  </si>
  <si>
    <t>BASS ASYLUM 85+</t>
  </si>
  <si>
    <t>BROX MOBILITY 18-24</t>
  </si>
  <si>
    <t>BROX MOBILITY 25-64</t>
  </si>
  <si>
    <t>BROX MOBILITY 65-74</t>
  </si>
  <si>
    <t>BROX MOBILITY 75-84</t>
  </si>
  <si>
    <t>BROX MOBILITY 85+</t>
  </si>
  <si>
    <t>BROX ASPERGERS 18-24</t>
  </si>
  <si>
    <t>BROX ASPERGERS 25-64</t>
  </si>
  <si>
    <t>BROX ASPERGERS 65-74</t>
  </si>
  <si>
    <t>BROX ASPERGERS 75-84</t>
  </si>
  <si>
    <t>BROX ASPERGERS 85+</t>
  </si>
  <si>
    <t>BROX LD CAMPUS 18-24</t>
  </si>
  <si>
    <t>BROX LD CAMPUS 25-64</t>
  </si>
  <si>
    <t>BROX LD CAMPUS 65-74</t>
  </si>
  <si>
    <t>BROX LD CAMPUS 75-84</t>
  </si>
  <si>
    <t>BROX LD CAMPUS 85+</t>
  </si>
  <si>
    <t>BROX LD SUPORT 18-24</t>
  </si>
  <si>
    <t>BROX LD SUPORT 25-64</t>
  </si>
  <si>
    <t>BROX LD SUPORT 65-74</t>
  </si>
  <si>
    <t>BROX LD SUPORT 75-84</t>
  </si>
  <si>
    <t>BROX LD SUPORT 85+</t>
  </si>
  <si>
    <t>BROX MH SUPORT 18-24</t>
  </si>
  <si>
    <t>BROX MH SUPORT 25-64</t>
  </si>
  <si>
    <t>BROX MH SUPORT 65-74</t>
  </si>
  <si>
    <t>BROX MH SUPORT 75-84</t>
  </si>
  <si>
    <t>BROX MH SUPORT 85+</t>
  </si>
  <si>
    <t>BROX PERS CARE 18-24</t>
  </si>
  <si>
    <t>BROX PERS CARE 25-64</t>
  </si>
  <si>
    <t>BROX PERS CARE 65-74</t>
  </si>
  <si>
    <t>BROX PERS CARE 75-84</t>
  </si>
  <si>
    <t>BROX PERS CARE 85+</t>
  </si>
  <si>
    <t>BROX PRESERVED 18-24</t>
  </si>
  <si>
    <t>BROX PRESERVED 25-64</t>
  </si>
  <si>
    <t>BROX PRESERVED 65-74</t>
  </si>
  <si>
    <t>BROX PRESERVED 75-84</t>
  </si>
  <si>
    <t>BROX PRESERVED 85+</t>
  </si>
  <si>
    <t>BROX SUBSTANCE 18-24</t>
  </si>
  <si>
    <t>BROX SUBSTANCE 25-64</t>
  </si>
  <si>
    <t>BROX SUBSTANCE 65-74</t>
  </si>
  <si>
    <t>BROX SUBSTANCE 75-84</t>
  </si>
  <si>
    <t>BROX SUBSTANCE 85+</t>
  </si>
  <si>
    <t>BROX DUAL IMP 18-24</t>
  </si>
  <si>
    <t>BROX DUAL IMP 25-64</t>
  </si>
  <si>
    <t>BROX DUAL IMP 65-74</t>
  </si>
  <si>
    <t>BROX DUAL IMP 75-84</t>
  </si>
  <si>
    <t>BROX DUAL IMP 85+</t>
  </si>
  <si>
    <t>BROX HEARING  18-24</t>
  </si>
  <si>
    <t>BROX HEARING  25-64</t>
  </si>
  <si>
    <t>BROX HEARING  65-74</t>
  </si>
  <si>
    <t>BROX HEARING  75-84</t>
  </si>
  <si>
    <t>BROX HEARING  85+</t>
  </si>
  <si>
    <t>BROX VISUL IMP 18-24</t>
  </si>
  <si>
    <t>BROX VISUL IMP 25-64</t>
  </si>
  <si>
    <t>BROX VISUL IMP 65-74</t>
  </si>
  <si>
    <t>BROX VISUL IMP 75-84</t>
  </si>
  <si>
    <t>BROX VISUL IMP 85+</t>
  </si>
  <si>
    <t>BROX ISOLATION 18-24</t>
  </si>
  <si>
    <t>BROX ISOLATION 25-64</t>
  </si>
  <si>
    <t>BROX ISOLATION 65-74</t>
  </si>
  <si>
    <t>BROX ISOLATION 75-84</t>
  </si>
  <si>
    <t>BROX ISOLATION 85+</t>
  </si>
  <si>
    <t>BROX CARER 0-17</t>
  </si>
  <si>
    <t>BROX CARER 18-24</t>
  </si>
  <si>
    <t>BROX CARER 25-64</t>
  </si>
  <si>
    <t>BROX CARER 65-74</t>
  </si>
  <si>
    <t>BROX CARER 75-84</t>
  </si>
  <si>
    <t>BROX CARER 85+</t>
  </si>
  <si>
    <t>BROX MEM &amp; COG 18-24</t>
  </si>
  <si>
    <t>BROX MEM &amp; COG 25-64</t>
  </si>
  <si>
    <t>BROX MEM &amp; COG 65-74</t>
  </si>
  <si>
    <t>BROX MEM &amp; COG 75-84</t>
  </si>
  <si>
    <t>BROX MEM &amp; COG 85+</t>
  </si>
  <si>
    <t>BROX TRANSFORM 18-24</t>
  </si>
  <si>
    <t>BROX TRANSFORM 25-64</t>
  </si>
  <si>
    <t>BROX TRANSFORM 65-74</t>
  </si>
  <si>
    <t>BROX TRANSFORM 75-84</t>
  </si>
  <si>
    <t>BROX TRANSFORM 85+</t>
  </si>
  <si>
    <t>BROX ASYLUM 18-24</t>
  </si>
  <si>
    <t>BROX ASYLUM 25-64</t>
  </si>
  <si>
    <t>BROX ASYLUM 65-74</t>
  </si>
  <si>
    <t>BROX ASYLUM 75-84</t>
  </si>
  <si>
    <t>BROX ASYLUM 85+</t>
  </si>
  <si>
    <t>GED MOBILITY 18-24</t>
  </si>
  <si>
    <t>GED MOBILITY 25-64</t>
  </si>
  <si>
    <t>GED MOBILITY 65-74</t>
  </si>
  <si>
    <t>GED MOBILITY 75-84</t>
  </si>
  <si>
    <t>GED MOBILITY 85+</t>
  </si>
  <si>
    <t>GED ASPERGERS 18-24</t>
  </si>
  <si>
    <t>GED ASPERGERS 25-64</t>
  </si>
  <si>
    <t>GED ASPERGERS 65-74</t>
  </si>
  <si>
    <t>GED ASPERGERS 75-84</t>
  </si>
  <si>
    <t>GED ASPERGERS 85+</t>
  </si>
  <si>
    <t>GED LD CAMPUS 18-24</t>
  </si>
  <si>
    <t>GED LD CAMPUS 25-64</t>
  </si>
  <si>
    <t>GED LD CAMPUS 65-74</t>
  </si>
  <si>
    <t>GED LD CAMPUS 75-84</t>
  </si>
  <si>
    <t>GED LD CAMPUS 85+</t>
  </si>
  <si>
    <t>GED LD SUPORT 18-24</t>
  </si>
  <si>
    <t>GED LD SUPORT 25-64</t>
  </si>
  <si>
    <t>GED LD SUPORT 65-74</t>
  </si>
  <si>
    <t>GED LD SUPORT 75-84</t>
  </si>
  <si>
    <t>GED LD SUPORT 85+</t>
  </si>
  <si>
    <t>GED MH SUPORT 18-24</t>
  </si>
  <si>
    <t>GED MH SUPORT 25-64</t>
  </si>
  <si>
    <t>GED MH SUPORT 65-74</t>
  </si>
  <si>
    <t>GED MH SUPORT 75-84</t>
  </si>
  <si>
    <t>GED MH SUPORT 85+</t>
  </si>
  <si>
    <t>GED PERS CARE 18-24</t>
  </si>
  <si>
    <t>GED PERS CARE 25-64</t>
  </si>
  <si>
    <t>GED PERS CARE 65-74</t>
  </si>
  <si>
    <t>GED PERS CARE 75-84</t>
  </si>
  <si>
    <t>GED PERS CARE 85+</t>
  </si>
  <si>
    <t>GED PRESERVED 18-24</t>
  </si>
  <si>
    <t>GED PRESERVED 25-64</t>
  </si>
  <si>
    <t>GED PRESERVED 65-74</t>
  </si>
  <si>
    <t>GED PRESERVED 75-84</t>
  </si>
  <si>
    <t>GED PRESERVED 85+</t>
  </si>
  <si>
    <t>GED SUBSTANCE 18-24</t>
  </si>
  <si>
    <t>GED SUBSTANCE 25-64</t>
  </si>
  <si>
    <t>GED SUBSTANCE 65-74</t>
  </si>
  <si>
    <t>GED SUBSTANCE 75-84</t>
  </si>
  <si>
    <t>GED SUBSTANCE 85+</t>
  </si>
  <si>
    <t>GED DUAL IMP 18-24</t>
  </si>
  <si>
    <t>GED DUAL IMP 25-64</t>
  </si>
  <si>
    <t>GED DUAL IMP 65-74</t>
  </si>
  <si>
    <t>GED DUAL IMP 75-84</t>
  </si>
  <si>
    <t>GED DUAL IMP 85+</t>
  </si>
  <si>
    <t>GED HEARING  18-24</t>
  </si>
  <si>
    <t>GED HEARING  25-64</t>
  </si>
  <si>
    <t>GED HEARING  65-74</t>
  </si>
  <si>
    <t>GED HEARING  75-84</t>
  </si>
  <si>
    <t>GED HEARING  85+</t>
  </si>
  <si>
    <t>GED VISUL IMP 18-24</t>
  </si>
  <si>
    <t>GED VISUL IMP 25-64</t>
  </si>
  <si>
    <t>GED VISUL IMP 65-74</t>
  </si>
  <si>
    <t>GED VISUL IMP 75-84</t>
  </si>
  <si>
    <t>GED VISUL IMP 85+</t>
  </si>
  <si>
    <t>GED ISOLATION 18-24</t>
  </si>
  <si>
    <t>GED ISOLATION 25-64</t>
  </si>
  <si>
    <t>GED ISOLATION 65-74</t>
  </si>
  <si>
    <t>GED ISOLATION 75-84</t>
  </si>
  <si>
    <t>GED ISOLATION 85+</t>
  </si>
  <si>
    <t>GED CARER 0-17</t>
  </si>
  <si>
    <t>GED CARER 18-24</t>
  </si>
  <si>
    <t>GED CARER 25-64</t>
  </si>
  <si>
    <t>GED CARER 65-74</t>
  </si>
  <si>
    <t>GED CARER 75-84</t>
  </si>
  <si>
    <t>GED CARER 85+</t>
  </si>
  <si>
    <t>GED MEM &amp; COG 18-24</t>
  </si>
  <si>
    <t>GED MEM &amp; COG 25-64</t>
  </si>
  <si>
    <t>GED MEM &amp; COG 65-74</t>
  </si>
  <si>
    <t>GED MEM &amp; COG 75-84</t>
  </si>
  <si>
    <t>GED MEM &amp; COG 85+</t>
  </si>
  <si>
    <t>GED TRANSFORM 18-24</t>
  </si>
  <si>
    <t>GED TRANSFORM 25-64</t>
  </si>
  <si>
    <t>GED TRANSFORM 65-74</t>
  </si>
  <si>
    <t>GED TRANSFORM 75-84</t>
  </si>
  <si>
    <t>GED TRANSFORM 85+</t>
  </si>
  <si>
    <t>GED ASYLUM 18-24</t>
  </si>
  <si>
    <t>GED ASYLUM 25-64</t>
  </si>
  <si>
    <t>GED ASYLUM 65-74</t>
  </si>
  <si>
    <t>GED ASYLUM 75-84</t>
  </si>
  <si>
    <t>GED ASYLUM 85+</t>
  </si>
  <si>
    <t>MANS MOBILITY 18-24</t>
  </si>
  <si>
    <t>MANS MOBILITY 25-64</t>
  </si>
  <si>
    <t>MANS MOBILITY 65-74</t>
  </si>
  <si>
    <t>MANS MOBILITY 75-84</t>
  </si>
  <si>
    <t>MANS MOBILITY 85+</t>
  </si>
  <si>
    <t>MANS ASPERGERS 18-24</t>
  </si>
  <si>
    <t>MANS ASPERGERS 25-64</t>
  </si>
  <si>
    <t>MANS ASPERGERS 65-74</t>
  </si>
  <si>
    <t>MANS ASPERGERS 75-84</t>
  </si>
  <si>
    <t>MANS ASPERGERS 85+</t>
  </si>
  <si>
    <t>MANS LD CAMPUS 18-24</t>
  </si>
  <si>
    <t>MANS LD CAMPUS 25-64</t>
  </si>
  <si>
    <t>MANS LD CAMPUS 65-74</t>
  </si>
  <si>
    <t>MANS LD CAMPUS 75-84</t>
  </si>
  <si>
    <t>MANS LD CAMPUS 85+</t>
  </si>
  <si>
    <t>MANS LD SUPORT 18-24</t>
  </si>
  <si>
    <t>MANS LD SUPORT 25-64</t>
  </si>
  <si>
    <t>MANS LD SUPORT 65-74</t>
  </si>
  <si>
    <t>MANS LD SUPORT 75-84</t>
  </si>
  <si>
    <t>MANS LD SUPORT 85+</t>
  </si>
  <si>
    <t>MANS MH SUPORT 18-24</t>
  </si>
  <si>
    <t>MANS MH SUPORT 25-64</t>
  </si>
  <si>
    <t>MANS MH SUPORT 65-74</t>
  </si>
  <si>
    <t>MANS MH SUPORT 75-84</t>
  </si>
  <si>
    <t>MANS MH SUPORT 85+</t>
  </si>
  <si>
    <t>MANS PERS CARE 18-24</t>
  </si>
  <si>
    <t>MANS PERS CARE 25-64</t>
  </si>
  <si>
    <t>MANS PERS CARE 65-74</t>
  </si>
  <si>
    <t>MANS PERS CARE 75-84</t>
  </si>
  <si>
    <t>MANS PERS CARE 85+</t>
  </si>
  <si>
    <t>MANS PRESERVED 18-24</t>
  </si>
  <si>
    <t>MANS PRESERVED 25-64</t>
  </si>
  <si>
    <t>MANS PRESERVED 65-74</t>
  </si>
  <si>
    <t>MANS PRESERVED 75-84</t>
  </si>
  <si>
    <t>MANS PRESERVED 85+</t>
  </si>
  <si>
    <t>MANS SUBSTANCE 18-24</t>
  </si>
  <si>
    <t>MANS SUBSTANCE 25-64</t>
  </si>
  <si>
    <t>MANS SUBSTANCE 65-74</t>
  </si>
  <si>
    <t>MANS SUBSTANCE 75-84</t>
  </si>
  <si>
    <t>MANS SUBSTANCE 85+</t>
  </si>
  <si>
    <t>MANS DUAL IMP 18-24</t>
  </si>
  <si>
    <t>MANS DUAL IMP 25-64</t>
  </si>
  <si>
    <t>MANS DUAL IMP 65-74</t>
  </si>
  <si>
    <t>MANS DUAL IMP 75-84</t>
  </si>
  <si>
    <t>MANS DUAL IMP 85+</t>
  </si>
  <si>
    <t>MANS HEARING  18-24</t>
  </si>
  <si>
    <t>MANS HEARING  25-64</t>
  </si>
  <si>
    <t>MANS HEARING  65-74</t>
  </si>
  <si>
    <t>MANS HEARING  75-84</t>
  </si>
  <si>
    <t>MANS HEARING  85+</t>
  </si>
  <si>
    <t>MANS VISUL IMP 18-24</t>
  </si>
  <si>
    <t>MANS VISUL IMP 25-64</t>
  </si>
  <si>
    <t>MANS VISUL IMP 65-74</t>
  </si>
  <si>
    <t>MANS VISUL IMP 75-84</t>
  </si>
  <si>
    <t>MANS VISUL IMP 85+</t>
  </si>
  <si>
    <t>MANS ISOLATION 18-24</t>
  </si>
  <si>
    <t>MANS ISOLATION 25-64</t>
  </si>
  <si>
    <t>MANS ISOLATION 65-74</t>
  </si>
  <si>
    <t>MANS ISOLATION 75-84</t>
  </si>
  <si>
    <t>MANS ISOLATION 85+</t>
  </si>
  <si>
    <t>MANS CARER 0-17</t>
  </si>
  <si>
    <t>MANS CARER 18-24</t>
  </si>
  <si>
    <t>MANS CARER 25-64</t>
  </si>
  <si>
    <t>MANS CARER 65-74</t>
  </si>
  <si>
    <t>MANS CARER 75-84</t>
  </si>
  <si>
    <t>MANS CARER 85+</t>
  </si>
  <si>
    <t>MANS MEM &amp; COG 18-24</t>
  </si>
  <si>
    <t>MANS MEM &amp; COG 25-64</t>
  </si>
  <si>
    <t>MANS MEM &amp; COG 65-74</t>
  </si>
  <si>
    <t>MANS MEM &amp; COG 75-84</t>
  </si>
  <si>
    <t>MANS MEM &amp; COG 85+</t>
  </si>
  <si>
    <t>MANS TRANSFORM 18-24</t>
  </si>
  <si>
    <t>MANS TRANSFORM 25-64</t>
  </si>
  <si>
    <t>MANS TRANSFORM 65-74</t>
  </si>
  <si>
    <t>MANS TRANSFORM 75-84</t>
  </si>
  <si>
    <t>MANS TRANSFORM 85+</t>
  </si>
  <si>
    <t>MANS ASYLUM 18-24</t>
  </si>
  <si>
    <t>MANS ASYLUM 25-64</t>
  </si>
  <si>
    <t>MANS ASYLUM 65-74</t>
  </si>
  <si>
    <t>MANS ASYLUM 75-84</t>
  </si>
  <si>
    <t>MANS ASYLUM 85+</t>
  </si>
  <si>
    <t>NEW MOBILITY 18-24</t>
  </si>
  <si>
    <t>NEW MOBILITY 25-64</t>
  </si>
  <si>
    <t>NEW MOBILITY 65-74</t>
  </si>
  <si>
    <t>NEW MOBILITY 75-84</t>
  </si>
  <si>
    <t>NEW MOBILITY 85+</t>
  </si>
  <si>
    <t>NEW ASPERGERS 18-24</t>
  </si>
  <si>
    <t>NEW ASPERGERS 25-64</t>
  </si>
  <si>
    <t>NEW ASPERGERS 65-74</t>
  </si>
  <si>
    <t>NEW ASPERGERS 75-84</t>
  </si>
  <si>
    <t>NEW ASPERGERS 85+</t>
  </si>
  <si>
    <t>NEW LD CAMPUS 18-24</t>
  </si>
  <si>
    <t>NEW LD CAMPUS 25-64</t>
  </si>
  <si>
    <t>NEW LD CAMPUS 65-74</t>
  </si>
  <si>
    <t>NEW LD CAMPUS 75-84</t>
  </si>
  <si>
    <t>NEW LD CAMPUS 85+</t>
  </si>
  <si>
    <t>NEW LD SUPORT 18-24</t>
  </si>
  <si>
    <t>NEW LD SUPORT 25-64</t>
  </si>
  <si>
    <t>NEW LD SUPORT 65-74</t>
  </si>
  <si>
    <t>NEW LD SUPORT 75-84</t>
  </si>
  <si>
    <t>NEW LD SUPORT 85+</t>
  </si>
  <si>
    <t>NEW MH SUPORT 18-24</t>
  </si>
  <si>
    <t>NEW MH SUPORT 25-64</t>
  </si>
  <si>
    <t>NEW MH SUPORT 65-74</t>
  </si>
  <si>
    <t>NEW MH SUPORT 75-84</t>
  </si>
  <si>
    <t>NEW MH SUPORT 85+</t>
  </si>
  <si>
    <t>NEW PERS CARE 18-24</t>
  </si>
  <si>
    <t>NEW PERS CARE 25-64</t>
  </si>
  <si>
    <t>NEW PERS CARE 65-74</t>
  </si>
  <si>
    <t>NEW PERS CARE 75-84</t>
  </si>
  <si>
    <t>NEW PERS CARE 85+</t>
  </si>
  <si>
    <t>NEW PRESERVED 18-24</t>
  </si>
  <si>
    <t>NEW PRESERVED 25-64</t>
  </si>
  <si>
    <t>NEW PRESERVED 65-74</t>
  </si>
  <si>
    <t>NEW PRESERVED 75-84</t>
  </si>
  <si>
    <t>NEW PRESERVED 85+</t>
  </si>
  <si>
    <t>NEW SUBSTANCE 18-24</t>
  </si>
  <si>
    <t>NEW SUBSTANCE 25-64</t>
  </si>
  <si>
    <t>NEW SUBSTANCE 65-74</t>
  </si>
  <si>
    <t>NEW SUBSTANCE 75-84</t>
  </si>
  <si>
    <t>NEW SUBSTANCE 85+</t>
  </si>
  <si>
    <t>NEW DUAL IMP 18-24</t>
  </si>
  <si>
    <t>NEW DUAL IMP 25-64</t>
  </si>
  <si>
    <t>NEW DUAL IMP 65-74</t>
  </si>
  <si>
    <t>NEW DUAL IMP 75-84</t>
  </si>
  <si>
    <t>NEW DUAL IMP 85+</t>
  </si>
  <si>
    <t>NEW HEARING  18-24</t>
  </si>
  <si>
    <t>NEW HEARING  25-64</t>
  </si>
  <si>
    <t>NEW HEARING  65-74</t>
  </si>
  <si>
    <t>NEW HEARING  75-84</t>
  </si>
  <si>
    <t>NEW HEARING  85+</t>
  </si>
  <si>
    <t>NEW VISUL IMP 18-24</t>
  </si>
  <si>
    <t>NEW VISUL IMP 25-64</t>
  </si>
  <si>
    <t>NEW VISUL IMP 65-74</t>
  </si>
  <si>
    <t>NEW VISUL IMP 75-84</t>
  </si>
  <si>
    <t>NEW VISUL IMP 85+</t>
  </si>
  <si>
    <t>NEW ISOLATION 18-24</t>
  </si>
  <si>
    <t>NEW ISOLATION 25-64</t>
  </si>
  <si>
    <t>NEW ISOLATION 65-74</t>
  </si>
  <si>
    <t>NEW ISOLATION 75-84</t>
  </si>
  <si>
    <t>NEW ISOLATION 85+</t>
  </si>
  <si>
    <t>NEW CARER 0-17</t>
  </si>
  <si>
    <t>NEW CARER 18-24</t>
  </si>
  <si>
    <t>NEW CARER 25-64</t>
  </si>
  <si>
    <t>NEW CARER 65-74</t>
  </si>
  <si>
    <t>NEW CARER 75-84</t>
  </si>
  <si>
    <t>NEW CARER 85+</t>
  </si>
  <si>
    <t>NEW MEM &amp; COG 18-24</t>
  </si>
  <si>
    <t>NEW MEM &amp; COG 25-64</t>
  </si>
  <si>
    <t>NEW MEM &amp; COG 65-74</t>
  </si>
  <si>
    <t>NEW MEM &amp; COG 75-84</t>
  </si>
  <si>
    <t>NEW MEM &amp; COG 85+</t>
  </si>
  <si>
    <t>NEW TRANSFORM 18-24</t>
  </si>
  <si>
    <t>NEW TRANSFORM 25-64</t>
  </si>
  <si>
    <t>NEW TRANSFORM 65-74</t>
  </si>
  <si>
    <t>NEW TRANSFORM 75-84</t>
  </si>
  <si>
    <t>NEW TRANSFORM 85+</t>
  </si>
  <si>
    <t>NEW ASYLUM 18-24</t>
  </si>
  <si>
    <t>NEW ASYLUM 25-64</t>
  </si>
  <si>
    <t>NEW ASYLUM 65-74</t>
  </si>
  <si>
    <t>NEW ASYLUM 75-84</t>
  </si>
  <si>
    <t>NEW ASYLUM 85+</t>
  </si>
  <si>
    <t>RUSH MOBILITY 18-24</t>
  </si>
  <si>
    <t>RUSH MOBILITY 25-64</t>
  </si>
  <si>
    <t>RUSH MOBILITY 65-74</t>
  </si>
  <si>
    <t>RUSH MOBILITY 75-84</t>
  </si>
  <si>
    <t>RUSH MOBILITY 85+</t>
  </si>
  <si>
    <t>RUSH ASPERGERS 18-24</t>
  </si>
  <si>
    <t>RUSH ASPERGERS 25-64</t>
  </si>
  <si>
    <t>RUSH ASPERGERS 65-74</t>
  </si>
  <si>
    <t>RUSH ASPERGERS 75-84</t>
  </si>
  <si>
    <t>RUSH ASPERGERS 85+</t>
  </si>
  <si>
    <t>RUSH LD CAMPUS 18-24</t>
  </si>
  <si>
    <t>RUSH LD CAMPUS 25-64</t>
  </si>
  <si>
    <t>RUSH LD CAMPUS 65-74</t>
  </si>
  <si>
    <t>RUSH LD CAMPUS 75-84</t>
  </si>
  <si>
    <t>RUSH LD CAMPUS 85+</t>
  </si>
  <si>
    <t>RUSH LD SUPORT 18-24</t>
  </si>
  <si>
    <t>RUSH LD SUPORT 25-64</t>
  </si>
  <si>
    <t>RUSH LD SUPORT 65-74</t>
  </si>
  <si>
    <t>RUSH LD SUPORT 75-84</t>
  </si>
  <si>
    <t>RUSH LD SUPORT 85+</t>
  </si>
  <si>
    <t>RUSH MH SUPORT 18-24</t>
  </si>
  <si>
    <t>RUSH MH SUPORT 25-64</t>
  </si>
  <si>
    <t>RUSH MH SUPORT 65-74</t>
  </si>
  <si>
    <t>RUSH MH SUPORT 75-84</t>
  </si>
  <si>
    <t>RUSH MH SUPORT 85+</t>
  </si>
  <si>
    <t>RUSH PERS CARE 18-24</t>
  </si>
  <si>
    <t>RUSH PERS CARE 25-64</t>
  </si>
  <si>
    <t>RUSH PERS CARE 65-74</t>
  </si>
  <si>
    <t>RUSH PERS CARE 75-84</t>
  </si>
  <si>
    <t>RUSH PERS CARE 85+</t>
  </si>
  <si>
    <t>RUSH PRESERVED 18-24</t>
  </si>
  <si>
    <t>RUSH PRESERVED 25-64</t>
  </si>
  <si>
    <t>RUSH PRESERVED 65-74</t>
  </si>
  <si>
    <t>RUSH PRESERVED 75-84</t>
  </si>
  <si>
    <t>RUSH PRESERVED 85+</t>
  </si>
  <si>
    <t>RUSH SUBSTANCE 18-24</t>
  </si>
  <si>
    <t>RUSH SUBSTANCE 25-64</t>
  </si>
  <si>
    <t>RUSH SUBSTANCE 65-74</t>
  </si>
  <si>
    <t>RUSH SUBSTANCE 75-84</t>
  </si>
  <si>
    <t>RUSH SUBSTANCE 85+</t>
  </si>
  <si>
    <t>RUSH DUAL IMP 18-24</t>
  </si>
  <si>
    <t>RUSH DUAL IMP 25-64</t>
  </si>
  <si>
    <t>RUSH DUAL IMP 65-74</t>
  </si>
  <si>
    <t>RUSH DUAL IMP 75-84</t>
  </si>
  <si>
    <t>RUSH DUAL IMP 85+</t>
  </si>
  <si>
    <t>RUSH HEARING  18-24</t>
  </si>
  <si>
    <t>RUSH HEARING  25-64</t>
  </si>
  <si>
    <t>RUSH HEARING  65-74</t>
  </si>
  <si>
    <t>RUSH HEARING  75-84</t>
  </si>
  <si>
    <t>RUSH HEARING  85+</t>
  </si>
  <si>
    <t>RUSH VISUL IMP 18-24</t>
  </si>
  <si>
    <t>RUSH VISUL IMP 25-64</t>
  </si>
  <si>
    <t>RUSH VISUL IMP 65-74</t>
  </si>
  <si>
    <t>RUSH VISUL IMP 75-84</t>
  </si>
  <si>
    <t>RUSH VISUL IMP 85+</t>
  </si>
  <si>
    <t>RUSH ISOLATION 18-24</t>
  </si>
  <si>
    <t>RUSH ISOLATION 25-64</t>
  </si>
  <si>
    <t>RUSH ISOLATION 65-74</t>
  </si>
  <si>
    <t>RUSH ISOLATION 75-84</t>
  </si>
  <si>
    <t>RUSH ISOLATION 85+</t>
  </si>
  <si>
    <t>RUSH CARER 0-17</t>
  </si>
  <si>
    <t>RUSH CARER 18-24</t>
  </si>
  <si>
    <t>RUSH CARER 25-64</t>
  </si>
  <si>
    <t>RUSH CARER 65-74</t>
  </si>
  <si>
    <t>RUSH CARER 75-84</t>
  </si>
  <si>
    <t>RUSH CARER 85+</t>
  </si>
  <si>
    <t>RUSH MEM &amp; COG 18-24</t>
  </si>
  <si>
    <t>RUSH MEM &amp; COG 25-64</t>
  </si>
  <si>
    <t>RUSH MEM &amp; COG 65-74</t>
  </si>
  <si>
    <t>RUSH MEM &amp; COG 75-84</t>
  </si>
  <si>
    <t>RUSH MEM &amp; COG 85+</t>
  </si>
  <si>
    <t>RUSH TRANSFORM 18-24</t>
  </si>
  <si>
    <t>RUSH TRANSFORM 25-64</t>
  </si>
  <si>
    <t>RUSH TRANSFORM 65-74</t>
  </si>
  <si>
    <t>RUSH TRANSFORM 75-84</t>
  </si>
  <si>
    <t>RUSH TRANSFORM 85+</t>
  </si>
  <si>
    <t>RUSH ASYLUM 18-24</t>
  </si>
  <si>
    <t>RUSH ASYLUM 25-64</t>
  </si>
  <si>
    <t>RUSH ASYLUM 65-74</t>
  </si>
  <si>
    <t>RUSH ASYLUM 75-84</t>
  </si>
  <si>
    <t>RUSH ASYLUM 85+</t>
  </si>
  <si>
    <t>ADVIS SERVICE 18-24</t>
  </si>
  <si>
    <t>ADVIS SERVICE 25-64</t>
  </si>
  <si>
    <t>ADVIS SERVICE 65-74</t>
  </si>
  <si>
    <t>ADVIS SERVICE 75-84</t>
  </si>
  <si>
    <t>ADVIS SERVICE 85+</t>
  </si>
  <si>
    <t>CLOSED OVERHDS DSKTP</t>
  </si>
  <si>
    <t>STAFFING DESKTOP</t>
  </si>
  <si>
    <t>OHEADS INFRASTRUCT</t>
  </si>
  <si>
    <t>CLOSED OVRHDS-OP DEL</t>
  </si>
  <si>
    <t>ICT VOICE/INTERNET</t>
  </si>
  <si>
    <t>MANSFIELD WH LIB HLF</t>
  </si>
  <si>
    <t>TRADED SCH SUPPORT</t>
  </si>
  <si>
    <t>CLOSED-SIMS/ENHANCED</t>
  </si>
  <si>
    <t>CLOSED- SIMS + ADMIN</t>
  </si>
  <si>
    <t>TRADED SIMS LICENCE</t>
  </si>
  <si>
    <t>STRATEGIC DEV FUND</t>
  </si>
  <si>
    <t>YOUNG PEOPLE DEVP</t>
  </si>
  <si>
    <t>BSOG GRANT</t>
  </si>
  <si>
    <t>GFTA CHILDRENS THTR</t>
  </si>
  <si>
    <t>ASHFIELD LIB BUDGET</t>
  </si>
  <si>
    <t>BASSETLAW LIB BUDGET</t>
  </si>
  <si>
    <t>BROXTOWE LIB BUDGET</t>
  </si>
  <si>
    <t>GEDLING LIB BUDGET</t>
  </si>
  <si>
    <t>MANSFIELD LIB BUDGET</t>
  </si>
  <si>
    <t>NEWRK &amp; SHER LIB BUD</t>
  </si>
  <si>
    <t>RUSHCLIFFE LIB BUDGE</t>
  </si>
  <si>
    <t>EARLY HELP UNIT</t>
  </si>
  <si>
    <t>UNAVOIDABLE REPAIRS</t>
  </si>
  <si>
    <t>RECHARGES TO OLA</t>
  </si>
  <si>
    <t>RISK MANAGEMENT REVE</t>
  </si>
  <si>
    <t>SEMI INDEPENDENT</t>
  </si>
  <si>
    <t>N NOTTS LEADER PROJE</t>
  </si>
  <si>
    <t>DIRECT PAYMENTS TEAM</t>
  </si>
  <si>
    <t>RDF RES WASTE TO RDF</t>
  </si>
  <si>
    <t>CONTACT VENUES</t>
  </si>
  <si>
    <t>CLOSED SBJCTACCSSREQ</t>
  </si>
  <si>
    <t>HOLGATE PRIM &amp; NURS</t>
  </si>
  <si>
    <t>FIM IMPLEMENTATION</t>
  </si>
  <si>
    <t>EY FREE SCH MEALS</t>
  </si>
  <si>
    <t>NHS NCC JOINT CARERS</t>
  </si>
  <si>
    <t>CO TM NO LONGER USED</t>
  </si>
  <si>
    <t>WEST BRIDGFORD 1</t>
  </si>
  <si>
    <t>WB CHILDREN SCARE</t>
  </si>
  <si>
    <t>WEST BRIDGFORD 2</t>
  </si>
  <si>
    <t>CLOSED PHLIBRARCHIVE</t>
  </si>
  <si>
    <t>CLOSED - CYP ARTS</t>
  </si>
  <si>
    <t>MH GOVERNOR SERVICES</t>
  </si>
  <si>
    <t>ADOPTION E MIDLANDS</t>
  </si>
  <si>
    <t>CENTRAL SERVICES</t>
  </si>
  <si>
    <t>CONTACTS</t>
  </si>
  <si>
    <t>MH SAFEGUARDING</t>
  </si>
  <si>
    <t>MH DISABILITYSUPPORT</t>
  </si>
  <si>
    <t>LVH2</t>
  </si>
  <si>
    <t>SJRW CSC / ASC</t>
  </si>
  <si>
    <t>SHRWD ENERGY VILLAG1</t>
  </si>
  <si>
    <t>SHRWD ENERGY VILLAG2</t>
  </si>
  <si>
    <t>SHRWD ENERGY VILLAG3</t>
  </si>
  <si>
    <t>BSUPPORT SCH BUDGET</t>
  </si>
  <si>
    <t>WEBS</t>
  </si>
  <si>
    <t>BSSR GROUP MANAGER</t>
  </si>
  <si>
    <t>MEMBERSHIPS</t>
  </si>
  <si>
    <t>ECON DEV PROSPERITY</t>
  </si>
  <si>
    <t>EMPLOYMENT &amp; SKILLS</t>
  </si>
  <si>
    <t>PLACE MARKETING</t>
  </si>
  <si>
    <t>ECON DEV CAP ASS</t>
  </si>
  <si>
    <t>ECON DEV PROG BUDGET</t>
  </si>
  <si>
    <t>PERSONAL HEALTH</t>
  </si>
  <si>
    <t>PRINCIPAL SOC WORKER</t>
  </si>
  <si>
    <t>DEPT SUPP DO NOT USE</t>
  </si>
  <si>
    <t>WORKFORCE DEVELOPMEN</t>
  </si>
  <si>
    <t>COUNTYWIDE FM</t>
  </si>
  <si>
    <t>SCH SECURITY BUDGET</t>
  </si>
  <si>
    <t>DIGITAL FIRST PROJEC</t>
  </si>
  <si>
    <t>INTAKE TEAM</t>
  </si>
  <si>
    <t>BM FRIARY CRT 00775</t>
  </si>
  <si>
    <t>HIRED PLANT</t>
  </si>
  <si>
    <t>M PLANT</t>
  </si>
  <si>
    <t>NCC PLANT</t>
  </si>
  <si>
    <t>DISTRICT PARKING DIS</t>
  </si>
  <si>
    <t>FM FRIARY CRT 00775</t>
  </si>
  <si>
    <t>1C1N TRANSITION COST</t>
  </si>
  <si>
    <t>FS&amp;A - CAPITAL</t>
  </si>
  <si>
    <t>WW1 &amp; VE DAY 75</t>
  </si>
  <si>
    <t>CAREWORKS</t>
  </si>
  <si>
    <t>OPERATION SUMMIT</t>
  </si>
  <si>
    <t>GODDARD INQUIRY</t>
  </si>
  <si>
    <t>SHEFFIELD HAULAGE</t>
  </si>
  <si>
    <t>WCA TO SHEFFIELD</t>
  </si>
  <si>
    <t>HWRC RECYC TON RATE</t>
  </si>
  <si>
    <t>ASCH ACCESS TEAM SEV</t>
  </si>
  <si>
    <t>SUPPORT TO SCHOOLS</t>
  </si>
  <si>
    <t>SEND DIVISIONAL COST</t>
  </si>
  <si>
    <t>SECTOR LEAD IMP  SLI</t>
  </si>
  <si>
    <t>SFE BUILDING COSTS</t>
  </si>
  <si>
    <t>CENRICHMENT&amp;CPARKS</t>
  </si>
  <si>
    <t>WEST BRIDGFORD 3</t>
  </si>
  <si>
    <t>BUS. CHANGE AND TRG</t>
  </si>
  <si>
    <t>CO DALE CLOSE 00253</t>
  </si>
  <si>
    <t>CO LAWN VIEW 00735</t>
  </si>
  <si>
    <t>CO COUNTY HALL 00029</t>
  </si>
  <si>
    <t>CO FRIARY CRT 00775</t>
  </si>
  <si>
    <t>CO PROSPECT HS 00726</t>
  </si>
  <si>
    <t>CO MEADOW HSE 00266</t>
  </si>
  <si>
    <t>CO HOME BREWERY00263</t>
  </si>
  <si>
    <t>CO CHANCERY LN 00001</t>
  </si>
  <si>
    <t>CO OLLERTON 00744</t>
  </si>
  <si>
    <t>CO TBH 00030</t>
  </si>
  <si>
    <t>BASSETLAW IN TEAM</t>
  </si>
  <si>
    <t>DSG SCHOOLS</t>
  </si>
  <si>
    <t>DSG HIGH NEEDS</t>
  </si>
  <si>
    <t>DSG EARLY YEARS</t>
  </si>
  <si>
    <t>PHN0-19 (HEALTHY FAM</t>
  </si>
  <si>
    <t>BCF POOLED BUDGET</t>
  </si>
  <si>
    <t>TTF PILOT</t>
  </si>
  <si>
    <t>NOTTS COMM FOUNDATIO</t>
  </si>
  <si>
    <t>HISTORIC ASF</t>
  </si>
  <si>
    <t>MOSAIC UPGRADE</t>
  </si>
  <si>
    <t>PC RUSHCLIFFE CP7382</t>
  </si>
  <si>
    <t>PC HOEWOOD RD 52052</t>
  </si>
  <si>
    <t>PC FWD FUNDING CONT</t>
  </si>
  <si>
    <t>CFCS TRANS TEAM</t>
  </si>
  <si>
    <t>MEETING SUPPORT SERV</t>
  </si>
  <si>
    <t>HL BROOKLANDS 06448</t>
  </si>
  <si>
    <t>HG SWEET LEYS 00164</t>
  </si>
  <si>
    <t>HSNG STATION RD</t>
  </si>
  <si>
    <t>HL VALLEY RD 90013</t>
  </si>
  <si>
    <t>HL COLWICK RADFORD</t>
  </si>
  <si>
    <t>HL COLWICK HOARE</t>
  </si>
  <si>
    <t>HL COLWICK LEEC</t>
  </si>
  <si>
    <t>HL COLWICK WALKER</t>
  </si>
  <si>
    <t>PL APPLETON GT 07216</t>
  </si>
  <si>
    <t>HL RUFFORD CMP 01692</t>
  </si>
  <si>
    <t>HL CANAL PADDO 50008</t>
  </si>
  <si>
    <t>HSNG SUTTON CUM LOUN</t>
  </si>
  <si>
    <t>HL ADBOLTON BS 50035</t>
  </si>
  <si>
    <t>PL BEESTON YCC 03153</t>
  </si>
  <si>
    <t>HL LINBY HTAGE 62113</t>
  </si>
  <si>
    <t>HL COMMON RD 52021</t>
  </si>
  <si>
    <t>HL LEES BARN 50032</t>
  </si>
  <si>
    <t>SHERWOOD LOGS</t>
  </si>
  <si>
    <t>FSM ELIGIBILITY</t>
  </si>
  <si>
    <t>E Y PUPIL PREMIUM</t>
  </si>
  <si>
    <t>PC ROKERFIELD 06163</t>
  </si>
  <si>
    <t>COUNTYWIDE YW INTV'N</t>
  </si>
  <si>
    <t>RUDDINGTON YW SESSIO</t>
  </si>
  <si>
    <t>IND MODULAR BOWBRDGE</t>
  </si>
  <si>
    <t>IND MAST COL FRANK</t>
  </si>
  <si>
    <t>CD SWEET LEYS 00164</t>
  </si>
  <si>
    <t>ONE TO ONE FUNDING</t>
  </si>
  <si>
    <t>EEF SWITCH ON PROJEC</t>
  </si>
  <si>
    <t>PC PENNINGTON 02992</t>
  </si>
  <si>
    <t>BMS FIXED COSTS</t>
  </si>
  <si>
    <t>CYP SUBSTANCE MISUSE</t>
  </si>
  <si>
    <t>ORG &amp; POSITION MGMT</t>
  </si>
  <si>
    <t>CLOSED -CYP SWIMMING</t>
  </si>
  <si>
    <t>LIB BUSINESS SUPPORT</t>
  </si>
  <si>
    <t>OPERATION COMFORT</t>
  </si>
  <si>
    <t>DEVELOPMENT OFFICERS</t>
  </si>
  <si>
    <t>VIOLENT CRIME MENTOR</t>
  </si>
  <si>
    <t>S NOTTS LEADER PROJE</t>
  </si>
  <si>
    <t>PINTSIZE THEATRE PRO</t>
  </si>
  <si>
    <t>ASHFIELD PRIMARY PAR</t>
  </si>
  <si>
    <t>SHNK PRIMARY PAR</t>
  </si>
  <si>
    <t>BASSETLAW PRIMARY PA</t>
  </si>
  <si>
    <t>NEWARK TOWN &amp; MINSTE</t>
  </si>
  <si>
    <t>RUSHCLIFFE PRIMARY P</t>
  </si>
  <si>
    <t>BROXTOWE PRIMARY PAR</t>
  </si>
  <si>
    <t>GEDLING PRIMARY PAR</t>
  </si>
  <si>
    <t>STH BROX SEC PARTNER</t>
  </si>
  <si>
    <t>SCH ADMISSIONS DSG F</t>
  </si>
  <si>
    <t>HEALTH SHOP OOA</t>
  </si>
  <si>
    <t>SFE BURSARY</t>
  </si>
  <si>
    <t>LLDD STUDENTS</t>
  </si>
  <si>
    <t>SFE FREE MEALS</t>
  </si>
  <si>
    <t>MUS BUSINESS SUPPORT</t>
  </si>
  <si>
    <t>ASSIST PROJECT</t>
  </si>
  <si>
    <t>CLT SUPPORT</t>
  </si>
  <si>
    <t>LIBS WIFI ACE GRANT</t>
  </si>
  <si>
    <t>NUTRITION PROJECT</t>
  </si>
  <si>
    <t>LEARNING AND DEVELOP</t>
  </si>
  <si>
    <t>CLASS</t>
  </si>
  <si>
    <t>RECEPTION BASELINE A</t>
  </si>
  <si>
    <t>SCHOOL ADMISSIONS AP</t>
  </si>
  <si>
    <t>INSPIRE CONTRACT CYP</t>
  </si>
  <si>
    <t>INSPIRE CONTRACT</t>
  </si>
  <si>
    <t>ASHFIELD  PROJECT</t>
  </si>
  <si>
    <t>COMMUNITY COHESION</t>
  </si>
  <si>
    <t>SMARTER WORKING</t>
  </si>
  <si>
    <t>PREVENTING EXTREMISM</t>
  </si>
  <si>
    <t>SYRIAN REFUGEES EDUC</t>
  </si>
  <si>
    <t>OPERATION SAIMON</t>
  </si>
  <si>
    <t>BLDG PM COMPL FIRE</t>
  </si>
  <si>
    <t>BLDG PM COMPL ASBSTS</t>
  </si>
  <si>
    <t>BLDG PM COMPL LEGION</t>
  </si>
  <si>
    <t>BLDG PM COMPL SERVIC</t>
  </si>
  <si>
    <t>BLDG PM COMPL CONDIT</t>
  </si>
  <si>
    <t>BLDG PM COMPL CDM</t>
  </si>
  <si>
    <t>PC OAKFIELD LN 90003</t>
  </si>
  <si>
    <t>PC GOTHAM LN 62124</t>
  </si>
  <si>
    <t>FIM ONLINE COUNSELL</t>
  </si>
  <si>
    <t>EARLY IMPLEMENTER</t>
  </si>
  <si>
    <t>EXT HOLIDAY PROVIS'N</t>
  </si>
  <si>
    <t>SHALE EXPLORATION</t>
  </si>
  <si>
    <t>BINGHAM</t>
  </si>
  <si>
    <t>ABBEY AND LADY BAY</t>
  </si>
  <si>
    <t>RURAL FAMILIES</t>
  </si>
  <si>
    <t>SHERWOOD EAST</t>
  </si>
  <si>
    <t>SHERWOOD WEST</t>
  </si>
  <si>
    <t>ZOE'S CHILDCARE</t>
  </si>
  <si>
    <t>HUTHWAITE</t>
  </si>
  <si>
    <t>SUBSTANCE MISUSE CYP</t>
  </si>
  <si>
    <t>SUBSTANCE MISUSE WAM</t>
  </si>
  <si>
    <t>VIA SET UP COSTS</t>
  </si>
  <si>
    <t>ACADEMIC RESILIENCE</t>
  </si>
  <si>
    <t>PROPERTY I.T.</t>
  </si>
  <si>
    <t>SUPP FOR VICTIMS</t>
  </si>
  <si>
    <t>FIM CYP IAPT</t>
  </si>
  <si>
    <t>D2N2 GROWTH HUB</t>
  </si>
  <si>
    <t>D2N2 DIGITAL PROG</t>
  </si>
  <si>
    <t>CAPITAL TECH SUPPORT</t>
  </si>
  <si>
    <t>TECHNICAL ASSISTANCE</t>
  </si>
  <si>
    <t>SKILLS &amp; EMPLOYMENT</t>
  </si>
  <si>
    <t>GRAD RET &amp; PLACEMENT</t>
  </si>
  <si>
    <t>LGF TECH SUPPORT</t>
  </si>
  <si>
    <t>PL INHAM NOOK 3036</t>
  </si>
  <si>
    <t>PL BURTON JOYCE 3057</t>
  </si>
  <si>
    <t>PL HUTHWAITE 3029</t>
  </si>
  <si>
    <t>PL RAVENSHEAD 3063</t>
  </si>
  <si>
    <t>PL FARNSFIELD 3129</t>
  </si>
  <si>
    <t>PL SUTTON BON 3072</t>
  </si>
  <si>
    <t>PL LOWDHAM 3021</t>
  </si>
  <si>
    <t>PL GOTHAM 3068</t>
  </si>
  <si>
    <t>PL HUCKNALL 1961</t>
  </si>
  <si>
    <t>PL EASTWOOD 3322</t>
  </si>
  <si>
    <t>PL SUTTON ON TR 3026</t>
  </si>
  <si>
    <t>PL WORKSOP 3364</t>
  </si>
  <si>
    <t>PL COTGRAVE 3066</t>
  </si>
  <si>
    <t>PL JACKSDALE 3030</t>
  </si>
  <si>
    <t>PL ANNESLEY 3117</t>
  </si>
  <si>
    <t>PL COLLINGHAM 3019</t>
  </si>
  <si>
    <t>PL SOUTHWELL 3197</t>
  </si>
  <si>
    <t>PL RETFORD DEN 3004</t>
  </si>
  <si>
    <t>PL TUXFORD 3005</t>
  </si>
  <si>
    <t>COMMERCIAL DEV UNIT</t>
  </si>
  <si>
    <t>COMMUNITY FRIENDLY</t>
  </si>
  <si>
    <t>VICTIMS SEXUAL ABUSE</t>
  </si>
  <si>
    <t>PL MARKHAM DEP 7013</t>
  </si>
  <si>
    <t>PL GAMSTON DEP 7040</t>
  </si>
  <si>
    <t>PL BILSTHPE DEP 7572</t>
  </si>
  <si>
    <t>PL NORTHERN DEP 7582</t>
  </si>
  <si>
    <t>PL BLYTH RD DEP 7012</t>
  </si>
  <si>
    <t>PL NEWRK SW DEP 7577</t>
  </si>
  <si>
    <t>PL ABBEY RD DEP 6438</t>
  </si>
  <si>
    <t>PC COTGRAVE</t>
  </si>
  <si>
    <t>PC RAVENSHEAD ANNEXE</t>
  </si>
  <si>
    <t>PC SHERWOOD HALL</t>
  </si>
  <si>
    <t>PC ABBEY PRIMARY</t>
  </si>
  <si>
    <t>ACCESSIBLE INFO STD</t>
  </si>
  <si>
    <t>PC ELM AVE 02618</t>
  </si>
  <si>
    <t>DEAF SOCIETY</t>
  </si>
  <si>
    <t>BRIDGES &amp; CULVERTS</t>
  </si>
  <si>
    <t>SALARIES, NI &amp; SUPER</t>
  </si>
  <si>
    <t>ENVIRO MAINTENANCE</t>
  </si>
  <si>
    <t>HIGHWAYS MANAGEMENT</t>
  </si>
  <si>
    <t>HIGHWAYS SAFETY</t>
  </si>
  <si>
    <t>HIGHWAYS REP / UNREC</t>
  </si>
  <si>
    <t>PLANNING &amp; DESIGN</t>
  </si>
  <si>
    <t>ROAD LIGHTING</t>
  </si>
  <si>
    <t>ROAD SAFETY EDUCAT</t>
  </si>
  <si>
    <t>ROAD STUDS &amp; MARKING</t>
  </si>
  <si>
    <t>SCHOOL CROSS PATROLS</t>
  </si>
  <si>
    <t>TRAFFIC &amp; PARKING</t>
  </si>
  <si>
    <t>VERGES TREES &amp; HEDGE</t>
  </si>
  <si>
    <t>CD PF KEYWORTH 01551</t>
  </si>
  <si>
    <t>FALLS</t>
  </si>
  <si>
    <t>STROKE</t>
  </si>
  <si>
    <t>CANCER PREVENTION</t>
  </si>
  <si>
    <t>EARLY YEARS SALARIES</t>
  </si>
  <si>
    <t>CLOSED-TIMEWISE</t>
  </si>
  <si>
    <t>BM PIAZZA 00782</t>
  </si>
  <si>
    <t>CO PIAZZA 00782</t>
  </si>
  <si>
    <t>FM PIAZZA 00782</t>
  </si>
  <si>
    <t>S17 FAM SUP - COURT</t>
  </si>
  <si>
    <t>S17 NRPF - COURT</t>
  </si>
  <si>
    <t>PL ROCKING HORSE DN</t>
  </si>
  <si>
    <t>GROW-WISE ELEARNING</t>
  </si>
  <si>
    <t>OPERATION SCHOONER</t>
  </si>
  <si>
    <t>PL BEESTON 3035</t>
  </si>
  <si>
    <t>PL STAPLEFORD 3135</t>
  </si>
  <si>
    <t>PL MANSFIELD 3009</t>
  </si>
  <si>
    <t>TEACHING PARTNERSHIP</t>
  </si>
  <si>
    <t>FAIR ACCESS TEAM</t>
  </si>
  <si>
    <t>CAREERS LOCAL</t>
  </si>
  <si>
    <t>TRADE MISSION CHINA</t>
  </si>
  <si>
    <t>HL GREENACRES 50024</t>
  </si>
  <si>
    <t>PUBLIC HEALTH BUSSUP</t>
  </si>
  <si>
    <t>HISTORIC ABUSE RES</t>
  </si>
  <si>
    <t>HN STRATEGIC FUND</t>
  </si>
  <si>
    <t>ADDL SEN PAYMENTS</t>
  </si>
  <si>
    <t>ASHFIELD PREMISES</t>
  </si>
  <si>
    <t>BASSETLAW PREMISES</t>
  </si>
  <si>
    <t>BROXTOWE PREMISES</t>
  </si>
  <si>
    <t>GEDLING PREMISES</t>
  </si>
  <si>
    <t>MANSFIELD PREMISES</t>
  </si>
  <si>
    <t>NEWARK PREMISES</t>
  </si>
  <si>
    <t>RUSHCLIFFE PREMISES</t>
  </si>
  <si>
    <t>STIS NEWARK</t>
  </si>
  <si>
    <t>HEALTH&amp;HOUSING COORD</t>
  </si>
  <si>
    <t>SHRWD ENERGY VILLAG4</t>
  </si>
  <si>
    <t>JOINT OPERATION ARC</t>
  </si>
  <si>
    <t>JOINT OPERATION VIA</t>
  </si>
  <si>
    <t>PUPIL PREMIUM 2011/1</t>
  </si>
  <si>
    <t>HLTA GRANT 2013/14</t>
  </si>
  <si>
    <t>OEE CDU INVESTMENT</t>
  </si>
  <si>
    <t>DISABILITY ACCESS FU</t>
  </si>
  <si>
    <t>EY INCLUSION FUND</t>
  </si>
  <si>
    <t>CDU - OLA SOLD SERVI</t>
  </si>
  <si>
    <t>COMMUNITIES FUND</t>
  </si>
  <si>
    <t>THE LANES PRIMARY</t>
  </si>
  <si>
    <t>EY DSG STAFFING CONT</t>
  </si>
  <si>
    <t>STAFFING ASSESS NRTH</t>
  </si>
  <si>
    <t>S17 FAMILY SUPPRT AN</t>
  </si>
  <si>
    <t>S17 HOMELESS 16/17 A</t>
  </si>
  <si>
    <t>FM NEWARK TD 06452</t>
  </si>
  <si>
    <t>PC ROLLESTON DR00027</t>
  </si>
  <si>
    <t>PC BESTWOOD HAW SCH</t>
  </si>
  <si>
    <t>PC KELHAM RD DEPOT</t>
  </si>
  <si>
    <t>PC OFFICEFEASIBILITY</t>
  </si>
  <si>
    <t>ICELS MGMT TEAM</t>
  </si>
  <si>
    <t>BEESTON Y&amp;C CENTRE</t>
  </si>
  <si>
    <t>DIGITAL STRATEGY</t>
  </si>
  <si>
    <t>CLOSED-TRUSTED ASSES</t>
  </si>
  <si>
    <t>PL MANSFLD ARTS 3125</t>
  </si>
  <si>
    <t>ASBESTOS EXPENDITURE</t>
  </si>
  <si>
    <t>YW IN HOSPITALS</t>
  </si>
  <si>
    <t>PREM RET PRIM SCH BU</t>
  </si>
  <si>
    <t>PREM RET SEC'ARY SCH</t>
  </si>
  <si>
    <t>PREM RET SPEC SCHOOL</t>
  </si>
  <si>
    <t>PC ORDSALL SCH ACCES</t>
  </si>
  <si>
    <t>AP PUPIL PREMIUM</t>
  </si>
  <si>
    <t>CO MERCURY HSE 00743</t>
  </si>
  <si>
    <t>EY FAMILIES INFORMAT</t>
  </si>
  <si>
    <t>LORD LIEUTENANT</t>
  </si>
  <si>
    <t>CO NEWARK TD 06452</t>
  </si>
  <si>
    <t>BM NEWARK TD 06452</t>
  </si>
  <si>
    <t>FM MERCURY HSE 00743</t>
  </si>
  <si>
    <t>PC CLASP BLK C HALL</t>
  </si>
  <si>
    <t>BM MERCURY HSE 00743</t>
  </si>
  <si>
    <t>FORCES IN THE COMMUN</t>
  </si>
  <si>
    <t>COMMUNITY ORGANISING</t>
  </si>
  <si>
    <t>INS RECHARGES CSC</t>
  </si>
  <si>
    <t>CULTURE VR</t>
  </si>
  <si>
    <t>SCHOOL IMPROVEMENT G</t>
  </si>
  <si>
    <t>PC STANHOPE CD 01495</t>
  </si>
  <si>
    <t>INFO GOVERNANCE PROG</t>
  </si>
  <si>
    <t>COMMUNITY DOLS</t>
  </si>
  <si>
    <t>GRP MGR GRWTH &amp; DEV</t>
  </si>
  <si>
    <t>PROP STRATEGY &amp; INFO</t>
  </si>
  <si>
    <t>PROP ESTATES PRACTCE</t>
  </si>
  <si>
    <t>PROPERTY COMMISSNG</t>
  </si>
  <si>
    <t>YA REVIEWING TEAM</t>
  </si>
  <si>
    <t>COMMISSIONINGGENERAL</t>
  </si>
  <si>
    <t>FOSTERING</t>
  </si>
  <si>
    <t>CHILDRENS RESIDENTIA</t>
  </si>
  <si>
    <t>CHILDRENS SOCIALCARE</t>
  </si>
  <si>
    <t>CD SWEET LEYS</t>
  </si>
  <si>
    <t>UNREGULATED FOSTER</t>
  </si>
  <si>
    <t>CHILDREN'S CENTRES P</t>
  </si>
  <si>
    <t>PC GREENACRES 50024</t>
  </si>
  <si>
    <t>OPERATION MALLARD</t>
  </si>
  <si>
    <t>FIM HEALTH &amp; JUSTICE</t>
  </si>
  <si>
    <t>PC VARIOUSFEASBILITY</t>
  </si>
  <si>
    <t>PROPERTY COMPLIANCE</t>
  </si>
  <si>
    <t>FORMER ESG SERVICES</t>
  </si>
  <si>
    <t>PUPIL GROWTH FUND</t>
  </si>
  <si>
    <t>SEND PREP EMPLOYMENT</t>
  </si>
  <si>
    <t>SUPPORT TO SCHOOLSLA</t>
  </si>
  <si>
    <t>DELIVERY SUPPORT FUN</t>
  </si>
  <si>
    <t>GDPR COMPLIANCE</t>
  </si>
  <si>
    <t>DFT ACCESS FUND</t>
  </si>
  <si>
    <t>PROGRAMME BODY</t>
  </si>
  <si>
    <t>REGEN PROGRAMME TM 2</t>
  </si>
  <si>
    <t>REGEN PROGRAMME TM 3</t>
  </si>
  <si>
    <t>DELIVERY TEAM</t>
  </si>
  <si>
    <t>N2 TC PROGRAMME</t>
  </si>
  <si>
    <t>3-4YR OLDS ADDITIONA</t>
  </si>
  <si>
    <t>INTERGENERATNL PROJE</t>
  </si>
  <si>
    <t>LAC SPEC PROV</t>
  </si>
  <si>
    <t>MANSFIELD TOWNSCAPE</t>
  </si>
  <si>
    <t>MIDLANDS ENGINE</t>
  </si>
  <si>
    <t>JOHN ROBINSON HOUSE</t>
  </si>
  <si>
    <t>PILGRIM ROOTS</t>
  </si>
  <si>
    <t>VISITOR ECONOMY</t>
  </si>
  <si>
    <t>TOTON TRANCHE 1</t>
  </si>
  <si>
    <t>COMMISSIONED PROJECT</t>
  </si>
  <si>
    <t>SPECIAL SCHOOL CAPAC</t>
  </si>
  <si>
    <t>SECONDARY PARTNERSHI</t>
  </si>
  <si>
    <t>PC NETHERFIELD FM 53</t>
  </si>
  <si>
    <t>HB 30 TITCHFLD 00259</t>
  </si>
  <si>
    <t>HB 39 ALBERT 07348</t>
  </si>
  <si>
    <t>COMMISSION INTENTION</t>
  </si>
  <si>
    <t>COMMUNITIES STAFFING</t>
  </si>
  <si>
    <t>EYFF DEPN FACTOR</t>
  </si>
  <si>
    <t>PRIMARY PARTNERSHIP</t>
  </si>
  <si>
    <t>MULTI SCHOOL PARTNER</t>
  </si>
  <si>
    <t>TRANS UNRECOVERABLE</t>
  </si>
  <si>
    <t>ARTS,CULTURE&amp;HERITAG</t>
  </si>
  <si>
    <t>COMMUNITYYOUTHCENTRE</t>
  </si>
  <si>
    <t>INFOADVICE&amp;COUNSELLI</t>
  </si>
  <si>
    <t>INFRASTRUCTURESUPPOR</t>
  </si>
  <si>
    <t>LEARN,TRAINING&amp;DEVEL</t>
  </si>
  <si>
    <t>LUNCHEONCLUBS&amp;TRIPS</t>
  </si>
  <si>
    <t>PLAY FORUMS</t>
  </si>
  <si>
    <t>SPORT&amp;PHYSICAL ACTIV</t>
  </si>
  <si>
    <t>SUMMER PLAY SCHEMES</t>
  </si>
  <si>
    <t>TALENTED ATHLETES</t>
  </si>
  <si>
    <t>TRIPS,ETC(OLDERPEOPL</t>
  </si>
  <si>
    <t>TRIPS,ETC(YOUTH&amp;CYP</t>
  </si>
  <si>
    <t>VISITING SERVICES</t>
  </si>
  <si>
    <t>IPWRK 07714 KILTON 2</t>
  </si>
  <si>
    <t>IPWRK 07715 KILTON 3</t>
  </si>
  <si>
    <t>IPWRK 07716 KILTON 4</t>
  </si>
  <si>
    <t>IPWRK 07717 KILTON 5</t>
  </si>
  <si>
    <t>IPWRK 07718 KILTON 6</t>
  </si>
  <si>
    <t>07614 UNIT2 ADVFACT2</t>
  </si>
  <si>
    <t>07636 UNIT3 ADVFACT2</t>
  </si>
  <si>
    <t>07760 UNIT4 ADVFACT2</t>
  </si>
  <si>
    <t>IP 07739 NETH LANE2</t>
  </si>
  <si>
    <t>IP 07740 NETH LANE3</t>
  </si>
  <si>
    <t>IP 07741 NETH LANE4</t>
  </si>
  <si>
    <t>IP 07742 NETH LANE5</t>
  </si>
  <si>
    <t>IP 07743 NETH LANE6</t>
  </si>
  <si>
    <t>IP 07747 SHIREOAKS2</t>
  </si>
  <si>
    <t>IP 07748 SHIREOAKS3</t>
  </si>
  <si>
    <t>IP 07749 SHIREOAKS4</t>
  </si>
  <si>
    <t>07738 WIGWAMLN UNIT2</t>
  </si>
  <si>
    <t>IP 07737 TRENT CRT2</t>
  </si>
  <si>
    <t>NRPF FAMILY SERVICE</t>
  </si>
  <si>
    <t>MINER TO MAJOR</t>
  </si>
  <si>
    <t>SCHOOLS SOLD SERVICE</t>
  </si>
  <si>
    <t>PC ABBEY RD DEP 6438</t>
  </si>
  <si>
    <t>INNOV CTRE MANSFIELD</t>
  </si>
  <si>
    <t>INNOV CTRE NEWARK</t>
  </si>
  <si>
    <t>INNOV CTRE WORKSOP</t>
  </si>
  <si>
    <t>PC EASTWOOD OPE FUND</t>
  </si>
  <si>
    <t>LOCALGOVERNMENTREORG</t>
  </si>
  <si>
    <t>BLDNG PM SOLAR FITS</t>
  </si>
  <si>
    <t>HB 63 CROPWELL 07120</t>
  </si>
  <si>
    <t>HL COLWICK TOTAL</t>
  </si>
  <si>
    <t>TEACHER PAY GRANT</t>
  </si>
  <si>
    <t>PL BRIDGE CC 1684</t>
  </si>
  <si>
    <t>PL HOLGATE PRIM 1236</t>
  </si>
  <si>
    <t>PL RETFORD CC 3332</t>
  </si>
  <si>
    <t>PL SHERWOOD WST 3370</t>
  </si>
  <si>
    <t>DRUG TEST CONTRACT</t>
  </si>
  <si>
    <t>PC SCHOOL PLANNING</t>
  </si>
  <si>
    <t>BURDETT TRUST</t>
  </si>
  <si>
    <t>DN2 SIB HOLDING CODE</t>
  </si>
  <si>
    <t>PC SCHOOLS PLANNING</t>
  </si>
  <si>
    <t>FEES&amp;CHARGES REVIEW</t>
  </si>
  <si>
    <t>ESFA - BROADBAND GRA</t>
  </si>
  <si>
    <t>DOLS</t>
  </si>
  <si>
    <t>PC ADBOLTON 50007</t>
  </si>
  <si>
    <t>ENTERPRISE ADVISOR</t>
  </si>
  <si>
    <t>KINGS MILL WATERS</t>
  </si>
  <si>
    <t>ESFA - FSM SUPPLEMEN</t>
  </si>
  <si>
    <t>ESFA - YEAR 7 CATCH</t>
  </si>
  <si>
    <t>DSG CSSB</t>
  </si>
  <si>
    <t>ASF - NOTTS CITY</t>
  </si>
  <si>
    <t>ASF - NOTTS COUNTY</t>
  </si>
  <si>
    <t>ASF - DERBY CITY</t>
  </si>
  <si>
    <t>ASF - DERBY COUNTY</t>
  </si>
  <si>
    <t>REGIONAL HUBS</t>
  </si>
  <si>
    <t>EY PROF DEV FUND</t>
  </si>
  <si>
    <t>ASYE 2019-20</t>
  </si>
  <si>
    <t>AEM INTRODUCTIONS</t>
  </si>
  <si>
    <t>AEM ACTIVITIES</t>
  </si>
  <si>
    <t>SPECIAL SCHOOL HUB</t>
  </si>
  <si>
    <t>MAINSTREAM ENHANCED</t>
  </si>
  <si>
    <t>SPECIAL SCHOOL EQUIP</t>
  </si>
  <si>
    <t>LAC SPECIALIST PROVI</t>
  </si>
  <si>
    <t>F &amp; F FOSTERING PAYM</t>
  </si>
  <si>
    <t>LC 21PLUS</t>
  </si>
  <si>
    <t>PUBLIC HEALTH PROJ'T</t>
  </si>
  <si>
    <t>PERSONAL TRAVEL PLAN</t>
  </si>
  <si>
    <t>FOSTERING IROS</t>
  </si>
  <si>
    <t>D2N2 GROWTH HUB 2</t>
  </si>
  <si>
    <t>JU COLONEL FS 01800</t>
  </si>
  <si>
    <t>JU EDGEWOOD 01241</t>
  </si>
  <si>
    <t>JU CARLTON FRM 3383</t>
  </si>
  <si>
    <t>JU CALVERTON LC 3395</t>
  </si>
  <si>
    <t>JU MEDEN ACA 1672</t>
  </si>
  <si>
    <t>JU RUSHCLIFFE LC3375</t>
  </si>
  <si>
    <t>JU CHILWELL BADMIN</t>
  </si>
  <si>
    <t>JU GREASLEY MUGA</t>
  </si>
  <si>
    <t>JU SITES GRNDS MAINT</t>
  </si>
  <si>
    <t>JU SITES WATER</t>
  </si>
  <si>
    <t>KS4 &amp; 5 REVIEW</t>
  </si>
  <si>
    <t>LEGAL STRUCTURE</t>
  </si>
  <si>
    <t>STRATEGIC &amp; ECONOMIC</t>
  </si>
  <si>
    <t>VISION AND NARRATIVE</t>
  </si>
  <si>
    <t>TOTON TRANCHE 2</t>
  </si>
  <si>
    <t>GROUP MAN ASSET MGMT</t>
  </si>
  <si>
    <t>HEALTH WORK INCLUSIO</t>
  </si>
  <si>
    <t>VITAMIN START PROG</t>
  </si>
  <si>
    <t>PC FIELDS FARM 01296</t>
  </si>
  <si>
    <t>SHER &amp; MANS PRIM PAR</t>
  </si>
  <si>
    <t>PC ULYATTSCOTT 50060</t>
  </si>
  <si>
    <t>FLOODING EMERGENCY</t>
  </si>
  <si>
    <t>TEACHERS PENSION</t>
  </si>
  <si>
    <t>PC MAUN VIEW 50047</t>
  </si>
  <si>
    <t>INFO GOVERNANCE TEAM</t>
  </si>
  <si>
    <t>BUSINESS RECOV GRANT</t>
  </si>
  <si>
    <t>STREET WORKS PERMIT</t>
  </si>
  <si>
    <t>STREET WORK PENALTY</t>
  </si>
  <si>
    <t>WASTE INVEST TO SAVE</t>
  </si>
  <si>
    <t>INTEG WELLBEING SERV</t>
  </si>
  <si>
    <t>FUTURETRANSFRM&amp;CHANG</t>
  </si>
  <si>
    <t>PCTITCHF'LD ST 62214</t>
  </si>
  <si>
    <t>CORPORATE GENERAL</t>
  </si>
  <si>
    <t>PENSION RECHARGES</t>
  </si>
  <si>
    <t>EXTERNAL PAYROLLS</t>
  </si>
  <si>
    <t>PAYROLL SYSTEM CNTRL</t>
  </si>
  <si>
    <t>SYSTEMS</t>
  </si>
  <si>
    <t>G000509</t>
  </si>
  <si>
    <t>NAAS - DFE</t>
  </si>
  <si>
    <t>G000510</t>
  </si>
  <si>
    <t>Rough Sleepers</t>
  </si>
  <si>
    <t>G000511</t>
  </si>
  <si>
    <t>UASC M S B 180803</t>
  </si>
  <si>
    <t>G000512</t>
  </si>
  <si>
    <t>UASC A E A 030102</t>
  </si>
  <si>
    <t>G000513</t>
  </si>
  <si>
    <t>UASC J H 100502</t>
  </si>
  <si>
    <t>G000514</t>
  </si>
  <si>
    <t>UASC S H Z 301102</t>
  </si>
  <si>
    <t>G000515</t>
  </si>
  <si>
    <t>UASC F S 150403</t>
  </si>
  <si>
    <t>G000516</t>
  </si>
  <si>
    <t>UASC A E 100102</t>
  </si>
  <si>
    <t>G000517</t>
  </si>
  <si>
    <t>UASC V N 251103</t>
  </si>
  <si>
    <t>G000518</t>
  </si>
  <si>
    <t>UASC K J 200602</t>
  </si>
  <si>
    <t>G000519</t>
  </si>
  <si>
    <t>UASC I A</t>
  </si>
  <si>
    <t>G000520</t>
  </si>
  <si>
    <t>UASC S N 270902</t>
  </si>
  <si>
    <t>G000521</t>
  </si>
  <si>
    <t>UASC A F 270402</t>
  </si>
  <si>
    <t>G000522</t>
  </si>
  <si>
    <t>UASC Y U 010103</t>
  </si>
  <si>
    <t>GCZE787</t>
  </si>
  <si>
    <t>S278 Meadow Road  Netherfield</t>
  </si>
  <si>
    <t>GCZE788</t>
  </si>
  <si>
    <t>S278 Far Leys Farm,Ollerton Rd,Tuxford</t>
  </si>
  <si>
    <t>GCZE789</t>
  </si>
  <si>
    <t>S278 Penny Emma Way, Kirkby-in-Ashfield</t>
  </si>
  <si>
    <t>GCZE790</t>
  </si>
  <si>
    <t>S38 land off Acorn Ave,Giltbrook(Phase1)</t>
  </si>
  <si>
    <t>GCZE791</t>
  </si>
  <si>
    <t>S278 Oddicroft  Lane  Sutton in Ashfield</t>
  </si>
  <si>
    <t>GCZE792</t>
  </si>
  <si>
    <t>S278  Newland Road  Forest Town  Mansfd</t>
  </si>
  <si>
    <t>GCZE793</t>
  </si>
  <si>
    <t>Lowmoor Road  Kirkby in Ashfield</t>
  </si>
  <si>
    <t>GCZE794</t>
  </si>
  <si>
    <t>S278 West of Tinkers Hill  Carlton in Li</t>
  </si>
  <si>
    <t>GCZE795</t>
  </si>
  <si>
    <t>S278 Carr Rd,Retford -Rockliffe Home Ltd</t>
  </si>
  <si>
    <t>GCZE796</t>
  </si>
  <si>
    <t>S278 - Stapleford Aldi store</t>
  </si>
  <si>
    <t>GCZE797</t>
  </si>
  <si>
    <t>S38 Wise Living Great Central Mansfield</t>
  </si>
  <si>
    <t>GCZE798</t>
  </si>
  <si>
    <t>S278 Wise Living Great Central Mansfield</t>
  </si>
  <si>
    <t>GCZE799</t>
  </si>
  <si>
    <t>S278 Hawthorn Lodge, Brickyard Lane</t>
  </si>
  <si>
    <t>GCZE800</t>
  </si>
  <si>
    <t>S278 Meadow Close Aslockton-Tanby Constr</t>
  </si>
  <si>
    <t>GCZE801</t>
  </si>
  <si>
    <t>S278 Holloway Close East Bridgford</t>
  </si>
  <si>
    <t>GCZE802</t>
  </si>
  <si>
    <t>S278 McDonalds Ashgate Rd Hucknall</t>
  </si>
  <si>
    <t>GCZE803</t>
  </si>
  <si>
    <t>S278 SE of Leeming Lane South,Mansfield</t>
  </si>
  <si>
    <t>GCZE804</t>
  </si>
  <si>
    <t>S278 Daneshill Rd,Lound - TBS Group Hold</t>
  </si>
  <si>
    <t>GCZE805</t>
  </si>
  <si>
    <t>S38 Westhouse Farm,Moor Rd,Bestwood(Ph1)</t>
  </si>
  <si>
    <t>GCZE806</t>
  </si>
  <si>
    <t>S38 Tylden Rd Rhodesia (Ph 1)</t>
  </si>
  <si>
    <t>GCZE807</t>
  </si>
  <si>
    <t>S38 The Cottage Main St N Leverton</t>
  </si>
  <si>
    <t>GCZE808</t>
  </si>
  <si>
    <t>S278 Carsic Ln,Sutton-in-Ashfield,Notts</t>
  </si>
  <si>
    <t>GCZE809</t>
  </si>
  <si>
    <t>S278 Main Road,Watnall-Aero Fabrications</t>
  </si>
  <si>
    <t>DCATCH Homebased</t>
  </si>
  <si>
    <t>Pre 16 Alternative Provision</t>
  </si>
  <si>
    <t>Pre 16 INM</t>
  </si>
  <si>
    <t>Arts Award</t>
  </si>
  <si>
    <t>Therapies</t>
  </si>
  <si>
    <t>CYP Direct Payment</t>
  </si>
  <si>
    <t>P004283</t>
  </si>
  <si>
    <t>101165899 BOTHAMLEY BETTY P10</t>
  </si>
  <si>
    <t>P004284</t>
  </si>
  <si>
    <t>100101058 GRANT MARGARET P10</t>
  </si>
  <si>
    <t>P004285</t>
  </si>
  <si>
    <t>101521706 HOYLE PATRICIA MAISIE P10</t>
  </si>
  <si>
    <t>P004286</t>
  </si>
  <si>
    <t>101523452 STRICKSON ARTHUR P10</t>
  </si>
  <si>
    <t>P004287</t>
  </si>
  <si>
    <t>101506752 ALBERY JEAN MAY P11</t>
  </si>
  <si>
    <t>P004288</t>
  </si>
  <si>
    <t>101101199 ANDERSON SHEILA P11</t>
  </si>
  <si>
    <t>P004289</t>
  </si>
  <si>
    <t>100000580 DOWSE AMEENA P11</t>
  </si>
  <si>
    <t>P004290</t>
  </si>
  <si>
    <t>100050791 REID MOLLIE PATRICIA  P11</t>
  </si>
  <si>
    <t>P004291</t>
  </si>
  <si>
    <t>FORMER UASC A K V 150101</t>
  </si>
  <si>
    <t>P004292</t>
  </si>
  <si>
    <t>AC - Kings Mill Waters</t>
  </si>
  <si>
    <t>P004293</t>
  </si>
  <si>
    <t>101053261 SUTTON LOTTIE STEPHANIE P13</t>
  </si>
  <si>
    <t>P004294</t>
  </si>
  <si>
    <t>CYP Provider Service</t>
  </si>
  <si>
    <t>P004295</t>
  </si>
  <si>
    <t>P004296</t>
  </si>
  <si>
    <t>Post 16 INM</t>
  </si>
  <si>
    <t>P004297</t>
  </si>
  <si>
    <t>Pupil Premium AP</t>
  </si>
  <si>
    <t>P004298</t>
  </si>
  <si>
    <t>Pupil Premium INM</t>
  </si>
  <si>
    <t>P004299</t>
  </si>
  <si>
    <t>191471010 CORNELL JOSEPHINE P12</t>
  </si>
  <si>
    <t>P004300</t>
  </si>
  <si>
    <t>101053261 SUTTON LOTTIE STEPHANIE P12</t>
  </si>
  <si>
    <t>P004301</t>
  </si>
  <si>
    <t>FORMER UASC H E 040101</t>
  </si>
  <si>
    <t>P004302</t>
  </si>
  <si>
    <t>FORMER UASC J S 280902</t>
  </si>
  <si>
    <t>P004303</t>
  </si>
  <si>
    <t>101136659 PARKIN GRACE P13</t>
  </si>
  <si>
    <t>P004304</t>
  </si>
  <si>
    <t>100620499 ROBERTS MARGERY P13</t>
  </si>
  <si>
    <t>P004305</t>
  </si>
  <si>
    <t>100253480 ROSE ERIC WILLIAM P13</t>
  </si>
  <si>
    <t>P004306</t>
  </si>
  <si>
    <t>100149210 SPOONER JEAN P13</t>
  </si>
  <si>
    <t>P004307</t>
  </si>
  <si>
    <t>100139086 WHEATCROFT GRACE EVELYN P1</t>
  </si>
  <si>
    <t>P004308</t>
  </si>
  <si>
    <t>7031286 KELK EILEEN MARY P1</t>
  </si>
  <si>
    <t>P004309</t>
  </si>
  <si>
    <t>101463034 HAW ANGELA P1</t>
  </si>
  <si>
    <t>P004310</t>
  </si>
  <si>
    <t>101448893 SMITH ESTHER MARY P1</t>
  </si>
  <si>
    <t>P004311</t>
  </si>
  <si>
    <t>AFN OLA Income 2019/20</t>
  </si>
  <si>
    <t>P004312</t>
  </si>
  <si>
    <t>AFN OLA Expenditure 2019/20</t>
  </si>
  <si>
    <t>P004313</t>
  </si>
  <si>
    <t>HLN OLA Income 2019/20</t>
  </si>
  <si>
    <t>P004314</t>
  </si>
  <si>
    <t>HLN OLA Expenditure 2019/20</t>
  </si>
  <si>
    <t>P004315</t>
  </si>
  <si>
    <t>Special Schools OLA Income 2019/20</t>
  </si>
  <si>
    <t>P004316</t>
  </si>
  <si>
    <t>Special Schools OLA Expenditure 2019/20</t>
  </si>
  <si>
    <t>P004317</t>
  </si>
  <si>
    <t>Former UASC M Q 220501</t>
  </si>
  <si>
    <t>P004318</t>
  </si>
  <si>
    <t>Former UASC R S 151001</t>
  </si>
  <si>
    <t>P004319</t>
  </si>
  <si>
    <t>Former UASC W K 050601</t>
  </si>
  <si>
    <t>P004320</t>
  </si>
  <si>
    <t>Former UASC S N 010120</t>
  </si>
  <si>
    <t>P004321</t>
  </si>
  <si>
    <t>Former UASC A K 120102</t>
  </si>
  <si>
    <t>P004323</t>
  </si>
  <si>
    <t>Former UASC A M 050501</t>
  </si>
  <si>
    <t>P004324</t>
  </si>
  <si>
    <t>Former UASC L H 271201</t>
  </si>
  <si>
    <t>P004325</t>
  </si>
  <si>
    <t>Former UASC M A 010102</t>
  </si>
  <si>
    <t>P004326</t>
  </si>
  <si>
    <t>Former UASC Z R 010202</t>
  </si>
  <si>
    <t>P004327</t>
  </si>
  <si>
    <t>Former UASC A M 010102</t>
  </si>
  <si>
    <t>P004328</t>
  </si>
  <si>
    <t>Former UASC  A K 010102</t>
  </si>
  <si>
    <t>P004329</t>
  </si>
  <si>
    <t>Former UASC A Y 100701</t>
  </si>
  <si>
    <t>P004330</t>
  </si>
  <si>
    <t>Former UASC D H J 160102</t>
  </si>
  <si>
    <t>P004331</t>
  </si>
  <si>
    <t>100046861 BATTERSBY GLADYS P3</t>
  </si>
  <si>
    <t>P004332</t>
  </si>
  <si>
    <t>1043510 EDWARDS JUNE P3</t>
  </si>
  <si>
    <t>P004333</t>
  </si>
  <si>
    <t>101394401 PEARSON ANNE VERONICA P3</t>
  </si>
  <si>
    <t>P004334</t>
  </si>
  <si>
    <t>100623290 WOOLGAR BERYL ELISE ANGEL P3</t>
  </si>
  <si>
    <t>P004335</t>
  </si>
  <si>
    <t>101511228 REEK MARJORIE P3</t>
  </si>
  <si>
    <t>P004336</t>
  </si>
  <si>
    <t>100523753 SCOTT WINIFRED MARY P3</t>
  </si>
  <si>
    <t>P004337</t>
  </si>
  <si>
    <t>100120674 SHAW CONSTANCE P3</t>
  </si>
  <si>
    <t>P004338</t>
  </si>
  <si>
    <t>100218634 SMITH MAURICE ALBERT P3</t>
  </si>
  <si>
    <t>P004339</t>
  </si>
  <si>
    <t>ASHFIELD CA ALTERN'VE</t>
  </si>
  <si>
    <t>P004340</t>
  </si>
  <si>
    <t>MANSFIELD CA ALTERN'VE</t>
  </si>
  <si>
    <t>P004341</t>
  </si>
  <si>
    <t>BASSETLAW CA ALTERN'VE</t>
  </si>
  <si>
    <t>P004342</t>
  </si>
  <si>
    <t>NEWARK CA ALTERN'VE</t>
  </si>
  <si>
    <t>P004343</t>
  </si>
  <si>
    <t>BROXTOWE CA ALTERN'VE</t>
  </si>
  <si>
    <t>P004344</t>
  </si>
  <si>
    <t>RUSHC'FFE CA ALTERN'VE</t>
  </si>
  <si>
    <t>P004345</t>
  </si>
  <si>
    <t>GEDLING CA ALTERN'VE</t>
  </si>
  <si>
    <t>P004346</t>
  </si>
  <si>
    <t>COURT CA ALTERN'VE</t>
  </si>
  <si>
    <t>P004347</t>
  </si>
  <si>
    <t>LAC CA ALTERN'VE</t>
  </si>
  <si>
    <t>P004348</t>
  </si>
  <si>
    <t>CDS CA ALTERN'VE</t>
  </si>
  <si>
    <t>P004349</t>
  </si>
  <si>
    <t>BENNETT WINNIFRED MARY 10008732 P5</t>
  </si>
  <si>
    <t>P004350</t>
  </si>
  <si>
    <t>POOLE DORIS ETHEL 101521090 P5</t>
  </si>
  <si>
    <t>P004351</t>
  </si>
  <si>
    <t>SHAW GILLIAN EDNA 4030429 p5</t>
  </si>
  <si>
    <t>P005322</t>
  </si>
  <si>
    <t>Former UASC K S 010102</t>
  </si>
  <si>
    <t>P005323</t>
  </si>
  <si>
    <t>101420098 DARKE JEAN P5</t>
  </si>
  <si>
    <t>P005324</t>
  </si>
  <si>
    <t>101537269 BURT ARTHUR P5</t>
  </si>
  <si>
    <t>P005325</t>
  </si>
  <si>
    <t>101418148 LAWRENCE GEORGE HENRY P5</t>
  </si>
  <si>
    <t>P005326</t>
  </si>
  <si>
    <t>COLLINGWOOD JOYCE  100351338  P6</t>
  </si>
  <si>
    <t>P005327</t>
  </si>
  <si>
    <t>GEDLING CECIL 101380568 P6</t>
  </si>
  <si>
    <t>P005328</t>
  </si>
  <si>
    <t>GREEN JANETTE 101514411 P5</t>
  </si>
  <si>
    <t>P005329</t>
  </si>
  <si>
    <t>MACKINTOSH SHEILA 101430095 P7</t>
  </si>
  <si>
    <t>P005330</t>
  </si>
  <si>
    <t>SHAW GILLIAN EDNA 4030429 P6</t>
  </si>
  <si>
    <t>P005331</t>
  </si>
  <si>
    <t>101521090 POOLE DORIS ETHEL P6</t>
  </si>
  <si>
    <t>P005332</t>
  </si>
  <si>
    <t>100087322 BENNETT WINNIFRED MARY P6</t>
  </si>
  <si>
    <t>P005333</t>
  </si>
  <si>
    <t>101343931 SUMMERS BERYL P6</t>
  </si>
  <si>
    <t>P005334</t>
  </si>
  <si>
    <t>6038238 MCLLVANEY GLADYS EDN P6</t>
  </si>
  <si>
    <t>P005335</t>
  </si>
  <si>
    <t>HAYWOOD AUDREY 10105474 P7</t>
  </si>
  <si>
    <t>P005336</t>
  </si>
  <si>
    <t>WARD PATRICIA 101457662 P7</t>
  </si>
  <si>
    <t>P005337</t>
  </si>
  <si>
    <t>101522410 BLADES KENNETH P7</t>
  </si>
  <si>
    <t>P005338</t>
  </si>
  <si>
    <t>101440031 FAIRBURN MAUREEN P7</t>
  </si>
  <si>
    <t>P005339</t>
  </si>
  <si>
    <t>101498693 BENTLEY HILARY JANE P8</t>
  </si>
  <si>
    <t>P005340</t>
  </si>
  <si>
    <t>7031156 BIRKETT DEREK WILLIAMc P8</t>
  </si>
  <si>
    <t>P005341</t>
  </si>
  <si>
    <t>101522155 DAVIES AUDREY P8</t>
  </si>
  <si>
    <t>P005342</t>
  </si>
  <si>
    <t>101535592 MOORE MARGARET P8</t>
  </si>
  <si>
    <t>P005343</t>
  </si>
  <si>
    <t>100843164 MOUNTNEY ANGELA MOLLIE P8</t>
  </si>
  <si>
    <t>P005344</t>
  </si>
  <si>
    <t>7031156 BIRKETT DEREK WILLIAM P8</t>
  </si>
  <si>
    <t>P005345</t>
  </si>
  <si>
    <t>P005346</t>
  </si>
  <si>
    <t>101498693 BENTLEY HILARY JANE P10</t>
  </si>
  <si>
    <t>P005347</t>
  </si>
  <si>
    <t>101352039 BRIGHT CLIVE P10</t>
  </si>
  <si>
    <t>P005348</t>
  </si>
  <si>
    <t>101522155 DAVIES AUDREY P10</t>
  </si>
  <si>
    <t>P005349</t>
  </si>
  <si>
    <t>101535592 MOORE MARGARET P10</t>
  </si>
  <si>
    <t>P005350</t>
  </si>
  <si>
    <t>100843164 MOUNTNEY ANGELA MOLLIE P10</t>
  </si>
  <si>
    <t>P005351</t>
  </si>
  <si>
    <t>5042797 PALING MARJORIE FLORENCE P10</t>
  </si>
  <si>
    <t>P005352</t>
  </si>
  <si>
    <t>101493457 UNWIN EVELYN P10</t>
  </si>
  <si>
    <t>P005353</t>
  </si>
  <si>
    <t>7031156 BIRKETT DEREK WILLIAM P10</t>
  </si>
  <si>
    <t>P005354</t>
  </si>
  <si>
    <t>101440031 FAIRBAIRN MAUREEN P10</t>
  </si>
  <si>
    <t>P005355</t>
  </si>
  <si>
    <t>101442199 HALLAM ENID P10</t>
  </si>
  <si>
    <t>P005356</t>
  </si>
  <si>
    <t>6036897 RUDKIN DOROTHY ANNE P10</t>
  </si>
  <si>
    <t>P005357</t>
  </si>
  <si>
    <t>100974461 DOWNS AUDREY GERTRUDE P11</t>
  </si>
  <si>
    <t>P005358</t>
  </si>
  <si>
    <t>100856741 PEECH DAVID P11</t>
  </si>
  <si>
    <t>P005359</t>
  </si>
  <si>
    <t>FORMER UASC A E A 030102</t>
  </si>
  <si>
    <t>PBRX001</t>
  </si>
  <si>
    <t>LA EU exit Preparation</t>
  </si>
  <si>
    <t>PBRX002</t>
  </si>
  <si>
    <t>Public Health Planning</t>
  </si>
  <si>
    <t>PCBL018</t>
  </si>
  <si>
    <t>LA Parks Improvement</t>
  </si>
  <si>
    <t>Chief Exec's</t>
  </si>
  <si>
    <t>Property Dept Services</t>
  </si>
  <si>
    <t>PCXG163</t>
  </si>
  <si>
    <t>Landmere Lane Nursing Home, Wilford</t>
  </si>
  <si>
    <t>PCXG164</t>
  </si>
  <si>
    <t>Old School Lane Awsworth, Redrow Homes</t>
  </si>
  <si>
    <t>PCXG165</t>
  </si>
  <si>
    <t>S38–Land off Paget Crescent,Ruddington</t>
  </si>
  <si>
    <t>PCXG166</t>
  </si>
  <si>
    <t>S278 Swinecote Road, Edwinstowe</t>
  </si>
  <si>
    <t>PCXG167</t>
  </si>
  <si>
    <t>Shireoaks Rd,Sandy Ln,Worksop-Dooba Deve</t>
  </si>
  <si>
    <t>PCXG168</t>
  </si>
  <si>
    <t>S278 Land West Harworth Rd,DB Symmetry</t>
  </si>
  <si>
    <t>PCXG169</t>
  </si>
  <si>
    <t>S278 Babworth Crem,Junc of Straight Mile</t>
  </si>
  <si>
    <t>PCXG170</t>
  </si>
  <si>
    <t>S38/Mans/330 Rushpool Ph 5 Sandlands Way</t>
  </si>
  <si>
    <t>PCXG171</t>
  </si>
  <si>
    <t>Station St Mans COSTA</t>
  </si>
  <si>
    <t>PCXG172</t>
  </si>
  <si>
    <t>Sandlands, Mansfield Phs 2, Section 38</t>
  </si>
  <si>
    <t>PCXG173</t>
  </si>
  <si>
    <t>Low Wood Road Nuthall, Section 278</t>
  </si>
  <si>
    <t>PCXG174</t>
  </si>
  <si>
    <t>Trees at Royal Estate Market Warsop</t>
  </si>
  <si>
    <t>PCXG175</t>
  </si>
  <si>
    <t>S278 Gateford Road, Worksop</t>
  </si>
  <si>
    <t>PCXG176</t>
  </si>
  <si>
    <t>S38 Folly Nook Ln,Ranskill -Duchy Homes</t>
  </si>
  <si>
    <t>PCXG177</t>
  </si>
  <si>
    <t>S278 Platt Lane Keyworth</t>
  </si>
  <si>
    <t>Property Asset Mgmt</t>
  </si>
  <si>
    <t>Property Corporate</t>
  </si>
  <si>
    <t>RHI - General</t>
  </si>
  <si>
    <t>Property Land Bank</t>
  </si>
  <si>
    <t>Property Industrial Properties General</t>
  </si>
  <si>
    <t>PEEH813</t>
  </si>
  <si>
    <t>PEEH814</t>
  </si>
  <si>
    <t>PEEH815</t>
  </si>
  <si>
    <t>PEEH816</t>
  </si>
  <si>
    <t>PEEH817</t>
  </si>
  <si>
    <t>PEEH821</t>
  </si>
  <si>
    <t>PEEH822</t>
  </si>
  <si>
    <t>PEEH826</t>
  </si>
  <si>
    <t>PEEH828</t>
  </si>
  <si>
    <t>PEEH830</t>
  </si>
  <si>
    <t>PEEH831</t>
  </si>
  <si>
    <t>PEEH835</t>
  </si>
  <si>
    <t>PEEH836</t>
  </si>
  <si>
    <t>Property Unit Bonds</t>
  </si>
  <si>
    <t>Property Partnership Leases</t>
  </si>
  <si>
    <t>Property Arc Partnership</t>
  </si>
  <si>
    <t>Property Estates</t>
  </si>
  <si>
    <t>Retford Road (B6079), Worksop- Bridge</t>
  </si>
  <si>
    <t>5 Lulworth Cl/Rugby Rd W.Bridgford veg</t>
  </si>
  <si>
    <t>Derbyshire - 2014/15 Install ANPR on LC</t>
  </si>
  <si>
    <t>PRWF001</t>
  </si>
  <si>
    <t>Worksop Registrars Flood</t>
  </si>
  <si>
    <t>Worksop Library recovery  ICT</t>
  </si>
  <si>
    <t>NitroPro Licencing</t>
  </si>
  <si>
    <t>PTSP001</t>
  </si>
  <si>
    <t>POCA Notts County Council</t>
  </si>
  <si>
    <t>PTSP002</t>
  </si>
  <si>
    <t>POCA Regional</t>
  </si>
  <si>
    <t>Property Building Maintenance Compliance</t>
  </si>
  <si>
    <t>RCCY067</t>
  </si>
  <si>
    <t>RCCY067 16/00725 ED Land NE of Shireoaks</t>
  </si>
  <si>
    <t>RCCY068</t>
  </si>
  <si>
    <t>11/00758 ED Land at Field Farm, Ilkeston</t>
  </si>
  <si>
    <t>RCCY069</t>
  </si>
  <si>
    <t>16/00467 St Johns College, Bramcote</t>
  </si>
  <si>
    <t>RCCY070</t>
  </si>
  <si>
    <t>14/00465 – Fernwood South, Hollowdyke La</t>
  </si>
  <si>
    <t>RCCY071</t>
  </si>
  <si>
    <t>18/0399 Former Evans Halshaw Site, Nottm</t>
  </si>
  <si>
    <t>RCCY072</t>
  </si>
  <si>
    <t>16/00968 Wood End Farm </t>
  </si>
  <si>
    <t>RCCY073</t>
  </si>
  <si>
    <t>16/02169 Land off Allenby Road</t>
  </si>
  <si>
    <t>RCCY074</t>
  </si>
  <si>
    <t>14/02716 – Central College</t>
  </si>
  <si>
    <t>RCCY075</t>
  </si>
  <si>
    <t>18/00973/FULM - Site Of The Bearings Bow</t>
  </si>
  <si>
    <t>RCCY076</t>
  </si>
  <si>
    <t>18/0262/FUL - Land to the West of Great</t>
  </si>
  <si>
    <t>RCCY077</t>
  </si>
  <si>
    <t>14/00503/OUT - Land west of Tiln Lane, R</t>
  </si>
  <si>
    <t>RCCY078</t>
  </si>
  <si>
    <t>13/0622 - Land at Hermitage Lane, Mansfi</t>
  </si>
  <si>
    <t>RCCY079</t>
  </si>
  <si>
    <t>14/0238 - Land West of Westhouse Farm</t>
  </si>
  <si>
    <t>RCCY080</t>
  </si>
  <si>
    <t>16/400 164 Skegby Lane, Mansfield</t>
  </si>
  <si>
    <t>RCCY081</t>
  </si>
  <si>
    <t>17/0827/FUL Land off Sherwood Close, Man</t>
  </si>
  <si>
    <t>RCCY082</t>
  </si>
  <si>
    <t>RCEH164</t>
  </si>
  <si>
    <t>16/00725 T&amp;H Land NE of Shireoaks Road,</t>
  </si>
  <si>
    <t>RCEH165</t>
  </si>
  <si>
    <t>11/00758 T&amp;H Land at Field Farm, Ilkesto</t>
  </si>
  <si>
    <t>RCEH166</t>
  </si>
  <si>
    <t>17/00225, London Road</t>
  </si>
  <si>
    <t>RCEH167</t>
  </si>
  <si>
    <t>17/0738 – Nursery Site, The Park, Mansfi</t>
  </si>
  <si>
    <t>RCEH168</t>
  </si>
  <si>
    <t>15/00285/FUL Pinfold Trading Estate</t>
  </si>
  <si>
    <t>RCEH169</t>
  </si>
  <si>
    <t>RCEH170</t>
  </si>
  <si>
    <t>13/0546 Land off Teal Close, Netherfield</t>
  </si>
  <si>
    <t>RCEH171</t>
  </si>
  <si>
    <t>16/0626 – Tesco, Bolsover St, Hucknall</t>
  </si>
  <si>
    <t>RCEH172</t>
  </si>
  <si>
    <t>06/0080 - 355-371 Watnall Road</t>
  </si>
  <si>
    <t>RCEH173</t>
  </si>
  <si>
    <t>Southwell Flood Project</t>
  </si>
  <si>
    <t>RCEH174</t>
  </si>
  <si>
    <t>14/01978 – Land South of Newark</t>
  </si>
  <si>
    <t>RCEH175</t>
  </si>
  <si>
    <t>18/01148 – East side of Doncaster Road</t>
  </si>
  <si>
    <t>RCEH176</t>
  </si>
  <si>
    <t>RCEH177</t>
  </si>
  <si>
    <t>RCEH178</t>
  </si>
  <si>
    <t>16/0468/ST – 16-18 Burn Street, Mansfiel</t>
  </si>
  <si>
    <t>RCPC001</t>
  </si>
  <si>
    <t>Libraries S106</t>
  </si>
  <si>
    <t>S251400</t>
  </si>
  <si>
    <t>Kingston Park Academy</t>
  </si>
  <si>
    <t>S311430</t>
  </si>
  <si>
    <t>S330580</t>
  </si>
  <si>
    <t>S330840</t>
  </si>
  <si>
    <t>Minster View Childrens Home</t>
  </si>
  <si>
    <t>S331220</t>
  </si>
  <si>
    <t>S331360</t>
  </si>
  <si>
    <t>S331400</t>
  </si>
  <si>
    <t>Brinsley Primary School</t>
  </si>
  <si>
    <t>S331410</t>
  </si>
  <si>
    <t>S331420</t>
  </si>
  <si>
    <t>S331430</t>
  </si>
  <si>
    <t>S331450</t>
  </si>
  <si>
    <t>S331460</t>
  </si>
  <si>
    <t>S331470</t>
  </si>
  <si>
    <t>Crossdale Primary</t>
  </si>
  <si>
    <t>S331480</t>
  </si>
  <si>
    <t>Retford Young Peoples Centre</t>
  </si>
  <si>
    <t>S331490</t>
  </si>
  <si>
    <t>S331500</t>
  </si>
  <si>
    <t>S331520</t>
  </si>
  <si>
    <t>Retford Railway Station Subway</t>
  </si>
  <si>
    <t>S331540</t>
  </si>
  <si>
    <t>Intake Farm Infant School</t>
  </si>
  <si>
    <t>S331570</t>
  </si>
  <si>
    <t>S331580</t>
  </si>
  <si>
    <t>S331590</t>
  </si>
  <si>
    <t>S331620</t>
  </si>
  <si>
    <t>S331650</t>
  </si>
  <si>
    <t>S331670</t>
  </si>
  <si>
    <t>Retford Sure Start Centre</t>
  </si>
  <si>
    <t>S331680</t>
  </si>
  <si>
    <t>S331690</t>
  </si>
  <si>
    <t>Church Street EPH</t>
  </si>
  <si>
    <t>S331700</t>
  </si>
  <si>
    <t>St Botolphs Primary,Sleaford</t>
  </si>
  <si>
    <t>S331710</t>
  </si>
  <si>
    <t>S331760</t>
  </si>
  <si>
    <t>County House Mansfiled</t>
  </si>
  <si>
    <t>S331770</t>
  </si>
  <si>
    <t>Bilsthorpe College</t>
  </si>
  <si>
    <t>S331780</t>
  </si>
  <si>
    <t>S331790</t>
  </si>
  <si>
    <t>Farndon Cricket Club</t>
  </si>
  <si>
    <t>S331800</t>
  </si>
  <si>
    <t>S331810</t>
  </si>
  <si>
    <t>S331840</t>
  </si>
  <si>
    <t>S331860</t>
  </si>
  <si>
    <t>S331890</t>
  </si>
  <si>
    <t>S331900</t>
  </si>
  <si>
    <t>S331920</t>
  </si>
  <si>
    <t>S331930</t>
  </si>
  <si>
    <t>S331940</t>
  </si>
  <si>
    <t>Rylands Primary</t>
  </si>
  <si>
    <t>S331960</t>
  </si>
  <si>
    <t>S332020</t>
  </si>
  <si>
    <t>West Bridgford Schools</t>
  </si>
  <si>
    <t>S332030</t>
  </si>
  <si>
    <t>S332040</t>
  </si>
  <si>
    <t>S332050</t>
  </si>
  <si>
    <t>S332060</t>
  </si>
  <si>
    <t>S332070</t>
  </si>
  <si>
    <t>S332090</t>
  </si>
  <si>
    <t>S332100</t>
  </si>
  <si>
    <t>Lantern Lane Primary school</t>
  </si>
  <si>
    <t>S332140</t>
  </si>
  <si>
    <t>S332160</t>
  </si>
  <si>
    <t>The Lanes Primary School</t>
  </si>
  <si>
    <t>S332170</t>
  </si>
  <si>
    <t>S332180</t>
  </si>
  <si>
    <t>S332190</t>
  </si>
  <si>
    <t>S332210</t>
  </si>
  <si>
    <t>S332230</t>
  </si>
  <si>
    <t>Meden Vale Sure Start Centre</t>
  </si>
  <si>
    <t>S332250</t>
  </si>
  <si>
    <t>S332280</t>
  </si>
  <si>
    <t>S332290</t>
  </si>
  <si>
    <t>S332310</t>
  </si>
  <si>
    <t>S332320</t>
  </si>
  <si>
    <t>S332330</t>
  </si>
  <si>
    <t>S332340</t>
  </si>
  <si>
    <t>S332360</t>
  </si>
  <si>
    <t>S332410</t>
  </si>
  <si>
    <t>S332420</t>
  </si>
  <si>
    <t>S332440</t>
  </si>
  <si>
    <t>S332500</t>
  </si>
  <si>
    <t>S332520</t>
  </si>
  <si>
    <t>S332530</t>
  </si>
  <si>
    <t>S332560</t>
  </si>
  <si>
    <t>S332570</t>
  </si>
  <si>
    <t>S332580</t>
  </si>
  <si>
    <t>S332610</t>
  </si>
  <si>
    <t>S332620</t>
  </si>
  <si>
    <t>S332630</t>
  </si>
  <si>
    <t>S332640</t>
  </si>
  <si>
    <t>Butlers Hill Primary</t>
  </si>
  <si>
    <t>S332660</t>
  </si>
  <si>
    <t>S332680</t>
  </si>
  <si>
    <t>S332700</t>
  </si>
  <si>
    <t>S332720</t>
  </si>
  <si>
    <t>James Hince Court Community Home</t>
  </si>
  <si>
    <t>S332750</t>
  </si>
  <si>
    <t>A60 Junction, Mansfield Woodhouse</t>
  </si>
  <si>
    <t>S332760</t>
  </si>
  <si>
    <t>S332770</t>
  </si>
  <si>
    <t>S332790</t>
  </si>
  <si>
    <t>Toot Hill Academy</t>
  </si>
  <si>
    <t>S332800</t>
  </si>
  <si>
    <t>S332810</t>
  </si>
  <si>
    <t>Haddon Primary School</t>
  </si>
  <si>
    <t>S332820</t>
  </si>
  <si>
    <t>S332830</t>
  </si>
  <si>
    <t>St Botolphs Primary</t>
  </si>
  <si>
    <t>S332870</t>
  </si>
  <si>
    <t>S332880</t>
  </si>
  <si>
    <t>S332890</t>
  </si>
  <si>
    <t>St Botolphs</t>
  </si>
  <si>
    <t>S332900</t>
  </si>
  <si>
    <t>Worsop Post 16 Centre</t>
  </si>
  <si>
    <t>S332930</t>
  </si>
  <si>
    <t>S332940</t>
  </si>
  <si>
    <t>The Lanes Infants</t>
  </si>
  <si>
    <t>S332950</t>
  </si>
  <si>
    <t>S332960</t>
  </si>
  <si>
    <t>Leivers Court Community Home</t>
  </si>
  <si>
    <t>S332970</t>
  </si>
  <si>
    <t>S332980</t>
  </si>
  <si>
    <t>Arnebrook Childrens Centre</t>
  </si>
  <si>
    <t>S332990</t>
  </si>
  <si>
    <t>S333000</t>
  </si>
  <si>
    <t>S333010</t>
  </si>
  <si>
    <t>S333020</t>
  </si>
  <si>
    <t>S333030</t>
  </si>
  <si>
    <t>The Lanes Junior Sch(College House site)</t>
  </si>
  <si>
    <t>S333040</t>
  </si>
  <si>
    <t>S333070</t>
  </si>
  <si>
    <t>S333080</t>
  </si>
  <si>
    <t>S333120</t>
  </si>
  <si>
    <t>S333140</t>
  </si>
  <si>
    <t>S333150</t>
  </si>
  <si>
    <t>S333160</t>
  </si>
  <si>
    <t>S333170</t>
  </si>
  <si>
    <t>S333180</t>
  </si>
  <si>
    <t>Meden Vale Surestart</t>
  </si>
  <si>
    <t>S333200</t>
  </si>
  <si>
    <t>S333210</t>
  </si>
  <si>
    <t>Two Counties Trust</t>
  </si>
  <si>
    <t>S333220</t>
  </si>
  <si>
    <t>S333250</t>
  </si>
  <si>
    <t>S333260</t>
  </si>
  <si>
    <t>Nottingham Archives</t>
  </si>
  <si>
    <t>S333350</t>
  </si>
  <si>
    <t>Florence Road</t>
  </si>
  <si>
    <t>S333360</t>
  </si>
  <si>
    <t>Chetwynd Road</t>
  </si>
  <si>
    <t>S354900</t>
  </si>
  <si>
    <t>William Lilley Infants &amp; Nursery</t>
  </si>
  <si>
    <t>S662200</t>
  </si>
  <si>
    <t>Caunton Dean Hole Primary</t>
  </si>
  <si>
    <t>SBU3133</t>
  </si>
  <si>
    <t>Hucknall Flying High Academy</t>
  </si>
  <si>
    <t>SBU3134</t>
  </si>
  <si>
    <t>Bawtry Library</t>
  </si>
  <si>
    <t>SBU3135</t>
  </si>
  <si>
    <t>Lincoln Sites Machine repairs</t>
  </si>
  <si>
    <t>SBU3136</t>
  </si>
  <si>
    <t>Castle Park Offices</t>
  </si>
  <si>
    <t>North Notts College @ Retford Post 16</t>
  </si>
  <si>
    <t>Brierley Forest Nursery</t>
  </si>
  <si>
    <t>SHK1430</t>
  </si>
  <si>
    <t>SN44400</t>
  </si>
  <si>
    <t>SN63700</t>
  </si>
  <si>
    <t>Winter Close</t>
  </si>
  <si>
    <t>SN63800</t>
  </si>
  <si>
    <t>Farleys Lane</t>
  </si>
  <si>
    <t>SN63900</t>
  </si>
  <si>
    <t>West View House, Pleasley</t>
  </si>
  <si>
    <t>SN64100</t>
  </si>
  <si>
    <t>SN64200</t>
  </si>
  <si>
    <t>Engie Lincolnshire Sites</t>
  </si>
  <si>
    <t>SS46300</t>
  </si>
  <si>
    <t>West Bridgford Day Centre</t>
  </si>
  <si>
    <t>SS46700</t>
  </si>
  <si>
    <t>Nuthall Cuttings</t>
  </si>
  <si>
    <t>SS47200</t>
  </si>
  <si>
    <t>Holgate Post 16 Centre</t>
  </si>
  <si>
    <t>SS47300</t>
  </si>
  <si>
    <t>SS47400</t>
  </si>
  <si>
    <t>Beeston Central Childrens Centre</t>
  </si>
  <si>
    <t>SS47500</t>
  </si>
  <si>
    <t>SS47600</t>
  </si>
  <si>
    <t>Radcliffe Olympic FC</t>
  </si>
  <si>
    <t>SS47700</t>
  </si>
  <si>
    <t>SS47800</t>
  </si>
  <si>
    <t>Trent Vale Community Sports Association</t>
  </si>
  <si>
    <t>Description length check</t>
  </si>
  <si>
    <t>Counterparty Name length</t>
  </si>
  <si>
    <t>INTERNAL ORDER</t>
  </si>
  <si>
    <t>ACCOUNT CODE DESCRIPTION</t>
  </si>
  <si>
    <t>VS KIRKBYHARD62038</t>
  </si>
  <si>
    <t>LA DFG CONTRIBUTIONS</t>
  </si>
  <si>
    <t>LW SOUTH NOTTS GM</t>
  </si>
  <si>
    <t>NSCP ADMINISTRATOR</t>
  </si>
  <si>
    <t>MIS MID NOTTS TEAM</t>
  </si>
  <si>
    <t>VS SPARKENHILL 60012</t>
  </si>
  <si>
    <t>AW GED COMM TEAM 1</t>
  </si>
  <si>
    <t>LA ASSESSMENT TEAM</t>
  </si>
  <si>
    <t>RESI &amp; CONTACT MAN</t>
  </si>
  <si>
    <t>VS REGATWAYWEST00105</t>
  </si>
  <si>
    <t>VS ROSEBROOK01130</t>
  </si>
  <si>
    <t>VS STPETERSCOFE01530</t>
  </si>
  <si>
    <t>F&amp;P NORTH</t>
  </si>
  <si>
    <t>VS LANDATJACKSD62076</t>
  </si>
  <si>
    <t>PRINCIPLE OT</t>
  </si>
  <si>
    <t>LW NORTH NOTTS GM</t>
  </si>
  <si>
    <t>AG - 00053 EPPERSTON</t>
  </si>
  <si>
    <t>AG - 00086 TOLLERTN</t>
  </si>
  <si>
    <t>VS NSKSPORTSGRD00725</t>
  </si>
  <si>
    <t>VS MUDPIELANE00255</t>
  </si>
  <si>
    <t>AW MANS NTH COM TEAM</t>
  </si>
  <si>
    <t>VS 36 PORTLSTR 00265</t>
  </si>
  <si>
    <t>VS BRACKENLANE52094</t>
  </si>
  <si>
    <t>AG - 62038 KIRKBYHWI</t>
  </si>
  <si>
    <t>DIGITAL DEVELOPMENT</t>
  </si>
  <si>
    <t>VS CENTHOUSE00234</t>
  </si>
  <si>
    <t>VS LANGARCOEPRI02795</t>
  </si>
  <si>
    <t>AW STH NOTTS COMM GM</t>
  </si>
  <si>
    <t>LW NEW COMM TEAM 2</t>
  </si>
  <si>
    <t>VS RANSOMHELMRD60011</t>
  </si>
  <si>
    <t>LA OT STAFF</t>
  </si>
  <si>
    <t>VS WINCROFT 06121</t>
  </si>
  <si>
    <t>VS OAKFIELDLNPF90003</t>
  </si>
  <si>
    <t>CD FARNSFIELD 01223</t>
  </si>
  <si>
    <t>VS EXEASTWDCOMP01750</t>
  </si>
  <si>
    <t>VS 223A ABBOTRD01328</t>
  </si>
  <si>
    <t>LW COMPLX LIVES TEAM</t>
  </si>
  <si>
    <t>AW ASH COMM TEAM NTH</t>
  </si>
  <si>
    <t>VS ALB30GRENV02040</t>
  </si>
  <si>
    <t>MIS STH REABLEMENT</t>
  </si>
  <si>
    <t>VS RETFDPOST16L01965</t>
  </si>
  <si>
    <t>VS 21PERLETHORP07351</t>
  </si>
  <si>
    <t>VS 40WOODSTMANS00739</t>
  </si>
  <si>
    <t>VS LINDENSWDRD06315</t>
  </si>
  <si>
    <t>LW MANS COMM TEAM 1</t>
  </si>
  <si>
    <t>VS PYEHILLRD62076</t>
  </si>
  <si>
    <t>VS ANNESLEYTIP62090</t>
  </si>
  <si>
    <t>VS SURESTART01677</t>
  </si>
  <si>
    <t>VS ROBMELLSCHL 01438</t>
  </si>
  <si>
    <t>VS 32 HIGHST00203</t>
  </si>
  <si>
    <t>QUALITY MKT MGT TEAM</t>
  </si>
  <si>
    <t>VS 206NETHTNRD 06278</t>
  </si>
  <si>
    <t>VS SHIREOAKSMAR62144</t>
  </si>
  <si>
    <t>VS PENNGTNWALK02992</t>
  </si>
  <si>
    <t>VS STGILESSPEC01859</t>
  </si>
  <si>
    <t>VS ELIZABHIGHPF02820</t>
  </si>
  <si>
    <t>INT STRAT COMM GM</t>
  </si>
  <si>
    <t>VS ELIZABHGHCOM01628</t>
  </si>
  <si>
    <t>VS MANSFLDINCIN07412</t>
  </si>
  <si>
    <t>CSPR</t>
  </si>
  <si>
    <t>AG - 00071 WESTBOROU</t>
  </si>
  <si>
    <t>AW BASS COM TEAM</t>
  </si>
  <si>
    <t>AG - 50006 RADCLIF L</t>
  </si>
  <si>
    <t>VS LICENCES GEDLING</t>
  </si>
  <si>
    <t>G000523</t>
  </si>
  <si>
    <t>UASC A S 130404</t>
  </si>
  <si>
    <t>G000524</t>
  </si>
  <si>
    <t>UASC A A 070304</t>
  </si>
  <si>
    <t>VS CHURCHDRPRIM01427</t>
  </si>
  <si>
    <t>G000525</t>
  </si>
  <si>
    <t>UASC N R A 311203</t>
  </si>
  <si>
    <t>G000526</t>
  </si>
  <si>
    <t>DN2 SIB Evaluation</t>
  </si>
  <si>
    <t>AW STH NOTTS HOSP GM</t>
  </si>
  <si>
    <t>G000527</t>
  </si>
  <si>
    <t>CWG - GEDLING SC</t>
  </si>
  <si>
    <t>G000528</t>
  </si>
  <si>
    <t>CWG - RUSHCLIFFE SC</t>
  </si>
  <si>
    <t>G000529</t>
  </si>
  <si>
    <t>CWG - CHILDREN'S CEN</t>
  </si>
  <si>
    <t>G000530</t>
  </si>
  <si>
    <t>CWG - FAMILY SERVICE</t>
  </si>
  <si>
    <t>G000531</t>
  </si>
  <si>
    <t>CWG - LEAVING CARE</t>
  </si>
  <si>
    <t>G000532</t>
  </si>
  <si>
    <t>CWG - ASHFIELD SC</t>
  </si>
  <si>
    <t>G000533</t>
  </si>
  <si>
    <t>CWG - MANSFIELD SC</t>
  </si>
  <si>
    <t>G000534</t>
  </si>
  <si>
    <t>CWG - NEW/BASS SC</t>
  </si>
  <si>
    <t>G000535</t>
  </si>
  <si>
    <t>CWG - BROXTOWE SC</t>
  </si>
  <si>
    <t>G000536</t>
  </si>
  <si>
    <t>UASC H I 170304</t>
  </si>
  <si>
    <t>G000537</t>
  </si>
  <si>
    <t>UASC E A A 191204</t>
  </si>
  <si>
    <t>G000538</t>
  </si>
  <si>
    <t>UASC F G 160404</t>
  </si>
  <si>
    <t>G000539</t>
  </si>
  <si>
    <t>UASC Z P 210104</t>
  </si>
  <si>
    <t>AG - 00077 LINBY TOP</t>
  </si>
  <si>
    <t>VS 57HALLSROAD01358</t>
  </si>
  <si>
    <t>VS TUXFORDSITE 01902</t>
  </si>
  <si>
    <t>AW SD</t>
  </si>
  <si>
    <t>VS 140MANSFDRD 70019</t>
  </si>
  <si>
    <t>AG - 00114 RADCL LEE</t>
  </si>
  <si>
    <t>AW NORTH NOTTS GM</t>
  </si>
  <si>
    <t>AG - 50007 REGATTAWY</t>
  </si>
  <si>
    <t>VS 77WILFORDLN00753</t>
  </si>
  <si>
    <t>EI&amp;P COMMISSIONING</t>
  </si>
  <si>
    <t>LW GED COMM TEAM 1</t>
  </si>
  <si>
    <t>VS OAKDALELC02616</t>
  </si>
  <si>
    <t>VS LANDFARLEYLN62043</t>
  </si>
  <si>
    <t>MIS GM</t>
  </si>
  <si>
    <t>VS ALBIONFAMCTR06252</t>
  </si>
  <si>
    <t>VS SPARKHILLNTH01966</t>
  </si>
  <si>
    <t>CD FOREST GLADE 1295</t>
  </si>
  <si>
    <t>AW NEW COMM TEAM</t>
  </si>
  <si>
    <t>CORP DIRECTOR ASCPH</t>
  </si>
  <si>
    <t>SPECIALIST SUPPORT T</t>
  </si>
  <si>
    <t>VS EAKRINGBILS70050</t>
  </si>
  <si>
    <t>VSSHOPCPKHIGHST00203</t>
  </si>
  <si>
    <t>LW BASS COMM TEAM 2</t>
  </si>
  <si>
    <t>AG - 00082 E BRIDGFD</t>
  </si>
  <si>
    <t>VS COLLTIPHUCKN62087</t>
  </si>
  <si>
    <t>VS NEWTOWN PF02607</t>
  </si>
  <si>
    <t>MIS NTH REABLEMENT</t>
  </si>
  <si>
    <t>VS LTEMPLECRESC70051</t>
  </si>
  <si>
    <t>VS SOUTHWELL01699</t>
  </si>
  <si>
    <t>LW FLEX RESPONSE 1</t>
  </si>
  <si>
    <t>VS LICENCES RUSHCLIF</t>
  </si>
  <si>
    <t>VS HIBBSOLLERTN62230</t>
  </si>
  <si>
    <t>VS MELROSE HS 02670</t>
  </si>
  <si>
    <t>VS A38KINGSMILL62094</t>
  </si>
  <si>
    <t>VS SANDYLANE06415</t>
  </si>
  <si>
    <t>VS ADDISONDR62097</t>
  </si>
  <si>
    <t>MIS MID REABLEMENT</t>
  </si>
  <si>
    <t>VS 38-39PORTLST62170</t>
  </si>
  <si>
    <t>CD BISPHAMDRJNR 1360</t>
  </si>
  <si>
    <t>VSMAPPRELEIFRD07276</t>
  </si>
  <si>
    <t>VS CHURCHFMROLL00064</t>
  </si>
  <si>
    <t>VS PORTLANDSCH 01635</t>
  </si>
  <si>
    <t>GCZE810</t>
  </si>
  <si>
    <t>S278 Landmere Ln,Edwalton - Aldi Stores</t>
  </si>
  <si>
    <t>GCZE811</t>
  </si>
  <si>
    <t>Holly Court Ln,Edwalton -J Tomlinson Ltd</t>
  </si>
  <si>
    <t>GCZE812</t>
  </si>
  <si>
    <t>S278 Devon Dr Mansfield- Munkbridge Home</t>
  </si>
  <si>
    <t>GCZE813</t>
  </si>
  <si>
    <t>S278 Icon Polymer site Retford - Employm</t>
  </si>
  <si>
    <t>GCZE814</t>
  </si>
  <si>
    <t>S278 Leeming Lane, Mansfield</t>
  </si>
  <si>
    <t>GCZE815</t>
  </si>
  <si>
    <t>S278 Mattersey Rd &amp; Lound Low Rd</t>
  </si>
  <si>
    <t>GCZE816</t>
  </si>
  <si>
    <t>S278 High Grounds Rd  Rhodesia</t>
  </si>
  <si>
    <t>GCZE817</t>
  </si>
  <si>
    <t>S278 Phase2 Ilkeston Rd Field Farm Stapl</t>
  </si>
  <si>
    <t>VS CROOKDOLE LN00175</t>
  </si>
  <si>
    <t>GCZE818</t>
  </si>
  <si>
    <t>S278 Mansfield Rd,Warsop - Central Midla</t>
  </si>
  <si>
    <t>GCZE819</t>
  </si>
  <si>
    <t>S278 Rempstone Hall Farm, East Leake</t>
  </si>
  <si>
    <t>GCZE820</t>
  </si>
  <si>
    <t>S278 Radley Rd, Halam - Longcliffe Prop</t>
  </si>
  <si>
    <t>VS SPRINGFIELD52002</t>
  </si>
  <si>
    <t>VS GREASLEYPRIM01322</t>
  </si>
  <si>
    <t>VS LNERHERITAGE07382</t>
  </si>
  <si>
    <t>DONOTUSE JHC 104729</t>
  </si>
  <si>
    <t>DSG OLA SUPP SPECSCH</t>
  </si>
  <si>
    <t>MOSAIC DEV TEAM</t>
  </si>
  <si>
    <t>VS LINDHURSTLAN00728</t>
  </si>
  <si>
    <t>VS NTHFLD-GRAZI50029</t>
  </si>
  <si>
    <t>AW MANS COMM HOSP TE</t>
  </si>
  <si>
    <t>VS CLARBORPRIM01016</t>
  </si>
  <si>
    <t>VS ROSEMYSTMANS62140</t>
  </si>
  <si>
    <t>VS ICL 07745</t>
  </si>
  <si>
    <t>VS KINGSMILLCTR00700</t>
  </si>
  <si>
    <t>AW STH NOTT COM TEAM</t>
  </si>
  <si>
    <t>VS BOLHAMRETFRD62178</t>
  </si>
  <si>
    <t>AW HOME FIRST BASS</t>
  </si>
  <si>
    <t>VS POLICEAUTHCC07745</t>
  </si>
  <si>
    <t>AG - AGRICULTURAL GE</t>
  </si>
  <si>
    <t>VS WORKSOP LLC 00209</t>
  </si>
  <si>
    <t>VS CAMBERLY RD 52052</t>
  </si>
  <si>
    <t>VS MANTONPRIM01034</t>
  </si>
  <si>
    <t>VS ASHCRLANGTRD06081</t>
  </si>
  <si>
    <t>VS SUNNYCROFT03331</t>
  </si>
  <si>
    <t>AG - 00116 PARRS BAR</t>
  </si>
  <si>
    <t>VS WOODLANDVIEW06392</t>
  </si>
  <si>
    <t>VS BOUNDARYCTRE06162</t>
  </si>
  <si>
    <t>VS POLAUTHCHALL00029</t>
  </si>
  <si>
    <t>SCIMT</t>
  </si>
  <si>
    <t>AG - 62041 TOLLTN LI</t>
  </si>
  <si>
    <t>VS JASPERCLOSE62123</t>
  </si>
  <si>
    <t>VSFREDHARRISINF01335</t>
  </si>
  <si>
    <t>ICELS POOLED BUDGET</t>
  </si>
  <si>
    <t>VS ROBHOODTHTRE03114</t>
  </si>
  <si>
    <t>VS A610GILTB55 70108</t>
  </si>
  <si>
    <t>LW ASH COMM TEAMS 1</t>
  </si>
  <si>
    <t>VS 136NOTTMRD00724</t>
  </si>
  <si>
    <t>SC&amp;SI SD</t>
  </si>
  <si>
    <t>VS INDLANDANNRD76011</t>
  </si>
  <si>
    <t>F&amp;P SOUTH</t>
  </si>
  <si>
    <t>VS RETFRDSITES19017</t>
  </si>
  <si>
    <t>VS BECK MEADOW 06177</t>
  </si>
  <si>
    <t>VS LICENCES ASHFIELD</t>
  </si>
  <si>
    <t>VS 83 WATSONRD06255</t>
  </si>
  <si>
    <t>AW KMH TEAM</t>
  </si>
  <si>
    <t>VS 38WOODSTMANS00740</t>
  </si>
  <si>
    <t>AG - 00080 CROPWELL</t>
  </si>
  <si>
    <t>AG - 00254 KENTRIGG</t>
  </si>
  <si>
    <t>VS STJOHNCOFEPF90009</t>
  </si>
  <si>
    <t>AG - 50001 ROLLESTN1</t>
  </si>
  <si>
    <t>VS SHIREKSCOLLI62144</t>
  </si>
  <si>
    <t>VS ROSEMYWORKSH00262</t>
  </si>
  <si>
    <t>SB DIRECT PAYMENTS</t>
  </si>
  <si>
    <t>VS ELKESLEYPRIM01021</t>
  </si>
  <si>
    <t>VS A52 GAMSTON 50046</t>
  </si>
  <si>
    <t>VS DALESDEFORTN06071</t>
  </si>
  <si>
    <t>VS SPRINGBANK01319</t>
  </si>
  <si>
    <t>AG - HOUSES AND COTT</t>
  </si>
  <si>
    <t>QA &amp; CITIZEN SFTY GM</t>
  </si>
  <si>
    <t>VS GYPSY &amp; FLY TIPS</t>
  </si>
  <si>
    <t>LW NEW COMM TEAM 1</t>
  </si>
  <si>
    <t>LW BASS COMM TEAM 1</t>
  </si>
  <si>
    <t>VS LICENCESBASSETLAW</t>
  </si>
  <si>
    <t>VS NEWSTRETFORD62025</t>
  </si>
  <si>
    <t>DSG FOUNTAINDALEPDSS</t>
  </si>
  <si>
    <t>TRANSFORMATION&amp;CHANG</t>
  </si>
  <si>
    <t>AW MID NOTTS GM</t>
  </si>
  <si>
    <t>LW BROX COMM TEAM 1</t>
  </si>
  <si>
    <t>VS TOPWIGHAYFM00077</t>
  </si>
  <si>
    <t>AG - 50004 RAINWTH S</t>
  </si>
  <si>
    <t>ADVIS</t>
  </si>
  <si>
    <t>LA CYP ICES</t>
  </si>
  <si>
    <t>LW SD</t>
  </si>
  <si>
    <t>COMMISSIONING AW</t>
  </si>
  <si>
    <t>VS SCARGILLCTRE06245</t>
  </si>
  <si>
    <t>AG - 00120 WHATTON L</t>
  </si>
  <si>
    <t>VS RYTONPARK01055</t>
  </si>
  <si>
    <t>VS FIELDCLOSEFM01296</t>
  </si>
  <si>
    <t>DSG COMMUNICATN AIDS</t>
  </si>
  <si>
    <t>AG - 00255 MUDPIE LA</t>
  </si>
  <si>
    <t>VS QUEENSTGARAG03027</t>
  </si>
  <si>
    <t>VS SPRINGWOODFM00067</t>
  </si>
  <si>
    <t>AG - 50004 STABLE RA</t>
  </si>
  <si>
    <t>VS 12ABECKLANE50021</t>
  </si>
  <si>
    <t>AG - 00045 SUTTON CU</t>
  </si>
  <si>
    <t>AG - 00105 REGATTA</t>
  </si>
  <si>
    <t>VS LAUNDERST01778</t>
  </si>
  <si>
    <t>AG - 00052 ELSTON CH</t>
  </si>
  <si>
    <t>AW RUSH COMM TEAM 1</t>
  </si>
  <si>
    <t>CD STANHOPEPRIM 1495</t>
  </si>
  <si>
    <t>AG - 00081 CROPWELL</t>
  </si>
  <si>
    <t>VS GABLEFARM00251</t>
  </si>
  <si>
    <t>VS STWILFREDSSQ00175</t>
  </si>
  <si>
    <t>AW BROX COMM TEAM 1</t>
  </si>
  <si>
    <t>LW RUSH COMM TEAM 1</t>
  </si>
  <si>
    <t>LW ASH COMM TEAMS 2</t>
  </si>
  <si>
    <t>LW MID NOTTS GM</t>
  </si>
  <si>
    <t>AG- 00055 EPPERSTON</t>
  </si>
  <si>
    <t>NSCP INDEPENDENT SC</t>
  </si>
  <si>
    <t>AG - 00072 HUCK1 BRO</t>
  </si>
  <si>
    <t>F&amp;P WEST</t>
  </si>
  <si>
    <t>VS 52A RECTRD 02919</t>
  </si>
  <si>
    <t>VS WIGMANLN PF02620</t>
  </si>
  <si>
    <t>AG - 00060 ROLLESTON</t>
  </si>
  <si>
    <t>AW QMC HOSPITAL</t>
  </si>
  <si>
    <t>AG - 62040/94 ASH FA</t>
  </si>
  <si>
    <t>AW HOME FIRST NEW</t>
  </si>
  <si>
    <t>VS HAWTONVILLHC01696</t>
  </si>
  <si>
    <t>VS SPRINGBKPRIM01320</t>
  </si>
  <si>
    <t>VISITS ADVICE/AWARDS</t>
  </si>
  <si>
    <t>VS 1SOUTHWELLRD00272</t>
  </si>
  <si>
    <t>LW BROX COMM TEAM 2</t>
  </si>
  <si>
    <t>AG - 00051 EAST STOK</t>
  </si>
  <si>
    <t>VS LANGDYSCSCH 01123</t>
  </si>
  <si>
    <t>AG - 00117 RADCLIFFE</t>
  </si>
  <si>
    <t>AG - 00095 BASSFLD B</t>
  </si>
  <si>
    <t>AG - 00111 2 LEES BA</t>
  </si>
  <si>
    <t>DSG MEDIATION&amp;TRIBUN</t>
  </si>
  <si>
    <t>VS COTGRAVELIBR03066</t>
  </si>
  <si>
    <t>NSCP TRAINING</t>
  </si>
  <si>
    <t>VS CDST GILES 01863</t>
  </si>
  <si>
    <t>VS NETHERFIELD 01472</t>
  </si>
  <si>
    <t>AG - 62041 TOLLERTN</t>
  </si>
  <si>
    <t>VS BROOMHILL00072</t>
  </si>
  <si>
    <t>LW MANS COMM TEAM 2</t>
  </si>
  <si>
    <t>VS SALEABLE LAND GEN</t>
  </si>
  <si>
    <t>VS BESTHORPEPRI01148</t>
  </si>
  <si>
    <t>VS LANDPLEASLEY07520</t>
  </si>
  <si>
    <t>VSSAMWRTHCHACAD01157</t>
  </si>
  <si>
    <t>VS GARDEN LCNSE BROX</t>
  </si>
  <si>
    <t>VS SOUTHWELLRDE07344</t>
  </si>
  <si>
    <t>VS CD JOHN BLOW01221</t>
  </si>
  <si>
    <t>VS ADDISON STREET</t>
  </si>
  <si>
    <t>VS UPPERPLATEAU52043</t>
  </si>
  <si>
    <t>VACANT SURPLUS GEN</t>
  </si>
  <si>
    <t>VS ROSEMARY ST 00262</t>
  </si>
  <si>
    <t>VS JACKSDALELNE62089</t>
  </si>
  <si>
    <t>VS 63CROPWELLRO</t>
  </si>
  <si>
    <t>VS NEWARK DEP 07021</t>
  </si>
  <si>
    <t>VS COSTOCK COE 01505</t>
  </si>
  <si>
    <t>VS GARDEN LCNSE NEW</t>
  </si>
  <si>
    <t>AG - RUSHLEYFRM00728</t>
  </si>
  <si>
    <t>VS LEY ST FIELD03110</t>
  </si>
  <si>
    <t>VS SOUTHWELLSUB07024</t>
  </si>
  <si>
    <t>VS GRANTHBINGH70031</t>
  </si>
  <si>
    <t>VS 39 LOUGHBRGH00032</t>
  </si>
  <si>
    <t>VS DIAMOND AVE01254</t>
  </si>
  <si>
    <t>VS EXSILVERHILLCOLL</t>
  </si>
  <si>
    <t>CD JOHN DAVIES 01285</t>
  </si>
  <si>
    <t>VS GRT NRTH RD 70058</t>
  </si>
  <si>
    <t>VS 22 MARNHAM 02723</t>
  </si>
  <si>
    <t>VS FOSSE WAY FM00051</t>
  </si>
  <si>
    <t>VS CRESCENTPRIM01077</t>
  </si>
  <si>
    <t>VS GARDEN LCNSE MANS</t>
  </si>
  <si>
    <t>VS BRUNTS SCH 01150</t>
  </si>
  <si>
    <t>VS ALFRETON RD 62094</t>
  </si>
  <si>
    <t>VS LD LINCOLNST01057</t>
  </si>
  <si>
    <t>AW FLEX RESPONSE</t>
  </si>
  <si>
    <t>VS CHAPEL FM 00052</t>
  </si>
  <si>
    <t>VS NEWGATE LN 01140</t>
  </si>
  <si>
    <t>VS ASHFARM62040</t>
  </si>
  <si>
    <t>VS ROLLESTON DR00027</t>
  </si>
  <si>
    <t>VS 47 LOUGHBRGH00033</t>
  </si>
  <si>
    <t>VS 37 PORTLAND 62175</t>
  </si>
  <si>
    <t>ICT ARCHITECTURE</t>
  </si>
  <si>
    <t>ICT PRODUCT DELIVERY</t>
  </si>
  <si>
    <t>NSCP CONTRIBUTIONS</t>
  </si>
  <si>
    <t>CARERS ENG &amp; PROM</t>
  </si>
  <si>
    <t>COMMISSIONING LW</t>
  </si>
  <si>
    <t>VS MANSFIELD SCH PRO</t>
  </si>
  <si>
    <t>VS DALLAS ST 06157</t>
  </si>
  <si>
    <t>VSSOUTHWELLPLAY52067</t>
  </si>
  <si>
    <t>VS WEST HILL 70033</t>
  </si>
  <si>
    <t>VS HOME BREWERY</t>
  </si>
  <si>
    <t>VS CD FRANK WHELDON</t>
  </si>
  <si>
    <t>VS SHERWOOD HALL</t>
  </si>
  <si>
    <t>VS RCB NET TRAM00270</t>
  </si>
  <si>
    <t>VS BAILEY ST 00012</t>
  </si>
  <si>
    <t>VS THE NOOK 00736</t>
  </si>
  <si>
    <t>VS SERLBY PK 01626</t>
  </si>
  <si>
    <t>VS OLLERTON DEP07022</t>
  </si>
  <si>
    <t>VS HIGHWAYS LAND</t>
  </si>
  <si>
    <t>VS GROVE PUPIL UNIT</t>
  </si>
  <si>
    <t>VS CUCKNEY SUB DEPOT</t>
  </si>
  <si>
    <t>VS PYEHILL COLLIERY</t>
  </si>
  <si>
    <t>VS RIVERSIDE 06284</t>
  </si>
  <si>
    <t>VS LAND WEST CH ST</t>
  </si>
  <si>
    <t>VS 92 DALTON DRIVE</t>
  </si>
  <si>
    <t>VS SUB STATIONS INCO</t>
  </si>
  <si>
    <t>VS 40 PERLETHPE02676</t>
  </si>
  <si>
    <t>VS GEN FLY TIPPING</t>
  </si>
  <si>
    <t>VS MANSCONTACT 00261</t>
  </si>
  <si>
    <t>VS NEW LOOK 06360</t>
  </si>
  <si>
    <t>VS MAUN VIEW 50047</t>
  </si>
  <si>
    <t>LW AMPH TEAM</t>
  </si>
  <si>
    <t>VS SPARKENHILL 52068</t>
  </si>
  <si>
    <t>VS RUSHCLIFFE LDEVF</t>
  </si>
  <si>
    <t>VS BAILEYS PFD 90020</t>
  </si>
  <si>
    <t>VS NEWARK&amp;SHERWD LDF</t>
  </si>
  <si>
    <t>VS 30-4WATSONRD07585</t>
  </si>
  <si>
    <t>VS SOUTHWELLRDE50004</t>
  </si>
  <si>
    <t>VS S OFA52 ROT 70025</t>
  </si>
  <si>
    <t>VS MIST'TNYCHDS03119</t>
  </si>
  <si>
    <t>VS PINFOLD L PF00275</t>
  </si>
  <si>
    <t>VS GDNKIRKBYHWK62037</t>
  </si>
  <si>
    <t>VS WILFORDCMPLX00212</t>
  </si>
  <si>
    <t>VS GAUNTS HILL 54001</t>
  </si>
  <si>
    <t>VS GEDLING LDEVF</t>
  </si>
  <si>
    <t>VS LANDSKEGBYL 62107</t>
  </si>
  <si>
    <t>COMMUNITY REABLEMENT</t>
  </si>
  <si>
    <t>VS CDJOHNHUNTPR01216</t>
  </si>
  <si>
    <t>VS CDEDGEWOODPR01282</t>
  </si>
  <si>
    <t>VS ASHFIELD LDEVF</t>
  </si>
  <si>
    <t>VS MANSFIELD LDEVF</t>
  </si>
  <si>
    <t>AW MASH TEAM</t>
  </si>
  <si>
    <t>LW PREP ADULTHD TEAM</t>
  </si>
  <si>
    <t>VS EXMISTERLIB03003</t>
  </si>
  <si>
    <t>VS ROBERTMELLOR50050</t>
  </si>
  <si>
    <t>VS GAMSTON09998</t>
  </si>
  <si>
    <t>VS CHURCH ST 52066</t>
  </si>
  <si>
    <t>VS EASTBOURNE00774</t>
  </si>
  <si>
    <t>VS WYMESWOLD RD 0000</t>
  </si>
  <si>
    <t>VS CDETHELWNWRT01678</t>
  </si>
  <si>
    <t>VS CD52HIGHPAV01740</t>
  </si>
  <si>
    <t>VS CDMANORPKINF02177</t>
  </si>
  <si>
    <t>ICT CORE SERVICE</t>
  </si>
  <si>
    <t>VS COLLYER RD CALV</t>
  </si>
  <si>
    <t>VS STATION RD 00161</t>
  </si>
  <si>
    <t>VS RETFORD DEP 07000</t>
  </si>
  <si>
    <t>VS MISTERTON 07007</t>
  </si>
  <si>
    <t>VS PRICE'S COTTAGE</t>
  </si>
  <si>
    <t>VS A606 MELTON RD 07</t>
  </si>
  <si>
    <t>LA SEND REFORM GRANT</t>
  </si>
  <si>
    <t>VS THOROTON RD 00034</t>
  </si>
  <si>
    <t>VS BEARDALL PRI 1238</t>
  </si>
  <si>
    <t>VS SHERWOOD IND TEMP</t>
  </si>
  <si>
    <t>LW GED COMM TEAM 2</t>
  </si>
  <si>
    <t>VS ALL SAINTS 01653</t>
  </si>
  <si>
    <t>VS WATER LANE 90032</t>
  </si>
  <si>
    <t>VS DENEWOOD 01774</t>
  </si>
  <si>
    <t>VS BASSETLAW LC 1860</t>
  </si>
  <si>
    <t>AG - 50021 BECK LANE</t>
  </si>
  <si>
    <t>SERVICE IMPROVEMENT</t>
  </si>
  <si>
    <t>VS OAKFIELD LN 90003</t>
  </si>
  <si>
    <t>VS FARNSFIELD 03184</t>
  </si>
  <si>
    <t>VS HIGH PAVEMT 01740</t>
  </si>
  <si>
    <t>VS ROKERFIELD 06163</t>
  </si>
  <si>
    <t>VS ALDERMAN 02232</t>
  </si>
  <si>
    <t>SUPP INDEPENDENCE</t>
  </si>
  <si>
    <t>VS KINGSBRIDGE 06256</t>
  </si>
  <si>
    <t>AG - 50046 EST REGAT</t>
  </si>
  <si>
    <t>VS EDWINSTOWE</t>
  </si>
  <si>
    <t>VS WHINNEY LANE</t>
  </si>
  <si>
    <t>VS COLLIS CLOSE NWK</t>
  </si>
  <si>
    <t>CD BEESTON FLDS 1343</t>
  </si>
  <si>
    <t>VS LADYBROOK MANSFLD</t>
  </si>
  <si>
    <t>VS GOTHAM LANE 62124</t>
  </si>
  <si>
    <t>VSCRPWELL LINGS00080</t>
  </si>
  <si>
    <t>VS COMMON ROAD 52021</t>
  </si>
  <si>
    <t>VS STEVENSONJR 01356</t>
  </si>
  <si>
    <t>VS KIRKLANDS 06080</t>
  </si>
  <si>
    <t>LA ICDS SNR MANGMNT</t>
  </si>
  <si>
    <t>ICT RESOURCE MGT</t>
  </si>
  <si>
    <t>VS PROP RATES REVIEW</t>
  </si>
  <si>
    <t>VS 28 BAKER ST 07737</t>
  </si>
  <si>
    <t>PARTNERSHIP PROGRAMM</t>
  </si>
  <si>
    <t>VS WESTDALE ROAD</t>
  </si>
  <si>
    <t>VS HOLDING PROPERTY</t>
  </si>
  <si>
    <t>VS ABBEY PRIM 01144</t>
  </si>
  <si>
    <t>VS ELM AVE P F 02618</t>
  </si>
  <si>
    <t>VS RUSHCLF SURP 3375</t>
  </si>
  <si>
    <t>VS BROOKLAND DR 0147</t>
  </si>
  <si>
    <t>MIS NTH NOTTS TEAM</t>
  </si>
  <si>
    <t>AW BASS HOSP IDT</t>
  </si>
  <si>
    <t>AW ASH COMM TEAM STH</t>
  </si>
  <si>
    <t>AW HOME FIRST SOUTH</t>
  </si>
  <si>
    <t>VS GEDLING COMP01806</t>
  </si>
  <si>
    <t>MIS STH NOTTS TEAM</t>
  </si>
  <si>
    <t>VS NEWTON PF02607</t>
  </si>
  <si>
    <t>VS RUDD YTH COM 3131</t>
  </si>
  <si>
    <t>LA EHC DIGITAL PLATF</t>
  </si>
  <si>
    <t>CD 14A BAULK LN 2193</t>
  </si>
  <si>
    <t>VS 8TITCHFIELDST7594</t>
  </si>
  <si>
    <t>VS 36WOLLATONST07163</t>
  </si>
  <si>
    <t>VS 1TITCHFIELDST7305</t>
  </si>
  <si>
    <t>VS 22WOLLATONST07166</t>
  </si>
  <si>
    <t>VS STAPLEFORDSS02046</t>
  </si>
  <si>
    <t>P005360</t>
  </si>
  <si>
    <t>100197941 BROWN EDNA P12</t>
  </si>
  <si>
    <t>P005361</t>
  </si>
  <si>
    <t>6038882 ROBBINS MARGERY P12</t>
  </si>
  <si>
    <t>P005362</t>
  </si>
  <si>
    <t>100195065 EASTTY MARIA P11</t>
  </si>
  <si>
    <t>P005363</t>
  </si>
  <si>
    <t>100446073 HASLAM VALERIE P11</t>
  </si>
  <si>
    <t>P005364</t>
  </si>
  <si>
    <t>100126724 POLE JEAN P11</t>
  </si>
  <si>
    <t>P005365</t>
  </si>
  <si>
    <t>101550856 ROBINSON KENNETH P11</t>
  </si>
  <si>
    <t>P005366</t>
  </si>
  <si>
    <t>101549928 WILLIAMS MAUREEN P11</t>
  </si>
  <si>
    <t>P005367</t>
  </si>
  <si>
    <t>FORMER UASC A S 150101</t>
  </si>
  <si>
    <t>P005368</t>
  </si>
  <si>
    <t>100856741 MALTBY BARRY P13</t>
  </si>
  <si>
    <t>P005369</t>
  </si>
  <si>
    <t>101480810 BRYAN NORMA PATRICK P12</t>
  </si>
  <si>
    <t>P005370</t>
  </si>
  <si>
    <t>101352913 CHARLTON JEAN P12</t>
  </si>
  <si>
    <t>P005371</t>
  </si>
  <si>
    <t>101520908 WORTHINGTON BARBARA DOROTHYP12</t>
  </si>
  <si>
    <t>P005372</t>
  </si>
  <si>
    <t>GYOSW Cohort 2</t>
  </si>
  <si>
    <t>P005373</t>
  </si>
  <si>
    <t>C19 ContgyPlacements</t>
  </si>
  <si>
    <t>P005374</t>
  </si>
  <si>
    <t>Special School OLA Income 2020/21</t>
  </si>
  <si>
    <t>P005375</t>
  </si>
  <si>
    <t>Special School OLA Expenditure 2020/21</t>
  </si>
  <si>
    <t>P005376</t>
  </si>
  <si>
    <t>P005377</t>
  </si>
  <si>
    <t>P005378</t>
  </si>
  <si>
    <t>P005379</t>
  </si>
  <si>
    <t>P005380</t>
  </si>
  <si>
    <t>DSG CYP ICELS PDSS</t>
  </si>
  <si>
    <t>P005381</t>
  </si>
  <si>
    <t>PPE Resi Homes/Clayfields</t>
  </si>
  <si>
    <t>P005382</t>
  </si>
  <si>
    <t>FORMER UASC O G 200302</t>
  </si>
  <si>
    <t>P005383</t>
  </si>
  <si>
    <t>FORMER UASC I M 140602</t>
  </si>
  <si>
    <t>P005384</t>
  </si>
  <si>
    <t>FORMER UASC M G 291202</t>
  </si>
  <si>
    <t>P005385</t>
  </si>
  <si>
    <t>FORMER UASC H L 201202</t>
  </si>
  <si>
    <t>VS PLEASLEY 78018</t>
  </si>
  <si>
    <t>P005386</t>
  </si>
  <si>
    <t>FORMER UASC S B 020502</t>
  </si>
  <si>
    <t>P005387</t>
  </si>
  <si>
    <t>FORMER UASC N R 100103</t>
  </si>
  <si>
    <t>CLOSED-ICT SRV MNGMT</t>
  </si>
  <si>
    <t>P005388</t>
  </si>
  <si>
    <t>FORMER UASC A A 210902</t>
  </si>
  <si>
    <t>P005389</t>
  </si>
  <si>
    <t>FORMER UASC S B 150303</t>
  </si>
  <si>
    <t>P005390</t>
  </si>
  <si>
    <t>FORMER UASC M B 180802</t>
  </si>
  <si>
    <t>P005391</t>
  </si>
  <si>
    <t>FORMER UASC J H 100502</t>
  </si>
  <si>
    <t>P005392</t>
  </si>
  <si>
    <t>FORMER UASC S HZ 301102</t>
  </si>
  <si>
    <t>P005393</t>
  </si>
  <si>
    <t>FORMER UASC K J 200602</t>
  </si>
  <si>
    <t>P005394</t>
  </si>
  <si>
    <t>FORMER UASC S N 270902</t>
  </si>
  <si>
    <t>P005395</t>
  </si>
  <si>
    <t>FORMER UASC A F 270402</t>
  </si>
  <si>
    <t>P005396</t>
  </si>
  <si>
    <t>C19 Leaving Care</t>
  </si>
  <si>
    <t>P005397</t>
  </si>
  <si>
    <t>101304508 PAGE IRENE P02</t>
  </si>
  <si>
    <t>P005398</t>
  </si>
  <si>
    <t>101101839 SAUNDERS PETER P02</t>
  </si>
  <si>
    <t>P005399</t>
  </si>
  <si>
    <t>100796479 BOOTH JOHN P2</t>
  </si>
  <si>
    <t>P005400</t>
  </si>
  <si>
    <t>100257553 COTTELL DOREEN P2</t>
  </si>
  <si>
    <t>P005401</t>
  </si>
  <si>
    <t>101488537 FAIL JEAN MARIE P2</t>
  </si>
  <si>
    <t>P005402</t>
  </si>
  <si>
    <t>100353958 SHEPHERD GLADYS P2</t>
  </si>
  <si>
    <t>P005403</t>
  </si>
  <si>
    <t>INFECTION CONTROL FUND</t>
  </si>
  <si>
    <t>P005404</t>
  </si>
  <si>
    <t>TEST, TRACK &amp; CONTAIN GRANT</t>
  </si>
  <si>
    <t>P005405</t>
  </si>
  <si>
    <t>100074395 SCOTT MOREEN P04</t>
  </si>
  <si>
    <t>P005406</t>
  </si>
  <si>
    <t>FORMER UASC A E 100102</t>
  </si>
  <si>
    <t>P005407</t>
  </si>
  <si>
    <t>100184230 COOPER DOROTHY P4</t>
  </si>
  <si>
    <t>P005408</t>
  </si>
  <si>
    <t>101519300 ATKIN ANGELINE MARY P4</t>
  </si>
  <si>
    <t>P005409</t>
  </si>
  <si>
    <t>101563189 ALLEN MAUREEN ANN P4</t>
  </si>
  <si>
    <t>P005410</t>
  </si>
  <si>
    <t>1049997 TYLER HILDA P5</t>
  </si>
  <si>
    <t>P005411</t>
  </si>
  <si>
    <t>101540772 HANDBURY MURIEL P5</t>
  </si>
  <si>
    <t>LA SHORTBREAKSASSREV</t>
  </si>
  <si>
    <t>P005412</t>
  </si>
  <si>
    <t>100447584 DUCKWORTH MARLENE P5</t>
  </si>
  <si>
    <t>P005413</t>
  </si>
  <si>
    <t>101438000 ADAMS GEORGE P6</t>
  </si>
  <si>
    <t>P005414</t>
  </si>
  <si>
    <t>101500904 PURSER YVONNE P6</t>
  </si>
  <si>
    <t>P005415</t>
  </si>
  <si>
    <t>100144206 RENSHAW EILEEN P6</t>
  </si>
  <si>
    <t>P005416</t>
  </si>
  <si>
    <t>101502564 BEEDEN JEAN P6</t>
  </si>
  <si>
    <t>P005417</t>
  </si>
  <si>
    <t>INFECTION CONTROL GRANT 2</t>
  </si>
  <si>
    <t>DSG FOUNTAINDALERESI</t>
  </si>
  <si>
    <t>P005418</t>
  </si>
  <si>
    <t>101550414 CANE BETTY P08</t>
  </si>
  <si>
    <t>P005419</t>
  </si>
  <si>
    <t>PH containing infection</t>
  </si>
  <si>
    <t>P005420</t>
  </si>
  <si>
    <t>101500462 BALDWIN JEAN MARY P8</t>
  </si>
  <si>
    <t>P005421</t>
  </si>
  <si>
    <t>101485804 PERKINS HENRY GLYNN P8</t>
  </si>
  <si>
    <t>P005422</t>
  </si>
  <si>
    <t>CONTAIN OUTBREAK MGT FUND</t>
  </si>
  <si>
    <t>HOUSING</t>
  </si>
  <si>
    <t>P005423</t>
  </si>
  <si>
    <t>1014585 SHOOTER TRACEY JANE P9</t>
  </si>
  <si>
    <t>P005424</t>
  </si>
  <si>
    <t>11553659 BOWERS DAVID JOHN P9</t>
  </si>
  <si>
    <t>P005425</t>
  </si>
  <si>
    <t>COMMUNITY TESTING</t>
  </si>
  <si>
    <t>P005426</t>
  </si>
  <si>
    <t>CARE HOMES RAPID TESTING FUND</t>
  </si>
  <si>
    <t>P005427</t>
  </si>
  <si>
    <t>101509975 STEVENS JULIA DEIDRE P11</t>
  </si>
  <si>
    <t>P005428</t>
  </si>
  <si>
    <t>100110664 BELL ALICE SYLVIA P12</t>
  </si>
  <si>
    <t>P005429</t>
  </si>
  <si>
    <t>YP Enterprise</t>
  </si>
  <si>
    <t>P005439</t>
  </si>
  <si>
    <t>WORKFORCE CAPACITY FUND</t>
  </si>
  <si>
    <t>COMM PERSONAL CARE</t>
  </si>
  <si>
    <t>DSG PDSS (FROM APR20</t>
  </si>
  <si>
    <t>YKYM - IPC</t>
  </si>
  <si>
    <t>PLACE MAJOR PROJECTS</t>
  </si>
  <si>
    <t>PC ABBEYRD SCH 01144</t>
  </si>
  <si>
    <t>CHILDREN CENTRES GEN</t>
  </si>
  <si>
    <t>S31 BUS RATES REL</t>
  </si>
  <si>
    <t>COVID-19 LA SUPGRANT</t>
  </si>
  <si>
    <t>COVID-19 CHIEF EX</t>
  </si>
  <si>
    <t>COVID19COMMUNITYFUND</t>
  </si>
  <si>
    <t>COVID-19 CORP EXPENS</t>
  </si>
  <si>
    <t>COVID-19 PLACE EXPS</t>
  </si>
  <si>
    <t>COVID-19 ADULTS EXPS</t>
  </si>
  <si>
    <t>COVID-19 CYP SCH EXP</t>
  </si>
  <si>
    <t>COVID-19 CYP LA EXP</t>
  </si>
  <si>
    <t>AW BROX COMM TEAM 2</t>
  </si>
  <si>
    <t>AW MANS STH COM TEAM</t>
  </si>
  <si>
    <t>LW FLEX RESPONSE 2</t>
  </si>
  <si>
    <t>AW RUSH COMM TEAM 2</t>
  </si>
  <si>
    <t>AW GED COMM TEAM 2</t>
  </si>
  <si>
    <t>LW RUSH COMM TEAM 2</t>
  </si>
  <si>
    <t>WARM HOMES FUND</t>
  </si>
  <si>
    <t>SB PROVIDER SERVICE</t>
  </si>
  <si>
    <t>USE OF SCH STAT RES</t>
  </si>
  <si>
    <t>SENDEMPLOYABILITYDSG</t>
  </si>
  <si>
    <t>LOCAL OFFER</t>
  </si>
  <si>
    <t>VS HAWTHORNE PRIMARY</t>
  </si>
  <si>
    <t>COVID 19 BUS GRANT</t>
  </si>
  <si>
    <t>MDC GLASS COLL CONT</t>
  </si>
  <si>
    <t>ASHFIELD SOUTH CCS</t>
  </si>
  <si>
    <t>CHILDRENSCENTRES NTH</t>
  </si>
  <si>
    <t>ASHFIELD NORTH WEST</t>
  </si>
  <si>
    <t>ASHFIELD CENTRAL CCS</t>
  </si>
  <si>
    <t>ASHFIELD NORTH CCS</t>
  </si>
  <si>
    <t>RETFORD CCS</t>
  </si>
  <si>
    <t>WORKSOP CCS</t>
  </si>
  <si>
    <t>BASSETLAW RURAL CCS</t>
  </si>
  <si>
    <t>MANSFIELD SOUTH EAST</t>
  </si>
  <si>
    <t>MANSFIELD WEST CCS</t>
  </si>
  <si>
    <t>MANSFIELD NORTH CCS</t>
  </si>
  <si>
    <t>CHILDRENSCENTRES STH</t>
  </si>
  <si>
    <t>BROXTOWE SOUTH CCS</t>
  </si>
  <si>
    <t>BROXTOWE NORTH CCS</t>
  </si>
  <si>
    <t>GEDLING CCS</t>
  </si>
  <si>
    <t>NEWARK CCS</t>
  </si>
  <si>
    <t>OLLERTON &amp; TRENT CCS</t>
  </si>
  <si>
    <t>SHERWOOD CCS (DH)</t>
  </si>
  <si>
    <t>RUSHCLIFFE CCS</t>
  </si>
  <si>
    <t>AREA 5</t>
  </si>
  <si>
    <t>BM MIDDLE 06164</t>
  </si>
  <si>
    <t>FM MIDDLE 06164</t>
  </si>
  <si>
    <t>CO MIDDLE 06164</t>
  </si>
  <si>
    <t>EY PROJECTS</t>
  </si>
  <si>
    <t>EHCM SOUTH</t>
  </si>
  <si>
    <t>EHCM NORTH</t>
  </si>
  <si>
    <t>EHCM WEST</t>
  </si>
  <si>
    <t>SHERWOOD CCS (LD)</t>
  </si>
  <si>
    <t>COVID 19 WASTE PFI</t>
  </si>
  <si>
    <t>WILLOW HOUSE</t>
  </si>
  <si>
    <t>230 NOTTINGHAM RD</t>
  </si>
  <si>
    <t>SYCAMORE HOUSE</t>
  </si>
  <si>
    <t>VS LEIVERSCOURT 6246</t>
  </si>
  <si>
    <t>VS STMICHAELVIEW6059</t>
  </si>
  <si>
    <t>VS JAMESHINCECRT6253</t>
  </si>
  <si>
    <t>PC RUSHLEY FARM 0728</t>
  </si>
  <si>
    <t>PPE RECOVERY PLAN</t>
  </si>
  <si>
    <t>BLDG PM RECHARGED WK</t>
  </si>
  <si>
    <t>COVID CJRS SCHOOLS</t>
  </si>
  <si>
    <t>ASF - FAMILY SERVICE</t>
  </si>
  <si>
    <t>HBTOTON LN HS2 07770</t>
  </si>
  <si>
    <t>BODYSTORAGE CAPACITY</t>
  </si>
  <si>
    <t>EMRGNCY ACTIVETRAVEL</t>
  </si>
  <si>
    <t>DSG PDSS TRAINING</t>
  </si>
  <si>
    <t>PBSA501</t>
  </si>
  <si>
    <t>IIN Chancery Lane</t>
  </si>
  <si>
    <t>VSNWKORCHARDTOWN1875</t>
  </si>
  <si>
    <t>PBSA502</t>
  </si>
  <si>
    <t>IIN Retford Post-16</t>
  </si>
  <si>
    <t>VS BISHOPSCOURT 6233</t>
  </si>
  <si>
    <t>PBSA503</t>
  </si>
  <si>
    <t>IIN County Hall</t>
  </si>
  <si>
    <t>VS WOODS COURT 6262</t>
  </si>
  <si>
    <t>PBSA504</t>
  </si>
  <si>
    <t>IIN Dale Close</t>
  </si>
  <si>
    <t>EMGASSTGRANTFOOD&amp;SUP</t>
  </si>
  <si>
    <t>PBSA505</t>
  </si>
  <si>
    <t>IIN Lawn View</t>
  </si>
  <si>
    <t>BLDG PM EMPTY PROPS</t>
  </si>
  <si>
    <t>PBSA506</t>
  </si>
  <si>
    <t>IIN Meadow House</t>
  </si>
  <si>
    <t>5G CONNECTED FOREST</t>
  </si>
  <si>
    <t>PBSA507</t>
  </si>
  <si>
    <t>IIN Middle Street</t>
  </si>
  <si>
    <t>PH COVID GRANT</t>
  </si>
  <si>
    <t>PBSA508</t>
  </si>
  <si>
    <t>IIN Mercury House</t>
  </si>
  <si>
    <t>DEDICATED HTS GRANT</t>
  </si>
  <si>
    <t>PBSA509</t>
  </si>
  <si>
    <t>IIN Piazza</t>
  </si>
  <si>
    <t>CBSSG RESTART GRANT</t>
  </si>
  <si>
    <t>PBSA510</t>
  </si>
  <si>
    <t>IIN Top Wighay</t>
  </si>
  <si>
    <t>NATIONAL BUS STRATGY</t>
  </si>
  <si>
    <t>PBSA511</t>
  </si>
  <si>
    <t>IIN Friary Court</t>
  </si>
  <si>
    <t>SECTION 31 ISLES</t>
  </si>
  <si>
    <t>PBSA512</t>
  </si>
  <si>
    <t>IIN Castle House</t>
  </si>
  <si>
    <t>GIGABIT BRDBND VCHR</t>
  </si>
  <si>
    <t>PBSA513</t>
  </si>
  <si>
    <t>IIN Ollerton Thorseby</t>
  </si>
  <si>
    <t>GREEN HOMES FUND</t>
  </si>
  <si>
    <t>PBSA514</t>
  </si>
  <si>
    <t>IIN Ollerton Wellbeck</t>
  </si>
  <si>
    <t>COVID SCHS FUND GRT</t>
  </si>
  <si>
    <t>PBSA515</t>
  </si>
  <si>
    <t>IIN Prospect Hse</t>
  </si>
  <si>
    <t>ASYE 2020-21</t>
  </si>
  <si>
    <t>PBSA516</t>
  </si>
  <si>
    <t>IIN Beeston Central</t>
  </si>
  <si>
    <t>WELLBEING 4 ED GRANT</t>
  </si>
  <si>
    <t>PBSA517</t>
  </si>
  <si>
    <t>IIN Sir John Robinson</t>
  </si>
  <si>
    <t>SAFER STREETS</t>
  </si>
  <si>
    <t>PBSA518</t>
  </si>
  <si>
    <t>IIN Trent Bridge House</t>
  </si>
  <si>
    <t>AG-07770 TOTONLN HS2</t>
  </si>
  <si>
    <t>PBSA519</t>
  </si>
  <si>
    <t>IIN Progr Costs Removal + Comms</t>
  </si>
  <si>
    <t>CSE RENT VOID (PROP)</t>
  </si>
  <si>
    <t>PBSA520</t>
  </si>
  <si>
    <t>IIN Progr Costs ICT Lines</t>
  </si>
  <si>
    <t>CBSSG RESTART AUG</t>
  </si>
  <si>
    <t>LAC SUPPORT COSTS</t>
  </si>
  <si>
    <t>COVID CATCH-UP PREM</t>
  </si>
  <si>
    <t>PENSIONSDATAAUDIT&amp;IM</t>
  </si>
  <si>
    <t>INVEST NTTS CAP FLEX</t>
  </si>
  <si>
    <t>CBSSG RESTART OCTNOV</t>
  </si>
  <si>
    <t>SUPPVULNERABLEPEOPLE</t>
  </si>
  <si>
    <t>LC XMAS DONATIONS</t>
  </si>
  <si>
    <t>DIGITAL ED PLATFORM</t>
  </si>
  <si>
    <t>NCC SIB COHORT A</t>
  </si>
  <si>
    <t>NCC SIB COHORT B</t>
  </si>
  <si>
    <t>NCC SIB COHORT C</t>
  </si>
  <si>
    <t>NCC SIB COHORT D</t>
  </si>
  <si>
    <t>DERBY CITY SIB LCF</t>
  </si>
  <si>
    <t>NOTTM CITY SIB LCF</t>
  </si>
  <si>
    <t>TREES FOR CLIMATE</t>
  </si>
  <si>
    <t>COVID WINTER GRANT S</t>
  </si>
  <si>
    <t>PLACE PPE</t>
  </si>
  <si>
    <t>HWC RENT VOID (PROP)</t>
  </si>
  <si>
    <t>CEV SHIELDING</t>
  </si>
  <si>
    <t>TSEM INTELLIGENCEOFF</t>
  </si>
  <si>
    <t>HG 44 LINCOLN ST</t>
  </si>
  <si>
    <t>HAF</t>
  </si>
  <si>
    <t>DEV &amp; PARTNERSHIPS</t>
  </si>
  <si>
    <t>LTP &amp; PROG DEV TEAM</t>
  </si>
  <si>
    <t>VS GEDLING VIEW 2638</t>
  </si>
  <si>
    <t>CBSSG FUND  NOV-JAN</t>
  </si>
  <si>
    <t>PCBL019</t>
  </si>
  <si>
    <t>Green Spaces S.106 projects</t>
  </si>
  <si>
    <t>PCXG178</t>
  </si>
  <si>
    <t>S38 soakaways,Sparken Hill,Worksop</t>
  </si>
  <si>
    <t>PCXG179</t>
  </si>
  <si>
    <t>The Former Royal Foresters - HWA 4084</t>
  </si>
  <si>
    <t>PCXG180</t>
  </si>
  <si>
    <t>Soakaways for Barnby Moor Crematorium</t>
  </si>
  <si>
    <t>PCXG181</t>
  </si>
  <si>
    <t>S278 for Newmanleys Road</t>
  </si>
  <si>
    <t>PCXG182</t>
  </si>
  <si>
    <t>S38 Bloomsbury Gardens, Mansfield</t>
  </si>
  <si>
    <t>PCXG183</t>
  </si>
  <si>
    <t>S278 Nabbs Lane Muse Developments.</t>
  </si>
  <si>
    <t>PCXG184</t>
  </si>
  <si>
    <t>Lindhurst Group Payment</t>
  </si>
  <si>
    <t>PCXG185</t>
  </si>
  <si>
    <t>S278 High Oakham Dr/Atkin Ln Mansfield</t>
  </si>
  <si>
    <t>PCXG186</t>
  </si>
  <si>
    <t>NET Highway Handover</t>
  </si>
  <si>
    <t>PCXG187</t>
  </si>
  <si>
    <t>S38 Kenbrook Road, Papplewick Lane</t>
  </si>
  <si>
    <t>PCXG188</t>
  </si>
  <si>
    <t>PCXG189</t>
  </si>
  <si>
    <t>Oddicroft Lane S-IN-ASH southern access</t>
  </si>
  <si>
    <t>PCXG190</t>
  </si>
  <si>
    <t>Penny Emma Way S-IN-ASH 2-can-Xing</t>
  </si>
  <si>
    <t>PNWS001</t>
  </si>
  <si>
    <t>NWSC Flooding Insurance costs</t>
  </si>
  <si>
    <t>PRFH063</t>
  </si>
  <si>
    <t>A60 LEAMING LANE RTC L/C HIT - EA</t>
  </si>
  <si>
    <t>PRFH068</t>
  </si>
  <si>
    <t>WEST BANK AVE, MANSFIELD RTC SIGN - EA</t>
  </si>
  <si>
    <t>PRLJ003</t>
  </si>
  <si>
    <t>HIGH ST, EDWINSTOWE RTC - EA</t>
  </si>
  <si>
    <t>PTLR102</t>
  </si>
  <si>
    <t>ASDM Migration</t>
  </si>
  <si>
    <t>PTLU332</t>
  </si>
  <si>
    <t>Microsoft Office365</t>
  </si>
  <si>
    <t>PTLU333</t>
  </si>
  <si>
    <t>Midlands Engine</t>
  </si>
  <si>
    <t>R000047</t>
  </si>
  <si>
    <t>AEM Reserve</t>
  </si>
  <si>
    <t>R000048</t>
  </si>
  <si>
    <t>AEM Reserve - ICT</t>
  </si>
  <si>
    <t>18/0577 – Field Wood Lane, Gedling</t>
  </si>
  <si>
    <t>RCCY083</t>
  </si>
  <si>
    <t>15/0424 – Mill Field Close</t>
  </si>
  <si>
    <t>RCCY084</t>
  </si>
  <si>
    <t>15/00767/FUL - Land To Rear Of 46 - 78 M</t>
  </si>
  <si>
    <t>RCCY085</t>
  </si>
  <si>
    <t>16/00382/ROC - Land South Of Brackenfiel</t>
  </si>
  <si>
    <t>RCCY086</t>
  </si>
  <si>
    <t>16/00754/FUL - Land adjacent to Great No</t>
  </si>
  <si>
    <t>RCCY087</t>
  </si>
  <si>
    <t>15/00042/FUL - Workshop &amp; premises Rober</t>
  </si>
  <si>
    <t>RCCY088</t>
  </si>
  <si>
    <t>15/0032/NT – Park Hall Farm</t>
  </si>
  <si>
    <t>RCCY089</t>
  </si>
  <si>
    <t>18/00337/FULM - Land south of Tylden Rd</t>
  </si>
  <si>
    <t>RCCY090</t>
  </si>
  <si>
    <t>14/0045 – The Twitchell</t>
  </si>
  <si>
    <t>RCCY091</t>
  </si>
  <si>
    <t>14/00213/OUT Land S of Gateford Rd</t>
  </si>
  <si>
    <t>RCCY092</t>
  </si>
  <si>
    <t>14/00803 - Former Retford Oaks High Scho</t>
  </si>
  <si>
    <t>RCCY093</t>
  </si>
  <si>
    <t>16/01777 - Kenilworth Nursery, Retford</t>
  </si>
  <si>
    <t>RCCY094</t>
  </si>
  <si>
    <t>18/00509/FULM – Waterfield Way,Clipstone</t>
  </si>
  <si>
    <t>RCCY095</t>
  </si>
  <si>
    <t>17/00723/FUL Wilmot Lane, Beeston</t>
  </si>
  <si>
    <t>RCCY096</t>
  </si>
  <si>
    <t>12/0556 Mansfield Road, Skegby</t>
  </si>
  <si>
    <t>RCCY097</t>
  </si>
  <si>
    <t>14/0654 – Moorfiled Farm, Bishops Walk,</t>
  </si>
  <si>
    <t>RCCY098</t>
  </si>
  <si>
    <t>15/0537 – Roundhill Farm, Sotherby Ave</t>
  </si>
  <si>
    <t>RCCY099</t>
  </si>
  <si>
    <t>17/0738 – Nursery Site, the Park</t>
  </si>
  <si>
    <t>RCCY100</t>
  </si>
  <si>
    <t>19/01287/FUL - Land North East Of Marl C</t>
  </si>
  <si>
    <t>RCEH017</t>
  </si>
  <si>
    <t>Floods Projects - Env Agency</t>
  </si>
  <si>
    <t>RCEH018</t>
  </si>
  <si>
    <t>Lindhurst Project</t>
  </si>
  <si>
    <t>RCEH179</t>
  </si>
  <si>
    <t>BDC A57 Shireoaks Scheme</t>
  </si>
  <si>
    <t>RCEH180</t>
  </si>
  <si>
    <t>RCEH181</t>
  </si>
  <si>
    <t>10/0089 – Lindhurst</t>
  </si>
  <si>
    <t>RCEH182</t>
  </si>
  <si>
    <t>13/0409 – Broomhill Farm</t>
  </si>
  <si>
    <t>RCEH183</t>
  </si>
  <si>
    <t>18/00737 – Land off A57 Worksop ByPass</t>
  </si>
  <si>
    <t>RCEH184</t>
  </si>
  <si>
    <t>14/02715 – Land to SW Edwalton Lodge Cl</t>
  </si>
  <si>
    <t>RCEH185</t>
  </si>
  <si>
    <t>Top Wighay - Homes England</t>
  </si>
  <si>
    <t>RCEH186</t>
  </si>
  <si>
    <t>14/01576 – Land off the Ridgeway/Milldal</t>
  </si>
  <si>
    <t>RCEH187</t>
  </si>
  <si>
    <t>18/02800 Police Station, Bingham</t>
  </si>
  <si>
    <t>RCEH188</t>
  </si>
  <si>
    <t>RCEH189</t>
  </si>
  <si>
    <t>13/0500 – Land S of Colwick Loop Road</t>
  </si>
  <si>
    <t>RCEH190</t>
  </si>
  <si>
    <t>RCEH191</t>
  </si>
  <si>
    <t>10/01256 – Site at Beacon Hill Road, New</t>
  </si>
  <si>
    <t>RCEH192</t>
  </si>
  <si>
    <t>13/0123 – Watnall Road, Hucknall</t>
  </si>
  <si>
    <t>RCEH193</t>
  </si>
  <si>
    <t>13/0500 Land South Of Colwick Loop Road</t>
  </si>
  <si>
    <t>RCEH194</t>
  </si>
  <si>
    <t>Transforming Cities Fund</t>
  </si>
  <si>
    <t>RCEH195</t>
  </si>
  <si>
    <t>16/00015 – Land at Thrumpton Lane, Retfo</t>
  </si>
  <si>
    <t>RCEH196</t>
  </si>
  <si>
    <t>RCEH197</t>
  </si>
  <si>
    <t>19/00348/FUL – 21 Bridgegate, Retford</t>
  </si>
  <si>
    <t>RCEH198</t>
  </si>
  <si>
    <t>RCEH199</t>
  </si>
  <si>
    <t>20/0009 – Millbeck House, Oakdale House,</t>
  </si>
  <si>
    <t>RCEH200</t>
  </si>
  <si>
    <t>14/0654 – Moorfiled Farm, Church Warsop</t>
  </si>
  <si>
    <t>RCEH201</t>
  </si>
  <si>
    <t>16/02173/OUT - Former Thoresby Colliery,</t>
  </si>
  <si>
    <t>RCEH202</t>
  </si>
  <si>
    <t>13/0267 - Victoria Park Way, Netherfield</t>
  </si>
  <si>
    <t>RCEH203</t>
  </si>
  <si>
    <t>12/00721 – Land N of Mushroom Farm</t>
  </si>
  <si>
    <t>RCEH204</t>
  </si>
  <si>
    <t>Active Travel Fund DfT</t>
  </si>
  <si>
    <t>RCEH205</t>
  </si>
  <si>
    <t>RCPB006</t>
  </si>
  <si>
    <t>5G Connected Forest</t>
  </si>
  <si>
    <t>RCPB007</t>
  </si>
  <si>
    <t>Getting Building Fund</t>
  </si>
  <si>
    <t>S253000</t>
  </si>
  <si>
    <t>Misson Primary School</t>
  </si>
  <si>
    <t>S331820</t>
  </si>
  <si>
    <t>S333270</t>
  </si>
  <si>
    <t>Trent Vale Infant &amp; Nursery</t>
  </si>
  <si>
    <t>S333290</t>
  </si>
  <si>
    <t>Sutton-cum-Lound CofE Primary</t>
  </si>
  <si>
    <t>S333340</t>
  </si>
  <si>
    <t>Worksop Turbine Centre</t>
  </si>
  <si>
    <t>S333370</t>
  </si>
  <si>
    <t>Prospect Kilton Children's Centre</t>
  </si>
  <si>
    <t>S333380</t>
  </si>
  <si>
    <t>Equals Trust Sites</t>
  </si>
  <si>
    <t>S333510</t>
  </si>
  <si>
    <t>S333530</t>
  </si>
  <si>
    <t>S333550</t>
  </si>
  <si>
    <t>Mitie</t>
  </si>
  <si>
    <t>S333570</t>
  </si>
  <si>
    <t>S333600</t>
  </si>
  <si>
    <t>S333650</t>
  </si>
  <si>
    <t>The Chilwell School</t>
  </si>
  <si>
    <t>S333670</t>
  </si>
  <si>
    <t>S333690</t>
  </si>
  <si>
    <t>Kirklington Primary School</t>
  </si>
  <si>
    <t>S333700</t>
  </si>
  <si>
    <t>S333710</t>
  </si>
  <si>
    <t>Pierrepont Gamston CofE Primary</t>
  </si>
  <si>
    <t>S333730</t>
  </si>
  <si>
    <t>S333770</t>
  </si>
  <si>
    <t>S333780</t>
  </si>
  <si>
    <t>Ravensdale Surestart</t>
  </si>
  <si>
    <t>S333790</t>
  </si>
  <si>
    <t>S333800</t>
  </si>
  <si>
    <t>S333820</t>
  </si>
  <si>
    <t>S333840</t>
  </si>
  <si>
    <t>S333850</t>
  </si>
  <si>
    <t>S333860</t>
  </si>
  <si>
    <t>S333870</t>
  </si>
  <si>
    <t>S333890</t>
  </si>
  <si>
    <t>Broxtowe Day Service</t>
  </si>
  <si>
    <t>S333900</t>
  </si>
  <si>
    <t>S333920</t>
  </si>
  <si>
    <t>S333950</t>
  </si>
  <si>
    <t>S333960</t>
  </si>
  <si>
    <t>21 Florence Road</t>
  </si>
  <si>
    <t>S333970</t>
  </si>
  <si>
    <t>St Peters CofE Junior Ruddington</t>
  </si>
  <si>
    <t>S334000</t>
  </si>
  <si>
    <t>S334020</t>
  </si>
  <si>
    <t>S334030</t>
  </si>
  <si>
    <t>S334040</t>
  </si>
  <si>
    <t>Retford Children &amp; Young People Ctrs</t>
  </si>
  <si>
    <t>S334060</t>
  </si>
  <si>
    <t>My Place Community Centre</t>
  </si>
  <si>
    <t>S334070</t>
  </si>
  <si>
    <t>S334080</t>
  </si>
  <si>
    <t>S334090</t>
  </si>
  <si>
    <t>County House</t>
  </si>
  <si>
    <t>S334100</t>
  </si>
  <si>
    <t>S334110</t>
  </si>
  <si>
    <t>S334120</t>
  </si>
  <si>
    <t>The Lanes Infant School</t>
  </si>
  <si>
    <t>S334130</t>
  </si>
  <si>
    <t>S334150</t>
  </si>
  <si>
    <t>S334160</t>
  </si>
  <si>
    <t>The Becket School</t>
  </si>
  <si>
    <t>S334170</t>
  </si>
  <si>
    <t>S334180</t>
  </si>
  <si>
    <t>S334190</t>
  </si>
  <si>
    <t>Ravenshead Children's Centre</t>
  </si>
  <si>
    <t>S334200</t>
  </si>
  <si>
    <t>S334210</t>
  </si>
  <si>
    <t>S334220</t>
  </si>
  <si>
    <t>Ash Lea School</t>
  </si>
  <si>
    <t>S334230</t>
  </si>
  <si>
    <t>The Florence Nightingale Academy</t>
  </si>
  <si>
    <t>S334240</t>
  </si>
  <si>
    <t>Bilsthorpe Young Peoples Ctr Tree Survey</t>
  </si>
  <si>
    <t>S334250</t>
  </si>
  <si>
    <t>The Lanes Junior</t>
  </si>
  <si>
    <t>S334280</t>
  </si>
  <si>
    <t>S334290</t>
  </si>
  <si>
    <t>S334310</t>
  </si>
  <si>
    <t>S334340</t>
  </si>
  <si>
    <t>S334360</t>
  </si>
  <si>
    <t>S334370</t>
  </si>
  <si>
    <t>S334400</t>
  </si>
  <si>
    <t>S334410</t>
  </si>
  <si>
    <t>S334500</t>
  </si>
  <si>
    <t>S334510</t>
  </si>
  <si>
    <t>S334530</t>
  </si>
  <si>
    <t>S334550</t>
  </si>
  <si>
    <t>S334560</t>
  </si>
  <si>
    <t>Toot Hill Academy Resurface</t>
  </si>
  <si>
    <t>S334570</t>
  </si>
  <si>
    <t>Mapperley Primary School</t>
  </si>
  <si>
    <t>S334580</t>
  </si>
  <si>
    <t>S334590</t>
  </si>
  <si>
    <t>S334620</t>
  </si>
  <si>
    <t>Mansfield Academy</t>
  </si>
  <si>
    <t>S334650</t>
  </si>
  <si>
    <t>S334670</t>
  </si>
  <si>
    <t>S334680</t>
  </si>
  <si>
    <t>S334690</t>
  </si>
  <si>
    <t>St Peters Cof E Junior</t>
  </si>
  <si>
    <t>S334700</t>
  </si>
  <si>
    <t>The Kimberley School Markings</t>
  </si>
  <si>
    <t>S334730</t>
  </si>
  <si>
    <t>Rempton Primary School</t>
  </si>
  <si>
    <t>S334740</t>
  </si>
  <si>
    <t>S334750</t>
  </si>
  <si>
    <t>S334780</t>
  </si>
  <si>
    <t>S334800</t>
  </si>
  <si>
    <t>S334830</t>
  </si>
  <si>
    <t>Calverton Children's Centre</t>
  </si>
  <si>
    <t>S334850</t>
  </si>
  <si>
    <t>Athena School</t>
  </si>
  <si>
    <t>S334860</t>
  </si>
  <si>
    <t>St Botolphs Cof E Primary School</t>
  </si>
  <si>
    <t>S334880</t>
  </si>
  <si>
    <t>West View Children's Home</t>
  </si>
  <si>
    <t>S334910</t>
  </si>
  <si>
    <t>Toot Hill Academy Ramp</t>
  </si>
  <si>
    <t>S334930</t>
  </si>
  <si>
    <t>S334980</t>
  </si>
  <si>
    <t>S335020</t>
  </si>
  <si>
    <t>Cropwell Bishop Primary Shed</t>
  </si>
  <si>
    <t>S335030</t>
  </si>
  <si>
    <t>County House (Mansfield Registy Office)</t>
  </si>
  <si>
    <t>S335050</t>
  </si>
  <si>
    <t>S335060</t>
  </si>
  <si>
    <t>S335070</t>
  </si>
  <si>
    <t>Bilsthorpe Young Peoples Centre</t>
  </si>
  <si>
    <t>S335080</t>
  </si>
  <si>
    <t>S335090</t>
  </si>
  <si>
    <t>Hollywell Primary Planting</t>
  </si>
  <si>
    <t>S335100</t>
  </si>
  <si>
    <t>Gilthill Primary School</t>
  </si>
  <si>
    <t>S335110</t>
  </si>
  <si>
    <t>S335190</t>
  </si>
  <si>
    <t>Gotham Primary School Roof</t>
  </si>
  <si>
    <t>S335230</t>
  </si>
  <si>
    <t>Hawtonville Young Peoples Ctr Bolt Block</t>
  </si>
  <si>
    <t>S335240</t>
  </si>
  <si>
    <t>Hawtonville Young Peoples Ctr Planting</t>
  </si>
  <si>
    <t>S335320</t>
  </si>
  <si>
    <t>Forest Town Primary Trees</t>
  </si>
  <si>
    <t>S380000</t>
  </si>
  <si>
    <t>Foxwood Academy Bramcote</t>
  </si>
  <si>
    <t>S454400</t>
  </si>
  <si>
    <t>Priory Contact Centre, Worksop</t>
  </si>
  <si>
    <t>Trent Court, Boughton</t>
  </si>
  <si>
    <t>Lings Bar Hospital, Gamston</t>
  </si>
  <si>
    <t>SBU3137</t>
  </si>
  <si>
    <t>Rampton Primary School</t>
  </si>
  <si>
    <t>SBU3138</t>
  </si>
  <si>
    <t>Roundabout After School Club</t>
  </si>
  <si>
    <t>SBU3139</t>
  </si>
  <si>
    <t>Poppyfields Centre</t>
  </si>
  <si>
    <t>SBU3140</t>
  </si>
  <si>
    <t>Priory Court</t>
  </si>
  <si>
    <t>SBU3141</t>
  </si>
  <si>
    <t>SBU3142</t>
  </si>
  <si>
    <t>St Augustine's Catholic Primary Sch</t>
  </si>
  <si>
    <t>SBU3143</t>
  </si>
  <si>
    <t>St Joseph's Catholic Primary School</t>
  </si>
  <si>
    <t>SBU3144</t>
  </si>
  <si>
    <t>St Mary's Catholic Primary Sch</t>
  </si>
  <si>
    <t>SBU3145</t>
  </si>
  <si>
    <t>Our Lady of Perpetual Succour Prim Acad</t>
  </si>
  <si>
    <t>SBU3146</t>
  </si>
  <si>
    <t>Our Lady &amp; St Edwards RC Primary Sch</t>
  </si>
  <si>
    <t>SBU3147</t>
  </si>
  <si>
    <t>St Margaret Clitherow Catholic Prim Acad</t>
  </si>
  <si>
    <t>SBU3148</t>
  </si>
  <si>
    <t>St Teresa's Catholic Primary School</t>
  </si>
  <si>
    <t>SBU3149</t>
  </si>
  <si>
    <t>Blessed Robert Widmerpool Catholic Acad</t>
  </si>
  <si>
    <t>SBU3150</t>
  </si>
  <si>
    <t>St Paterick's Catholic Voluntary Academy</t>
  </si>
  <si>
    <t>The King’s Church Of England Primary Aca</t>
  </si>
  <si>
    <t>hssse Gray Primary</t>
  </si>
  <si>
    <t>SN15900</t>
  </si>
  <si>
    <t>The Mill Adventure Base</t>
  </si>
  <si>
    <t>21 Berry Park, Lea, Mansfield</t>
  </si>
  <si>
    <t>SN64300</t>
  </si>
  <si>
    <t>Hucknall Flying High Primary</t>
  </si>
  <si>
    <t>SN64400</t>
  </si>
  <si>
    <t>Fortuna Primary School</t>
  </si>
  <si>
    <t>SN64500</t>
  </si>
  <si>
    <t>SN64600</t>
  </si>
  <si>
    <t>SN64700</t>
  </si>
  <si>
    <t>Summit Centre (Kickstart Academy)</t>
  </si>
  <si>
    <t>SN64800</t>
  </si>
  <si>
    <t>Summit Centre (Kay Appleby)</t>
  </si>
  <si>
    <t>SN64900</t>
  </si>
  <si>
    <t>County Enterprize Foods (Worksop)</t>
  </si>
  <si>
    <t>SN65000</t>
  </si>
  <si>
    <t>Ollerton Day Services</t>
  </si>
  <si>
    <t>SN65200</t>
  </si>
  <si>
    <t>Shireoaks Turbine Centre</t>
  </si>
  <si>
    <t>SS47900</t>
  </si>
  <si>
    <t>Cator Lane Tramway</t>
  </si>
  <si>
    <t>SS48000</t>
  </si>
  <si>
    <t>Sutton Bonnington Parish Council</t>
  </si>
  <si>
    <t>SS48100</t>
  </si>
  <si>
    <t>St Botolphs primary</t>
  </si>
  <si>
    <t>SS48200</t>
  </si>
  <si>
    <t>Church Lane Primary</t>
  </si>
  <si>
    <t>SS48300</t>
  </si>
  <si>
    <t>SS48400</t>
  </si>
  <si>
    <t>Grrenfields Academy</t>
  </si>
  <si>
    <t>SS48500</t>
  </si>
  <si>
    <t>East Leake Playing Field Charities</t>
  </si>
  <si>
    <t>SS48600</t>
  </si>
  <si>
    <t>Gedling Day Services</t>
  </si>
  <si>
    <t>SS48700</t>
  </si>
  <si>
    <t>Netherfield Day Services</t>
  </si>
  <si>
    <t>E</t>
  </si>
  <si>
    <t>I</t>
  </si>
  <si>
    <t>CHECK - SHOULD BE 0</t>
  </si>
  <si>
    <t>SUNDRY CREDITOR (Biller Direct)</t>
  </si>
  <si>
    <t>SUNDRY CREDITOR (Non Biller Direct)</t>
  </si>
  <si>
    <t>SUNDRY CREDITOR (External Other)</t>
  </si>
  <si>
    <t>CONTACT DETAILS (if internal)</t>
  </si>
  <si>
    <t>PROFIT CENTRE / INTERNAL ORDER NAME</t>
  </si>
  <si>
    <t>Line Text length check (description + CP name)</t>
  </si>
  <si>
    <t>SCH LEDGER BALANCES</t>
  </si>
  <si>
    <t>CHILDREN AND FAMILIES DEPARTMENT - SCHOOLS</t>
  </si>
  <si>
    <t>SCHOOL NAME =</t>
  </si>
  <si>
    <t>A BUDGET MANAGER</t>
  </si>
  <si>
    <t>A HEAD TEACHER</t>
  </si>
  <si>
    <t>0115 912 3456</t>
  </si>
  <si>
    <t xml:space="preserve">Mapperley Plains Primary </t>
  </si>
  <si>
    <t>St John The Baptist C of E Primary</t>
  </si>
  <si>
    <t>All Hallows C of E Primary</t>
  </si>
  <si>
    <t>St Wilfrid's C of E Primary</t>
  </si>
  <si>
    <t>Halam C of E Primary</t>
  </si>
  <si>
    <t>Lowdham C of E Primary</t>
  </si>
  <si>
    <t>Phoenix Infant &amp; Nursery</t>
  </si>
  <si>
    <t xml:space="preserve">Woodborough Woods Foundation </t>
  </si>
  <si>
    <t>Stanhope Primary &amp; Nursery</t>
  </si>
  <si>
    <t>Arnold Mill Primary &amp; Nursery</t>
  </si>
  <si>
    <t>Priory Junior</t>
  </si>
  <si>
    <t xml:space="preserve">Pinewood Infant </t>
  </si>
  <si>
    <t>Bramcote C of E Primary</t>
  </si>
  <si>
    <t>St John's C of E Primary</t>
  </si>
  <si>
    <t>Banks Road Infant &amp; Nursery</t>
  </si>
  <si>
    <t>Albany Infant &amp; Nursery</t>
  </si>
  <si>
    <t>Normanton-on-Soar Primary</t>
  </si>
  <si>
    <t>Costock C of E Primary</t>
  </si>
  <si>
    <t>Trowell C of E Primary</t>
  </si>
  <si>
    <t>James Peacock Infant &amp; Nursery</t>
  </si>
  <si>
    <t xml:space="preserve">Wadsworth Fields Primary </t>
  </si>
  <si>
    <t>Carr Hill Primary &amp; Nursery</t>
  </si>
  <si>
    <t xml:space="preserve">Ordsall Primary </t>
  </si>
  <si>
    <t>Hallcroft Infant &amp; Nursery</t>
  </si>
  <si>
    <t>Elkesley Primary &amp; Nursery</t>
  </si>
  <si>
    <t>Misterton Primary &amp; Nursey</t>
  </si>
  <si>
    <t>Sutton-on-Trent Primary</t>
  </si>
  <si>
    <t>Dunham C of E Primary</t>
  </si>
  <si>
    <t>Gamston C of E Primary</t>
  </si>
  <si>
    <t xml:space="preserve">St Peter's C of E Primary </t>
  </si>
  <si>
    <t>St Matthew's C of E Primary</t>
  </si>
  <si>
    <t>North Wheatley C of E Primary</t>
  </si>
  <si>
    <t>Ranby C of E Primary</t>
  </si>
  <si>
    <t>Sturton Le Steeple C of E Primary</t>
  </si>
  <si>
    <t>Sutton-cum-Lound C of E Primary</t>
  </si>
  <si>
    <t>Brinsley Primary &amp; Nursery</t>
  </si>
  <si>
    <t>Jacksdale Primary &amp; Nursery</t>
  </si>
  <si>
    <t>Selston C of E Infant &amp; Nursery</t>
  </si>
  <si>
    <t>Holly Hill Primary &amp; Nursery</t>
  </si>
  <si>
    <t>Underwood C of E Primary</t>
  </si>
  <si>
    <t>Westwood Infant &amp; Nursery</t>
  </si>
  <si>
    <t>Larkfields Junior</t>
  </si>
  <si>
    <t>Brookhill Leys Primary &amp; Nursery</t>
  </si>
  <si>
    <t xml:space="preserve">Beardall Fields Primary </t>
  </si>
  <si>
    <t>Butler's Hill Infant &amp; Nursery</t>
  </si>
  <si>
    <t>Edgewood Primary &amp; Nursery</t>
  </si>
  <si>
    <t>Hucknall National C of E Primary</t>
  </si>
  <si>
    <t>Newstead Primary &amp; Nursery</t>
  </si>
  <si>
    <t>Abbey Gates Primary School</t>
  </si>
  <si>
    <t>Ravenshead C of E Primary</t>
  </si>
  <si>
    <t>Christ Church C of E Infant</t>
  </si>
  <si>
    <t xml:space="preserve">Lovers Lane Primary </t>
  </si>
  <si>
    <t>Mount C of E Primary &amp; Nursery</t>
  </si>
  <si>
    <t>Dean Hole C of E Primary</t>
  </si>
  <si>
    <t>Coddington C of E Primary</t>
  </si>
  <si>
    <t>All Saints Anglican/Methodist Pri</t>
  </si>
  <si>
    <t>Kneesall C of E Primary</t>
  </si>
  <si>
    <t>Norwell C of E Primary</t>
  </si>
  <si>
    <t>Bunny C of E Primary</t>
  </si>
  <si>
    <t>St Peter's C of E Junior</t>
  </si>
  <si>
    <t>Cotgrave C of E Primary</t>
  </si>
  <si>
    <t>Langar C of E Primary</t>
  </si>
  <si>
    <t>King Edwin Primary &amp; Nursery</t>
  </si>
  <si>
    <t>Maun Infant &amp; Nursery</t>
  </si>
  <si>
    <t>St Luke's C of E Primary</t>
  </si>
  <si>
    <t>Redlands Primary &amp; Nursery</t>
  </si>
  <si>
    <t xml:space="preserve">Haggonfields Primary </t>
  </si>
  <si>
    <t xml:space="preserve">Sir Edmund Hillary Primary </t>
  </si>
  <si>
    <t>St Anne's C of E Primary</t>
  </si>
  <si>
    <t>St Mary &amp; St Martin, Blyth</t>
  </si>
  <si>
    <t>Lake View Primary &amp; Nursery</t>
  </si>
  <si>
    <t>Cuckney C of E Primary</t>
  </si>
  <si>
    <t>Edwinstowe St Mary's C of E Pri</t>
  </si>
  <si>
    <t>St Patrick's Catholic Primary</t>
  </si>
  <si>
    <t>Walesby C of E Primary</t>
  </si>
  <si>
    <t>Prospect Hill Infant &amp; Nursery</t>
  </si>
  <si>
    <t xml:space="preserve">Holy Family Catholic Primary </t>
  </si>
  <si>
    <t xml:space="preserve">Morven Park Primary </t>
  </si>
  <si>
    <t>Orchard Primary &amp; Nursery</t>
  </si>
  <si>
    <t>Annesley Primary &amp; Nursery</t>
  </si>
  <si>
    <t>Hillocks Primary &amp; Nursery</t>
  </si>
  <si>
    <t xml:space="preserve">St Edmund's C of E Primary </t>
  </si>
  <si>
    <t>Northfield Primary &amp; Nursery</t>
  </si>
  <si>
    <t>John T. Rice Infant &amp; Nursery</t>
  </si>
  <si>
    <t>Nettleworth Infant &amp; Nursery</t>
  </si>
  <si>
    <t>All Saints C of E Infant</t>
  </si>
  <si>
    <t>Priestsic Primary &amp; Nursery</t>
  </si>
  <si>
    <t>Abbey Hill Primary &amp; Nursery</t>
  </si>
  <si>
    <t>St Andrew's C of E Primary</t>
  </si>
  <si>
    <t>Healdswood Infant &amp; Nursery</t>
  </si>
  <si>
    <t>Dalestorth Primary &amp; Nursery</t>
  </si>
  <si>
    <t>Hetts Lane Infant &amp; Nursery</t>
  </si>
  <si>
    <t xml:space="preserve">Netherfield Infant </t>
  </si>
  <si>
    <t xml:space="preserve">King Edward Primary </t>
  </si>
  <si>
    <t>Sutton Road Primary &amp; Nursery</t>
  </si>
  <si>
    <t xml:space="preserve">Crescent Primary </t>
  </si>
  <si>
    <t>Farmilo Primary &amp; Nursery</t>
  </si>
  <si>
    <t>Intake Farm Primary &amp; Nursery</t>
  </si>
  <si>
    <t>Berry Hill Primary &amp; Nursery</t>
  </si>
  <si>
    <t xml:space="preserve">Asquith Primary </t>
  </si>
  <si>
    <t xml:space="preserve">Heathlands Primary </t>
  </si>
  <si>
    <t xml:space="preserve">Brierley Forest Primary </t>
  </si>
  <si>
    <t>St Augustine's School</t>
  </si>
  <si>
    <t xml:space="preserve">Holgate Primary </t>
  </si>
  <si>
    <t>Fountaindale Special</t>
  </si>
  <si>
    <t>Orchard Special</t>
  </si>
  <si>
    <t>Ash Lea Special</t>
  </si>
  <si>
    <t>Notts County Council - SEN Dept</t>
  </si>
  <si>
    <t>Staffing Needs Ltd</t>
  </si>
  <si>
    <t>Nottingham City Council</t>
  </si>
  <si>
    <t>Notts County Council</t>
  </si>
  <si>
    <t>Trevor Booking</t>
  </si>
  <si>
    <t xml:space="preserve">SCHOOL PROFIT CENTRE (SAP) = </t>
  </si>
  <si>
    <t>Prem Exp Fund By Form Capital</t>
  </si>
  <si>
    <t>Prem Exp Fund By Other Capital</t>
  </si>
  <si>
    <t>Prem Exp Fund By School Budget</t>
  </si>
  <si>
    <t>Vehicles Fund From DFC</t>
  </si>
  <si>
    <t>Vehicles Fund By Other Capital Grant</t>
  </si>
  <si>
    <t>Vehicles Fund From School Budget</t>
  </si>
  <si>
    <t>Equip Exp Fund By Other Capital</t>
  </si>
  <si>
    <t>Equip Capital Fnd School Budget Inc Laef</t>
  </si>
  <si>
    <t>Ict Capital Exp Fund By Form Capital</t>
  </si>
  <si>
    <t>Ict Capital Exp Fund By Capital Grant</t>
  </si>
  <si>
    <t>Ict Capital Exp Fund By School Budget</t>
  </si>
  <si>
    <t xml:space="preserve">SCHOOL NAME = </t>
  </si>
  <si>
    <t>SUNDRY CREDITOR CAPITAL</t>
  </si>
  <si>
    <t>SUNDRY CREDITOR CAPITAL- ASDM</t>
  </si>
  <si>
    <t>Cap</t>
  </si>
  <si>
    <t>Counterparty check</t>
  </si>
  <si>
    <t xml:space="preserve">HEAD TEACHER = </t>
  </si>
  <si>
    <t>Internal - Other NCC School</t>
  </si>
  <si>
    <t>SUNDRY CREDITOR (Other NCC Schools)</t>
  </si>
  <si>
    <t>PLEASE DO NOT DELETE ANY LINES</t>
  </si>
  <si>
    <t>Before you complete the spreadsheet please look at the completed 'Example' and read the guidance in the Final Accounts Pack. Please also read the guide to completing Sundry Creditor &amp; Debtors.</t>
  </si>
  <si>
    <t>Please send supporting documentation e.g. invoice or goods received note, via e-mail or ERICA.</t>
  </si>
  <si>
    <t>School Profit Centre</t>
  </si>
  <si>
    <t>As per SAP</t>
  </si>
  <si>
    <t>School Name</t>
  </si>
  <si>
    <t>This will populate</t>
  </si>
  <si>
    <t>Head teacher name</t>
  </si>
  <si>
    <t>35 characters maximum.  Do not use any commas, apostrophes, double quotes or £ signs please.  Supply enough information to describe what the transaction is for e.g. Invoice No. Supplier name, detail of goods etc.  This will appear on your BMS report FI038 so make sure it is meaningful.</t>
  </si>
  <si>
    <t>Head Teacher</t>
  </si>
  <si>
    <t>HEAD TEACHER =</t>
  </si>
  <si>
    <t>01623 461313</t>
  </si>
  <si>
    <t>01623 477280</t>
  </si>
  <si>
    <t>0115 9539927</t>
  </si>
  <si>
    <t>01427 880342</t>
  </si>
  <si>
    <t>01623 465588</t>
  </si>
  <si>
    <t>01623 468558</t>
  </si>
  <si>
    <t>01777 838615</t>
  </si>
  <si>
    <t>01636 821286</t>
  </si>
  <si>
    <t>0115 9652472</t>
  </si>
  <si>
    <t>0115 9212727</t>
  </si>
  <si>
    <t>01623 461010</t>
  </si>
  <si>
    <t>0115 9652136</t>
  </si>
  <si>
    <t>0115 9525694</t>
  </si>
  <si>
    <t>01623 477629</t>
  </si>
  <si>
    <t>01509 852084</t>
  </si>
  <si>
    <t>01909 730408</t>
  </si>
  <si>
    <t>01302 710580</t>
  </si>
  <si>
    <t>01623 842223</t>
  </si>
  <si>
    <t>01623 420244</t>
  </si>
  <si>
    <t>01623 468806</t>
  </si>
  <si>
    <t>01909 478681</t>
  </si>
  <si>
    <t>0115 9819292</t>
  </si>
  <si>
    <t>01636 636219</t>
  </si>
  <si>
    <t>01773 712128</t>
  </si>
  <si>
    <t>0115 9179881</t>
  </si>
  <si>
    <t>01949 838246</t>
  </si>
  <si>
    <t>0115 9561337</t>
  </si>
  <si>
    <t>0115 9179277</t>
  </si>
  <si>
    <t>0115 9179224</t>
  </si>
  <si>
    <t>01773 719463</t>
  </si>
  <si>
    <t>01777 870439</t>
  </si>
  <si>
    <t>0115 9179212</t>
  </si>
  <si>
    <t>01909 591218</t>
  </si>
  <si>
    <t>0115 9178355</t>
  </si>
  <si>
    <t>01623 842683</t>
  </si>
  <si>
    <t>0115 9568289</t>
  </si>
  <si>
    <t>01636 525324</t>
  </si>
  <si>
    <t>01773 782868</t>
  </si>
  <si>
    <t>01773 782843</t>
  </si>
  <si>
    <t>01777 708065</t>
  </si>
  <si>
    <t>01159638845</t>
  </si>
  <si>
    <t>01427 890284</t>
  </si>
  <si>
    <t>01623 484522</t>
  </si>
  <si>
    <t>0115 9521717</t>
  </si>
  <si>
    <t>0115 9194343</t>
  </si>
  <si>
    <t>01623 455255</t>
  </si>
  <si>
    <t>0115 9179226</t>
  </si>
  <si>
    <t>01909 473655</t>
  </si>
  <si>
    <t>0115 9144225</t>
  </si>
  <si>
    <t xml:space="preserve"> 0115 9747001</t>
  </si>
  <si>
    <t>01773 783930</t>
  </si>
  <si>
    <t>01509 880620</t>
  </si>
  <si>
    <t>0115 9320962</t>
  </si>
  <si>
    <t>01623 842257</t>
  </si>
  <si>
    <t>0115 9176550</t>
  </si>
  <si>
    <t>01777 248251</t>
  </si>
  <si>
    <t>01773 783898</t>
  </si>
  <si>
    <t>01623 480107</t>
  </si>
  <si>
    <t>01522 778609</t>
  </si>
  <si>
    <t>01623 455940</t>
  </si>
  <si>
    <t>0115 9313515</t>
  </si>
  <si>
    <t>0115 9663358</t>
  </si>
  <si>
    <t>0115 9179272</t>
  </si>
  <si>
    <t>01509 820112</t>
  </si>
  <si>
    <t>01623 479001</t>
  </si>
  <si>
    <t>01636 683550</t>
  </si>
  <si>
    <t>01623 459339</t>
  </si>
  <si>
    <t>01623 753681</t>
  </si>
  <si>
    <t>01909 475821</t>
  </si>
  <si>
    <t>01623 842250</t>
  </si>
  <si>
    <t>01427 848230</t>
  </si>
  <si>
    <t>0115 8476787</t>
  </si>
  <si>
    <t>01623 625589</t>
  </si>
  <si>
    <t>01427 890355</t>
  </si>
  <si>
    <t>0115 9263820</t>
  </si>
  <si>
    <t>0115 9525904</t>
  </si>
  <si>
    <t>01623 459395</t>
  </si>
  <si>
    <t>0115 9110193</t>
  </si>
  <si>
    <t>0115 9149889</t>
  </si>
  <si>
    <t>01623 822111</t>
  </si>
  <si>
    <t>01623 478477</t>
  </si>
  <si>
    <t>0115 9748002</t>
  </si>
  <si>
    <t>01777 702728</t>
  </si>
  <si>
    <t>0115 9892744</t>
  </si>
  <si>
    <t>01909 486374</t>
  </si>
  <si>
    <t>0115 9252698  ext 170/ mobile 07545265227</t>
  </si>
  <si>
    <t>0115 9747885</t>
  </si>
  <si>
    <t>0115 9177111</t>
  </si>
  <si>
    <t>0115 9112991</t>
  </si>
  <si>
    <t>01623 646624</t>
  </si>
  <si>
    <t>01636 680051</t>
  </si>
  <si>
    <t>01777 817350</t>
  </si>
  <si>
    <t>01522 703428</t>
  </si>
  <si>
    <t>01777 228383</t>
  </si>
  <si>
    <t>01909 473223</t>
  </si>
  <si>
    <t>01777 705990</t>
  </si>
  <si>
    <t>0115 9649360</t>
  </si>
  <si>
    <t>01427 880409</t>
  </si>
  <si>
    <t>01777 703736</t>
  </si>
  <si>
    <t>0115 9568277</t>
  </si>
  <si>
    <t>01623 860575</t>
  </si>
  <si>
    <t>0115 9140201</t>
  </si>
  <si>
    <t>0115 9743303</t>
  </si>
  <si>
    <t>0115 9652775</t>
  </si>
  <si>
    <t>01623 625552</t>
  </si>
  <si>
    <t>01773 783909</t>
  </si>
  <si>
    <t>01777 817330</t>
  </si>
  <si>
    <t>01623 456516</t>
  </si>
  <si>
    <t>0115 9560967</t>
  </si>
  <si>
    <t>0115 9531606</t>
  </si>
  <si>
    <t>01909 472465</t>
  </si>
  <si>
    <t>0115 9526100</t>
  </si>
  <si>
    <t>01623 480440</t>
  </si>
  <si>
    <t>01949 850618</t>
  </si>
  <si>
    <t>01623 842224</t>
  </si>
  <si>
    <t>0115 9149751</t>
  </si>
  <si>
    <t>01623 842545</t>
  </si>
  <si>
    <t>01623 454969</t>
  </si>
  <si>
    <t>01623 462449</t>
  </si>
  <si>
    <t>01777 703683</t>
  </si>
  <si>
    <t>01777 817265</t>
  </si>
  <si>
    <t>0115 9258548</t>
  </si>
  <si>
    <t>0115 9536688</t>
  </si>
  <si>
    <t>0115 9560990</t>
  </si>
  <si>
    <t>01636 892485</t>
  </si>
  <si>
    <t>01777 702852</t>
  </si>
  <si>
    <t>01623 465705</t>
  </si>
  <si>
    <t>01636 682255</t>
  </si>
  <si>
    <t>01777 702948</t>
  </si>
  <si>
    <t>01773 783899</t>
  </si>
  <si>
    <t>HARDWARE PURCHASE</t>
  </si>
  <si>
    <t>ICT BROUGHT PROF SVS</t>
  </si>
  <si>
    <t>Connectivity Capital From DFC</t>
  </si>
  <si>
    <t>Connectivity Cap From Other Cap Grant</t>
  </si>
  <si>
    <t>Connectivity Capital From Sch Budget</t>
  </si>
  <si>
    <t>Server Capital From DFC</t>
  </si>
  <si>
    <t>Server Capital From Other Cap Grant</t>
  </si>
  <si>
    <t>Server Capital From Sch Budget</t>
  </si>
  <si>
    <t>Other Hardware Capital from DFC</t>
  </si>
  <si>
    <t>Other Hardware Cap from Other Cap Grant</t>
  </si>
  <si>
    <t>Other Hardware Capital from School Budget</t>
  </si>
  <si>
    <t>External - Arc, Via, Inspire, Vertas</t>
  </si>
  <si>
    <t>SCHEDULE OF SUNDRY CREDITORS - 2025/2026</t>
  </si>
  <si>
    <t>SCHEDULE OF SUNDRY CREDITORS - 2025-2026</t>
  </si>
  <si>
    <t>ROOM HIRE MARCH 25</t>
  </si>
  <si>
    <t>AGENCY SUPPLY MARCH 25</t>
  </si>
  <si>
    <t>CONTRIBUTION TO PROJECT 2025</t>
  </si>
  <si>
    <t>ADDITIONAL TEACHERS PAY 28.03.2025</t>
  </si>
  <si>
    <t>31.03.2026</t>
  </si>
  <si>
    <t>Save the spreadsheet in your own work area including your profit centre &amp; DFE number at the beginning of the file name e.g. Profit Centre DFE Number Sundry Creditor 2025-2026.xlsx.</t>
  </si>
  <si>
    <t>External - Central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</si>
</sst>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48" x14ac:knownFonts="1">
    <font>
      <sz val="10"/>
      <name val="Tahoma"/>
    </font>
    <font>
      <sz val="11"/>
      <color theme="1"/>
      <name val="Calibri"/>
      <family val="2"/>
      <scheme val="minor"/>
    </font>
    <font>
      <sz val="11"/>
      <color theme="1"/>
      <name val="Calibri"/>
      <family val="2"/>
      <scheme val="minor"/>
    </font>
    <font>
      <b/>
      <sz val="14"/>
      <name val="Tahoma"/>
      <family val="2"/>
    </font>
    <font>
      <b/>
      <sz val="12"/>
      <name val="Tahoma"/>
      <family val="2"/>
    </font>
    <font>
      <sz val="12"/>
      <name val="Tahoma"/>
      <family val="2"/>
    </font>
    <font>
      <sz val="8"/>
      <name val="Tahoma"/>
      <family val="2"/>
    </font>
    <font>
      <b/>
      <sz val="10"/>
      <name val="Tahoma"/>
      <family val="2"/>
    </font>
    <font>
      <sz val="10"/>
      <name val="Arial"/>
      <family val="2"/>
    </font>
    <font>
      <b/>
      <sz val="10"/>
      <name val="Arial"/>
      <family val="2"/>
    </font>
    <font>
      <sz val="10"/>
      <name val="Tahoma"/>
      <family val="2"/>
    </font>
    <font>
      <u/>
      <sz val="10"/>
      <color indexed="12"/>
      <name val="Tahoma"/>
      <family val="2"/>
    </font>
    <font>
      <b/>
      <sz val="12"/>
      <name val="Arial"/>
      <family val="2"/>
    </font>
    <font>
      <b/>
      <sz val="10"/>
      <color indexed="9"/>
      <name val="Arial"/>
      <family val="2"/>
    </font>
    <font>
      <sz val="10"/>
      <name val="Arial"/>
      <family val="2"/>
    </font>
    <font>
      <sz val="9"/>
      <color indexed="81"/>
      <name val="Tahoma"/>
      <family val="2"/>
    </font>
    <font>
      <b/>
      <sz val="9"/>
      <color indexed="81"/>
      <name val="Tahoma"/>
      <family val="2"/>
    </font>
    <font>
      <b/>
      <u/>
      <sz val="10"/>
      <name val="Tahoma"/>
      <family val="2"/>
    </font>
    <font>
      <u/>
      <sz val="10"/>
      <color indexed="12"/>
      <name val="Tahoma"/>
      <family val="2"/>
    </font>
    <font>
      <b/>
      <u/>
      <sz val="10"/>
      <name val="Arial"/>
      <family val="2"/>
    </font>
    <font>
      <b/>
      <u/>
      <sz val="14"/>
      <color rgb="FFFF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rgb="FFFF0000"/>
      <name val="Tahoma"/>
      <family val="2"/>
    </font>
    <font>
      <sz val="11"/>
      <name val="Calibri"/>
      <family val="2"/>
      <scheme val="minor"/>
    </font>
    <font>
      <sz val="10"/>
      <name val="Tahoma"/>
      <family val="2"/>
    </font>
    <font>
      <b/>
      <sz val="10"/>
      <color rgb="FFFF0000"/>
      <name val="Tahoma"/>
      <family val="2"/>
    </font>
    <font>
      <b/>
      <u/>
      <sz val="10"/>
      <color rgb="FFFF0000"/>
      <name val="Tahoma"/>
      <family val="2"/>
    </font>
    <font>
      <sz val="8"/>
      <color rgb="FFFF0000"/>
      <name val="Tahoma"/>
      <family val="2"/>
    </font>
    <font>
      <b/>
      <sz val="12"/>
      <color rgb="FFFF0000"/>
      <name val="Tahoma"/>
      <family val="2"/>
    </font>
    <font>
      <b/>
      <sz val="8"/>
      <name val="Tahoma"/>
      <family val="2"/>
    </font>
    <font>
      <sz val="9"/>
      <color indexed="81"/>
      <name val="Tahoma"/>
      <charset val="1"/>
    </font>
    <font>
      <b/>
      <u/>
      <sz val="12"/>
      <name val="Tahoma"/>
      <family val="2"/>
    </font>
    <font>
      <b/>
      <u/>
      <sz val="9"/>
      <color rgb="FFFF0000"/>
      <name val="Tahoma"/>
      <family val="2"/>
    </font>
  </fonts>
  <fills count="46">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57"/>
        <bgColor indexed="64"/>
      </patternFill>
    </fill>
    <fill>
      <patternFill patternType="solid">
        <fgColor indexed="13"/>
        <bgColor indexed="64"/>
      </patternFill>
    </fill>
    <fill>
      <patternFill patternType="solid">
        <fgColor indexed="1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99FF"/>
        <bgColor indexed="64"/>
      </patternFill>
    </fill>
    <fill>
      <patternFill patternType="solid">
        <fgColor rgb="FFFF99CC"/>
        <bgColor indexed="64"/>
      </patternFill>
    </fill>
    <fill>
      <patternFill patternType="solid">
        <fgColor rgb="FFFFFF00"/>
        <bgColor indexed="64"/>
      </patternFill>
    </fill>
    <fill>
      <patternFill patternType="solid">
        <fgColor rgb="FFFF0000"/>
        <bgColor indexed="64"/>
      </patternFill>
    </fill>
  </fills>
  <borders count="21">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diagonal/>
    </border>
  </borders>
  <cellStyleXfs count="49">
    <xf numFmtId="0" fontId="0" fillId="0" borderId="0"/>
    <xf numFmtId="0" fontId="8" fillId="0" borderId="0"/>
    <xf numFmtId="0" fontId="11"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13" applyNumberFormat="0" applyAlignment="0" applyProtection="0"/>
    <xf numFmtId="0" fontId="29" fillId="12" borderId="14" applyNumberFormat="0" applyAlignment="0" applyProtection="0"/>
    <xf numFmtId="0" fontId="30" fillId="12" borderId="13" applyNumberFormat="0" applyAlignment="0" applyProtection="0"/>
    <xf numFmtId="0" fontId="31" fillId="0" borderId="15" applyNumberFormat="0" applyFill="0" applyAlignment="0" applyProtection="0"/>
    <xf numFmtId="0" fontId="32" fillId="13"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36" fillId="38" borderId="0" applyNumberFormat="0" applyBorder="0" applyAlignment="0" applyProtection="0"/>
    <xf numFmtId="0" fontId="10" fillId="0" borderId="0"/>
    <xf numFmtId="0" fontId="2" fillId="0" borderId="0"/>
    <xf numFmtId="0" fontId="2" fillId="14" borderId="17" applyNumberFormat="0" applyFont="0" applyAlignment="0" applyProtection="0"/>
    <xf numFmtId="0" fontId="1" fillId="0" borderId="0"/>
    <xf numFmtId="0" fontId="1" fillId="0" borderId="0"/>
    <xf numFmtId="43" fontId="39" fillId="0" borderId="0" applyFont="0" applyFill="0" applyBorder="0" applyAlignment="0" applyProtection="0"/>
  </cellStyleXfs>
  <cellXfs count="209">
    <xf numFmtId="0" fontId="0" fillId="0" borderId="0" xfId="0"/>
    <xf numFmtId="0" fontId="0" fillId="2" borderId="0" xfId="0" applyFill="1" applyAlignment="1">
      <alignment horizontal="center"/>
    </xf>
    <xf numFmtId="4" fontId="0" fillId="2" borderId="0" xfId="0" applyNumberFormat="1" applyFill="1"/>
    <xf numFmtId="0" fontId="0" fillId="2" borderId="0" xfId="0" applyFill="1"/>
    <xf numFmtId="0" fontId="4" fillId="2" borderId="0" xfId="0" applyFont="1" applyFill="1"/>
    <xf numFmtId="0" fontId="5" fillId="2" borderId="0" xfId="0" applyFont="1" applyFill="1" applyAlignment="1">
      <alignment horizontal="center"/>
    </xf>
    <xf numFmtId="4" fontId="5" fillId="2" borderId="0" xfId="0" applyNumberFormat="1" applyFont="1" applyFill="1"/>
    <xf numFmtId="0" fontId="5" fillId="2" borderId="0" xfId="0" applyFont="1" applyFill="1"/>
    <xf numFmtId="0" fontId="4" fillId="2" borderId="0" xfId="0" applyFont="1" applyFill="1" applyAlignment="1">
      <alignment horizontal="right"/>
    </xf>
    <xf numFmtId="0" fontId="4" fillId="2" borderId="1" xfId="0" applyFont="1" applyFill="1" applyBorder="1" applyAlignment="1">
      <alignment horizontal="center"/>
    </xf>
    <xf numFmtId="0" fontId="4" fillId="2" borderId="2" xfId="0" applyFont="1" applyFill="1" applyBorder="1" applyAlignment="1">
      <alignment horizontal="center"/>
    </xf>
    <xf numFmtId="4" fontId="4" fillId="2" borderId="2" xfId="0" applyNumberFormat="1" applyFont="1" applyFill="1" applyBorder="1" applyAlignment="1">
      <alignment horizontal="center"/>
    </xf>
    <xf numFmtId="0" fontId="5" fillId="2" borderId="3" xfId="0" applyFont="1" applyFill="1" applyBorder="1" applyAlignment="1">
      <alignment horizontal="center"/>
    </xf>
    <xf numFmtId="0" fontId="4" fillId="2" borderId="4" xfId="0" applyFont="1" applyFill="1" applyBorder="1" applyAlignment="1">
      <alignment horizontal="center"/>
    </xf>
    <xf numFmtId="0" fontId="5" fillId="2" borderId="4" xfId="0" applyFont="1" applyFill="1" applyBorder="1" applyAlignment="1">
      <alignment horizontal="center"/>
    </xf>
    <xf numFmtId="4" fontId="5" fillId="2" borderId="4" xfId="0" applyNumberFormat="1" applyFont="1" applyFill="1" applyBorder="1" applyAlignment="1">
      <alignment horizontal="center"/>
    </xf>
    <xf numFmtId="0" fontId="5" fillId="2" borderId="5" xfId="0" applyFont="1" applyFill="1" applyBorder="1" applyAlignment="1">
      <alignment horizontal="center"/>
    </xf>
    <xf numFmtId="0" fontId="0" fillId="0" borderId="0" xfId="0" applyAlignment="1">
      <alignment horizontal="center"/>
    </xf>
    <xf numFmtId="0" fontId="5" fillId="2" borderId="6" xfId="0" applyFont="1" applyFill="1" applyBorder="1" applyAlignment="1">
      <alignment horizontal="center"/>
    </xf>
    <xf numFmtId="0" fontId="7" fillId="2" borderId="4" xfId="0" applyFont="1" applyFill="1" applyBorder="1" applyAlignment="1">
      <alignment horizontal="center"/>
    </xf>
    <xf numFmtId="0" fontId="12" fillId="3" borderId="0" xfId="0" applyFont="1" applyFill="1" applyAlignment="1">
      <alignment horizontal="left"/>
    </xf>
    <xf numFmtId="0" fontId="8" fillId="3" borderId="0" xfId="0" applyFont="1" applyFill="1"/>
    <xf numFmtId="0" fontId="9" fillId="3" borderId="0" xfId="0" applyFont="1" applyFill="1" applyAlignment="1">
      <alignment horizontal="left"/>
    </xf>
    <xf numFmtId="0" fontId="9" fillId="3" borderId="0" xfId="0" applyFont="1" applyFill="1" applyAlignment="1">
      <alignment horizontal="center"/>
    </xf>
    <xf numFmtId="0" fontId="8" fillId="3" borderId="0" xfId="0" quotePrefix="1" applyFont="1" applyFill="1" applyAlignment="1">
      <alignment horizontal="left"/>
    </xf>
    <xf numFmtId="0" fontId="8" fillId="3" borderId="0" xfId="0" applyFont="1" applyFill="1" applyAlignment="1">
      <alignment horizontal="left"/>
    </xf>
    <xf numFmtId="0" fontId="9" fillId="3" borderId="0" xfId="0" quotePrefix="1" applyFont="1" applyFill="1" applyAlignment="1">
      <alignment horizontal="left"/>
    </xf>
    <xf numFmtId="0" fontId="9" fillId="3" borderId="0" xfId="0" applyFont="1" applyFill="1"/>
    <xf numFmtId="0" fontId="8" fillId="3" borderId="0" xfId="0" quotePrefix="1" applyFont="1" applyFill="1"/>
    <xf numFmtId="0" fontId="9" fillId="3" borderId="0" xfId="0" applyFont="1" applyFill="1" applyAlignment="1">
      <alignment horizontal="left" vertical="top"/>
    </xf>
    <xf numFmtId="0" fontId="8" fillId="3" borderId="0" xfId="0" applyFont="1" applyFill="1" applyAlignment="1">
      <alignment horizontal="center" vertical="top"/>
    </xf>
    <xf numFmtId="0" fontId="8" fillId="3" borderId="0" xfId="0" quotePrefix="1" applyFont="1" applyFill="1" applyAlignment="1">
      <alignment horizontal="left" vertical="top"/>
    </xf>
    <xf numFmtId="0" fontId="8" fillId="3" borderId="0" xfId="0" quotePrefix="1" applyFont="1" applyFill="1" applyAlignment="1">
      <alignment horizontal="left" vertical="top" wrapText="1"/>
    </xf>
    <xf numFmtId="0" fontId="0" fillId="2" borderId="5" xfId="0" applyFill="1" applyBorder="1" applyAlignment="1">
      <alignment horizontal="center"/>
    </xf>
    <xf numFmtId="4" fontId="0" fillId="0" borderId="0" xfId="0" applyNumberFormat="1"/>
    <xf numFmtId="0" fontId="8" fillId="3" borderId="0" xfId="0" applyFont="1" applyFill="1" applyAlignment="1">
      <alignment horizontal="left" vertical="top"/>
    </xf>
    <xf numFmtId="0" fontId="8" fillId="3" borderId="0" xfId="0" applyFont="1" applyFill="1" applyAlignment="1">
      <alignment horizontal="left" vertical="top" wrapText="1"/>
    </xf>
    <xf numFmtId="0" fontId="13" fillId="4" borderId="5" xfId="1" applyFont="1" applyFill="1" applyBorder="1" applyAlignment="1">
      <alignment vertical="top" wrapText="1"/>
    </xf>
    <xf numFmtId="0" fontId="13" fillId="4" borderId="5" xfId="1" applyFont="1" applyFill="1" applyBorder="1" applyAlignment="1">
      <alignment horizontal="center" vertical="top" wrapText="1"/>
    </xf>
    <xf numFmtId="0" fontId="9" fillId="0" borderId="0" xfId="1" applyFont="1" applyAlignment="1">
      <alignment horizontal="left"/>
    </xf>
    <xf numFmtId="14" fontId="8" fillId="5" borderId="5" xfId="1" applyNumberFormat="1" applyFill="1" applyBorder="1" applyAlignment="1">
      <alignment horizontal="center"/>
    </xf>
    <xf numFmtId="0" fontId="8" fillId="0" borderId="5" xfId="1" applyBorder="1" applyAlignment="1">
      <alignment horizontal="center"/>
    </xf>
    <xf numFmtId="0" fontId="14" fillId="0" borderId="5" xfId="1" applyFont="1" applyBorder="1" applyAlignment="1">
      <alignment horizontal="center"/>
    </xf>
    <xf numFmtId="0" fontId="14" fillId="0" borderId="0" xfId="1" applyFont="1" applyAlignment="1">
      <alignment horizontal="center"/>
    </xf>
    <xf numFmtId="0" fontId="0" fillId="0" borderId="0" xfId="0" applyAlignment="1">
      <alignment horizontal="left"/>
    </xf>
    <xf numFmtId="0" fontId="9" fillId="6" borderId="2" xfId="1" applyFont="1" applyFill="1" applyBorder="1" applyAlignment="1">
      <alignment vertical="top" wrapText="1"/>
    </xf>
    <xf numFmtId="0" fontId="9" fillId="6" borderId="2" xfId="1" applyFont="1" applyFill="1" applyBorder="1" applyAlignment="1">
      <alignment horizontal="center" vertical="top" wrapText="1"/>
    </xf>
    <xf numFmtId="0" fontId="9" fillId="6" borderId="2" xfId="1" applyFont="1" applyFill="1" applyBorder="1" applyAlignment="1">
      <alignment horizontal="left" vertical="top" wrapText="1"/>
    </xf>
    <xf numFmtId="0" fontId="8" fillId="0" borderId="0" xfId="1" applyAlignment="1">
      <alignment horizontal="left"/>
    </xf>
    <xf numFmtId="0" fontId="5" fillId="0" borderId="0" xfId="0" quotePrefix="1" applyFont="1" applyAlignment="1">
      <alignment horizontal="center"/>
    </xf>
    <xf numFmtId="4" fontId="5" fillId="0" borderId="5" xfId="0" applyNumberFormat="1" applyFont="1" applyBorder="1" applyProtection="1">
      <protection locked="0"/>
    </xf>
    <xf numFmtId="0" fontId="5" fillId="0" borderId="5" xfId="0" applyFont="1" applyBorder="1" applyProtection="1">
      <protection locked="0"/>
    </xf>
    <xf numFmtId="0" fontId="5" fillId="2" borderId="2" xfId="0" applyFont="1" applyFill="1" applyBorder="1" applyAlignment="1">
      <alignment horizontal="center"/>
    </xf>
    <xf numFmtId="0" fontId="5" fillId="2" borderId="2" xfId="0" applyFont="1" applyFill="1" applyBorder="1"/>
    <xf numFmtId="0" fontId="4" fillId="0" borderId="5" xfId="0" applyFont="1" applyBorder="1"/>
    <xf numFmtId="49" fontId="5" fillId="0" borderId="5" xfId="0" applyNumberFormat="1" applyFont="1" applyBorder="1" applyAlignment="1">
      <alignment horizontal="center"/>
    </xf>
    <xf numFmtId="4" fontId="5" fillId="0" borderId="5" xfId="0" applyNumberFormat="1" applyFont="1" applyBorder="1"/>
    <xf numFmtId="0" fontId="5" fillId="0" borderId="5" xfId="0" applyFont="1" applyBorder="1"/>
    <xf numFmtId="0" fontId="0" fillId="0" borderId="5" xfId="0" applyBorder="1" applyAlignment="1">
      <alignment horizontal="center"/>
    </xf>
    <xf numFmtId="0" fontId="10" fillId="0" borderId="0" xfId="0" applyFont="1"/>
    <xf numFmtId="49" fontId="5" fillId="2" borderId="3" xfId="0" applyNumberFormat="1" applyFont="1" applyFill="1" applyBorder="1" applyAlignment="1">
      <alignment horizontal="center"/>
    </xf>
    <xf numFmtId="0" fontId="5" fillId="0" borderId="5" xfId="0" applyFont="1" applyBorder="1" applyAlignment="1" applyProtection="1">
      <alignment horizontal="center"/>
      <protection locked="0"/>
    </xf>
    <xf numFmtId="0" fontId="8" fillId="0" borderId="0" xfId="1" applyAlignment="1">
      <alignment horizontal="center"/>
    </xf>
    <xf numFmtId="0" fontId="8" fillId="0" borderId="0" xfId="0" applyFont="1" applyAlignment="1">
      <alignment horizontal="center"/>
    </xf>
    <xf numFmtId="0" fontId="8" fillId="0" borderId="0" xfId="0" applyFont="1"/>
    <xf numFmtId="0" fontId="17" fillId="0" borderId="0" xfId="0" applyFont="1"/>
    <xf numFmtId="0" fontId="9" fillId="3" borderId="0" xfId="0" quotePrefix="1" applyFont="1" applyFill="1" applyAlignment="1">
      <alignment horizontal="left" vertical="top" wrapText="1"/>
    </xf>
    <xf numFmtId="0" fontId="5" fillId="2" borderId="4" xfId="0" applyFont="1" applyFill="1" applyBorder="1" applyAlignment="1">
      <alignment horizontal="left"/>
    </xf>
    <xf numFmtId="0" fontId="11" fillId="3" borderId="0" xfId="2" applyFill="1" applyAlignment="1" applyProtection="1"/>
    <xf numFmtId="0" fontId="18" fillId="3" borderId="0" xfId="2" quotePrefix="1" applyFont="1" applyFill="1" applyAlignment="1" applyProtection="1">
      <alignment horizontal="left"/>
    </xf>
    <xf numFmtId="0" fontId="11" fillId="3" borderId="0" xfId="2" applyFill="1" applyAlignment="1" applyProtection="1">
      <alignment horizontal="left"/>
    </xf>
    <xf numFmtId="49" fontId="5" fillId="2" borderId="9" xfId="0" applyNumberFormat="1" applyFont="1" applyFill="1" applyBorder="1" applyAlignment="1">
      <alignment horizontal="center"/>
    </xf>
    <xf numFmtId="0" fontId="4" fillId="2" borderId="3" xfId="0" applyFont="1" applyFill="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0" fontId="9" fillId="39" borderId="0" xfId="0" applyFont="1" applyFill="1"/>
    <xf numFmtId="0" fontId="8" fillId="39" borderId="0" xfId="0" applyFont="1" applyFill="1"/>
    <xf numFmtId="0" fontId="37" fillId="0" borderId="0" xfId="0" applyFont="1" applyAlignment="1">
      <alignment horizontal="left"/>
    </xf>
    <xf numFmtId="0" fontId="37" fillId="0" borderId="0" xfId="0" applyFont="1" applyAlignment="1">
      <alignment horizontal="center"/>
    </xf>
    <xf numFmtId="4" fontId="37" fillId="0" borderId="0" xfId="0" applyNumberFormat="1" applyFont="1"/>
    <xf numFmtId="0" fontId="37" fillId="0" borderId="0" xfId="0" applyFont="1"/>
    <xf numFmtId="0" fontId="5" fillId="39" borderId="6" xfId="0" applyFont="1" applyFill="1" applyBorder="1" applyAlignment="1">
      <alignment horizontal="center"/>
    </xf>
    <xf numFmtId="0" fontId="2" fillId="0" borderId="0" xfId="44"/>
    <xf numFmtId="0" fontId="4" fillId="40" borderId="0" xfId="0" applyFont="1" applyFill="1" applyAlignment="1">
      <alignment horizontal="right"/>
    </xf>
    <xf numFmtId="0" fontId="0" fillId="40" borderId="0" xfId="0" applyFill="1"/>
    <xf numFmtId="0" fontId="0" fillId="40" borderId="0" xfId="0" applyFill="1" applyAlignment="1">
      <alignment horizontal="center"/>
    </xf>
    <xf numFmtId="0" fontId="10" fillId="0" borderId="5" xfId="0" applyFont="1" applyBorder="1"/>
    <xf numFmtId="0" fontId="0" fillId="0" borderId="5" xfId="0" applyBorder="1"/>
    <xf numFmtId="4" fontId="10" fillId="0" borderId="0" xfId="0" applyNumberFormat="1" applyFont="1"/>
    <xf numFmtId="0" fontId="0" fillId="39" borderId="0" xfId="0" applyFill="1" applyAlignment="1">
      <alignment horizontal="center"/>
    </xf>
    <xf numFmtId="0" fontId="0" fillId="39" borderId="0" xfId="0" applyFill="1"/>
    <xf numFmtId="4" fontId="5" fillId="40" borderId="0" xfId="0" applyNumberFormat="1" applyFont="1" applyFill="1"/>
    <xf numFmtId="0" fontId="4" fillId="40" borderId="0" xfId="0" applyFont="1" applyFill="1"/>
    <xf numFmtId="0" fontId="5" fillId="40" borderId="0" xfId="0" applyFont="1" applyFill="1" applyAlignment="1">
      <alignment horizontal="center"/>
    </xf>
    <xf numFmtId="0" fontId="4" fillId="40" borderId="0" xfId="0" applyFont="1" applyFill="1" applyAlignment="1">
      <alignment horizontal="center"/>
    </xf>
    <xf numFmtId="4" fontId="0" fillId="40" borderId="0" xfId="0" applyNumberFormat="1" applyFill="1"/>
    <xf numFmtId="0" fontId="5" fillId="40" borderId="0" xfId="0" applyFont="1" applyFill="1"/>
    <xf numFmtId="0" fontId="5" fillId="40" borderId="8" xfId="0" applyFont="1" applyFill="1" applyBorder="1" applyAlignment="1">
      <alignment horizontal="center"/>
    </xf>
    <xf numFmtId="0" fontId="4" fillId="40" borderId="4" xfId="0" applyFont="1" applyFill="1" applyBorder="1" applyAlignment="1">
      <alignment horizontal="center"/>
    </xf>
    <xf numFmtId="0" fontId="7" fillId="40" borderId="4" xfId="0" applyFont="1" applyFill="1" applyBorder="1" applyAlignment="1">
      <alignment horizontal="center"/>
    </xf>
    <xf numFmtId="0" fontId="5" fillId="40" borderId="5" xfId="0" applyFont="1" applyFill="1" applyBorder="1" applyAlignment="1">
      <alignment horizontal="center"/>
    </xf>
    <xf numFmtId="0" fontId="5" fillId="40" borderId="4" xfId="0" applyFont="1" applyFill="1" applyBorder="1" applyAlignment="1">
      <alignment horizontal="left"/>
    </xf>
    <xf numFmtId="0" fontId="5" fillId="40" borderId="5" xfId="0" applyFont="1" applyFill="1" applyBorder="1"/>
    <xf numFmtId="0" fontId="5" fillId="40" borderId="2" xfId="0" applyFont="1" applyFill="1" applyBorder="1"/>
    <xf numFmtId="0" fontId="5" fillId="40" borderId="6" xfId="0" quotePrefix="1" applyFont="1" applyFill="1" applyBorder="1" applyAlignment="1">
      <alignment horizontal="center"/>
    </xf>
    <xf numFmtId="0" fontId="4" fillId="0" borderId="5" xfId="0" applyFont="1" applyBorder="1" applyAlignment="1" applyProtection="1">
      <alignment horizontal="center"/>
      <protection locked="0"/>
    </xf>
    <xf numFmtId="0" fontId="4" fillId="0" borderId="5" xfId="0" applyFont="1" applyBorder="1" applyProtection="1">
      <protection locked="0"/>
    </xf>
    <xf numFmtId="0" fontId="38" fillId="0" borderId="0" xfId="0" applyFont="1"/>
    <xf numFmtId="0" fontId="38" fillId="0" borderId="0" xfId="0" applyFont="1" applyAlignment="1">
      <alignment vertical="top"/>
    </xf>
    <xf numFmtId="0" fontId="0" fillId="40" borderId="0" xfId="0" applyFill="1" applyAlignment="1">
      <alignment horizontal="left"/>
    </xf>
    <xf numFmtId="0" fontId="5" fillId="40" borderId="0" xfId="0" applyFont="1" applyFill="1" applyAlignment="1">
      <alignment horizontal="left"/>
    </xf>
    <xf numFmtId="0" fontId="5" fillId="40" borderId="5" xfId="0" applyFont="1" applyFill="1" applyBorder="1" applyAlignment="1">
      <alignment horizontal="left"/>
    </xf>
    <xf numFmtId="0" fontId="5" fillId="40" borderId="2" xfId="0" applyFont="1" applyFill="1" applyBorder="1" applyAlignment="1">
      <alignment horizontal="left"/>
    </xf>
    <xf numFmtId="0" fontId="5" fillId="2" borderId="2" xfId="0" applyFont="1" applyFill="1" applyBorder="1" applyAlignment="1">
      <alignment horizontal="left"/>
    </xf>
    <xf numFmtId="0" fontId="4" fillId="40" borderId="0" xfId="0" applyFont="1" applyFill="1" applyAlignment="1">
      <alignment horizontal="left"/>
    </xf>
    <xf numFmtId="0" fontId="0" fillId="39" borderId="0" xfId="0" applyFill="1" applyAlignment="1">
      <alignment horizontal="left"/>
    </xf>
    <xf numFmtId="43" fontId="10" fillId="7" borderId="0" xfId="48" applyFont="1" applyFill="1"/>
    <xf numFmtId="43" fontId="0" fillId="0" borderId="0" xfId="48" applyFont="1"/>
    <xf numFmtId="0" fontId="8" fillId="0" borderId="19" xfId="1" applyBorder="1" applyAlignment="1">
      <alignment horizontal="center"/>
    </xf>
    <xf numFmtId="0" fontId="8" fillId="0" borderId="19" xfId="1" applyBorder="1" applyAlignment="1">
      <alignment horizontal="left"/>
    </xf>
    <xf numFmtId="43" fontId="14" fillId="0" borderId="5" xfId="48" applyFont="1" applyFill="1" applyBorder="1" applyAlignment="1">
      <alignment horizontal="center"/>
    </xf>
    <xf numFmtId="43" fontId="9" fillId="6" borderId="2" xfId="48" applyFont="1" applyFill="1" applyBorder="1" applyAlignment="1">
      <alignment vertical="top" wrapText="1"/>
    </xf>
    <xf numFmtId="0" fontId="5" fillId="40" borderId="5" xfId="0" applyFont="1" applyFill="1" applyBorder="1" applyProtection="1">
      <protection locked="0"/>
    </xf>
    <xf numFmtId="0" fontId="5" fillId="39" borderId="5" xfId="0" applyFont="1" applyFill="1" applyBorder="1" applyAlignment="1">
      <alignment horizontal="center"/>
    </xf>
    <xf numFmtId="0" fontId="8" fillId="39" borderId="0" xfId="0" quotePrefix="1" applyFont="1" applyFill="1" applyAlignment="1">
      <alignment horizontal="left"/>
    </xf>
    <xf numFmtId="0" fontId="3" fillId="40" borderId="0" xfId="0" applyFont="1" applyFill="1" applyAlignment="1">
      <alignment horizontal="left"/>
    </xf>
    <xf numFmtId="0" fontId="3" fillId="2" borderId="0" xfId="0" applyFont="1" applyFill="1"/>
    <xf numFmtId="0" fontId="5" fillId="0" borderId="5" xfId="0" quotePrefix="1" applyFont="1" applyBorder="1" applyAlignment="1">
      <alignment horizontal="left"/>
    </xf>
    <xf numFmtId="0" fontId="13" fillId="4" borderId="5" xfId="48" applyNumberFormat="1" applyFont="1" applyFill="1" applyBorder="1" applyAlignment="1">
      <alignment vertical="top" wrapText="1"/>
    </xf>
    <xf numFmtId="0" fontId="14" fillId="0" borderId="5" xfId="48" applyNumberFormat="1" applyFont="1" applyFill="1" applyBorder="1" applyAlignment="1">
      <alignment horizontal="center"/>
    </xf>
    <xf numFmtId="0" fontId="8" fillId="0" borderId="0" xfId="48" applyNumberFormat="1" applyFont="1" applyFill="1" applyBorder="1" applyAlignment="1">
      <alignment horizontal="center"/>
    </xf>
    <xf numFmtId="0" fontId="8" fillId="0" borderId="19" xfId="48" applyNumberFormat="1" applyFont="1" applyFill="1" applyBorder="1" applyAlignment="1">
      <alignment horizontal="center"/>
    </xf>
    <xf numFmtId="0" fontId="0" fillId="41" borderId="0" xfId="0" applyFill="1"/>
    <xf numFmtId="0" fontId="5" fillId="42" borderId="3" xfId="0" applyFont="1" applyFill="1" applyBorder="1" applyAlignment="1">
      <alignment horizontal="center"/>
    </xf>
    <xf numFmtId="0" fontId="5" fillId="42" borderId="5" xfId="0" applyFont="1" applyFill="1" applyBorder="1" applyAlignment="1">
      <alignment horizontal="center"/>
    </xf>
    <xf numFmtId="0" fontId="5" fillId="42" borderId="2" xfId="0" applyFont="1" applyFill="1" applyBorder="1" applyAlignment="1">
      <alignment horizontal="center"/>
    </xf>
    <xf numFmtId="0" fontId="5" fillId="42" borderId="2" xfId="0" applyFont="1" applyFill="1" applyBorder="1" applyAlignment="1">
      <alignment horizontal="left"/>
    </xf>
    <xf numFmtId="4" fontId="4" fillId="42" borderId="2" xfId="0" applyNumberFormat="1" applyFont="1" applyFill="1" applyBorder="1"/>
    <xf numFmtId="0" fontId="5" fillId="42" borderId="7" xfId="0" applyFont="1" applyFill="1" applyBorder="1" applyAlignment="1">
      <alignment horizontal="center"/>
    </xf>
    <xf numFmtId="0" fontId="5" fillId="42" borderId="2" xfId="0" applyFont="1" applyFill="1" applyBorder="1"/>
    <xf numFmtId="0" fontId="0" fillId="0" borderId="0" xfId="0" applyAlignment="1">
      <alignment wrapText="1"/>
    </xf>
    <xf numFmtId="43" fontId="40" fillId="0" borderId="0" xfId="48" applyFont="1"/>
    <xf numFmtId="0" fontId="41" fillId="0" borderId="0" xfId="0" applyFont="1"/>
    <xf numFmtId="0" fontId="4" fillId="40" borderId="20" xfId="0" applyFont="1" applyFill="1" applyBorder="1" applyAlignment="1">
      <alignment horizontal="center"/>
    </xf>
    <xf numFmtId="0" fontId="4" fillId="40" borderId="2" xfId="0" applyFont="1" applyFill="1" applyBorder="1" applyAlignment="1">
      <alignment horizontal="center" vertical="center"/>
    </xf>
    <xf numFmtId="0" fontId="4" fillId="40" borderId="4" xfId="0" applyFont="1" applyFill="1" applyBorder="1" applyAlignment="1">
      <alignment horizontal="center" vertical="center"/>
    </xf>
    <xf numFmtId="0" fontId="6" fillId="0" borderId="0" xfId="0" applyFont="1" applyAlignment="1">
      <alignment wrapText="1"/>
    </xf>
    <xf numFmtId="0" fontId="42" fillId="0" borderId="0" xfId="0" applyFont="1" applyAlignment="1">
      <alignment wrapText="1"/>
    </xf>
    <xf numFmtId="0" fontId="8" fillId="0" borderId="19" xfId="0" applyFont="1" applyBorder="1" applyAlignment="1">
      <alignment horizontal="center"/>
    </xf>
    <xf numFmtId="4" fontId="43" fillId="40" borderId="0" xfId="0" applyNumberFormat="1" applyFont="1" applyFill="1" applyAlignment="1">
      <alignment horizontal="center"/>
    </xf>
    <xf numFmtId="0" fontId="8" fillId="0" borderId="5" xfId="1" applyBorder="1" applyAlignment="1">
      <alignment horizontal="left"/>
    </xf>
    <xf numFmtId="43" fontId="0" fillId="40" borderId="0" xfId="48" applyFont="1" applyFill="1"/>
    <xf numFmtId="0" fontId="0" fillId="2" borderId="4" xfId="0" applyFill="1" applyBorder="1" applyAlignment="1">
      <alignment horizontal="center"/>
    </xf>
    <xf numFmtId="4" fontId="5" fillId="40" borderId="5" xfId="0" applyNumberFormat="1" applyFont="1" applyFill="1" applyBorder="1"/>
    <xf numFmtId="0" fontId="5" fillId="2" borderId="5" xfId="0" applyFont="1" applyFill="1" applyBorder="1" applyAlignment="1">
      <alignment horizontal="left"/>
    </xf>
    <xf numFmtId="0" fontId="5" fillId="43" borderId="6" xfId="0" applyFont="1" applyFill="1" applyBorder="1" applyAlignment="1">
      <alignment horizontal="center"/>
    </xf>
    <xf numFmtId="49" fontId="5" fillId="43" borderId="5" xfId="0" applyNumberFormat="1" applyFont="1" applyFill="1" applyBorder="1" applyAlignment="1">
      <alignment horizontal="center"/>
    </xf>
    <xf numFmtId="4" fontId="5" fillId="43" borderId="5" xfId="0" applyNumberFormat="1" applyFont="1" applyFill="1" applyBorder="1"/>
    <xf numFmtId="0" fontId="5" fillId="43" borderId="5" xfId="0" applyFont="1" applyFill="1" applyBorder="1" applyAlignment="1">
      <alignment horizontal="center"/>
    </xf>
    <xf numFmtId="0" fontId="5" fillId="43" borderId="5" xfId="0" applyFont="1" applyFill="1" applyBorder="1"/>
    <xf numFmtId="0" fontId="0" fillId="43" borderId="5" xfId="0" applyFill="1" applyBorder="1" applyAlignment="1">
      <alignment horizontal="center"/>
    </xf>
    <xf numFmtId="4" fontId="5" fillId="2" borderId="4" xfId="0" applyNumberFormat="1" applyFont="1" applyFill="1" applyBorder="1" applyAlignment="1">
      <alignment horizontal="right"/>
    </xf>
    <xf numFmtId="4" fontId="5" fillId="2" borderId="5" xfId="0" applyNumberFormat="1" applyFont="1" applyFill="1" applyBorder="1" applyAlignment="1">
      <alignment horizontal="right"/>
    </xf>
    <xf numFmtId="4" fontId="5" fillId="2" borderId="2" xfId="0" applyNumberFormat="1" applyFont="1" applyFill="1" applyBorder="1" applyAlignment="1">
      <alignment horizontal="right"/>
    </xf>
    <xf numFmtId="0" fontId="5" fillId="0" borderId="6" xfId="0" applyFont="1" applyBorder="1" applyAlignment="1">
      <alignment horizontal="left"/>
    </xf>
    <xf numFmtId="0" fontId="5" fillId="0" borderId="5" xfId="0" applyFont="1" applyBorder="1" applyAlignment="1">
      <alignment horizontal="left"/>
    </xf>
    <xf numFmtId="0" fontId="5" fillId="0" borderId="5" xfId="0" applyFont="1" applyBorder="1" applyAlignment="1" applyProtection="1">
      <alignment horizontal="left"/>
      <protection locked="0"/>
    </xf>
    <xf numFmtId="4" fontId="5" fillId="0" borderId="5" xfId="0" applyNumberFormat="1" applyFont="1" applyBorder="1" applyAlignment="1">
      <alignment horizontal="right"/>
    </xf>
    <xf numFmtId="0" fontId="5" fillId="0" borderId="2" xfId="0" applyFont="1" applyBorder="1" applyAlignment="1">
      <alignment horizontal="left"/>
    </xf>
    <xf numFmtId="0" fontId="4" fillId="0" borderId="5" xfId="0" applyFont="1" applyBorder="1" applyAlignment="1">
      <alignment horizontal="left"/>
    </xf>
    <xf numFmtId="0" fontId="10" fillId="0" borderId="5" xfId="0" applyFont="1" applyBorder="1" applyAlignment="1">
      <alignment horizontal="center"/>
    </xf>
    <xf numFmtId="4" fontId="43" fillId="2" borderId="0" xfId="0" applyNumberFormat="1" applyFont="1" applyFill="1"/>
    <xf numFmtId="0" fontId="5" fillId="40" borderId="2" xfId="0" applyFont="1" applyFill="1" applyBorder="1" applyAlignment="1">
      <alignment horizontal="center"/>
    </xf>
    <xf numFmtId="0" fontId="7" fillId="40" borderId="20" xfId="0" applyFont="1" applyFill="1" applyBorder="1" applyAlignment="1">
      <alignment horizontal="center"/>
    </xf>
    <xf numFmtId="0" fontId="46" fillId="0" borderId="0" xfId="0" applyFont="1" applyAlignment="1">
      <alignment horizontal="left" vertical="center"/>
    </xf>
    <xf numFmtId="0" fontId="47" fillId="0" borderId="0" xfId="0" applyFont="1"/>
    <xf numFmtId="0" fontId="17" fillId="0" borderId="0" xfId="0" applyFont="1" applyAlignment="1">
      <alignment horizontal="center" vertical="center"/>
    </xf>
    <xf numFmtId="164" fontId="10" fillId="40" borderId="0" xfId="48" applyNumberFormat="1" applyFont="1" applyFill="1"/>
    <xf numFmtId="49" fontId="5" fillId="0" borderId="5" xfId="0" quotePrefix="1" applyNumberFormat="1" applyFont="1" applyBorder="1" applyAlignment="1" applyProtection="1">
      <alignment horizontal="center"/>
      <protection locked="0"/>
    </xf>
    <xf numFmtId="49" fontId="5" fillId="0" borderId="5" xfId="0" applyNumberFormat="1" applyFont="1" applyBorder="1" applyAlignment="1" applyProtection="1">
      <alignment horizontal="center"/>
      <protection locked="0"/>
    </xf>
    <xf numFmtId="0" fontId="4" fillId="40" borderId="5" xfId="0" applyFont="1" applyFill="1" applyBorder="1" applyAlignment="1">
      <alignment horizontal="center"/>
    </xf>
    <xf numFmtId="0" fontId="7" fillId="40" borderId="5" xfId="0" applyFont="1" applyFill="1" applyBorder="1" applyAlignment="1">
      <alignment horizontal="center"/>
    </xf>
    <xf numFmtId="0" fontId="4" fillId="0" borderId="5" xfId="0" applyFont="1" applyBorder="1" applyAlignment="1">
      <alignment horizontal="center"/>
    </xf>
    <xf numFmtId="0" fontId="5" fillId="40" borderId="6" xfId="0" applyFont="1" applyFill="1" applyBorder="1" applyAlignment="1">
      <alignment horizontal="center"/>
    </xf>
    <xf numFmtId="0" fontId="5" fillId="40" borderId="7" xfId="0" applyFont="1" applyFill="1" applyBorder="1" applyAlignment="1">
      <alignment horizontal="center"/>
    </xf>
    <xf numFmtId="0" fontId="7" fillId="40" borderId="5" xfId="0" applyFont="1" applyFill="1" applyBorder="1" applyAlignment="1">
      <alignment vertical="center" wrapText="1"/>
    </xf>
    <xf numFmtId="0" fontId="10" fillId="44" borderId="0" xfId="0" applyFont="1" applyFill="1"/>
    <xf numFmtId="0" fontId="9" fillId="0" borderId="0" xfId="1" applyFont="1"/>
    <xf numFmtId="0" fontId="9" fillId="0" borderId="0" xfId="1" applyFont="1" applyAlignment="1">
      <alignment horizontal="center"/>
    </xf>
    <xf numFmtId="0" fontId="43" fillId="40" borderId="0" xfId="0" applyFont="1" applyFill="1" applyAlignment="1">
      <alignment horizontal="left"/>
    </xf>
    <xf numFmtId="0" fontId="0" fillId="45" borderId="0" xfId="0" applyFill="1"/>
    <xf numFmtId="0" fontId="9" fillId="3" borderId="0" xfId="0" applyFont="1" applyFill="1" applyAlignment="1">
      <alignment horizontal="left" vertical="top" wrapText="1"/>
    </xf>
    <xf numFmtId="0" fontId="0" fillId="0" borderId="0" xfId="0" applyAlignment="1">
      <alignment vertical="top"/>
    </xf>
    <xf numFmtId="0" fontId="0" fillId="2" borderId="2" xfId="0" applyFill="1" applyBorder="1" applyAlignment="1">
      <alignment horizontal="center"/>
    </xf>
    <xf numFmtId="0" fontId="0" fillId="2" borderId="4" xfId="0" applyFill="1" applyBorder="1" applyAlignment="1">
      <alignment horizontal="center"/>
    </xf>
    <xf numFmtId="0" fontId="20" fillId="40" borderId="0" xfId="0" applyFont="1" applyFill="1" applyAlignment="1">
      <alignment horizontal="center" vertical="center" wrapText="1"/>
    </xf>
    <xf numFmtId="0" fontId="4" fillId="40" borderId="0" xfId="0" applyFont="1" applyFill="1" applyAlignment="1">
      <alignment horizontal="right"/>
    </xf>
    <xf numFmtId="0" fontId="4" fillId="40" borderId="8" xfId="0" applyFont="1" applyFill="1" applyBorder="1" applyAlignment="1">
      <alignment horizontal="right"/>
    </xf>
    <xf numFmtId="0" fontId="4" fillId="40" borderId="2" xfId="0" applyFont="1" applyFill="1" applyBorder="1" applyAlignment="1">
      <alignment horizontal="center" vertical="center"/>
    </xf>
    <xf numFmtId="0" fontId="4" fillId="40" borderId="4" xfId="0" applyFont="1" applyFill="1" applyBorder="1" applyAlignment="1">
      <alignment horizontal="center" vertical="center"/>
    </xf>
    <xf numFmtId="0" fontId="4" fillId="40" borderId="2" xfId="0" applyFont="1" applyFill="1" applyBorder="1" applyAlignment="1">
      <alignment horizontal="center" vertical="center" wrapText="1"/>
    </xf>
    <xf numFmtId="0" fontId="4" fillId="40" borderId="4" xfId="0" applyFont="1" applyFill="1" applyBorder="1" applyAlignment="1">
      <alignment horizontal="center" vertical="center" wrapText="1"/>
    </xf>
    <xf numFmtId="0" fontId="44" fillId="40" borderId="2" xfId="0" applyFont="1" applyFill="1" applyBorder="1" applyAlignment="1">
      <alignment horizontal="center" vertical="center" wrapText="1"/>
    </xf>
    <xf numFmtId="0" fontId="44" fillId="40" borderId="4" xfId="0" applyFont="1" applyFill="1" applyBorder="1" applyAlignment="1">
      <alignment horizontal="center" vertical="center" wrapText="1"/>
    </xf>
    <xf numFmtId="0" fontId="7" fillId="40" borderId="2" xfId="0" applyFont="1" applyFill="1" applyBorder="1" applyAlignment="1">
      <alignment horizontal="center" vertical="center" wrapText="1"/>
    </xf>
    <xf numFmtId="0" fontId="7" fillId="40" borderId="4" xfId="0" applyFont="1" applyFill="1" applyBorder="1" applyAlignment="1">
      <alignment horizontal="center" vertical="center" wrapText="1"/>
    </xf>
    <xf numFmtId="4" fontId="4" fillId="40" borderId="2" xfId="0" applyNumberFormat="1" applyFont="1" applyFill="1" applyBorder="1" applyAlignment="1">
      <alignment horizontal="center" vertical="center" wrapText="1"/>
    </xf>
    <xf numFmtId="4" fontId="4" fillId="40" borderId="4" xfId="0" applyNumberFormat="1" applyFont="1" applyFill="1" applyBorder="1" applyAlignment="1">
      <alignment horizontal="center" vertical="center" wrapText="1"/>
    </xf>
    <xf numFmtId="0" fontId="9" fillId="0" borderId="0" xfId="1" applyFont="1" applyAlignment="1">
      <alignment horizontal="center"/>
    </xf>
  </cellXfs>
  <cellStyles count="49">
    <cellStyle name="%" xfId="1" xr:uid="{00000000-0005-0000-0000-00000000000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xfId="48"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 2" xfId="43" xr:uid="{00000000-0005-0000-0000-000027000000}"/>
    <cellStyle name="Normal 3" xfId="44" xr:uid="{00000000-0005-0000-0000-000028000000}"/>
    <cellStyle name="Normal 3 7" xfId="46" xr:uid="{00000000-0005-0000-0000-000029000000}"/>
    <cellStyle name="Normal 8" xfId="47" xr:uid="{00000000-0005-0000-0000-00002A000000}"/>
    <cellStyle name="Note 2" xfId="45" xr:uid="{00000000-0005-0000-0000-00002C000000}"/>
    <cellStyle name="Output" xfId="12" builtinId="21" customBuiltin="1"/>
    <cellStyle name="Title" xfId="3" builtinId="15" customBuiltin="1"/>
    <cellStyle name="Total" xfId="18" builtinId="25" customBuiltin="1"/>
    <cellStyle name="Warning Text" xfId="16"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ED2E9"/>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FF99CC"/>
      <color rgb="FFFF99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7</xdr:col>
      <xdr:colOff>181767</xdr:colOff>
      <xdr:row>25</xdr:row>
      <xdr:rowOff>123870</xdr:rowOff>
    </xdr:from>
    <xdr:ext cx="5864175" cy="1319831"/>
    <xdr:sp macro="" textlink="">
      <xdr:nvSpPr>
        <xdr:cNvPr id="2" name="TextBox 1">
          <a:extLst>
            <a:ext uri="{FF2B5EF4-FFF2-40B4-BE49-F238E27FC236}">
              <a16:creationId xmlns:a16="http://schemas.microsoft.com/office/drawing/2014/main" id="{00000000-0008-0000-0100-000002000000}"/>
            </a:ext>
          </a:extLst>
        </xdr:cNvPr>
        <xdr:cNvSpPr txBox="1"/>
      </xdr:nvSpPr>
      <xdr:spPr>
        <a:xfrm rot="19988222">
          <a:off x="7611267" y="5184026"/>
          <a:ext cx="5864175" cy="1319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6000"/>
            <a:t>EXAMPLE</a:t>
          </a:r>
          <a:r>
            <a:rPr lang="en-GB" sz="6000" baseline="0"/>
            <a:t> ONLY</a:t>
          </a:r>
          <a:endParaRPr lang="en-GB" sz="60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workbookViewId="0">
      <selection activeCell="F20" sqref="F20"/>
    </sheetView>
  </sheetViews>
  <sheetFormatPr defaultColWidth="9.28515625" defaultRowHeight="12.75" x14ac:dyDescent="0.2"/>
  <cols>
    <col min="1" max="1" width="3.28515625" style="21" customWidth="1"/>
    <col min="2" max="2" width="7.28515625" style="21" customWidth="1"/>
    <col min="3" max="3" width="9.7109375" style="21" customWidth="1"/>
    <col min="4" max="4" width="11" style="21" customWidth="1"/>
    <col min="5" max="5" width="9.28515625" style="21"/>
    <col min="6" max="6" width="73.42578125" style="21" customWidth="1"/>
    <col min="7" max="7" width="13.7109375" style="21" customWidth="1"/>
    <col min="8" max="8" width="14" style="21" customWidth="1"/>
    <col min="9" max="16384" width="9.28515625" style="21"/>
  </cols>
  <sheetData>
    <row r="1" spans="1:9" x14ac:dyDescent="0.2">
      <c r="B1" s="22" t="s">
        <v>0</v>
      </c>
    </row>
    <row r="2" spans="1:9" x14ac:dyDescent="0.2">
      <c r="B2" s="22"/>
    </row>
    <row r="3" spans="1:9" x14ac:dyDescent="0.2">
      <c r="B3" s="22" t="s">
        <v>1</v>
      </c>
    </row>
    <row r="4" spans="1:9" x14ac:dyDescent="0.2">
      <c r="B4" s="22"/>
    </row>
    <row r="5" spans="1:9" x14ac:dyDescent="0.2">
      <c r="A5" s="23">
        <v>1</v>
      </c>
      <c r="B5" s="24" t="s">
        <v>25</v>
      </c>
    </row>
    <row r="6" spans="1:9" x14ac:dyDescent="0.2">
      <c r="A6" s="23">
        <v>2</v>
      </c>
      <c r="B6" s="24" t="s">
        <v>24814</v>
      </c>
    </row>
    <row r="7" spans="1:9" x14ac:dyDescent="0.2">
      <c r="A7" s="23">
        <v>3</v>
      </c>
      <c r="B7" s="25" t="s">
        <v>24</v>
      </c>
    </row>
    <row r="8" spans="1:9" x14ac:dyDescent="0.2">
      <c r="A8" s="23">
        <v>4</v>
      </c>
      <c r="B8" s="25" t="s">
        <v>18871</v>
      </c>
    </row>
    <row r="9" spans="1:9" x14ac:dyDescent="0.2">
      <c r="A9" s="23">
        <v>5</v>
      </c>
      <c r="B9" s="24" t="s">
        <v>19</v>
      </c>
    </row>
    <row r="10" spans="1:9" x14ac:dyDescent="0.2">
      <c r="A10" s="23">
        <v>6</v>
      </c>
      <c r="B10" s="124" t="s">
        <v>24973</v>
      </c>
      <c r="C10" s="76"/>
      <c r="D10" s="76"/>
      <c r="E10" s="76"/>
      <c r="F10" s="76"/>
      <c r="G10" s="76"/>
      <c r="H10" s="76"/>
      <c r="I10" s="76"/>
    </row>
    <row r="11" spans="1:9" x14ac:dyDescent="0.2">
      <c r="A11" s="23">
        <v>7</v>
      </c>
      <c r="B11" s="124" t="s">
        <v>24815</v>
      </c>
      <c r="C11" s="76"/>
      <c r="D11" s="76"/>
      <c r="E11" s="76"/>
      <c r="F11" s="76"/>
      <c r="G11" s="76"/>
      <c r="H11" s="76"/>
      <c r="I11" s="76"/>
    </row>
    <row r="13" spans="1:9" x14ac:dyDescent="0.2">
      <c r="B13" s="26" t="s">
        <v>9</v>
      </c>
    </row>
    <row r="14" spans="1:9" ht="15.75" x14ac:dyDescent="0.25">
      <c r="B14" s="75" t="s">
        <v>24816</v>
      </c>
      <c r="C14" s="20"/>
      <c r="E14" s="28" t="s">
        <v>2</v>
      </c>
      <c r="F14" s="21" t="s">
        <v>24817</v>
      </c>
    </row>
    <row r="15" spans="1:9" ht="16.5" customHeight="1" x14ac:dyDescent="0.25">
      <c r="B15" s="27" t="s">
        <v>24818</v>
      </c>
      <c r="C15" s="20"/>
      <c r="E15" s="28" t="s">
        <v>2</v>
      </c>
      <c r="F15" s="21" t="s">
        <v>24819</v>
      </c>
    </row>
    <row r="16" spans="1:9" ht="15.75" x14ac:dyDescent="0.25">
      <c r="B16" s="27" t="s">
        <v>3</v>
      </c>
      <c r="C16" s="20"/>
      <c r="E16" s="28" t="s">
        <v>2</v>
      </c>
      <c r="F16" s="21" t="s">
        <v>4</v>
      </c>
    </row>
    <row r="17" spans="2:6" ht="15.75" x14ac:dyDescent="0.25">
      <c r="B17" s="27" t="s">
        <v>5</v>
      </c>
      <c r="C17" s="20"/>
      <c r="E17" s="28" t="s">
        <v>2</v>
      </c>
      <c r="F17" s="21" t="s">
        <v>6</v>
      </c>
    </row>
    <row r="18" spans="2:6" ht="16.5" customHeight="1" x14ac:dyDescent="0.2">
      <c r="B18" s="26" t="s">
        <v>24822</v>
      </c>
      <c r="E18" s="28" t="s">
        <v>2</v>
      </c>
      <c r="F18" s="25" t="s">
        <v>24820</v>
      </c>
    </row>
    <row r="19" spans="2:6" ht="16.5" customHeight="1" x14ac:dyDescent="0.2">
      <c r="B19" s="27" t="s">
        <v>12</v>
      </c>
      <c r="E19" s="28" t="s">
        <v>2</v>
      </c>
      <c r="F19" s="21" t="s">
        <v>54</v>
      </c>
    </row>
    <row r="20" spans="2:6" ht="19.5" customHeight="1" x14ac:dyDescent="0.2">
      <c r="B20" s="27" t="s">
        <v>7</v>
      </c>
      <c r="E20" s="28" t="s">
        <v>2</v>
      </c>
      <c r="F20" s="24" t="s">
        <v>20</v>
      </c>
    </row>
    <row r="21" spans="2:6" s="30" customFormat="1" ht="51" x14ac:dyDescent="0.2">
      <c r="B21" s="29" t="s">
        <v>13</v>
      </c>
      <c r="E21" s="31" t="s">
        <v>2</v>
      </c>
      <c r="F21" s="32" t="s">
        <v>24821</v>
      </c>
    </row>
    <row r="22" spans="2:6" s="30" customFormat="1" x14ac:dyDescent="0.2">
      <c r="B22" s="29" t="s">
        <v>144</v>
      </c>
      <c r="E22" s="31" t="s">
        <v>2</v>
      </c>
      <c r="F22" s="66" t="s">
        <v>148</v>
      </c>
    </row>
    <row r="23" spans="2:6" s="30" customFormat="1" ht="27.75" customHeight="1" x14ac:dyDescent="0.2">
      <c r="B23" s="191" t="s">
        <v>145</v>
      </c>
      <c r="C23" s="192"/>
      <c r="D23" s="192"/>
      <c r="E23" s="35" t="s">
        <v>2</v>
      </c>
      <c r="F23" s="36" t="s">
        <v>147</v>
      </c>
    </row>
    <row r="24" spans="2:6" s="30" customFormat="1" ht="25.5" x14ac:dyDescent="0.2">
      <c r="B24" s="29" t="s">
        <v>52</v>
      </c>
      <c r="E24" s="35" t="s">
        <v>2</v>
      </c>
      <c r="F24" s="36" t="s">
        <v>146</v>
      </c>
    </row>
    <row r="25" spans="2:6" s="30" customFormat="1" x14ac:dyDescent="0.2">
      <c r="B25" s="29"/>
      <c r="E25" s="35"/>
      <c r="F25" s="36"/>
    </row>
    <row r="26" spans="2:6" s="30" customFormat="1" x14ac:dyDescent="0.2">
      <c r="B26" s="29"/>
      <c r="E26" s="31"/>
      <c r="F26" s="32"/>
    </row>
    <row r="27" spans="2:6" ht="16.5" customHeight="1" x14ac:dyDescent="0.2">
      <c r="B27" s="27" t="s">
        <v>8</v>
      </c>
    </row>
    <row r="28" spans="2:6" x14ac:dyDescent="0.2">
      <c r="B28" s="23"/>
    </row>
    <row r="29" spans="2:6" x14ac:dyDescent="0.2">
      <c r="B29" s="24" t="s">
        <v>149</v>
      </c>
    </row>
    <row r="30" spans="2:6" x14ac:dyDescent="0.2">
      <c r="B30" s="25"/>
    </row>
    <row r="31" spans="2:6" x14ac:dyDescent="0.2">
      <c r="F31" s="68"/>
    </row>
    <row r="32" spans="2:6" x14ac:dyDescent="0.2">
      <c r="F32" s="68"/>
    </row>
    <row r="33" spans="2:6" x14ac:dyDescent="0.2">
      <c r="E33" s="64"/>
      <c r="F33" s="69"/>
    </row>
    <row r="34" spans="2:6" x14ac:dyDescent="0.2">
      <c r="B34" s="25"/>
      <c r="F34" s="70"/>
    </row>
    <row r="35" spans="2:6" x14ac:dyDescent="0.2">
      <c r="F35" s="68"/>
    </row>
    <row r="36" spans="2:6" x14ac:dyDescent="0.2">
      <c r="F36" s="68"/>
    </row>
    <row r="37" spans="2:6" x14ac:dyDescent="0.2">
      <c r="F37" s="68"/>
    </row>
  </sheetData>
  <sheetProtection sheet="1" objects="1" scenarios="1"/>
  <mergeCells count="1">
    <mergeCell ref="B23:D23"/>
  </mergeCells>
  <phoneticPr fontId="6" type="noConversion"/>
  <pageMargins left="0.75" right="0.75" top="1" bottom="1" header="0.5" footer="0.5"/>
  <pageSetup paperSize="9" scale="69" orientation="landscape"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topLeftCell="D1" zoomScale="80" zoomScaleNormal="80" workbookViewId="0">
      <selection activeCell="O19" sqref="O19"/>
    </sheetView>
  </sheetViews>
  <sheetFormatPr defaultColWidth="9.28515625" defaultRowHeight="12.75" x14ac:dyDescent="0.2"/>
  <cols>
    <col min="1" max="1" width="3.7109375" customWidth="1"/>
    <col min="2" max="2" width="5" customWidth="1"/>
    <col min="3" max="3" width="18" style="17" customWidth="1"/>
    <col min="4" max="4" width="13.5703125" style="17" bestFit="1" customWidth="1"/>
    <col min="5" max="5" width="27" style="17" customWidth="1"/>
    <col min="6" max="6" width="11.7109375" style="17" customWidth="1"/>
    <col min="7" max="7" width="27.28515625" style="17" customWidth="1"/>
    <col min="8" max="8" width="16.28515625" style="34" customWidth="1"/>
    <col min="9" max="9" width="5.28515625" customWidth="1"/>
    <col min="10" max="10" width="50.7109375" customWidth="1"/>
    <col min="11" max="11" width="4.42578125" customWidth="1"/>
    <col min="12" max="12" width="41.7109375" customWidth="1"/>
    <col min="13" max="13" width="34.28515625" bestFit="1" customWidth="1"/>
    <col min="14" max="14" width="23.28515625" style="17" bestFit="1" customWidth="1"/>
    <col min="15" max="15" width="18.7109375" bestFit="1" customWidth="1"/>
    <col min="17" max="17" width="29.5703125" hidden="1" customWidth="1"/>
    <col min="18" max="18" width="9.28515625" hidden="1" customWidth="1"/>
    <col min="19" max="19" width="9.28515625" customWidth="1"/>
  </cols>
  <sheetData>
    <row r="1" spans="1:18" ht="18" x14ac:dyDescent="0.25">
      <c r="A1" s="126" t="s">
        <v>24676</v>
      </c>
      <c r="B1" s="126"/>
      <c r="C1" s="126"/>
      <c r="D1" s="126"/>
      <c r="E1" s="126"/>
      <c r="F1" s="1"/>
      <c r="G1" s="1"/>
      <c r="H1" s="2"/>
      <c r="I1" s="1"/>
      <c r="J1" s="3"/>
      <c r="K1" s="3"/>
      <c r="L1" s="3"/>
      <c r="M1" s="3"/>
      <c r="N1" s="1"/>
      <c r="O1" s="1"/>
    </row>
    <row r="2" spans="1:18" ht="18" x14ac:dyDescent="0.25">
      <c r="A2" s="126" t="s">
        <v>24967</v>
      </c>
      <c r="B2" s="4"/>
      <c r="C2" s="5"/>
      <c r="D2" s="5"/>
      <c r="E2" s="5"/>
      <c r="F2" s="5"/>
      <c r="G2" s="5"/>
      <c r="H2" s="6"/>
      <c r="I2" s="5"/>
      <c r="J2" s="8" t="s">
        <v>24793</v>
      </c>
      <c r="K2" s="8"/>
      <c r="L2" s="169">
        <v>100924</v>
      </c>
      <c r="M2" s="7"/>
      <c r="N2" s="1"/>
      <c r="O2" s="1"/>
      <c r="Q2" s="59" t="s">
        <v>189</v>
      </c>
      <c r="R2" t="str">
        <f>Q2</f>
        <v>Internal- Biller Direct</v>
      </c>
    </row>
    <row r="3" spans="1:18" ht="15" x14ac:dyDescent="0.2">
      <c r="A3" s="5"/>
      <c r="B3" s="5"/>
      <c r="C3" s="1"/>
      <c r="D3" s="1"/>
      <c r="E3" s="1"/>
      <c r="F3" s="5"/>
      <c r="G3" s="5"/>
      <c r="H3" s="5"/>
      <c r="I3" s="6"/>
      <c r="J3" s="8" t="s">
        <v>24677</v>
      </c>
      <c r="K3" s="8"/>
      <c r="L3" s="54" t="s">
        <v>17769</v>
      </c>
      <c r="M3" s="7"/>
      <c r="N3" s="1"/>
      <c r="O3" s="1"/>
      <c r="Q3" s="59" t="s">
        <v>190</v>
      </c>
      <c r="R3" t="str">
        <f t="shared" ref="R3" si="0">Q3</f>
        <v>External Other</v>
      </c>
    </row>
    <row r="4" spans="1:18" ht="15" x14ac:dyDescent="0.2">
      <c r="A4" s="5"/>
      <c r="B4" s="5"/>
      <c r="C4" s="5"/>
      <c r="D4" s="5"/>
      <c r="E4" s="5"/>
      <c r="F4" s="5"/>
      <c r="G4" s="5"/>
      <c r="H4" s="2"/>
      <c r="I4" s="6"/>
      <c r="J4" s="8" t="s">
        <v>22</v>
      </c>
      <c r="K4" s="8"/>
      <c r="L4" s="54" t="s">
        <v>24680</v>
      </c>
      <c r="M4" s="7"/>
      <c r="N4" s="1"/>
      <c r="O4" s="1"/>
      <c r="Q4" s="59" t="s">
        <v>191</v>
      </c>
    </row>
    <row r="5" spans="1:18" ht="15" x14ac:dyDescent="0.2">
      <c r="A5" s="5"/>
      <c r="B5" s="5"/>
      <c r="C5" s="5"/>
      <c r="D5" s="5"/>
      <c r="E5" s="5"/>
      <c r="F5" s="5"/>
      <c r="G5" s="5"/>
      <c r="H5" s="2"/>
      <c r="I5" s="6"/>
      <c r="J5" s="8" t="s">
        <v>10</v>
      </c>
      <c r="K5" s="8"/>
      <c r="L5" s="54" t="s">
        <v>24678</v>
      </c>
      <c r="M5" s="7"/>
      <c r="N5" s="1"/>
      <c r="O5" s="1"/>
      <c r="Q5" s="59" t="s">
        <v>24974</v>
      </c>
    </row>
    <row r="6" spans="1:18" ht="15" x14ac:dyDescent="0.2">
      <c r="A6" s="5"/>
      <c r="B6" s="5"/>
      <c r="C6" s="5"/>
      <c r="D6" s="5"/>
      <c r="E6" s="5"/>
      <c r="F6" s="5"/>
      <c r="G6" s="5"/>
      <c r="H6" s="2"/>
      <c r="I6" s="6"/>
      <c r="J6" s="8" t="s">
        <v>24823</v>
      </c>
      <c r="K6" s="8"/>
      <c r="L6" s="54" t="s">
        <v>24679</v>
      </c>
      <c r="M6" s="7"/>
      <c r="N6" s="1"/>
      <c r="O6" s="1"/>
      <c r="Q6" s="59" t="s">
        <v>61</v>
      </c>
    </row>
    <row r="7" spans="1:18" ht="15" x14ac:dyDescent="0.2">
      <c r="A7" s="5"/>
      <c r="B7" s="5"/>
      <c r="C7" s="5"/>
      <c r="D7" s="5"/>
      <c r="E7" s="5"/>
      <c r="F7" s="5"/>
      <c r="G7" s="5"/>
      <c r="H7" s="2"/>
      <c r="I7" s="6"/>
      <c r="J7" s="8"/>
      <c r="K7" s="8"/>
      <c r="L7" s="4"/>
      <c r="M7" s="4"/>
      <c r="N7" s="1"/>
      <c r="O7" s="1"/>
    </row>
    <row r="8" spans="1:18" ht="15" x14ac:dyDescent="0.2">
      <c r="A8" s="5"/>
      <c r="B8" s="5"/>
      <c r="C8" s="5"/>
      <c r="D8" s="5"/>
      <c r="E8" s="5"/>
      <c r="F8" s="5"/>
      <c r="G8" s="5"/>
      <c r="H8" s="171">
        <f>SUM(H11:H19)-H20</f>
        <v>0</v>
      </c>
      <c r="I8" s="5"/>
      <c r="J8" s="7"/>
      <c r="K8" s="7"/>
      <c r="L8" s="7"/>
      <c r="M8" s="7"/>
      <c r="N8" s="1"/>
      <c r="O8" s="1"/>
    </row>
    <row r="9" spans="1:18" ht="15" x14ac:dyDescent="0.2">
      <c r="A9" s="5"/>
      <c r="B9" s="5"/>
      <c r="C9" s="9" t="s">
        <v>11407</v>
      </c>
      <c r="D9" s="9" t="s">
        <v>63</v>
      </c>
      <c r="E9" s="9" t="s">
        <v>11408</v>
      </c>
      <c r="F9" s="10" t="s">
        <v>14</v>
      </c>
      <c r="G9" s="10" t="s">
        <v>11403</v>
      </c>
      <c r="H9" s="11" t="s">
        <v>15</v>
      </c>
      <c r="I9" s="10" t="s">
        <v>16</v>
      </c>
      <c r="J9" s="10" t="s">
        <v>17</v>
      </c>
      <c r="K9" s="10"/>
      <c r="L9" s="10" t="s">
        <v>142</v>
      </c>
      <c r="M9" s="10" t="s">
        <v>143</v>
      </c>
      <c r="N9" s="10" t="s">
        <v>46</v>
      </c>
      <c r="O9" s="193"/>
    </row>
    <row r="10" spans="1:18" ht="15" x14ac:dyDescent="0.2">
      <c r="A10" s="5"/>
      <c r="B10" s="5"/>
      <c r="C10" s="12"/>
      <c r="D10" s="72" t="s">
        <v>64</v>
      </c>
      <c r="E10" s="72" t="s">
        <v>11402</v>
      </c>
      <c r="F10" s="14"/>
      <c r="G10" s="13" t="s">
        <v>17</v>
      </c>
      <c r="H10" s="15"/>
      <c r="I10" s="14"/>
      <c r="J10" s="13" t="s">
        <v>18872</v>
      </c>
      <c r="K10" s="13"/>
      <c r="L10" s="13"/>
      <c r="M10" s="13"/>
      <c r="N10" s="19" t="s">
        <v>47</v>
      </c>
      <c r="O10" s="194"/>
    </row>
    <row r="11" spans="1:18" ht="15" x14ac:dyDescent="0.2">
      <c r="A11" s="5"/>
      <c r="B11" s="5"/>
      <c r="C11" s="12">
        <v>105283</v>
      </c>
      <c r="D11" s="72"/>
      <c r="E11" s="12" t="str">
        <f>IF(AND(LEN(D11)&gt;0,LEN(C11)&gt;0),"ERROR - please do not enter internal order AND cost centre",IF(LEN(C11)&gt;0,VLOOKUP(C11,'Account Codes'!$E$2:$F$5001,2,FALSE),IF(LEN(D11)&gt;0,VLOOKUP(D11,'Account Codes'!$H$2:$I$12186,2,FALSE),"")))</f>
        <v>SCH LEDGER BALANCES</v>
      </c>
      <c r="F11" s="14">
        <v>94504</v>
      </c>
      <c r="G11" s="67"/>
      <c r="H11" s="161">
        <v>0</v>
      </c>
      <c r="I11" s="14" t="s">
        <v>21</v>
      </c>
      <c r="J11" s="67" t="s">
        <v>55</v>
      </c>
      <c r="K11" s="67"/>
      <c r="L11" s="13"/>
      <c r="M11" s="13"/>
      <c r="N11" s="19"/>
      <c r="O11" s="152"/>
    </row>
    <row r="12" spans="1:18" ht="15" x14ac:dyDescent="0.2">
      <c r="A12" s="5"/>
      <c r="B12" s="5"/>
      <c r="C12" s="12">
        <v>105283</v>
      </c>
      <c r="D12" s="72"/>
      <c r="E12" s="12" t="str">
        <f>IF(AND(LEN(D12)&gt;0,LEN(C12)&gt;0),"ERROR - please do not enter internal order AND cost centre",IF(LEN(C12)&gt;0,VLOOKUP(C12,'Account Codes'!$E$2:$F$5001,2,FALSE),IF(LEN(D12)&gt;0,VLOOKUP(D12,'Account Codes'!$H$2:$I$12186,2,FALSE),"")))</f>
        <v>SCH LEDGER BALANCES</v>
      </c>
      <c r="F12" s="14">
        <v>94505</v>
      </c>
      <c r="G12" s="67"/>
      <c r="H12" s="161">
        <v>0</v>
      </c>
      <c r="I12" s="14" t="s">
        <v>21</v>
      </c>
      <c r="J12" s="67" t="s">
        <v>56</v>
      </c>
      <c r="K12" s="67"/>
      <c r="L12" s="13"/>
      <c r="M12" s="13"/>
      <c r="N12" s="19"/>
      <c r="O12" s="152"/>
    </row>
    <row r="13" spans="1:18" ht="15" x14ac:dyDescent="0.2">
      <c r="A13" s="5"/>
      <c r="B13" s="5"/>
      <c r="C13" s="12">
        <v>105283</v>
      </c>
      <c r="D13" s="72"/>
      <c r="E13" s="12" t="str">
        <f>IF(AND(LEN(D13)&gt;0,LEN(C13)&gt;0),"ERROR - please do not enter internal order AND cost centre",IF(LEN(C13)&gt;0,VLOOKUP(C13,'Account Codes'!$E$2:$F$5001,2,FALSE),IF(LEN(D13)&gt;0,VLOOKUP(D13,'Account Codes'!$H$2:$I$12186,2,FALSE),"")))</f>
        <v>SCH LEDGER BALANCES</v>
      </c>
      <c r="F13" s="14">
        <v>94506</v>
      </c>
      <c r="G13" s="67"/>
      <c r="H13" s="161">
        <v>0</v>
      </c>
      <c r="I13" s="14" t="s">
        <v>21</v>
      </c>
      <c r="J13" s="67" t="s">
        <v>57</v>
      </c>
      <c r="K13" s="67"/>
      <c r="L13" s="13"/>
      <c r="M13" s="13"/>
      <c r="N13" s="19"/>
      <c r="O13" s="152"/>
    </row>
    <row r="14" spans="1:18" ht="15" x14ac:dyDescent="0.2">
      <c r="A14" s="5"/>
      <c r="B14" s="5"/>
      <c r="C14" s="12">
        <v>105283</v>
      </c>
      <c r="D14" s="72"/>
      <c r="E14" s="12" t="str">
        <f>IF(AND(LEN(D14)&gt;0,LEN(C14)&gt;0),"ERROR - please do not enter internal order AND cost centre",IF(LEN(C14)&gt;0,VLOOKUP(C14,'Account Codes'!$E$2:$F$5001,2,FALSE),IF(LEN(D14)&gt;0,VLOOKUP(D14,'Account Codes'!$H$2:$I$12186,2,FALSE),"")))</f>
        <v>SCH LEDGER BALANCES</v>
      </c>
      <c r="F14" s="14">
        <v>94507</v>
      </c>
      <c r="G14" s="67"/>
      <c r="H14" s="161">
        <v>0</v>
      </c>
      <c r="I14" s="14" t="s">
        <v>21</v>
      </c>
      <c r="J14" s="67" t="s">
        <v>140</v>
      </c>
      <c r="K14" s="67"/>
      <c r="L14" s="13"/>
      <c r="M14" s="13"/>
      <c r="N14" s="19"/>
      <c r="O14" s="152"/>
    </row>
    <row r="15" spans="1:18" ht="15" x14ac:dyDescent="0.2">
      <c r="A15" s="5"/>
      <c r="B15" s="5"/>
      <c r="C15" s="12">
        <v>105283</v>
      </c>
      <c r="D15" s="12"/>
      <c r="E15" s="12" t="str">
        <f>IF(AND(LEN(D15)&gt;0,LEN(C15)&gt;0),"ERROR - please do not enter internal order AND cost centre",IF(LEN(C15)&gt;0,VLOOKUP(C15,'Account Codes'!$E$2:$F$5001,2,FALSE),IF(LEN(D15)&gt;0,VLOOKUP(D15,'Account Codes'!$H$2:$I$12186,2,FALSE),"")))</f>
        <v>SCH LEDGER BALANCES</v>
      </c>
      <c r="F15" s="14">
        <v>94511</v>
      </c>
      <c r="G15" s="67"/>
      <c r="H15" s="162">
        <v>0</v>
      </c>
      <c r="I15" s="14" t="s">
        <v>21</v>
      </c>
      <c r="J15" s="67" t="s">
        <v>12450</v>
      </c>
      <c r="K15" s="67"/>
      <c r="L15" s="13"/>
      <c r="M15" s="13"/>
      <c r="N15" s="19"/>
      <c r="O15" s="33"/>
    </row>
    <row r="16" spans="1:18" ht="15" x14ac:dyDescent="0.2">
      <c r="A16" s="5"/>
      <c r="B16" s="5"/>
      <c r="C16" s="12">
        <v>105283</v>
      </c>
      <c r="D16" s="12"/>
      <c r="E16" s="12" t="str">
        <f>IF(AND(LEN(D16)&gt;0,LEN(C16)&gt;0),"ERROR - please do not enter internal order AND cost centre",IF(LEN(C16)&gt;0,VLOOKUP(C16,'Account Codes'!$E$2:$F$5001,2,FALSE),IF(LEN(D16)&gt;0,VLOOKUP(D16,'Account Codes'!$H$2:$I$12186,2,FALSE),"")))</f>
        <v>SCH LEDGER BALANCES</v>
      </c>
      <c r="F16" s="14">
        <v>94509</v>
      </c>
      <c r="G16" s="67"/>
      <c r="H16" s="162">
        <v>5500</v>
      </c>
      <c r="I16" s="14" t="s">
        <v>21</v>
      </c>
      <c r="J16" s="67" t="s">
        <v>24669</v>
      </c>
      <c r="K16" s="67"/>
      <c r="L16" s="13"/>
      <c r="M16" s="13"/>
      <c r="N16" s="19"/>
      <c r="O16" s="33"/>
    </row>
    <row r="17" spans="1:16" ht="15" x14ac:dyDescent="0.2">
      <c r="A17" s="5"/>
      <c r="B17" s="5"/>
      <c r="C17" s="12">
        <v>105283</v>
      </c>
      <c r="D17" s="12"/>
      <c r="E17" s="12" t="str">
        <f>IF(AND(LEN(D17)&gt;0,LEN(C17)&gt;0),"ERROR - please do not enter internal order AND cost centre",IF(LEN(C17)&gt;0,VLOOKUP(C17,'Account Codes'!$E$2:$F$5001,2,FALSE),IF(LEN(D17)&gt;0,VLOOKUP(D17,'Account Codes'!$H$2:$I$12186,2,FALSE),"")))</f>
        <v>SCH LEDGER BALANCES</v>
      </c>
      <c r="F17" s="14">
        <v>94509</v>
      </c>
      <c r="G17" s="67"/>
      <c r="H17" s="162">
        <v>0</v>
      </c>
      <c r="I17" s="14" t="s">
        <v>21</v>
      </c>
      <c r="J17" s="67" t="s">
        <v>24670</v>
      </c>
      <c r="K17" s="67"/>
      <c r="L17" s="13"/>
      <c r="M17" s="13"/>
      <c r="N17" s="19"/>
      <c r="O17" s="33"/>
    </row>
    <row r="18" spans="1:16" ht="15" x14ac:dyDescent="0.2">
      <c r="A18" s="5"/>
      <c r="B18" s="5"/>
      <c r="C18" s="12">
        <v>105283</v>
      </c>
      <c r="D18" s="60"/>
      <c r="E18" s="12" t="str">
        <f>IF(AND(LEN(D18)&gt;0,LEN(C18)&gt;0),"ERROR - please do not enter internal order AND cost centre",IF(LEN(C18)&gt;0,VLOOKUP(C18,'Account Codes'!$E$2:$F$5001,2,FALSE),IF(LEN(D18)&gt;0,VLOOKUP(D18,'Account Codes'!$H$2:$I$12186,2,FALSE),"")))</f>
        <v>SCH LEDGER BALANCES</v>
      </c>
      <c r="F18" s="14">
        <v>94509</v>
      </c>
      <c r="G18" s="67"/>
      <c r="H18" s="162">
        <v>10000</v>
      </c>
      <c r="I18" s="14" t="s">
        <v>21</v>
      </c>
      <c r="J18" s="154" t="s">
        <v>24671</v>
      </c>
      <c r="K18" s="67"/>
      <c r="L18" s="13"/>
      <c r="M18" s="13"/>
      <c r="N18" s="13"/>
      <c r="O18" s="33"/>
      <c r="P18" s="49"/>
    </row>
    <row r="19" spans="1:16" ht="15" x14ac:dyDescent="0.2">
      <c r="A19" s="5" t="s">
        <v>53</v>
      </c>
      <c r="B19" s="5"/>
      <c r="C19" s="12">
        <v>105283</v>
      </c>
      <c r="D19" s="71"/>
      <c r="E19" s="12" t="str">
        <f>IF(AND(LEN(D19)&gt;0,LEN(C19)&gt;0),"ERROR - please do not enter internal order AND cost centre",IF(LEN(C19)&gt;0,VLOOKUP(C19,'Account Codes'!$E$2:$F$5001,2,FALSE),IF(LEN(D19)&gt;0,VLOOKUP(D19,'Account Codes'!$H$2:$I$12186,2,FALSE),"")))</f>
        <v>SCH LEDGER BALANCES</v>
      </c>
      <c r="F19" s="52">
        <v>94520</v>
      </c>
      <c r="G19" s="113"/>
      <c r="H19" s="163">
        <v>11000</v>
      </c>
      <c r="I19" s="16" t="s">
        <v>21</v>
      </c>
      <c r="J19" s="113" t="s">
        <v>23</v>
      </c>
      <c r="K19" s="113"/>
      <c r="L19" s="53"/>
      <c r="M19" s="53"/>
      <c r="N19" s="52"/>
      <c r="O19" s="33"/>
    </row>
    <row r="20" spans="1:16" ht="15" x14ac:dyDescent="0.2">
      <c r="A20" s="5"/>
      <c r="B20" s="5"/>
      <c r="C20" s="155"/>
      <c r="D20" s="155"/>
      <c r="E20" s="155"/>
      <c r="F20" s="156"/>
      <c r="G20" s="156"/>
      <c r="H20" s="157">
        <f>SUM(H21:H24)</f>
        <v>26500</v>
      </c>
      <c r="I20" s="158"/>
      <c r="J20" s="159"/>
      <c r="K20" s="159"/>
      <c r="L20" s="159"/>
      <c r="M20" s="159"/>
      <c r="N20" s="160"/>
      <c r="O20" s="160"/>
    </row>
    <row r="21" spans="1:16" ht="15" x14ac:dyDescent="0.2">
      <c r="A21" s="16">
        <v>1</v>
      </c>
      <c r="B21" s="18" t="s">
        <v>24666</v>
      </c>
      <c r="C21" s="73">
        <v>100924</v>
      </c>
      <c r="D21" s="164"/>
      <c r="E21" s="154" t="s">
        <v>19656</v>
      </c>
      <c r="F21" s="168">
        <v>20310</v>
      </c>
      <c r="G21" s="113" t="s">
        <v>90</v>
      </c>
      <c r="H21" s="167">
        <v>5500</v>
      </c>
      <c r="I21" s="16" t="s">
        <v>18</v>
      </c>
      <c r="J21" s="127" t="s">
        <v>24968</v>
      </c>
      <c r="K21" s="127"/>
      <c r="L21" s="165" t="s">
        <v>51</v>
      </c>
      <c r="M21" s="57" t="s">
        <v>24788</v>
      </c>
      <c r="N21" s="170" t="s">
        <v>24792</v>
      </c>
      <c r="O21" s="86"/>
    </row>
    <row r="22" spans="1:16" ht="15" x14ac:dyDescent="0.2">
      <c r="A22" s="16">
        <v>4</v>
      </c>
      <c r="B22" s="18" t="s">
        <v>24666</v>
      </c>
      <c r="C22" s="73">
        <v>100924</v>
      </c>
      <c r="D22" s="164"/>
      <c r="E22" s="154" t="s">
        <v>19656</v>
      </c>
      <c r="F22" s="168">
        <v>11010</v>
      </c>
      <c r="G22" s="113" t="s">
        <v>18896</v>
      </c>
      <c r="H22" s="167">
        <v>7500</v>
      </c>
      <c r="I22" s="16" t="s">
        <v>18</v>
      </c>
      <c r="J22" s="127" t="s">
        <v>24969</v>
      </c>
      <c r="K22" s="127"/>
      <c r="L22" s="166" t="s">
        <v>58</v>
      </c>
      <c r="M22" s="57" t="s">
        <v>24789</v>
      </c>
      <c r="N22" s="58"/>
      <c r="O22" s="86"/>
    </row>
    <row r="23" spans="1:16" ht="15" x14ac:dyDescent="0.2">
      <c r="A23" s="16">
        <v>5</v>
      </c>
      <c r="B23" s="16" t="s">
        <v>24667</v>
      </c>
      <c r="C23" s="73">
        <v>100924</v>
      </c>
      <c r="D23" s="164"/>
      <c r="E23" s="154" t="s">
        <v>19656</v>
      </c>
      <c r="F23" s="168">
        <v>71082</v>
      </c>
      <c r="G23" s="113" t="s">
        <v>18950</v>
      </c>
      <c r="H23" s="167">
        <v>11000</v>
      </c>
      <c r="I23" s="16" t="s">
        <v>18</v>
      </c>
      <c r="J23" s="127" t="s">
        <v>24970</v>
      </c>
      <c r="K23" s="127"/>
      <c r="L23" s="166" t="s">
        <v>60</v>
      </c>
      <c r="M23" s="57" t="s">
        <v>24790</v>
      </c>
      <c r="N23" s="58"/>
      <c r="O23" s="86"/>
    </row>
    <row r="24" spans="1:16" ht="15" x14ac:dyDescent="0.2">
      <c r="A24" s="16">
        <v>6</v>
      </c>
      <c r="B24" s="16" t="s">
        <v>24666</v>
      </c>
      <c r="C24" s="73">
        <v>100924</v>
      </c>
      <c r="D24" s="164"/>
      <c r="E24" s="154" t="s">
        <v>19656</v>
      </c>
      <c r="F24" s="168">
        <v>10100</v>
      </c>
      <c r="G24" s="113" t="s">
        <v>67</v>
      </c>
      <c r="H24" s="167">
        <v>2500</v>
      </c>
      <c r="I24" s="16" t="s">
        <v>18</v>
      </c>
      <c r="J24" s="127" t="s">
        <v>24971</v>
      </c>
      <c r="K24" s="127"/>
      <c r="L24" s="166" t="s">
        <v>58</v>
      </c>
      <c r="M24" s="57" t="s">
        <v>24791</v>
      </c>
      <c r="N24" s="58"/>
      <c r="O24" s="86"/>
    </row>
    <row r="25" spans="1:16" ht="15" x14ac:dyDescent="0.2">
      <c r="A25" s="16">
        <v>7</v>
      </c>
      <c r="B25" s="16"/>
      <c r="C25" s="74"/>
      <c r="D25" s="164"/>
      <c r="E25" s="154"/>
      <c r="F25" s="168"/>
      <c r="G25" s="113"/>
      <c r="H25" s="167"/>
      <c r="I25" s="16" t="s">
        <v>18</v>
      </c>
      <c r="J25" s="165"/>
      <c r="K25" s="165"/>
      <c r="L25" s="165"/>
      <c r="M25" s="57"/>
      <c r="N25" s="58"/>
      <c r="O25" s="87"/>
    </row>
    <row r="26" spans="1:16" ht="15" x14ac:dyDescent="0.2">
      <c r="A26" s="16">
        <v>8</v>
      </c>
      <c r="B26" s="16"/>
      <c r="C26" s="74"/>
      <c r="D26" s="164"/>
      <c r="E26" s="154"/>
      <c r="F26" s="168"/>
      <c r="G26" s="113"/>
      <c r="H26" s="167"/>
      <c r="I26" s="16" t="s">
        <v>18</v>
      </c>
      <c r="J26" s="165"/>
      <c r="K26" s="165"/>
      <c r="L26" s="165"/>
      <c r="M26" s="57"/>
      <c r="N26" s="58"/>
      <c r="O26" s="87"/>
    </row>
    <row r="27" spans="1:16" ht="15" x14ac:dyDescent="0.2">
      <c r="A27" s="16">
        <v>9</v>
      </c>
      <c r="B27" s="16"/>
      <c r="C27" s="74"/>
      <c r="D27" s="164"/>
      <c r="E27" s="154"/>
      <c r="F27" s="168"/>
      <c r="G27" s="113"/>
      <c r="H27" s="167"/>
      <c r="I27" s="16" t="s">
        <v>18</v>
      </c>
      <c r="J27" s="165"/>
      <c r="K27" s="165"/>
      <c r="L27" s="165"/>
      <c r="M27" s="57"/>
      <c r="N27" s="58"/>
      <c r="O27" s="87"/>
    </row>
    <row r="28" spans="1:16" ht="15" x14ac:dyDescent="0.2">
      <c r="A28" s="16">
        <v>10</v>
      </c>
      <c r="B28" s="16"/>
      <c r="C28" s="74"/>
      <c r="D28" s="164"/>
      <c r="E28" s="154"/>
      <c r="F28" s="168"/>
      <c r="G28" s="113"/>
      <c r="H28" s="167"/>
      <c r="I28" s="16" t="s">
        <v>18</v>
      </c>
      <c r="J28" s="165"/>
      <c r="K28" s="165"/>
      <c r="L28" s="165"/>
      <c r="M28" s="57"/>
      <c r="N28" s="58"/>
      <c r="O28" s="87"/>
    </row>
    <row r="29" spans="1:16" ht="15" x14ac:dyDescent="0.2">
      <c r="A29" s="16">
        <v>11</v>
      </c>
      <c r="B29" s="16"/>
      <c r="C29" s="74"/>
      <c r="D29" s="73"/>
      <c r="E29" s="16"/>
      <c r="F29" s="55"/>
      <c r="G29" s="52"/>
      <c r="H29" s="56"/>
      <c r="I29" s="16" t="s">
        <v>18</v>
      </c>
      <c r="J29" s="57"/>
      <c r="K29" s="57"/>
      <c r="L29" s="57"/>
      <c r="M29" s="57"/>
      <c r="N29" s="58"/>
      <c r="O29" s="87"/>
    </row>
    <row r="30" spans="1:16" ht="15" x14ac:dyDescent="0.2">
      <c r="A30" s="16">
        <v>12</v>
      </c>
      <c r="B30" s="16"/>
      <c r="C30" s="74"/>
      <c r="D30" s="73"/>
      <c r="E30" s="16"/>
      <c r="F30" s="55"/>
      <c r="G30" s="52"/>
      <c r="H30" s="56"/>
      <c r="I30" s="16" t="s">
        <v>18</v>
      </c>
      <c r="J30" s="57"/>
      <c r="K30" s="57"/>
      <c r="L30" s="57"/>
      <c r="M30" s="57"/>
      <c r="N30" s="58"/>
      <c r="O30" s="87"/>
    </row>
    <row r="31" spans="1:16" ht="15" x14ac:dyDescent="0.2">
      <c r="A31" s="16">
        <v>13</v>
      </c>
      <c r="B31" s="16"/>
      <c r="C31" s="74"/>
      <c r="D31" s="73"/>
      <c r="E31" s="16"/>
      <c r="F31" s="55"/>
      <c r="G31" s="52"/>
      <c r="H31" s="56"/>
      <c r="I31" s="16" t="s">
        <v>18</v>
      </c>
      <c r="J31" s="57"/>
      <c r="K31" s="57"/>
      <c r="L31" s="57"/>
      <c r="M31" s="57"/>
      <c r="N31" s="58"/>
      <c r="O31" s="87"/>
    </row>
    <row r="32" spans="1:16" ht="15" x14ac:dyDescent="0.2">
      <c r="A32" s="16">
        <v>14</v>
      </c>
      <c r="B32" s="16"/>
      <c r="C32" s="74"/>
      <c r="D32" s="73"/>
      <c r="E32" s="16"/>
      <c r="F32" s="55"/>
      <c r="G32" s="52"/>
      <c r="H32" s="56"/>
      <c r="I32" s="16" t="s">
        <v>18</v>
      </c>
      <c r="J32" s="57"/>
      <c r="K32" s="57"/>
      <c r="L32" s="57"/>
      <c r="M32" s="57"/>
      <c r="N32" s="58"/>
      <c r="O32" s="87"/>
    </row>
    <row r="33" spans="1:16" ht="15" x14ac:dyDescent="0.2">
      <c r="A33" s="16">
        <v>15</v>
      </c>
      <c r="B33" s="16"/>
      <c r="C33" s="74"/>
      <c r="D33" s="73"/>
      <c r="E33" s="16"/>
      <c r="F33" s="55"/>
      <c r="G33" s="52"/>
      <c r="H33" s="56"/>
      <c r="I33" s="16" t="s">
        <v>18</v>
      </c>
      <c r="J33" s="57"/>
      <c r="K33" s="57"/>
      <c r="L33" s="57"/>
      <c r="M33" s="57"/>
      <c r="N33" s="58"/>
      <c r="O33" s="87"/>
    </row>
    <row r="34" spans="1:16" ht="15" x14ac:dyDescent="0.2">
      <c r="A34" s="16">
        <v>16</v>
      </c>
      <c r="B34" s="16"/>
      <c r="C34" s="74"/>
      <c r="D34" s="73"/>
      <c r="E34" s="16"/>
      <c r="F34" s="55"/>
      <c r="G34" s="52"/>
      <c r="H34" s="56"/>
      <c r="I34" s="16" t="s">
        <v>18</v>
      </c>
      <c r="J34" s="57"/>
      <c r="K34" s="57"/>
      <c r="L34" s="57"/>
      <c r="M34" s="57"/>
      <c r="N34" s="58"/>
      <c r="O34" s="87"/>
    </row>
    <row r="35" spans="1:16" ht="15" x14ac:dyDescent="0.2">
      <c r="A35" s="16">
        <v>17</v>
      </c>
      <c r="B35" s="16"/>
      <c r="C35" s="74"/>
      <c r="D35" s="73"/>
      <c r="E35" s="16"/>
      <c r="F35" s="55"/>
      <c r="G35" s="52"/>
      <c r="H35" s="56"/>
      <c r="I35" s="16" t="s">
        <v>18</v>
      </c>
      <c r="J35" s="57"/>
      <c r="K35" s="57"/>
      <c r="L35" s="57"/>
      <c r="M35" s="57"/>
      <c r="N35" s="58"/>
      <c r="O35" s="87"/>
    </row>
    <row r="36" spans="1:16" ht="15" x14ac:dyDescent="0.2">
      <c r="A36" s="16">
        <v>18</v>
      </c>
      <c r="B36" s="16"/>
      <c r="C36" s="74"/>
      <c r="D36" s="73"/>
      <c r="E36" s="16"/>
      <c r="F36" s="55"/>
      <c r="G36" s="52"/>
      <c r="H36" s="56"/>
      <c r="I36" s="16" t="s">
        <v>18</v>
      </c>
      <c r="J36" s="57"/>
      <c r="K36" s="57"/>
      <c r="L36" s="57"/>
      <c r="M36" s="57"/>
      <c r="N36" s="58"/>
      <c r="O36" s="87"/>
    </row>
    <row r="37" spans="1:16" ht="15" x14ac:dyDescent="0.2">
      <c r="A37" s="16">
        <v>19</v>
      </c>
      <c r="B37" s="16"/>
      <c r="C37" s="74"/>
      <c r="D37" s="73"/>
      <c r="E37" s="16"/>
      <c r="F37" s="55"/>
      <c r="G37" s="52"/>
      <c r="H37" s="56"/>
      <c r="I37" s="16" t="s">
        <v>18</v>
      </c>
      <c r="J37" s="57"/>
      <c r="K37" s="57"/>
      <c r="L37" s="57"/>
      <c r="M37" s="57"/>
      <c r="N37" s="58"/>
      <c r="O37" s="87"/>
    </row>
    <row r="38" spans="1:16" ht="15" x14ac:dyDescent="0.2">
      <c r="A38" s="16">
        <v>20</v>
      </c>
      <c r="B38" s="16"/>
      <c r="C38" s="74"/>
      <c r="D38" s="73"/>
      <c r="E38" s="16"/>
      <c r="F38" s="55"/>
      <c r="G38" s="52"/>
      <c r="H38" s="56"/>
      <c r="I38" s="16" t="s">
        <v>18</v>
      </c>
      <c r="J38" s="57"/>
      <c r="K38" s="57"/>
      <c r="L38" s="57"/>
      <c r="M38" s="57"/>
      <c r="N38" s="58"/>
      <c r="O38" s="87"/>
    </row>
    <row r="39" spans="1:16" ht="15" x14ac:dyDescent="0.2">
      <c r="A39" s="16">
        <v>21</v>
      </c>
      <c r="B39" s="16"/>
      <c r="C39" s="74"/>
      <c r="D39" s="73"/>
      <c r="E39" s="16"/>
      <c r="F39" s="55"/>
      <c r="G39" s="16"/>
      <c r="H39" s="56"/>
      <c r="I39" s="16" t="s">
        <v>18</v>
      </c>
      <c r="J39" s="57"/>
      <c r="K39" s="57"/>
      <c r="L39" s="57"/>
      <c r="M39" s="57"/>
      <c r="N39" s="58"/>
      <c r="O39" s="87"/>
    </row>
    <row r="40" spans="1:16" x14ac:dyDescent="0.2">
      <c r="P40" s="34"/>
    </row>
    <row r="42" spans="1:16" ht="18" x14ac:dyDescent="0.25">
      <c r="C42" s="77"/>
      <c r="D42" s="78"/>
      <c r="E42" s="78"/>
      <c r="F42" s="78"/>
      <c r="G42" s="78"/>
      <c r="H42" s="79"/>
      <c r="I42" s="80"/>
      <c r="J42" s="80"/>
      <c r="K42" s="80"/>
    </row>
    <row r="48" spans="1:16" x14ac:dyDescent="0.2">
      <c r="H48" s="88"/>
    </row>
  </sheetData>
  <sheetProtection sheet="1" objects="1" scenarios="1"/>
  <protectedRanges>
    <protectedRange sqref="L22 L24" name="Range3"/>
  </protectedRanges>
  <mergeCells count="1">
    <mergeCell ref="O9:O10"/>
  </mergeCells>
  <phoneticPr fontId="6" type="noConversion"/>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6"/>
  <sheetViews>
    <sheetView showGridLines="0" tabSelected="1" zoomScale="80" zoomScaleNormal="80" workbookViewId="0">
      <selection activeCell="N2" sqref="N2"/>
    </sheetView>
  </sheetViews>
  <sheetFormatPr defaultColWidth="9.28515625" defaultRowHeight="12.75" x14ac:dyDescent="0.2"/>
  <cols>
    <col min="1" max="1" width="4.5703125" style="90" customWidth="1"/>
    <col min="2" max="2" width="4.28515625" style="90" customWidth="1"/>
    <col min="3" max="3" width="13" style="89" customWidth="1"/>
    <col min="4" max="4" width="12.7109375" style="89" hidden="1" customWidth="1"/>
    <col min="5" max="5" width="23.7109375" style="115" customWidth="1"/>
    <col min="6" max="6" width="14.7109375" style="89" hidden="1" customWidth="1"/>
    <col min="7" max="7" width="12.5703125" style="17" customWidth="1"/>
    <col min="8" max="8" width="33.5703125" style="44" customWidth="1"/>
    <col min="9" max="9" width="13.5703125" style="34" customWidth="1"/>
    <col min="10" max="10" width="5.28515625" customWidth="1"/>
    <col min="11" max="11" width="49.7109375" customWidth="1"/>
    <col min="12" max="12" width="11.7109375" customWidth="1"/>
    <col min="13" max="13" width="9.7109375" style="84" hidden="1" customWidth="1"/>
    <col min="14" max="14" width="39.7109375" customWidth="1"/>
    <col min="15" max="15" width="28.85546875" customWidth="1"/>
    <col min="16" max="16" width="5.85546875" style="84" hidden="1" customWidth="1"/>
    <col min="17" max="17" width="17.42578125" style="17" customWidth="1"/>
    <col min="18" max="18" width="4.140625" style="142" hidden="1" customWidth="1"/>
    <col min="19" max="19" width="32.7109375" hidden="1" customWidth="1"/>
    <col min="20" max="20" width="8.28515625" hidden="1" customWidth="1"/>
    <col min="21" max="21" width="7.28515625" hidden="1" customWidth="1"/>
    <col min="22" max="22" width="2" hidden="1" customWidth="1"/>
    <col min="23" max="23" width="13.28515625" customWidth="1"/>
  </cols>
  <sheetData>
    <row r="1" spans="1:19" ht="18" x14ac:dyDescent="0.25">
      <c r="A1" s="125" t="s">
        <v>24676</v>
      </c>
      <c r="B1" s="110"/>
      <c r="C1" s="110"/>
      <c r="D1" s="110"/>
      <c r="E1" s="110"/>
      <c r="F1" s="85"/>
      <c r="G1" s="85"/>
      <c r="H1" s="109"/>
      <c r="I1" s="95"/>
      <c r="J1" s="85"/>
      <c r="K1" s="84"/>
      <c r="L1" s="84"/>
      <c r="N1" s="84"/>
      <c r="O1" s="84"/>
      <c r="Q1" s="85"/>
      <c r="R1" s="142">
        <v>1</v>
      </c>
      <c r="S1" s="186" t="s">
        <v>24811</v>
      </c>
    </row>
    <row r="2" spans="1:19" ht="18" x14ac:dyDescent="0.25">
      <c r="A2" s="125" t="s">
        <v>24966</v>
      </c>
      <c r="B2" s="92"/>
      <c r="C2" s="93"/>
      <c r="D2" s="93"/>
      <c r="E2" s="110"/>
      <c r="F2" s="93"/>
      <c r="G2" s="93"/>
      <c r="H2" s="110"/>
      <c r="I2" s="91"/>
      <c r="J2" s="93"/>
      <c r="K2" s="196" t="s">
        <v>24793</v>
      </c>
      <c r="L2" s="196"/>
      <c r="M2" s="197"/>
      <c r="N2" s="105"/>
      <c r="O2" s="92"/>
      <c r="P2" s="92"/>
      <c r="Q2" s="85"/>
      <c r="R2" s="142">
        <v>2</v>
      </c>
      <c r="S2" s="59" t="s">
        <v>51</v>
      </c>
    </row>
    <row r="3" spans="1:19" ht="15" x14ac:dyDescent="0.2">
      <c r="A3" s="93"/>
      <c r="B3" s="93"/>
      <c r="C3" s="93"/>
      <c r="D3" s="93"/>
      <c r="E3" s="110"/>
      <c r="F3" s="93"/>
      <c r="G3" s="93"/>
      <c r="H3" s="110"/>
      <c r="I3" s="93"/>
      <c r="J3" s="93"/>
      <c r="K3" s="196" t="s">
        <v>24805</v>
      </c>
      <c r="L3" s="196"/>
      <c r="M3" s="197"/>
      <c r="N3" s="182" t="str">
        <f>IF(N2="","",VLOOKUP(N2,'Account Codes'!E2:F4864,2,FALSE))</f>
        <v/>
      </c>
      <c r="O3" s="84"/>
      <c r="Q3" s="195" t="str">
        <f>IF(U135=0,"","PLEASE ENTER A COUNTER PARTY TYPE AND NAME FOR ALL ROWS")</f>
        <v/>
      </c>
      <c r="R3" s="142">
        <v>3</v>
      </c>
      <c r="S3" s="59" t="s">
        <v>151</v>
      </c>
    </row>
    <row r="4" spans="1:19" ht="15" x14ac:dyDescent="0.2">
      <c r="A4" s="93"/>
      <c r="B4" s="93"/>
      <c r="C4" s="94"/>
      <c r="D4" s="94"/>
      <c r="E4" s="114"/>
      <c r="F4" s="94"/>
      <c r="G4" s="93"/>
      <c r="H4" s="110"/>
      <c r="I4" s="95"/>
      <c r="J4" s="91"/>
      <c r="K4" s="196" t="s">
        <v>22</v>
      </c>
      <c r="L4" s="196"/>
      <c r="M4" s="197"/>
      <c r="N4" s="182" t="str">
        <f>IF(N2="","",VLOOKUP(N2,List!A1:C193,3,FALSE))</f>
        <v/>
      </c>
      <c r="O4" s="84"/>
      <c r="Q4" s="195"/>
      <c r="R4" s="142">
        <v>4</v>
      </c>
      <c r="S4" s="59" t="s">
        <v>62</v>
      </c>
    </row>
    <row r="5" spans="1:19" ht="15" x14ac:dyDescent="0.2">
      <c r="A5" s="93"/>
      <c r="B5" s="93"/>
      <c r="C5" s="189"/>
      <c r="D5" s="93"/>
      <c r="E5" s="110"/>
      <c r="F5" s="93"/>
      <c r="G5" s="93"/>
      <c r="H5" s="110"/>
      <c r="I5" s="95"/>
      <c r="J5" s="91"/>
      <c r="K5" s="196" t="s">
        <v>10</v>
      </c>
      <c r="L5" s="196"/>
      <c r="M5" s="197"/>
      <c r="N5" s="106"/>
      <c r="O5" s="84"/>
      <c r="Q5" s="195"/>
      <c r="R5" s="142">
        <v>5</v>
      </c>
      <c r="S5" s="59" t="s">
        <v>59</v>
      </c>
    </row>
    <row r="6" spans="1:19" ht="15" x14ac:dyDescent="0.2">
      <c r="A6" s="93"/>
      <c r="B6" s="93"/>
      <c r="C6" s="93"/>
      <c r="D6" s="93"/>
      <c r="E6" s="110"/>
      <c r="F6" s="93"/>
      <c r="G6" s="93"/>
      <c r="H6" s="110"/>
      <c r="I6" s="95"/>
      <c r="J6" s="91"/>
      <c r="K6" s="196" t="s">
        <v>24810</v>
      </c>
      <c r="L6" s="196"/>
      <c r="M6" s="197"/>
      <c r="N6" s="106"/>
      <c r="O6" s="84"/>
      <c r="Q6" s="195"/>
      <c r="R6" s="142">
        <v>6</v>
      </c>
      <c r="S6" s="59" t="s">
        <v>60</v>
      </c>
    </row>
    <row r="7" spans="1:19" ht="15" x14ac:dyDescent="0.2">
      <c r="A7" s="93"/>
      <c r="B7" s="93"/>
      <c r="C7" s="93"/>
      <c r="D7" s="93"/>
      <c r="E7" s="110"/>
      <c r="F7" s="93"/>
      <c r="G7" s="93"/>
      <c r="H7" s="110"/>
      <c r="I7" s="95"/>
      <c r="J7" s="91"/>
      <c r="K7" s="83"/>
      <c r="L7" s="83"/>
      <c r="M7" s="83"/>
      <c r="N7" s="92"/>
      <c r="O7" s="84"/>
      <c r="Q7" s="195"/>
      <c r="R7" s="142">
        <v>7</v>
      </c>
      <c r="S7" s="59" t="s">
        <v>61</v>
      </c>
    </row>
    <row r="8" spans="1:19" ht="19.5" customHeight="1" x14ac:dyDescent="0.2">
      <c r="A8" s="93"/>
      <c r="B8" s="93"/>
      <c r="C8" s="93"/>
      <c r="D8" s="93"/>
      <c r="E8" s="110"/>
      <c r="F8" s="93"/>
      <c r="G8" s="93"/>
      <c r="H8" s="110"/>
      <c r="I8" s="149">
        <f>SUM(I9:I20)-I21</f>
        <v>0</v>
      </c>
      <c r="J8" s="93"/>
      <c r="K8" s="96"/>
      <c r="L8" s="96"/>
      <c r="M8" s="96"/>
      <c r="N8" s="189" t="s">
        <v>24813</v>
      </c>
      <c r="O8" s="96"/>
      <c r="Q8" s="85"/>
      <c r="R8" s="142">
        <v>8</v>
      </c>
      <c r="S8" s="59" t="s">
        <v>58</v>
      </c>
    </row>
    <row r="9" spans="1:19" ht="15" hidden="1" x14ac:dyDescent="0.2">
      <c r="A9" s="93"/>
      <c r="B9" s="93"/>
      <c r="C9" s="100">
        <v>105283</v>
      </c>
      <c r="D9" s="100"/>
      <c r="E9" s="112" t="str">
        <f>IF(AND(LEN(D9)&gt;0,LEN(C9)&gt;0),"ERROR - please do not enter internal order AND cost centre",IF(LEN(C9)&gt;0,VLOOKUP(C9,'Account Codes'!$E$2:$F$5001,2,FALSE),IF(LEN(D9)&gt;0,VLOOKUP(D9,'Account Codes'!$H$2:$I$12186,2,FALSE),"")))</f>
        <v>SCH LEDGER BALANCES</v>
      </c>
      <c r="F9" s="100"/>
      <c r="G9" s="100">
        <v>94504</v>
      </c>
      <c r="H9" s="111"/>
      <c r="I9" s="153">
        <f>SUMIFS($I$24:$I$1002,$N$24:$N$1002,$S$5,$J$24:$J$1002,"D",$B$24:$B$1002,"E")-SUMIFS($I$24:$I$1002,$N$24:$N$1002,$S$5,$J$24:$J$1002,"C",$B$24:$B$1002,"E")</f>
        <v>0</v>
      </c>
      <c r="J9" s="100" t="s">
        <v>21</v>
      </c>
      <c r="K9" s="111" t="s">
        <v>55</v>
      </c>
      <c r="L9" s="111"/>
      <c r="M9" s="111"/>
      <c r="N9" s="180"/>
      <c r="O9" s="180"/>
      <c r="P9" s="185"/>
      <c r="Q9" s="181"/>
      <c r="R9" s="142">
        <v>9</v>
      </c>
      <c r="S9" s="59" t="s">
        <v>24965</v>
      </c>
    </row>
    <row r="10" spans="1:19" ht="15" hidden="1" x14ac:dyDescent="0.2">
      <c r="A10" s="93"/>
      <c r="B10" s="93"/>
      <c r="C10" s="100">
        <v>105283</v>
      </c>
      <c r="D10" s="100"/>
      <c r="E10" s="112" t="str">
        <f>IF(AND(LEN(D10)&gt;0,LEN(C10)&gt;0),"ERROR - please do not enter internal order AND cost centre",IF(LEN(C10)&gt;0,VLOOKUP(C10,'Account Codes'!$E$2:$F$5001,2,FALSE),IF(LEN(D10)&gt;0,VLOOKUP(D10,'Account Codes'!$H$2:$I$12186,2,FALSE),"")))</f>
        <v>SCH LEDGER BALANCES</v>
      </c>
      <c r="F10" s="100"/>
      <c r="G10" s="100">
        <v>94505</v>
      </c>
      <c r="H10" s="111"/>
      <c r="I10" s="153">
        <f>SUMIFS($I$24:$I$1002,$N$24:$N$1002,$S$6,$J$24:$J$1002,"D",$B$24:$B$1002,"E")-SUMIFS($I$24:$I$1002,$N$24:$N$1002,$S$6,$J$24:$J$1002,"C",$B$24:$B$1002,"E")</f>
        <v>0</v>
      </c>
      <c r="J10" s="100" t="s">
        <v>21</v>
      </c>
      <c r="K10" s="111" t="s">
        <v>56</v>
      </c>
      <c r="L10" s="101"/>
      <c r="M10" s="101"/>
      <c r="N10" s="98"/>
      <c r="O10" s="98"/>
      <c r="P10" s="98"/>
      <c r="Q10" s="99"/>
      <c r="S10" s="59"/>
    </row>
    <row r="11" spans="1:19" ht="15" hidden="1" x14ac:dyDescent="0.2">
      <c r="A11" s="93"/>
      <c r="B11" s="93"/>
      <c r="C11" s="100">
        <v>105283</v>
      </c>
      <c r="D11" s="100"/>
      <c r="E11" s="112" t="str">
        <f>IF(AND(LEN(D11)&gt;0,LEN(C11)&gt;0),"ERROR - please do not enter internal order AND cost centre",IF(LEN(C11)&gt;0,VLOOKUP(C11,'Account Codes'!$E$2:$F$5001,2,FALSE),IF(LEN(D11)&gt;0,VLOOKUP(D11,'Account Codes'!$H$2:$I$12186,2,FALSE),"")))</f>
        <v>SCH LEDGER BALANCES</v>
      </c>
      <c r="F11" s="100"/>
      <c r="G11" s="100">
        <v>94506</v>
      </c>
      <c r="H11" s="111"/>
      <c r="I11" s="153">
        <f>SUMIFS($I$24:$I$1002,$N$24:$N$1002,$S$7,$J$24:$J$1002,"D",$B$24:$B$1002,"E")-SUMIFS($I$24:$I$1002,$N$24:$N$1002,$S$7,$J$24:$J$1002,"C",$B$24:$B$1002,"E")</f>
        <v>0</v>
      </c>
      <c r="J11" s="100" t="s">
        <v>21</v>
      </c>
      <c r="K11" s="111" t="s">
        <v>57</v>
      </c>
      <c r="L11" s="101"/>
      <c r="M11" s="101"/>
      <c r="N11" s="98"/>
      <c r="O11" s="98"/>
      <c r="P11" s="98"/>
      <c r="Q11" s="99"/>
      <c r="S11" s="59"/>
    </row>
    <row r="12" spans="1:19" ht="15" hidden="1" x14ac:dyDescent="0.2">
      <c r="A12" s="93"/>
      <c r="B12" s="93"/>
      <c r="C12" s="100">
        <v>105283</v>
      </c>
      <c r="D12" s="100"/>
      <c r="E12" s="112" t="str">
        <f>IF(AND(LEN(D12)&gt;0,LEN(C12)&gt;0),"ERROR - please do not enter internal order AND cost centre",IF(LEN(C12)&gt;0,VLOOKUP(C12,'Account Codes'!$E$2:$F$5001,2,FALSE),IF(LEN(D12)&gt;0,VLOOKUP(D12,'Account Codes'!$H$2:$I$12186,2,FALSE),"")))</f>
        <v>SCH LEDGER BALANCES</v>
      </c>
      <c r="F12" s="100"/>
      <c r="G12" s="100">
        <v>94507</v>
      </c>
      <c r="H12" s="111"/>
      <c r="I12" s="153">
        <f>SUMIFS($I$24:$I$1002,$N$24:$N$1002,$S$4,$J$24:$J$1002,"D",$B$24:$B$1002,"E")-SUMIFS($I$24:$I$1002,$N$24:$N$1002,$S$4,$J$24:$J$1002,"C",$B$24:$B$1002,"E")</f>
        <v>0</v>
      </c>
      <c r="J12" s="100" t="s">
        <v>21</v>
      </c>
      <c r="K12" s="111" t="s">
        <v>140</v>
      </c>
      <c r="L12" s="101"/>
      <c r="M12" s="101"/>
      <c r="N12" s="98"/>
      <c r="O12" s="98"/>
      <c r="P12" s="98"/>
      <c r="Q12" s="99"/>
      <c r="S12" s="59"/>
    </row>
    <row r="13" spans="1:19" ht="15" hidden="1" x14ac:dyDescent="0.2">
      <c r="A13" s="93"/>
      <c r="B13" s="93"/>
      <c r="C13" s="100">
        <v>105283</v>
      </c>
      <c r="D13" s="100"/>
      <c r="E13" s="112" t="str">
        <f>IF(AND(LEN(D13)&gt;0,LEN(C13)&gt;0),"ERROR - please do not enter internal order AND cost centre",IF(LEN(C13)&gt;0,VLOOKUP(C13,'Account Codes'!$E$2:$F$5001,2,FALSE),IF(LEN(D13)&gt;0,VLOOKUP(D13,'Account Codes'!$H$2:$I$12186,2,FALSE),"")))</f>
        <v>SCH LEDGER BALANCES</v>
      </c>
      <c r="F13" s="100"/>
      <c r="G13" s="100">
        <v>94511</v>
      </c>
      <c r="H13" s="111"/>
      <c r="I13" s="153">
        <f>SUMIFS($I$24:$I$1002,$N$24:$N$1002,$S$9,$J$24:$J$1002,"D",$B$24:$B$1002,"E")-SUMIFS($I$24:$I$1002,$N$24:$N$1002,$S$9,$J$24:$J$1002,"C",$B$24:$B$1002,"E")</f>
        <v>0</v>
      </c>
      <c r="J13" s="100" t="s">
        <v>21</v>
      </c>
      <c r="K13" s="102" t="s">
        <v>12450</v>
      </c>
      <c r="L13" s="101"/>
      <c r="M13" s="101"/>
      <c r="N13" s="98"/>
      <c r="O13" s="98"/>
      <c r="P13" s="98"/>
      <c r="Q13" s="99"/>
    </row>
    <row r="14" spans="1:19" ht="15" hidden="1" x14ac:dyDescent="0.2">
      <c r="A14" s="93"/>
      <c r="B14" s="93"/>
      <c r="C14" s="100">
        <v>105283</v>
      </c>
      <c r="D14" s="100"/>
      <c r="E14" s="112" t="str">
        <f>IF(AND(LEN(D14)&gt;0,LEN(C14)&gt;0),"ERROR - please do not enter internal order AND cost centre",IF(LEN(C14)&gt;0,VLOOKUP(C14,'Account Codes'!$E$2:$F$5001,2,FALSE),IF(LEN(D14)&gt;0,VLOOKUP(D14,'Account Codes'!$H$2:$I$12186,2,FALSE),"")))</f>
        <v>SCH LEDGER BALANCES</v>
      </c>
      <c r="F14" s="100"/>
      <c r="G14" s="100">
        <v>94509</v>
      </c>
      <c r="H14" s="111"/>
      <c r="I14" s="153">
        <f>SUMIFS($I$24:$I$1002,$N$24:$N$1002,$S$2,$J$24:$J$1002,"D",$B$24:$B$1002,"E")-SUMIFS($I$24:$I$1002,$N$24:$N$1002,$S$2,$J$24:$J$1002,"C",$B$24:$B$1002,"E")</f>
        <v>0</v>
      </c>
      <c r="J14" s="100" t="s">
        <v>21</v>
      </c>
      <c r="K14" s="102" t="s">
        <v>24669</v>
      </c>
      <c r="L14" s="101"/>
      <c r="M14" s="101"/>
      <c r="N14" s="98"/>
      <c r="O14" s="98"/>
      <c r="P14" s="98"/>
      <c r="Q14" s="99"/>
    </row>
    <row r="15" spans="1:19" ht="15" hidden="1" x14ac:dyDescent="0.2">
      <c r="A15" s="93"/>
      <c r="B15" s="93"/>
      <c r="C15" s="100">
        <v>105283</v>
      </c>
      <c r="D15" s="100"/>
      <c r="E15" s="112" t="str">
        <f>IF(AND(LEN(D15)&gt;0,LEN(C15)&gt;0),"ERROR - please do not enter internal order AND cost centre",IF(LEN(C15)&gt;0,VLOOKUP(C15,'Account Codes'!$E$2:$F$5001,2,FALSE),IF(LEN(D15)&gt;0,VLOOKUP(D15,'Account Codes'!$H$2:$I$12186,2,FALSE),"")))</f>
        <v>SCH LEDGER BALANCES</v>
      </c>
      <c r="F15" s="100"/>
      <c r="G15" s="100">
        <v>94509</v>
      </c>
      <c r="H15" s="111"/>
      <c r="I15" s="153">
        <f>SUMIFS($I$24:$I$1002,$N$24:$N$1002,$S$1,$J$24:$J$1002,"D",$B$24:$B$1002,"E")-SUMIFS($I$24:$I$1002,$N$24:$N$1002,$S$1,$J$24:$J$1002,"C",$B$24:$B$1002,"E")</f>
        <v>0</v>
      </c>
      <c r="J15" s="100" t="s">
        <v>21</v>
      </c>
      <c r="K15" s="102" t="s">
        <v>24812</v>
      </c>
      <c r="L15" s="101"/>
      <c r="M15" s="101"/>
      <c r="N15" s="98"/>
      <c r="O15" s="98"/>
      <c r="P15" s="98"/>
      <c r="Q15" s="99"/>
    </row>
    <row r="16" spans="1:19" ht="15" hidden="1" x14ac:dyDescent="0.2">
      <c r="A16" s="93"/>
      <c r="B16" s="93"/>
      <c r="C16" s="100">
        <v>105283</v>
      </c>
      <c r="D16" s="100"/>
      <c r="E16" s="112" t="str">
        <f>IF(AND(LEN(D16)&gt;0,LEN(C16)&gt;0),"ERROR - please do not enter internal order AND cost centre",IF(LEN(C16)&gt;0,VLOOKUP(C16,'Account Codes'!$E$2:$F$5001,2,FALSE),IF(LEN(D16)&gt;0,VLOOKUP(D16,'Account Codes'!$H$2:$I$12186,2,FALSE),"")))</f>
        <v>SCH LEDGER BALANCES</v>
      </c>
      <c r="F16" s="100"/>
      <c r="G16" s="100">
        <v>94509</v>
      </c>
      <c r="H16" s="111"/>
      <c r="I16" s="153">
        <f>SUMIFS($I$24:$I$1002,$N$24:$N$1002,$S$3,$J$24:$J$1002,"D",$B$24:$B$1002,"E")-SUMIFS($I$24:$I$1002,$N$24:$N$1002,$S$3,$J$24:$J$1002,"C",$B$24:$B$1002,"E")</f>
        <v>0</v>
      </c>
      <c r="J16" s="100" t="s">
        <v>21</v>
      </c>
      <c r="K16" s="102" t="s">
        <v>24670</v>
      </c>
      <c r="L16" s="101"/>
      <c r="M16" s="101"/>
      <c r="N16" s="98"/>
      <c r="O16" s="98"/>
      <c r="P16" s="98"/>
      <c r="Q16" s="99"/>
    </row>
    <row r="17" spans="1:23" ht="15" hidden="1" x14ac:dyDescent="0.2">
      <c r="A17" s="93"/>
      <c r="B17" s="93"/>
      <c r="C17" s="100">
        <v>105283</v>
      </c>
      <c r="D17" s="100"/>
      <c r="E17" s="112" t="str">
        <f>IF(AND(LEN(D17)&gt;0,LEN(C17)&gt;0),"ERROR - please do not enter internal order AND cost centre",IF(LEN(C17)&gt;0,VLOOKUP(C17,'Account Codes'!$E$2:$F$5001,2,FALSE),IF(LEN(D17)&gt;0,VLOOKUP(D17,'Account Codes'!$H$2:$I$12186,2,FALSE),"")))</f>
        <v>SCH LEDGER BALANCES</v>
      </c>
      <c r="F17" s="100"/>
      <c r="G17" s="100">
        <v>94509</v>
      </c>
      <c r="H17" s="111"/>
      <c r="I17" s="153">
        <f>SUMIFS($I$24:$I$1002,$N$24:$N$1002,$S$8,$J$24:$J$1002,"D",$B$24:$B$1002,"E")-SUMIFS($I$24:$I$1002,$N$24:$N$1002,$S$8,$J$24:$J$1002,"C",$B$24:$B$1002,"E")</f>
        <v>0</v>
      </c>
      <c r="J17" s="100" t="s">
        <v>21</v>
      </c>
      <c r="K17" s="102" t="s">
        <v>24671</v>
      </c>
      <c r="L17" s="101"/>
      <c r="M17" s="101"/>
      <c r="N17" s="143"/>
      <c r="O17" s="98"/>
      <c r="P17" s="98"/>
      <c r="Q17" s="99"/>
    </row>
    <row r="18" spans="1:23" ht="15" hidden="1" x14ac:dyDescent="0.2">
      <c r="A18" s="93" t="s">
        <v>53</v>
      </c>
      <c r="B18" s="93" t="s">
        <v>24667</v>
      </c>
      <c r="C18" s="100">
        <v>105283</v>
      </c>
      <c r="D18" s="100"/>
      <c r="E18" s="112" t="str">
        <f>IF(AND(LEN(D18)&gt;0,LEN(C18)&gt;0),"ERROR - please do not enter internal order AND cost centre",IF(LEN(C18)&gt;0,VLOOKUP(C18,'Account Codes'!$E$2:$F$5001,2,FALSE),IF(LEN(D18)&gt;0,VLOOKUP(D18,'Account Codes'!$H$2:$I$12186,2,FALSE),"")))</f>
        <v>SCH LEDGER BALANCES</v>
      </c>
      <c r="F18" s="100"/>
      <c r="G18" s="100">
        <v>94520</v>
      </c>
      <c r="H18" s="111"/>
      <c r="I18" s="153">
        <f>SUMIFS($I$24:$I$1002,$B$24:$B$1002,"I",$J$24:$J$1002,"D")-SUMIFS($I$24:$I$1002,$B$24:$B$1002,"I",$J$24:$J$1002,"C")-SUMIFS($I$24:$I$1002,$N$24:$N$1002,$S$9,$B$24:$B$1002,"I",$J$24:$J$1002,"D")+SUMIFS($I$24:$I$1002,$N$24:$N$1002,$S$9,$B$24:B$1002,"I",$J$24:$J$1002,"C")</f>
        <v>0</v>
      </c>
      <c r="J18" s="100" t="s">
        <v>21</v>
      </c>
      <c r="K18" s="102" t="s">
        <v>23</v>
      </c>
      <c r="L18" s="103"/>
      <c r="M18" s="103"/>
      <c r="N18" s="103"/>
      <c r="O18" s="98"/>
      <c r="P18" s="98"/>
      <c r="Q18" s="99"/>
    </row>
    <row r="19" spans="1:23" ht="15" hidden="1" x14ac:dyDescent="0.2">
      <c r="A19" s="93" t="s">
        <v>24808</v>
      </c>
      <c r="B19" s="93" t="s">
        <v>21</v>
      </c>
      <c r="C19" s="100">
        <v>105283</v>
      </c>
      <c r="D19" s="100"/>
      <c r="E19" s="112" t="str">
        <f>IF(AND(LEN(D19)&gt;0,LEN(C19)&gt;0),"ERROR - please do not enter internal order AND cost centre",IF(LEN(C19)&gt;0,VLOOKUP(C19,'Account Codes'!$E$2:$F$5001,2,FALSE),IF(LEN(D19)&gt;0,VLOOKUP(D19,'Account Codes'!$H$2:$I$12186,2,FALSE),"")))</f>
        <v>SCH LEDGER BALANCES</v>
      </c>
      <c r="F19" s="172"/>
      <c r="G19" s="172">
        <v>94510</v>
      </c>
      <c r="H19" s="112"/>
      <c r="I19" s="153">
        <f>SUMIFS($I$24:$I$1002,$J$24:$J$1002,"D",$B$24:$B$1002,"C")-SUMIFS($I$24:$I$1002,$J$24:$J$1002,"C",$B$24:$B$1002,"C")-$I$20</f>
        <v>0</v>
      </c>
      <c r="J19" s="100" t="s">
        <v>21</v>
      </c>
      <c r="K19" s="103" t="s">
        <v>24806</v>
      </c>
      <c r="L19" s="103"/>
      <c r="M19" s="103"/>
      <c r="N19" s="103"/>
      <c r="O19" s="180"/>
      <c r="P19" s="180"/>
      <c r="Q19" s="181"/>
    </row>
    <row r="20" spans="1:23" ht="15" hidden="1" x14ac:dyDescent="0.2">
      <c r="A20" s="93" t="s">
        <v>24808</v>
      </c>
      <c r="B20" s="93" t="s">
        <v>21</v>
      </c>
      <c r="C20" s="100">
        <v>105283</v>
      </c>
      <c r="D20" s="100"/>
      <c r="E20" s="112" t="str">
        <f>IF(AND(LEN(D20)&gt;0,LEN(C20)&gt;0),"ERROR - please do not enter internal order AND cost centre",IF(LEN(C20)&gt;0,VLOOKUP(C20,'Account Codes'!$E$2:$F$5001,2,FALSE),IF(LEN(D20)&gt;0,VLOOKUP(D20,'Account Codes'!$H$2:$I$12186,2,FALSE),"")))</f>
        <v>SCH LEDGER BALANCES</v>
      </c>
      <c r="F20" s="172"/>
      <c r="G20" s="172">
        <v>94513</v>
      </c>
      <c r="H20" s="112"/>
      <c r="I20" s="153">
        <f>SUMIFS($I$24:$I$1002,$N$24:$N$1002,$S$9,$J$24:$J$1002,"D",$B$24:B$1002,$B$20)-SUMIFS($I$24:$I$1002,$N$24:$N$1002,$S$9,$J$24:$J$1002,"C",$B$24:$B$1002,$B$20)</f>
        <v>0</v>
      </c>
      <c r="J20" s="100" t="s">
        <v>21</v>
      </c>
      <c r="K20" s="103" t="s">
        <v>24807</v>
      </c>
      <c r="L20" s="103"/>
      <c r="M20" s="103"/>
      <c r="N20" s="103"/>
      <c r="O20" s="143"/>
      <c r="P20" s="143"/>
      <c r="Q20" s="173"/>
    </row>
    <row r="21" spans="1:23" ht="15" x14ac:dyDescent="0.2">
      <c r="A21" s="93"/>
      <c r="B21" s="93"/>
      <c r="C21" s="133" t="s">
        <v>49</v>
      </c>
      <c r="D21" s="134"/>
      <c r="E21" s="134"/>
      <c r="F21" s="135"/>
      <c r="G21" s="135"/>
      <c r="H21" s="136"/>
      <c r="I21" s="137">
        <f>SUMIF(J24:J1002,"D",I24:I1002)-SUMIF(J24:J1002,"C",I24:I1002)</f>
        <v>0</v>
      </c>
      <c r="J21" s="138"/>
      <c r="K21" s="139"/>
      <c r="L21" s="139"/>
      <c r="M21" s="139"/>
      <c r="N21" s="139"/>
      <c r="O21" s="139"/>
      <c r="P21" s="139"/>
      <c r="Q21" s="139"/>
      <c r="R21" s="174"/>
      <c r="S21" t="s">
        <v>11404</v>
      </c>
      <c r="T21" t="s">
        <v>11405</v>
      </c>
      <c r="U21" t="s">
        <v>11406</v>
      </c>
      <c r="W21" s="174" t="s">
        <v>24809</v>
      </c>
    </row>
    <row r="22" spans="1:23" ht="27" customHeight="1" x14ac:dyDescent="0.2">
      <c r="A22" s="93"/>
      <c r="B22" s="97"/>
      <c r="C22" s="200" t="s">
        <v>11407</v>
      </c>
      <c r="D22" s="200" t="s">
        <v>23555</v>
      </c>
      <c r="E22" s="200" t="s">
        <v>24673</v>
      </c>
      <c r="F22" s="198" t="s">
        <v>150</v>
      </c>
      <c r="G22" s="200" t="s">
        <v>11403</v>
      </c>
      <c r="H22" s="200" t="s">
        <v>23556</v>
      </c>
      <c r="I22" s="206" t="s">
        <v>15</v>
      </c>
      <c r="J22" s="200" t="s">
        <v>16</v>
      </c>
      <c r="K22" s="144" t="s">
        <v>17</v>
      </c>
      <c r="L22" s="202" t="s">
        <v>24674</v>
      </c>
      <c r="M22" s="204" t="s">
        <v>23553</v>
      </c>
      <c r="N22" s="198" t="s">
        <v>142</v>
      </c>
      <c r="O22" s="200" t="s">
        <v>143</v>
      </c>
      <c r="P22" s="202" t="s">
        <v>23554</v>
      </c>
      <c r="Q22" s="200" t="s">
        <v>24672</v>
      </c>
      <c r="S22" s="59"/>
    </row>
    <row r="23" spans="1:23" ht="42.95" customHeight="1" x14ac:dyDescent="0.2">
      <c r="A23" s="93"/>
      <c r="B23" s="93"/>
      <c r="C23" s="201"/>
      <c r="D23" s="201"/>
      <c r="E23" s="201"/>
      <c r="F23" s="199"/>
      <c r="G23" s="201"/>
      <c r="H23" s="201"/>
      <c r="I23" s="207"/>
      <c r="J23" s="201"/>
      <c r="K23" s="145" t="s">
        <v>18872</v>
      </c>
      <c r="L23" s="203"/>
      <c r="M23" s="205"/>
      <c r="N23" s="199"/>
      <c r="O23" s="201"/>
      <c r="P23" s="203"/>
      <c r="Q23" s="201"/>
      <c r="S23" s="59"/>
    </row>
    <row r="24" spans="1:23" ht="15" x14ac:dyDescent="0.2">
      <c r="A24" s="100">
        <v>1</v>
      </c>
      <c r="B24" s="104" t="str">
        <f>IF(G24="","",VLOOKUP(G24,'Account Codes'!$A$2:$C$788,3,FALSE))</f>
        <v/>
      </c>
      <c r="C24" s="183" t="str">
        <f>IF($N$2="","",$N$2)</f>
        <v/>
      </c>
      <c r="D24" s="81"/>
      <c r="E24" s="112" t="str">
        <f>IF(AND(LEN(D24)&gt;0,LEN(C24)&gt;0),"ERROR - please do not enter internal order AND cost centre",IF(LEN(C24)&gt;0,VLOOKUP(C24,'Account Codes'!$E$2:$F$5001,2,FALSE),IF(LEN(D24)&gt;0,VLOOKUP(D24,'Account Codes'!$H$2:$I$12186,2,FALSE),"")))</f>
        <v/>
      </c>
      <c r="F24" s="81"/>
      <c r="G24" s="61"/>
      <c r="H24" s="112" t="str">
        <f>IF(LEN(G24)=0,"",VLOOKUP(VALUE(G24),'Account Codes'!$A$2:$C$788,2,FALSE))</f>
        <v/>
      </c>
      <c r="I24" s="50"/>
      <c r="J24" s="184" t="s">
        <v>18</v>
      </c>
      <c r="K24" s="51"/>
      <c r="L24" s="102">
        <f>IF((M24+P24)&gt;49,("ERROR!"),SUM(M24+P24))</f>
        <v>0</v>
      </c>
      <c r="M24" s="122">
        <f>LEN(K24)</f>
        <v>0</v>
      </c>
      <c r="N24" s="51"/>
      <c r="O24" s="51"/>
      <c r="P24" s="122">
        <f>LEN(O24)</f>
        <v>0</v>
      </c>
      <c r="Q24" s="178"/>
      <c r="R24" s="175"/>
      <c r="S24" s="176" t="str">
        <f>IF(G24="","",IF(N24="",1,""))</f>
        <v/>
      </c>
      <c r="T24" s="65" t="str">
        <f>IF(G24="","",IF(O24="",1,""))</f>
        <v/>
      </c>
      <c r="U24">
        <f>SUM(S24:T24)</f>
        <v>0</v>
      </c>
      <c r="W24" s="175" t="str">
        <f>IF(U24=0,"","Please enter a value for Counter Party Type and Name")</f>
        <v/>
      </c>
    </row>
    <row r="25" spans="1:23" ht="15" x14ac:dyDescent="0.2">
      <c r="A25" s="100">
        <v>2</v>
      </c>
      <c r="B25" s="104" t="str">
        <f>IF(G25="","",VLOOKUP(G25,'Account Codes'!$A$2:$C$788,3,FALSE))</f>
        <v/>
      </c>
      <c r="C25" s="183" t="str">
        <f>IF(G24="","",$N$2)</f>
        <v/>
      </c>
      <c r="D25" s="81"/>
      <c r="E25" s="112" t="str">
        <f>IF(AND(LEN(D25)&gt;0,LEN(C25)&gt;0),"ERROR - please do not enter internal order AND cost centre",IF(LEN(C25)&gt;0,VLOOKUP(C25,'Account Codes'!$E$2:$F$5001,2,FALSE),IF(LEN(D25)&gt;0,VLOOKUP(D25,'Account Codes'!$H$2:$I$12186,2,FALSE),"")))</f>
        <v/>
      </c>
      <c r="F25" s="81"/>
      <c r="G25" s="61"/>
      <c r="H25" s="112" t="str">
        <f>IF(LEN(G25)=0,"",VLOOKUP(VALUE(G25),'Account Codes'!$A$2:$C$788,2,FALSE))</f>
        <v/>
      </c>
      <c r="I25" s="50"/>
      <c r="J25" s="184" t="s">
        <v>18</v>
      </c>
      <c r="K25" s="51"/>
      <c r="L25" s="102">
        <f t="shared" ref="L25:L88" si="0">IF((M25+P25)&gt;49,("ERROR!"),SUM(M25+P25))</f>
        <v>0</v>
      </c>
      <c r="M25" s="122">
        <f t="shared" ref="M25:M88" si="1">LEN(K25)</f>
        <v>0</v>
      </c>
      <c r="N25" s="51"/>
      <c r="O25" s="51"/>
      <c r="P25" s="122">
        <f t="shared" ref="P25:P88" si="2">LEN(O25)</f>
        <v>0</v>
      </c>
      <c r="Q25" s="178"/>
      <c r="R25" s="175"/>
      <c r="S25" s="176" t="str">
        <f t="shared" ref="S25:S88" si="3">IF(G25="","",IF(N25="",1,""))</f>
        <v/>
      </c>
      <c r="T25" s="65" t="str">
        <f t="shared" ref="T25:T88" si="4">IF(G25="","",IF(O25="",1,""))</f>
        <v/>
      </c>
      <c r="U25">
        <f t="shared" ref="U25:U88" si="5">SUM(S25:T25)</f>
        <v>0</v>
      </c>
      <c r="W25" s="175" t="str">
        <f t="shared" ref="W25:W88" si="6">IF(U25=0,"","Please enter a value for Counter Party Type and Name")</f>
        <v/>
      </c>
    </row>
    <row r="26" spans="1:23" ht="15" x14ac:dyDescent="0.2">
      <c r="A26" s="100">
        <v>3</v>
      </c>
      <c r="B26" s="104" t="str">
        <f>IF(G26="","",VLOOKUP(G26,'Account Codes'!$A$2:$C$788,3,FALSE))</f>
        <v/>
      </c>
      <c r="C26" s="183" t="str">
        <f t="shared" ref="C26:C89" si="7">IF(G25="","",$N$2)</f>
        <v/>
      </c>
      <c r="D26" s="81"/>
      <c r="E26" s="112" t="str">
        <f>IF(AND(LEN(D26)&gt;0,LEN(C26)&gt;0),"ERROR - please do not enter internal order AND cost centre",IF(LEN(C26)&gt;0,VLOOKUP(C26,'Account Codes'!$E$2:$F$5001,2,FALSE),IF(LEN(D26)&gt;0,VLOOKUP(D26,'Account Codes'!$H$2:$I$12186,2,FALSE),"")))</f>
        <v/>
      </c>
      <c r="F26" s="81"/>
      <c r="G26" s="61"/>
      <c r="H26" s="112" t="str">
        <f>IF(LEN(G26)=0,"",VLOOKUP(VALUE(G26),'Account Codes'!$A$2:$C$788,2,FALSE))</f>
        <v/>
      </c>
      <c r="I26" s="50"/>
      <c r="J26" s="184" t="s">
        <v>18</v>
      </c>
      <c r="K26" s="51"/>
      <c r="L26" s="102">
        <f t="shared" si="0"/>
        <v>0</v>
      </c>
      <c r="M26" s="122">
        <f t="shared" si="1"/>
        <v>0</v>
      </c>
      <c r="N26" s="51"/>
      <c r="O26" s="51"/>
      <c r="P26" s="122">
        <f t="shared" si="2"/>
        <v>0</v>
      </c>
      <c r="Q26" s="179"/>
      <c r="R26" s="175"/>
      <c r="S26" s="176" t="str">
        <f t="shared" si="3"/>
        <v/>
      </c>
      <c r="T26" s="65" t="str">
        <f t="shared" si="4"/>
        <v/>
      </c>
      <c r="U26">
        <f t="shared" si="5"/>
        <v>0</v>
      </c>
      <c r="W26" s="175" t="str">
        <f t="shared" si="6"/>
        <v/>
      </c>
    </row>
    <row r="27" spans="1:23" ht="15" x14ac:dyDescent="0.2">
      <c r="A27" s="100">
        <v>4</v>
      </c>
      <c r="B27" s="104" t="str">
        <f>IF(G27="","",VLOOKUP(G27,'Account Codes'!$A$2:$C$788,3,FALSE))</f>
        <v/>
      </c>
      <c r="C27" s="183" t="str">
        <f t="shared" si="7"/>
        <v/>
      </c>
      <c r="D27" s="81"/>
      <c r="E27" s="112" t="str">
        <f>IF(AND(LEN(D27)&gt;0,LEN(C27)&gt;0),"ERROR - please do not enter internal order AND cost centre",IF(LEN(C27)&gt;0,VLOOKUP(C27,'Account Codes'!$E$2:$F$5001,2,FALSE),IF(LEN(D27)&gt;0,VLOOKUP(D27,'Account Codes'!$H$2:$I$12186,2,FALSE),"")))</f>
        <v/>
      </c>
      <c r="F27" s="81"/>
      <c r="G27" s="61"/>
      <c r="H27" s="112" t="str">
        <f>IF(LEN(G27)=0,"",VLOOKUP(VALUE(G27),'Account Codes'!$A$2:$C$788,2,FALSE))</f>
        <v/>
      </c>
      <c r="I27" s="50"/>
      <c r="J27" s="184" t="s">
        <v>18</v>
      </c>
      <c r="K27" s="51"/>
      <c r="L27" s="102">
        <f t="shared" si="0"/>
        <v>0</v>
      </c>
      <c r="M27" s="122">
        <f t="shared" si="1"/>
        <v>0</v>
      </c>
      <c r="N27" s="51"/>
      <c r="O27" s="51"/>
      <c r="P27" s="122">
        <f t="shared" si="2"/>
        <v>0</v>
      </c>
      <c r="Q27" s="179"/>
      <c r="R27" s="175"/>
      <c r="S27" s="176" t="str">
        <f t="shared" si="3"/>
        <v/>
      </c>
      <c r="T27" s="65" t="str">
        <f t="shared" si="4"/>
        <v/>
      </c>
      <c r="U27">
        <f t="shared" si="5"/>
        <v>0</v>
      </c>
      <c r="W27" s="175" t="str">
        <f t="shared" si="6"/>
        <v/>
      </c>
    </row>
    <row r="28" spans="1:23" ht="15" x14ac:dyDescent="0.2">
      <c r="A28" s="100">
        <v>5</v>
      </c>
      <c r="B28" s="104" t="str">
        <f>IF(G28="","",VLOOKUP(G28,'Account Codes'!$A$2:$C$788,3,FALSE))</f>
        <v/>
      </c>
      <c r="C28" s="183" t="str">
        <f t="shared" si="7"/>
        <v/>
      </c>
      <c r="D28" s="81"/>
      <c r="E28" s="112" t="str">
        <f>IF(AND(LEN(D28)&gt;0,LEN(C28)&gt;0),"ERROR - please do not enter internal order AND cost centre",IF(LEN(C28)&gt;0,VLOOKUP(C28,'Account Codes'!$E$2:$F$5001,2,FALSE),IF(LEN(D28)&gt;0,VLOOKUP(D28,'Account Codes'!$H$2:$I$12186,2,FALSE),"")))</f>
        <v/>
      </c>
      <c r="F28" s="81"/>
      <c r="G28" s="61"/>
      <c r="H28" s="112" t="str">
        <f>IF(LEN(G28)=0,"",VLOOKUP(VALUE(G28),'Account Codes'!$A$2:$C$788,2,FALSE))</f>
        <v/>
      </c>
      <c r="I28" s="50"/>
      <c r="J28" s="184" t="s">
        <v>18</v>
      </c>
      <c r="K28" s="51"/>
      <c r="L28" s="102">
        <f t="shared" si="0"/>
        <v>0</v>
      </c>
      <c r="M28" s="122">
        <f t="shared" si="1"/>
        <v>0</v>
      </c>
      <c r="N28" s="51"/>
      <c r="O28" s="51"/>
      <c r="P28" s="122">
        <f t="shared" si="2"/>
        <v>0</v>
      </c>
      <c r="Q28" s="179"/>
      <c r="R28" s="175"/>
      <c r="S28" s="176" t="str">
        <f t="shared" si="3"/>
        <v/>
      </c>
      <c r="T28" s="65" t="str">
        <f t="shared" si="4"/>
        <v/>
      </c>
      <c r="U28">
        <f t="shared" si="5"/>
        <v>0</v>
      </c>
      <c r="W28" s="175" t="str">
        <f t="shared" si="6"/>
        <v/>
      </c>
    </row>
    <row r="29" spans="1:23" ht="15" x14ac:dyDescent="0.2">
      <c r="A29" s="100">
        <v>6</v>
      </c>
      <c r="B29" s="104" t="str">
        <f>IF(G29="","",VLOOKUP(G29,'Account Codes'!$A$2:$C$788,3,FALSE))</f>
        <v/>
      </c>
      <c r="C29" s="183" t="str">
        <f t="shared" si="7"/>
        <v/>
      </c>
      <c r="D29" s="81"/>
      <c r="E29" s="112" t="str">
        <f>IF(AND(LEN(D29)&gt;0,LEN(C29)&gt;0),"ERROR - please do not enter internal order AND cost centre",IF(LEN(C29)&gt;0,VLOOKUP(C29,'Account Codes'!$E$2:$F$5001,2,FALSE),IF(LEN(D29)&gt;0,VLOOKUP(D29,'Account Codes'!$H$2:$I$12186,2,FALSE),"")))</f>
        <v/>
      </c>
      <c r="F29" s="81"/>
      <c r="G29" s="61"/>
      <c r="H29" s="112" t="str">
        <f>IF(LEN(G29)=0,"",VLOOKUP(VALUE(G29),'Account Codes'!$A$2:$C$788,2,FALSE))</f>
        <v/>
      </c>
      <c r="I29" s="50"/>
      <c r="J29" s="184" t="s">
        <v>18</v>
      </c>
      <c r="K29" s="51"/>
      <c r="L29" s="102">
        <f t="shared" si="0"/>
        <v>0</v>
      </c>
      <c r="M29" s="122">
        <f t="shared" si="1"/>
        <v>0</v>
      </c>
      <c r="N29" s="51"/>
      <c r="O29" s="51"/>
      <c r="P29" s="122">
        <f t="shared" si="2"/>
        <v>0</v>
      </c>
      <c r="Q29" s="179"/>
      <c r="R29" s="175"/>
      <c r="S29" s="176" t="str">
        <f t="shared" si="3"/>
        <v/>
      </c>
      <c r="T29" s="65" t="str">
        <f t="shared" si="4"/>
        <v/>
      </c>
      <c r="U29">
        <f t="shared" si="5"/>
        <v>0</v>
      </c>
      <c r="W29" s="175" t="str">
        <f t="shared" si="6"/>
        <v/>
      </c>
    </row>
    <row r="30" spans="1:23" ht="15" x14ac:dyDescent="0.2">
      <c r="A30" s="100">
        <v>7</v>
      </c>
      <c r="B30" s="104" t="str">
        <f>IF(G30="","",VLOOKUP(G30,'Account Codes'!$A$2:$C$788,3,FALSE))</f>
        <v/>
      </c>
      <c r="C30" s="183" t="str">
        <f t="shared" si="7"/>
        <v/>
      </c>
      <c r="D30" s="81"/>
      <c r="E30" s="112" t="str">
        <f>IF(AND(LEN(D30)&gt;0,LEN(C30)&gt;0),"ERROR - please do not enter internal order AND cost centre",IF(LEN(C30)&gt;0,VLOOKUP(C30,'Account Codes'!$E$2:$F$5001,2,FALSE),IF(LEN(D30)&gt;0,VLOOKUP(D30,'Account Codes'!$H$2:$I$12186,2,FALSE),"")))</f>
        <v/>
      </c>
      <c r="F30" s="81"/>
      <c r="G30" s="61"/>
      <c r="H30" s="112" t="str">
        <f>IF(LEN(G30)=0,"",VLOOKUP(VALUE(G30),'Account Codes'!$A$2:$C$788,2,FALSE))</f>
        <v/>
      </c>
      <c r="I30" s="50"/>
      <c r="J30" s="184" t="s">
        <v>18</v>
      </c>
      <c r="K30" s="51"/>
      <c r="L30" s="102">
        <f t="shared" si="0"/>
        <v>0</v>
      </c>
      <c r="M30" s="122">
        <f t="shared" si="1"/>
        <v>0</v>
      </c>
      <c r="N30" s="51"/>
      <c r="O30" s="51"/>
      <c r="P30" s="122">
        <f t="shared" si="2"/>
        <v>0</v>
      </c>
      <c r="Q30" s="179"/>
      <c r="R30" s="175"/>
      <c r="S30" s="176" t="str">
        <f t="shared" si="3"/>
        <v/>
      </c>
      <c r="T30" s="65" t="str">
        <f t="shared" si="4"/>
        <v/>
      </c>
      <c r="U30">
        <f t="shared" si="5"/>
        <v>0</v>
      </c>
      <c r="W30" s="175" t="str">
        <f t="shared" si="6"/>
        <v/>
      </c>
    </row>
    <row r="31" spans="1:23" ht="15" x14ac:dyDescent="0.2">
      <c r="A31" s="100">
        <v>8</v>
      </c>
      <c r="B31" s="104" t="str">
        <f>IF(G31="","",VLOOKUP(G31,'Account Codes'!$A$2:$C$788,3,FALSE))</f>
        <v/>
      </c>
      <c r="C31" s="183" t="str">
        <f t="shared" si="7"/>
        <v/>
      </c>
      <c r="D31" s="81"/>
      <c r="E31" s="112" t="str">
        <f>IF(AND(LEN(D31)&gt;0,LEN(C31)&gt;0),"ERROR - please do not enter internal order AND cost centre",IF(LEN(C31)&gt;0,VLOOKUP(C31,'Account Codes'!$E$2:$F$5001,2,FALSE),IF(LEN(D31)&gt;0,VLOOKUP(D31,'Account Codes'!$H$2:$I$12186,2,FALSE),"")))</f>
        <v/>
      </c>
      <c r="F31" s="81"/>
      <c r="G31" s="61"/>
      <c r="H31" s="112" t="str">
        <f>IF(LEN(G31)=0,"",VLOOKUP(VALUE(G31),'Account Codes'!$A$2:$C$788,2,FALSE))</f>
        <v/>
      </c>
      <c r="I31" s="50"/>
      <c r="J31" s="184" t="s">
        <v>18</v>
      </c>
      <c r="K31" s="51"/>
      <c r="L31" s="102">
        <f t="shared" si="0"/>
        <v>0</v>
      </c>
      <c r="M31" s="122">
        <f t="shared" si="1"/>
        <v>0</v>
      </c>
      <c r="N31" s="51"/>
      <c r="O31" s="51"/>
      <c r="P31" s="122">
        <f t="shared" si="2"/>
        <v>0</v>
      </c>
      <c r="Q31" s="179"/>
      <c r="R31" s="175"/>
      <c r="S31" s="176" t="str">
        <f t="shared" si="3"/>
        <v/>
      </c>
      <c r="T31" s="65" t="str">
        <f t="shared" si="4"/>
        <v/>
      </c>
      <c r="U31">
        <f t="shared" si="5"/>
        <v>0</v>
      </c>
      <c r="W31" s="175" t="str">
        <f t="shared" si="6"/>
        <v/>
      </c>
    </row>
    <row r="32" spans="1:23" ht="15" x14ac:dyDescent="0.2">
      <c r="A32" s="100">
        <v>9</v>
      </c>
      <c r="B32" s="104" t="str">
        <f>IF(G32="","",VLOOKUP(G32,'Account Codes'!$A$2:$C$788,3,FALSE))</f>
        <v/>
      </c>
      <c r="C32" s="183" t="str">
        <f t="shared" si="7"/>
        <v/>
      </c>
      <c r="D32" s="81"/>
      <c r="E32" s="112" t="str">
        <f>IF(AND(LEN(D32)&gt;0,LEN(C32)&gt;0),"ERROR - please do not enter internal order AND cost centre",IF(LEN(C32)&gt;0,VLOOKUP(C32,'Account Codes'!$E$2:$F$5001,2,FALSE),IF(LEN(D32)&gt;0,VLOOKUP(D32,'Account Codes'!$H$2:$I$12186,2,FALSE),"")))</f>
        <v/>
      </c>
      <c r="F32" s="81"/>
      <c r="G32" s="61"/>
      <c r="H32" s="112" t="str">
        <f>IF(LEN(G32)=0,"",VLOOKUP(VALUE(G32),'Account Codes'!$A$2:$C$788,2,FALSE))</f>
        <v/>
      </c>
      <c r="I32" s="50"/>
      <c r="J32" s="184" t="s">
        <v>18</v>
      </c>
      <c r="K32" s="51"/>
      <c r="L32" s="102">
        <f t="shared" si="0"/>
        <v>0</v>
      </c>
      <c r="M32" s="122">
        <f t="shared" si="1"/>
        <v>0</v>
      </c>
      <c r="N32" s="51"/>
      <c r="O32" s="51"/>
      <c r="P32" s="122">
        <f t="shared" si="2"/>
        <v>0</v>
      </c>
      <c r="Q32" s="179"/>
      <c r="R32" s="175"/>
      <c r="S32" s="176" t="str">
        <f t="shared" si="3"/>
        <v/>
      </c>
      <c r="T32" s="65" t="str">
        <f t="shared" si="4"/>
        <v/>
      </c>
      <c r="U32">
        <f t="shared" si="5"/>
        <v>0</v>
      </c>
      <c r="W32" s="175" t="str">
        <f t="shared" si="6"/>
        <v/>
      </c>
    </row>
    <row r="33" spans="1:23" ht="15" x14ac:dyDescent="0.2">
      <c r="A33" s="100">
        <v>10</v>
      </c>
      <c r="B33" s="104" t="str">
        <f>IF(G33="","",VLOOKUP(G33,'Account Codes'!$A$2:$C$788,3,FALSE))</f>
        <v/>
      </c>
      <c r="C33" s="183" t="str">
        <f t="shared" si="7"/>
        <v/>
      </c>
      <c r="D33" s="81"/>
      <c r="E33" s="112" t="str">
        <f>IF(AND(LEN(D33)&gt;0,LEN(C33)&gt;0),"ERROR - please do not enter internal order AND cost centre",IF(LEN(C33)&gt;0,VLOOKUP(C33,'Account Codes'!$E$2:$F$5001,2,FALSE),IF(LEN(D33)&gt;0,VLOOKUP(D33,'Account Codes'!$H$2:$I$12186,2,FALSE),"")))</f>
        <v/>
      </c>
      <c r="F33" s="81"/>
      <c r="G33" s="61"/>
      <c r="H33" s="112" t="str">
        <f>IF(LEN(G33)=0,"",VLOOKUP(VALUE(G33),'Account Codes'!$A$2:$C$788,2,FALSE))</f>
        <v/>
      </c>
      <c r="I33" s="50"/>
      <c r="J33" s="184" t="s">
        <v>18</v>
      </c>
      <c r="K33" s="51"/>
      <c r="L33" s="102">
        <f t="shared" si="0"/>
        <v>0</v>
      </c>
      <c r="M33" s="122">
        <f t="shared" si="1"/>
        <v>0</v>
      </c>
      <c r="N33" s="51"/>
      <c r="O33" s="51"/>
      <c r="P33" s="122">
        <f t="shared" si="2"/>
        <v>0</v>
      </c>
      <c r="Q33" s="179"/>
      <c r="R33" s="175"/>
      <c r="S33" s="176" t="str">
        <f t="shared" si="3"/>
        <v/>
      </c>
      <c r="T33" s="65" t="str">
        <f t="shared" si="4"/>
        <v/>
      </c>
      <c r="U33">
        <f t="shared" si="5"/>
        <v>0</v>
      </c>
      <c r="W33" s="175" t="str">
        <f t="shared" si="6"/>
        <v/>
      </c>
    </row>
    <row r="34" spans="1:23" ht="15" x14ac:dyDescent="0.2">
      <c r="A34" s="100">
        <v>11</v>
      </c>
      <c r="B34" s="104" t="str">
        <f>IF(G34="","",VLOOKUP(G34,'Account Codes'!$A$2:$C$788,3,FALSE))</f>
        <v/>
      </c>
      <c r="C34" s="183" t="str">
        <f t="shared" si="7"/>
        <v/>
      </c>
      <c r="D34" s="81"/>
      <c r="E34" s="112" t="str">
        <f>IF(AND(LEN(D34)&gt;0,LEN(C34)&gt;0),"ERROR - please do not enter internal order AND cost centre",IF(LEN(C34)&gt;0,VLOOKUP(C34,'Account Codes'!$E$2:$F$5001,2,FALSE),IF(LEN(D34)&gt;0,VLOOKUP(D34,'Account Codes'!$H$2:$I$12186,2,FALSE),"")))</f>
        <v/>
      </c>
      <c r="F34" s="81"/>
      <c r="G34" s="61"/>
      <c r="H34" s="112" t="str">
        <f>IF(LEN(G34)=0,"",VLOOKUP(VALUE(G34),'Account Codes'!$A$2:$C$788,2,FALSE))</f>
        <v/>
      </c>
      <c r="I34" s="50"/>
      <c r="J34" s="184" t="s">
        <v>18</v>
      </c>
      <c r="K34" s="51"/>
      <c r="L34" s="102">
        <f t="shared" si="0"/>
        <v>0</v>
      </c>
      <c r="M34" s="122">
        <f t="shared" si="1"/>
        <v>0</v>
      </c>
      <c r="N34" s="51"/>
      <c r="O34" s="51"/>
      <c r="P34" s="122">
        <f t="shared" si="2"/>
        <v>0</v>
      </c>
      <c r="Q34" s="179"/>
      <c r="R34" s="175"/>
      <c r="S34" s="176" t="str">
        <f t="shared" si="3"/>
        <v/>
      </c>
      <c r="T34" s="65" t="str">
        <f t="shared" si="4"/>
        <v/>
      </c>
      <c r="U34">
        <f t="shared" si="5"/>
        <v>0</v>
      </c>
      <c r="W34" s="175" t="str">
        <f t="shared" si="6"/>
        <v/>
      </c>
    </row>
    <row r="35" spans="1:23" ht="15" x14ac:dyDescent="0.2">
      <c r="A35" s="100">
        <v>12</v>
      </c>
      <c r="B35" s="104" t="str">
        <f>IF(G35="","",VLOOKUP(G35,'Account Codes'!$A$2:$C$788,3,FALSE))</f>
        <v/>
      </c>
      <c r="C35" s="183" t="str">
        <f t="shared" si="7"/>
        <v/>
      </c>
      <c r="D35" s="81"/>
      <c r="E35" s="112" t="str">
        <f>IF(AND(LEN(D35)&gt;0,LEN(C35)&gt;0),"ERROR - please do not enter internal order AND cost centre",IF(LEN(C35)&gt;0,VLOOKUP(C35,'Account Codes'!$E$2:$F$5001,2,FALSE),IF(LEN(D35)&gt;0,VLOOKUP(D35,'Account Codes'!$H$2:$I$12186,2,FALSE),"")))</f>
        <v/>
      </c>
      <c r="F35" s="81"/>
      <c r="G35" s="61"/>
      <c r="H35" s="112" t="str">
        <f>IF(LEN(G35)=0,"",VLOOKUP(VALUE(G35),'Account Codes'!$A$2:$C$788,2,FALSE))</f>
        <v/>
      </c>
      <c r="I35" s="50"/>
      <c r="J35" s="184" t="s">
        <v>18</v>
      </c>
      <c r="K35" s="51"/>
      <c r="L35" s="102">
        <f t="shared" si="0"/>
        <v>0</v>
      </c>
      <c r="M35" s="122">
        <f t="shared" si="1"/>
        <v>0</v>
      </c>
      <c r="N35" s="51"/>
      <c r="O35" s="51"/>
      <c r="P35" s="122">
        <f t="shared" si="2"/>
        <v>0</v>
      </c>
      <c r="Q35" s="179"/>
      <c r="R35" s="175"/>
      <c r="S35" s="176" t="str">
        <f t="shared" si="3"/>
        <v/>
      </c>
      <c r="T35" s="65" t="str">
        <f t="shared" si="4"/>
        <v/>
      </c>
      <c r="U35">
        <f t="shared" si="5"/>
        <v>0</v>
      </c>
      <c r="W35" s="175" t="str">
        <f t="shared" si="6"/>
        <v/>
      </c>
    </row>
    <row r="36" spans="1:23" ht="15" x14ac:dyDescent="0.2">
      <c r="A36" s="100">
        <v>13</v>
      </c>
      <c r="B36" s="104" t="str">
        <f>IF(G36="","",VLOOKUP(G36,'Account Codes'!$A$2:$C$788,3,FALSE))</f>
        <v/>
      </c>
      <c r="C36" s="183" t="str">
        <f t="shared" si="7"/>
        <v/>
      </c>
      <c r="D36" s="81"/>
      <c r="E36" s="112" t="str">
        <f>IF(AND(LEN(D36)&gt;0,LEN(C36)&gt;0),"ERROR - please do not enter internal order AND cost centre",IF(LEN(C36)&gt;0,VLOOKUP(C36,'Account Codes'!$E$2:$F$5001,2,FALSE),IF(LEN(D36)&gt;0,VLOOKUP(D36,'Account Codes'!$H$2:$I$12186,2,FALSE),"")))</f>
        <v/>
      </c>
      <c r="F36" s="81"/>
      <c r="G36" s="61"/>
      <c r="H36" s="112" t="str">
        <f>IF(LEN(G36)=0,"",VLOOKUP(VALUE(G36),'Account Codes'!$A$2:$C$788,2,FALSE))</f>
        <v/>
      </c>
      <c r="I36" s="50"/>
      <c r="J36" s="184" t="s">
        <v>18</v>
      </c>
      <c r="K36" s="51"/>
      <c r="L36" s="102">
        <f t="shared" si="0"/>
        <v>0</v>
      </c>
      <c r="M36" s="122">
        <f t="shared" si="1"/>
        <v>0</v>
      </c>
      <c r="N36" s="51"/>
      <c r="O36" s="51"/>
      <c r="P36" s="122">
        <f t="shared" si="2"/>
        <v>0</v>
      </c>
      <c r="Q36" s="179"/>
      <c r="R36" s="175"/>
      <c r="S36" s="176" t="str">
        <f t="shared" si="3"/>
        <v/>
      </c>
      <c r="T36" s="65" t="str">
        <f t="shared" si="4"/>
        <v/>
      </c>
      <c r="U36">
        <f t="shared" si="5"/>
        <v>0</v>
      </c>
      <c r="W36" s="175" t="str">
        <f t="shared" si="6"/>
        <v/>
      </c>
    </row>
    <row r="37" spans="1:23" ht="15" x14ac:dyDescent="0.2">
      <c r="A37" s="100">
        <v>14</v>
      </c>
      <c r="B37" s="104" t="str">
        <f>IF(G37="","",VLOOKUP(G37,'Account Codes'!$A$2:$C$788,3,FALSE))</f>
        <v/>
      </c>
      <c r="C37" s="183" t="str">
        <f t="shared" si="7"/>
        <v/>
      </c>
      <c r="D37" s="81"/>
      <c r="E37" s="112" t="str">
        <f>IF(AND(LEN(D37)&gt;0,LEN(C37)&gt;0),"ERROR - please do not enter internal order AND cost centre",IF(LEN(C37)&gt;0,VLOOKUP(C37,'Account Codes'!$E$2:$F$5001,2,FALSE),IF(LEN(D37)&gt;0,VLOOKUP(D37,'Account Codes'!$H$2:$I$12186,2,FALSE),"")))</f>
        <v/>
      </c>
      <c r="F37" s="81"/>
      <c r="G37" s="61"/>
      <c r="H37" s="112" t="str">
        <f>IF(LEN(G37)=0,"",VLOOKUP(VALUE(G37),'Account Codes'!$A$2:$C$788,2,FALSE))</f>
        <v/>
      </c>
      <c r="I37" s="50"/>
      <c r="J37" s="184" t="s">
        <v>18</v>
      </c>
      <c r="K37" s="51"/>
      <c r="L37" s="102">
        <f t="shared" si="0"/>
        <v>0</v>
      </c>
      <c r="M37" s="122">
        <f t="shared" si="1"/>
        <v>0</v>
      </c>
      <c r="N37" s="51"/>
      <c r="O37" s="51"/>
      <c r="P37" s="122">
        <f t="shared" si="2"/>
        <v>0</v>
      </c>
      <c r="Q37" s="179"/>
      <c r="R37" s="175"/>
      <c r="S37" s="176" t="str">
        <f t="shared" si="3"/>
        <v/>
      </c>
      <c r="T37" s="65" t="str">
        <f t="shared" si="4"/>
        <v/>
      </c>
      <c r="U37">
        <f t="shared" si="5"/>
        <v>0</v>
      </c>
      <c r="W37" s="175" t="str">
        <f t="shared" si="6"/>
        <v/>
      </c>
    </row>
    <row r="38" spans="1:23" ht="15" x14ac:dyDescent="0.2">
      <c r="A38" s="100">
        <v>15</v>
      </c>
      <c r="B38" s="104" t="str">
        <f>IF(G38="","",VLOOKUP(G38,'Account Codes'!$A$2:$C$788,3,FALSE))</f>
        <v/>
      </c>
      <c r="C38" s="183" t="str">
        <f t="shared" si="7"/>
        <v/>
      </c>
      <c r="D38" s="81"/>
      <c r="E38" s="112" t="str">
        <f>IF(AND(LEN(D38)&gt;0,LEN(C38)&gt;0),"ERROR - please do not enter internal order AND cost centre",IF(LEN(C38)&gt;0,VLOOKUP(C38,'Account Codes'!$E$2:$F$5001,2,FALSE),IF(LEN(D38)&gt;0,VLOOKUP(D38,'Account Codes'!$H$2:$I$12186,2,FALSE),"")))</f>
        <v/>
      </c>
      <c r="F38" s="81"/>
      <c r="G38" s="61"/>
      <c r="H38" s="112" t="str">
        <f>IF(LEN(G38)=0,"",VLOOKUP(VALUE(G38),'Account Codes'!$A$2:$C$788,2,FALSE))</f>
        <v/>
      </c>
      <c r="I38" s="50"/>
      <c r="J38" s="184" t="s">
        <v>18</v>
      </c>
      <c r="K38" s="51"/>
      <c r="L38" s="102">
        <f t="shared" si="0"/>
        <v>0</v>
      </c>
      <c r="M38" s="122">
        <f t="shared" si="1"/>
        <v>0</v>
      </c>
      <c r="N38" s="51"/>
      <c r="O38" s="51"/>
      <c r="P38" s="122">
        <f t="shared" si="2"/>
        <v>0</v>
      </c>
      <c r="Q38" s="179"/>
      <c r="R38" s="175"/>
      <c r="S38" s="176" t="str">
        <f t="shared" si="3"/>
        <v/>
      </c>
      <c r="T38" s="65" t="str">
        <f t="shared" si="4"/>
        <v/>
      </c>
      <c r="U38">
        <f t="shared" si="5"/>
        <v>0</v>
      </c>
      <c r="W38" s="175" t="str">
        <f t="shared" si="6"/>
        <v/>
      </c>
    </row>
    <row r="39" spans="1:23" ht="15" x14ac:dyDescent="0.2">
      <c r="A39" s="100">
        <v>16</v>
      </c>
      <c r="B39" s="104" t="str">
        <f>IF(G39="","",VLOOKUP(G39,'Account Codes'!$A$2:$C$788,3,FALSE))</f>
        <v/>
      </c>
      <c r="C39" s="183" t="str">
        <f t="shared" si="7"/>
        <v/>
      </c>
      <c r="D39" s="81"/>
      <c r="E39" s="112" t="str">
        <f>IF(AND(LEN(D39)&gt;0,LEN(C39)&gt;0),"ERROR - please do not enter internal order AND cost centre",IF(LEN(C39)&gt;0,VLOOKUP(C39,'Account Codes'!$E$2:$F$5001,2,FALSE),IF(LEN(D39)&gt;0,VLOOKUP(D39,'Account Codes'!$H$2:$I$12186,2,FALSE),"")))</f>
        <v/>
      </c>
      <c r="F39" s="81"/>
      <c r="G39" s="61"/>
      <c r="H39" s="112" t="str">
        <f>IF(LEN(G39)=0,"",VLOOKUP(VALUE(G39),'Account Codes'!$A$2:$C$788,2,FALSE))</f>
        <v/>
      </c>
      <c r="I39" s="50"/>
      <c r="J39" s="184" t="s">
        <v>18</v>
      </c>
      <c r="K39" s="51"/>
      <c r="L39" s="102">
        <f t="shared" si="0"/>
        <v>0</v>
      </c>
      <c r="M39" s="122">
        <f t="shared" si="1"/>
        <v>0</v>
      </c>
      <c r="N39" s="51"/>
      <c r="O39" s="51"/>
      <c r="P39" s="122">
        <f t="shared" si="2"/>
        <v>0</v>
      </c>
      <c r="Q39" s="179"/>
      <c r="R39" s="175"/>
      <c r="S39" s="176" t="str">
        <f t="shared" si="3"/>
        <v/>
      </c>
      <c r="T39" s="65" t="str">
        <f t="shared" si="4"/>
        <v/>
      </c>
      <c r="U39">
        <f t="shared" si="5"/>
        <v>0</v>
      </c>
      <c r="W39" s="175" t="str">
        <f t="shared" si="6"/>
        <v/>
      </c>
    </row>
    <row r="40" spans="1:23" ht="15" x14ac:dyDescent="0.2">
      <c r="A40" s="100">
        <v>17</v>
      </c>
      <c r="B40" s="104" t="str">
        <f>IF(G40="","",VLOOKUP(G40,'Account Codes'!$A$2:$C$788,3,FALSE))</f>
        <v/>
      </c>
      <c r="C40" s="183" t="str">
        <f t="shared" si="7"/>
        <v/>
      </c>
      <c r="D40" s="81"/>
      <c r="E40" s="112" t="str">
        <f>IF(AND(LEN(D40)&gt;0,LEN(C40)&gt;0),"ERROR - please do not enter internal order AND cost centre",IF(LEN(C40)&gt;0,VLOOKUP(C40,'Account Codes'!$E$2:$F$5001,2,FALSE),IF(LEN(D40)&gt;0,VLOOKUP(D40,'Account Codes'!$H$2:$I$12186,2,FALSE),"")))</f>
        <v/>
      </c>
      <c r="F40" s="81"/>
      <c r="G40" s="61"/>
      <c r="H40" s="112" t="str">
        <f>IF(LEN(G40)=0,"",VLOOKUP(VALUE(G40),'Account Codes'!$A$2:$C$788,2,FALSE))</f>
        <v/>
      </c>
      <c r="I40" s="50"/>
      <c r="J40" s="184" t="s">
        <v>18</v>
      </c>
      <c r="K40" s="51"/>
      <c r="L40" s="102">
        <f t="shared" si="0"/>
        <v>0</v>
      </c>
      <c r="M40" s="122">
        <f t="shared" si="1"/>
        <v>0</v>
      </c>
      <c r="N40" s="51"/>
      <c r="O40" s="51"/>
      <c r="P40" s="122">
        <f t="shared" si="2"/>
        <v>0</v>
      </c>
      <c r="Q40" s="179"/>
      <c r="R40" s="175"/>
      <c r="S40" s="176" t="str">
        <f t="shared" si="3"/>
        <v/>
      </c>
      <c r="T40" s="65" t="str">
        <f t="shared" si="4"/>
        <v/>
      </c>
      <c r="U40">
        <f t="shared" si="5"/>
        <v>0</v>
      </c>
      <c r="W40" s="175" t="str">
        <f t="shared" si="6"/>
        <v/>
      </c>
    </row>
    <row r="41" spans="1:23" ht="15" x14ac:dyDescent="0.2">
      <c r="A41" s="100">
        <v>18</v>
      </c>
      <c r="B41" s="104" t="str">
        <f>IF(G41="","",VLOOKUP(G41,'Account Codes'!$A$2:$C$788,3,FALSE))</f>
        <v/>
      </c>
      <c r="C41" s="183" t="str">
        <f t="shared" si="7"/>
        <v/>
      </c>
      <c r="D41" s="81"/>
      <c r="E41" s="112" t="str">
        <f>IF(AND(LEN(D41)&gt;0,LEN(C41)&gt;0),"ERROR - please do not enter internal order AND cost centre",IF(LEN(C41)&gt;0,VLOOKUP(C41,'Account Codes'!$E$2:$F$5001,2,FALSE),IF(LEN(D41)&gt;0,VLOOKUP(D41,'Account Codes'!$H$2:$I$12186,2,FALSE),"")))</f>
        <v/>
      </c>
      <c r="F41" s="81"/>
      <c r="G41" s="61"/>
      <c r="H41" s="112" t="str">
        <f>IF(LEN(G41)=0,"",VLOOKUP(VALUE(G41),'Account Codes'!$A$2:$C$788,2,FALSE))</f>
        <v/>
      </c>
      <c r="I41" s="50"/>
      <c r="J41" s="184" t="s">
        <v>18</v>
      </c>
      <c r="K41" s="51"/>
      <c r="L41" s="102">
        <f t="shared" si="0"/>
        <v>0</v>
      </c>
      <c r="M41" s="122">
        <f t="shared" si="1"/>
        <v>0</v>
      </c>
      <c r="N41" s="51"/>
      <c r="O41" s="51"/>
      <c r="P41" s="122">
        <f t="shared" si="2"/>
        <v>0</v>
      </c>
      <c r="Q41" s="179"/>
      <c r="R41" s="175"/>
      <c r="S41" s="176" t="str">
        <f t="shared" si="3"/>
        <v/>
      </c>
      <c r="T41" s="65" t="str">
        <f t="shared" si="4"/>
        <v/>
      </c>
      <c r="U41">
        <f t="shared" si="5"/>
        <v>0</v>
      </c>
      <c r="W41" s="175" t="str">
        <f t="shared" si="6"/>
        <v/>
      </c>
    </row>
    <row r="42" spans="1:23" ht="15" x14ac:dyDescent="0.2">
      <c r="A42" s="100">
        <v>19</v>
      </c>
      <c r="B42" s="104" t="str">
        <f>IF(G42="","",VLOOKUP(G42,'Account Codes'!$A$2:$C$788,3,FALSE))</f>
        <v/>
      </c>
      <c r="C42" s="183" t="str">
        <f t="shared" si="7"/>
        <v/>
      </c>
      <c r="D42" s="81"/>
      <c r="E42" s="112" t="str">
        <f>IF(AND(LEN(D42)&gt;0,LEN(C42)&gt;0),"ERROR - please do not enter internal order AND cost centre",IF(LEN(C42)&gt;0,VLOOKUP(C42,'Account Codes'!$E$2:$F$5001,2,FALSE),IF(LEN(D42)&gt;0,VLOOKUP(D42,'Account Codes'!$H$2:$I$12186,2,FALSE),"")))</f>
        <v/>
      </c>
      <c r="F42" s="81"/>
      <c r="G42" s="61"/>
      <c r="H42" s="112" t="str">
        <f>IF(LEN(G42)=0,"",VLOOKUP(VALUE(G42),'Account Codes'!$A$2:$C$788,2,FALSE))</f>
        <v/>
      </c>
      <c r="I42" s="50"/>
      <c r="J42" s="184" t="s">
        <v>18</v>
      </c>
      <c r="K42" s="51"/>
      <c r="L42" s="102">
        <f t="shared" si="0"/>
        <v>0</v>
      </c>
      <c r="M42" s="122">
        <f t="shared" si="1"/>
        <v>0</v>
      </c>
      <c r="N42" s="51"/>
      <c r="O42" s="51"/>
      <c r="P42" s="122">
        <f t="shared" si="2"/>
        <v>0</v>
      </c>
      <c r="Q42" s="179"/>
      <c r="R42" s="175"/>
      <c r="S42" s="176" t="str">
        <f t="shared" si="3"/>
        <v/>
      </c>
      <c r="T42" s="65" t="str">
        <f t="shared" si="4"/>
        <v/>
      </c>
      <c r="U42">
        <f t="shared" si="5"/>
        <v>0</v>
      </c>
      <c r="W42" s="175" t="str">
        <f t="shared" si="6"/>
        <v/>
      </c>
    </row>
    <row r="43" spans="1:23" ht="15" x14ac:dyDescent="0.2">
      <c r="A43" s="100">
        <v>20</v>
      </c>
      <c r="B43" s="104" t="str">
        <f>IF(G43="","",VLOOKUP(G43,'Account Codes'!$A$2:$C$788,3,FALSE))</f>
        <v/>
      </c>
      <c r="C43" s="183" t="str">
        <f t="shared" si="7"/>
        <v/>
      </c>
      <c r="D43" s="81"/>
      <c r="E43" s="112" t="str">
        <f>IF(AND(LEN(D43)&gt;0,LEN(C43)&gt;0),"ERROR - please do not enter internal order AND cost centre",IF(LEN(C43)&gt;0,VLOOKUP(C43,'Account Codes'!$E$2:$F$5001,2,FALSE),IF(LEN(D43)&gt;0,VLOOKUP(D43,'Account Codes'!$H$2:$I$12186,2,FALSE),"")))</f>
        <v/>
      </c>
      <c r="F43" s="81"/>
      <c r="G43" s="61"/>
      <c r="H43" s="112" t="str">
        <f>IF(LEN(G43)=0,"",VLOOKUP(VALUE(G43),'Account Codes'!$A$2:$C$788,2,FALSE))</f>
        <v/>
      </c>
      <c r="I43" s="50"/>
      <c r="J43" s="184" t="s">
        <v>18</v>
      </c>
      <c r="K43" s="51"/>
      <c r="L43" s="102">
        <f t="shared" si="0"/>
        <v>0</v>
      </c>
      <c r="M43" s="122">
        <f t="shared" si="1"/>
        <v>0</v>
      </c>
      <c r="N43" s="51"/>
      <c r="O43" s="51"/>
      <c r="P43" s="122">
        <f t="shared" si="2"/>
        <v>0</v>
      </c>
      <c r="Q43" s="179"/>
      <c r="R43" s="175"/>
      <c r="S43" s="176" t="str">
        <f t="shared" si="3"/>
        <v/>
      </c>
      <c r="T43" s="65" t="str">
        <f t="shared" si="4"/>
        <v/>
      </c>
      <c r="U43">
        <f t="shared" si="5"/>
        <v>0</v>
      </c>
      <c r="W43" s="175" t="str">
        <f t="shared" si="6"/>
        <v/>
      </c>
    </row>
    <row r="44" spans="1:23" ht="15" x14ac:dyDescent="0.2">
      <c r="A44" s="100">
        <v>21</v>
      </c>
      <c r="B44" s="104" t="str">
        <f>IF(G44="","",VLOOKUP(G44,'Account Codes'!$A$2:$C$788,3,FALSE))</f>
        <v/>
      </c>
      <c r="C44" s="183" t="str">
        <f t="shared" si="7"/>
        <v/>
      </c>
      <c r="D44" s="81"/>
      <c r="E44" s="112" t="str">
        <f>IF(AND(LEN(D44)&gt;0,LEN(C44)&gt;0),"ERROR - please do not enter internal order AND cost centre",IF(LEN(C44)&gt;0,VLOOKUP(C44,'Account Codes'!$E$2:$F$5001,2,FALSE),IF(LEN(D44)&gt;0,VLOOKUP(D44,'Account Codes'!$H$2:$I$12186,2,FALSE),"")))</f>
        <v/>
      </c>
      <c r="F44" s="81"/>
      <c r="G44" s="61"/>
      <c r="H44" s="112" t="str">
        <f>IF(LEN(G44)=0,"",VLOOKUP(VALUE(G44),'Account Codes'!$A$2:$C$788,2,FALSE))</f>
        <v/>
      </c>
      <c r="I44" s="50"/>
      <c r="J44" s="184" t="s">
        <v>18</v>
      </c>
      <c r="K44" s="51"/>
      <c r="L44" s="102">
        <f t="shared" si="0"/>
        <v>0</v>
      </c>
      <c r="M44" s="122">
        <f t="shared" si="1"/>
        <v>0</v>
      </c>
      <c r="N44" s="51"/>
      <c r="O44" s="51"/>
      <c r="P44" s="122">
        <f t="shared" si="2"/>
        <v>0</v>
      </c>
      <c r="Q44" s="179"/>
      <c r="R44" s="175"/>
      <c r="S44" s="176" t="str">
        <f t="shared" si="3"/>
        <v/>
      </c>
      <c r="T44" s="65" t="str">
        <f t="shared" si="4"/>
        <v/>
      </c>
      <c r="U44">
        <f t="shared" si="5"/>
        <v>0</v>
      </c>
      <c r="W44" s="175" t="str">
        <f t="shared" si="6"/>
        <v/>
      </c>
    </row>
    <row r="45" spans="1:23" ht="15" x14ac:dyDescent="0.2">
      <c r="A45" s="100">
        <v>22</v>
      </c>
      <c r="B45" s="104" t="str">
        <f>IF(G45="","",VLOOKUP(G45,'Account Codes'!$A$2:$C$788,3,FALSE))</f>
        <v/>
      </c>
      <c r="C45" s="183" t="str">
        <f t="shared" si="7"/>
        <v/>
      </c>
      <c r="D45" s="81"/>
      <c r="E45" s="112" t="str">
        <f>IF(AND(LEN(D45)&gt;0,LEN(C45)&gt;0),"ERROR - please do not enter internal order AND cost centre",IF(LEN(C45)&gt;0,VLOOKUP(C45,'Account Codes'!$E$2:$F$5001,2,FALSE),IF(LEN(D45)&gt;0,VLOOKUP(D45,'Account Codes'!$H$2:$I$12186,2,FALSE),"")))</f>
        <v/>
      </c>
      <c r="F45" s="81"/>
      <c r="G45" s="61"/>
      <c r="H45" s="112" t="str">
        <f>IF(LEN(G45)=0,"",VLOOKUP(VALUE(G45),'Account Codes'!$A$2:$C$788,2,FALSE))</f>
        <v/>
      </c>
      <c r="I45" s="50"/>
      <c r="J45" s="184" t="s">
        <v>18</v>
      </c>
      <c r="K45" s="51"/>
      <c r="L45" s="102">
        <f t="shared" si="0"/>
        <v>0</v>
      </c>
      <c r="M45" s="122">
        <f t="shared" si="1"/>
        <v>0</v>
      </c>
      <c r="N45" s="51"/>
      <c r="O45" s="51"/>
      <c r="P45" s="122">
        <f t="shared" si="2"/>
        <v>0</v>
      </c>
      <c r="Q45" s="179"/>
      <c r="R45" s="175"/>
      <c r="S45" s="176" t="str">
        <f t="shared" si="3"/>
        <v/>
      </c>
      <c r="T45" s="65" t="str">
        <f t="shared" si="4"/>
        <v/>
      </c>
      <c r="U45">
        <f t="shared" si="5"/>
        <v>0</v>
      </c>
      <c r="W45" s="175" t="str">
        <f t="shared" si="6"/>
        <v/>
      </c>
    </row>
    <row r="46" spans="1:23" ht="15" x14ac:dyDescent="0.2">
      <c r="A46" s="100">
        <v>23</v>
      </c>
      <c r="B46" s="104" t="str">
        <f>IF(G46="","",VLOOKUP(G46,'Account Codes'!$A$2:$C$788,3,FALSE))</f>
        <v/>
      </c>
      <c r="C46" s="183" t="str">
        <f t="shared" si="7"/>
        <v/>
      </c>
      <c r="D46" s="81"/>
      <c r="E46" s="112" t="str">
        <f>IF(AND(LEN(D46)&gt;0,LEN(C46)&gt;0),"ERROR - please do not enter internal order AND cost centre",IF(LEN(C46)&gt;0,VLOOKUP(C46,'Account Codes'!$E$2:$F$5001,2,FALSE),IF(LEN(D46)&gt;0,VLOOKUP(D46,'Account Codes'!$H$2:$I$12186,2,FALSE),"")))</f>
        <v/>
      </c>
      <c r="F46" s="81"/>
      <c r="G46" s="61"/>
      <c r="H46" s="112" t="str">
        <f>IF(LEN(G46)=0,"",VLOOKUP(VALUE(G46),'Account Codes'!$A$2:$C$788,2,FALSE))</f>
        <v/>
      </c>
      <c r="I46" s="50"/>
      <c r="J46" s="184" t="s">
        <v>18</v>
      </c>
      <c r="K46" s="51"/>
      <c r="L46" s="102">
        <f t="shared" si="0"/>
        <v>0</v>
      </c>
      <c r="M46" s="122">
        <f t="shared" si="1"/>
        <v>0</v>
      </c>
      <c r="N46" s="51"/>
      <c r="O46" s="51"/>
      <c r="P46" s="122">
        <f t="shared" si="2"/>
        <v>0</v>
      </c>
      <c r="Q46" s="179"/>
      <c r="R46" s="175"/>
      <c r="S46" s="176" t="str">
        <f t="shared" si="3"/>
        <v/>
      </c>
      <c r="T46" s="65" t="str">
        <f t="shared" si="4"/>
        <v/>
      </c>
      <c r="U46">
        <f t="shared" si="5"/>
        <v>0</v>
      </c>
      <c r="W46" s="175" t="str">
        <f t="shared" si="6"/>
        <v/>
      </c>
    </row>
    <row r="47" spans="1:23" ht="15" x14ac:dyDescent="0.2">
      <c r="A47" s="100">
        <v>24</v>
      </c>
      <c r="B47" s="104" t="str">
        <f>IF(G47="","",VLOOKUP(G47,'Account Codes'!$A$2:$C$788,3,FALSE))</f>
        <v/>
      </c>
      <c r="C47" s="183" t="str">
        <f t="shared" si="7"/>
        <v/>
      </c>
      <c r="D47" s="81"/>
      <c r="E47" s="112" t="str">
        <f>IF(AND(LEN(D47)&gt;0,LEN(C47)&gt;0),"ERROR - please do not enter internal order AND cost centre",IF(LEN(C47)&gt;0,VLOOKUP(C47,'Account Codes'!$E$2:$F$5001,2,FALSE),IF(LEN(D47)&gt;0,VLOOKUP(D47,'Account Codes'!$H$2:$I$12186,2,FALSE),"")))</f>
        <v/>
      </c>
      <c r="F47" s="81"/>
      <c r="G47" s="61"/>
      <c r="H47" s="112" t="str">
        <f>IF(LEN(G47)=0,"",VLOOKUP(VALUE(G47),'Account Codes'!$A$2:$C$788,2,FALSE))</f>
        <v/>
      </c>
      <c r="I47" s="50"/>
      <c r="J47" s="184" t="s">
        <v>18</v>
      </c>
      <c r="K47" s="51"/>
      <c r="L47" s="102">
        <f t="shared" si="0"/>
        <v>0</v>
      </c>
      <c r="M47" s="122">
        <f t="shared" si="1"/>
        <v>0</v>
      </c>
      <c r="N47" s="51"/>
      <c r="O47" s="51"/>
      <c r="P47" s="122">
        <f t="shared" si="2"/>
        <v>0</v>
      </c>
      <c r="Q47" s="179"/>
      <c r="R47" s="175"/>
      <c r="S47" s="176" t="str">
        <f t="shared" si="3"/>
        <v/>
      </c>
      <c r="T47" s="65" t="str">
        <f t="shared" si="4"/>
        <v/>
      </c>
      <c r="U47">
        <f t="shared" si="5"/>
        <v>0</v>
      </c>
      <c r="W47" s="175" t="str">
        <f t="shared" si="6"/>
        <v/>
      </c>
    </row>
    <row r="48" spans="1:23" ht="15" x14ac:dyDescent="0.2">
      <c r="A48" s="100">
        <v>25</v>
      </c>
      <c r="B48" s="104" t="str">
        <f>IF(G48="","",VLOOKUP(G48,'Account Codes'!$A$2:$C$788,3,FALSE))</f>
        <v/>
      </c>
      <c r="C48" s="183" t="str">
        <f t="shared" si="7"/>
        <v/>
      </c>
      <c r="D48" s="81"/>
      <c r="E48" s="112" t="str">
        <f>IF(AND(LEN(D48)&gt;0,LEN(C48)&gt;0),"ERROR - please do not enter internal order AND cost centre",IF(LEN(C48)&gt;0,VLOOKUP(C48,'Account Codes'!$E$2:$F$5001,2,FALSE),IF(LEN(D48)&gt;0,VLOOKUP(D48,'Account Codes'!$H$2:$I$12186,2,FALSE),"")))</f>
        <v/>
      </c>
      <c r="F48" s="81"/>
      <c r="G48" s="61"/>
      <c r="H48" s="112" t="str">
        <f>IF(LEN(G48)=0,"",VLOOKUP(VALUE(G48),'Account Codes'!$A$2:$C$788,2,FALSE))</f>
        <v/>
      </c>
      <c r="I48" s="50"/>
      <c r="J48" s="184" t="s">
        <v>18</v>
      </c>
      <c r="K48" s="51"/>
      <c r="L48" s="102">
        <f t="shared" si="0"/>
        <v>0</v>
      </c>
      <c r="M48" s="122">
        <f t="shared" si="1"/>
        <v>0</v>
      </c>
      <c r="N48" s="51"/>
      <c r="O48" s="51"/>
      <c r="P48" s="122">
        <f t="shared" si="2"/>
        <v>0</v>
      </c>
      <c r="Q48" s="179"/>
      <c r="R48" s="175"/>
      <c r="S48" s="176" t="str">
        <f t="shared" si="3"/>
        <v/>
      </c>
      <c r="T48" s="65" t="str">
        <f t="shared" si="4"/>
        <v/>
      </c>
      <c r="U48">
        <f t="shared" si="5"/>
        <v>0</v>
      </c>
      <c r="W48" s="175" t="str">
        <f t="shared" si="6"/>
        <v/>
      </c>
    </row>
    <row r="49" spans="1:23" ht="15" x14ac:dyDescent="0.2">
      <c r="A49" s="100">
        <v>26</v>
      </c>
      <c r="B49" s="104" t="str">
        <f>IF(G49="","",VLOOKUP(G49,'Account Codes'!$A$2:$C$788,3,FALSE))</f>
        <v/>
      </c>
      <c r="C49" s="183" t="str">
        <f t="shared" si="7"/>
        <v/>
      </c>
      <c r="D49" s="81"/>
      <c r="E49" s="112" t="str">
        <f>IF(AND(LEN(D49)&gt;0,LEN(C49)&gt;0),"ERROR - please do not enter internal order AND cost centre",IF(LEN(C49)&gt;0,VLOOKUP(C49,'Account Codes'!$E$2:$F$5001,2,FALSE),IF(LEN(D49)&gt;0,VLOOKUP(D49,'Account Codes'!$H$2:$I$12186,2,FALSE),"")))</f>
        <v/>
      </c>
      <c r="F49" s="81"/>
      <c r="G49" s="61"/>
      <c r="H49" s="112" t="str">
        <f>IF(LEN(G49)=0,"",VLOOKUP(VALUE(G49),'Account Codes'!$A$2:$C$788,2,FALSE))</f>
        <v/>
      </c>
      <c r="I49" s="50"/>
      <c r="J49" s="184" t="s">
        <v>18</v>
      </c>
      <c r="K49" s="51"/>
      <c r="L49" s="102">
        <f t="shared" si="0"/>
        <v>0</v>
      </c>
      <c r="M49" s="122">
        <f t="shared" si="1"/>
        <v>0</v>
      </c>
      <c r="N49" s="51"/>
      <c r="O49" s="51"/>
      <c r="P49" s="122">
        <f t="shared" si="2"/>
        <v>0</v>
      </c>
      <c r="Q49" s="179"/>
      <c r="R49" s="175"/>
      <c r="S49" s="176" t="str">
        <f t="shared" si="3"/>
        <v/>
      </c>
      <c r="T49" s="65" t="str">
        <f t="shared" si="4"/>
        <v/>
      </c>
      <c r="U49">
        <f t="shared" si="5"/>
        <v>0</v>
      </c>
      <c r="W49" s="175" t="str">
        <f t="shared" si="6"/>
        <v/>
      </c>
    </row>
    <row r="50" spans="1:23" ht="15" x14ac:dyDescent="0.2">
      <c r="A50" s="100">
        <v>27</v>
      </c>
      <c r="B50" s="104" t="str">
        <f>IF(G50="","",VLOOKUP(G50,'Account Codes'!$A$2:$C$788,3,FALSE))</f>
        <v/>
      </c>
      <c r="C50" s="183" t="str">
        <f t="shared" si="7"/>
        <v/>
      </c>
      <c r="D50" s="81"/>
      <c r="E50" s="112" t="str">
        <f>IF(AND(LEN(D50)&gt;0,LEN(C50)&gt;0),"ERROR - please do not enter internal order AND cost centre",IF(LEN(C50)&gt;0,VLOOKUP(C50,'Account Codes'!$E$2:$F$5001,2,FALSE),IF(LEN(D50)&gt;0,VLOOKUP(D50,'Account Codes'!$H$2:$I$12186,2,FALSE),"")))</f>
        <v/>
      </c>
      <c r="F50" s="81"/>
      <c r="G50" s="61"/>
      <c r="H50" s="112" t="str">
        <f>IF(LEN(G50)=0,"",VLOOKUP(VALUE(G50),'Account Codes'!$A$2:$C$788,2,FALSE))</f>
        <v/>
      </c>
      <c r="I50" s="50"/>
      <c r="J50" s="184" t="s">
        <v>18</v>
      </c>
      <c r="K50" s="51"/>
      <c r="L50" s="102">
        <f t="shared" si="0"/>
        <v>0</v>
      </c>
      <c r="M50" s="122">
        <f t="shared" si="1"/>
        <v>0</v>
      </c>
      <c r="N50" s="51"/>
      <c r="O50" s="51"/>
      <c r="P50" s="122">
        <f t="shared" si="2"/>
        <v>0</v>
      </c>
      <c r="Q50" s="179"/>
      <c r="R50" s="175"/>
      <c r="S50" s="176" t="str">
        <f t="shared" si="3"/>
        <v/>
      </c>
      <c r="T50" s="65" t="str">
        <f t="shared" si="4"/>
        <v/>
      </c>
      <c r="U50">
        <f t="shared" si="5"/>
        <v>0</v>
      </c>
      <c r="W50" s="175" t="str">
        <f t="shared" si="6"/>
        <v/>
      </c>
    </row>
    <row r="51" spans="1:23" ht="15" x14ac:dyDescent="0.2">
      <c r="A51" s="100">
        <v>28</v>
      </c>
      <c r="B51" s="104" t="str">
        <f>IF(G51="","",VLOOKUP(G51,'Account Codes'!$A$2:$C$788,3,FALSE))</f>
        <v/>
      </c>
      <c r="C51" s="183" t="str">
        <f t="shared" si="7"/>
        <v/>
      </c>
      <c r="D51" s="81"/>
      <c r="E51" s="112" t="str">
        <f>IF(AND(LEN(D51)&gt;0,LEN(C51)&gt;0),"ERROR - please do not enter internal order AND cost centre",IF(LEN(C51)&gt;0,VLOOKUP(C51,'Account Codes'!$E$2:$F$5001,2,FALSE),IF(LEN(D51)&gt;0,VLOOKUP(D51,'Account Codes'!$H$2:$I$12186,2,FALSE),"")))</f>
        <v/>
      </c>
      <c r="F51" s="81"/>
      <c r="G51" s="61"/>
      <c r="H51" s="112" t="str">
        <f>IF(LEN(G51)=0,"",VLOOKUP(VALUE(G51),'Account Codes'!$A$2:$C$788,2,FALSE))</f>
        <v/>
      </c>
      <c r="I51" s="50"/>
      <c r="J51" s="184" t="s">
        <v>18</v>
      </c>
      <c r="K51" s="51"/>
      <c r="L51" s="102">
        <f t="shared" si="0"/>
        <v>0</v>
      </c>
      <c r="M51" s="122">
        <f t="shared" si="1"/>
        <v>0</v>
      </c>
      <c r="N51" s="51"/>
      <c r="O51" s="51"/>
      <c r="P51" s="122">
        <f t="shared" si="2"/>
        <v>0</v>
      </c>
      <c r="Q51" s="179"/>
      <c r="R51" s="175"/>
      <c r="S51" s="176" t="str">
        <f t="shared" si="3"/>
        <v/>
      </c>
      <c r="T51" s="65" t="str">
        <f t="shared" si="4"/>
        <v/>
      </c>
      <c r="U51">
        <f t="shared" si="5"/>
        <v>0</v>
      </c>
      <c r="W51" s="175" t="str">
        <f t="shared" si="6"/>
        <v/>
      </c>
    </row>
    <row r="52" spans="1:23" ht="15" x14ac:dyDescent="0.2">
      <c r="A52" s="100">
        <v>29</v>
      </c>
      <c r="B52" s="104" t="str">
        <f>IF(G52="","",VLOOKUP(G52,'Account Codes'!$A$2:$C$788,3,FALSE))</f>
        <v/>
      </c>
      <c r="C52" s="183" t="str">
        <f t="shared" si="7"/>
        <v/>
      </c>
      <c r="D52" s="81"/>
      <c r="E52" s="112" t="str">
        <f>IF(AND(LEN(D52)&gt;0,LEN(C52)&gt;0),"ERROR - please do not enter internal order AND cost centre",IF(LEN(C52)&gt;0,VLOOKUP(C52,'Account Codes'!$E$2:$F$5001,2,FALSE),IF(LEN(D52)&gt;0,VLOOKUP(D52,'Account Codes'!$H$2:$I$12186,2,FALSE),"")))</f>
        <v/>
      </c>
      <c r="F52" s="81"/>
      <c r="G52" s="61"/>
      <c r="H52" s="112" t="str">
        <f>IF(LEN(G52)=0,"",VLOOKUP(VALUE(G52),'Account Codes'!$A$2:$C$788,2,FALSE))</f>
        <v/>
      </c>
      <c r="I52" s="50"/>
      <c r="J52" s="184" t="s">
        <v>18</v>
      </c>
      <c r="K52" s="51"/>
      <c r="L52" s="102">
        <f t="shared" si="0"/>
        <v>0</v>
      </c>
      <c r="M52" s="122">
        <f t="shared" si="1"/>
        <v>0</v>
      </c>
      <c r="N52" s="51"/>
      <c r="O52" s="51"/>
      <c r="P52" s="122">
        <f t="shared" si="2"/>
        <v>0</v>
      </c>
      <c r="Q52" s="179"/>
      <c r="R52" s="175"/>
      <c r="S52" s="176" t="str">
        <f t="shared" si="3"/>
        <v/>
      </c>
      <c r="T52" s="65" t="str">
        <f t="shared" si="4"/>
        <v/>
      </c>
      <c r="U52">
        <f t="shared" si="5"/>
        <v>0</v>
      </c>
      <c r="W52" s="175" t="str">
        <f t="shared" si="6"/>
        <v/>
      </c>
    </row>
    <row r="53" spans="1:23" ht="15" x14ac:dyDescent="0.2">
      <c r="A53" s="100">
        <v>30</v>
      </c>
      <c r="B53" s="104" t="str">
        <f>IF(G53="","",VLOOKUP(G53,'Account Codes'!$A$2:$C$788,3,FALSE))</f>
        <v/>
      </c>
      <c r="C53" s="183" t="str">
        <f t="shared" si="7"/>
        <v/>
      </c>
      <c r="D53" s="81"/>
      <c r="E53" s="112" t="str">
        <f>IF(AND(LEN(D53)&gt;0,LEN(C53)&gt;0),"ERROR - please do not enter internal order AND cost centre",IF(LEN(C53)&gt;0,VLOOKUP(C53,'Account Codes'!$E$2:$F$5001,2,FALSE),IF(LEN(D53)&gt;0,VLOOKUP(D53,'Account Codes'!$H$2:$I$12186,2,FALSE),"")))</f>
        <v/>
      </c>
      <c r="F53" s="81"/>
      <c r="G53" s="61"/>
      <c r="H53" s="112" t="str">
        <f>IF(LEN(G53)=0,"",VLOOKUP(VALUE(G53),'Account Codes'!$A$2:$C$788,2,FALSE))</f>
        <v/>
      </c>
      <c r="I53" s="50"/>
      <c r="J53" s="184" t="s">
        <v>18</v>
      </c>
      <c r="K53" s="51"/>
      <c r="L53" s="102">
        <f t="shared" si="0"/>
        <v>0</v>
      </c>
      <c r="M53" s="122">
        <f t="shared" si="1"/>
        <v>0</v>
      </c>
      <c r="N53" s="51"/>
      <c r="O53" s="51"/>
      <c r="P53" s="122">
        <f t="shared" si="2"/>
        <v>0</v>
      </c>
      <c r="Q53" s="179"/>
      <c r="R53" s="175"/>
      <c r="S53" s="176" t="str">
        <f t="shared" si="3"/>
        <v/>
      </c>
      <c r="T53" s="65" t="str">
        <f t="shared" si="4"/>
        <v/>
      </c>
      <c r="U53">
        <f t="shared" si="5"/>
        <v>0</v>
      </c>
      <c r="W53" s="175" t="str">
        <f t="shared" si="6"/>
        <v/>
      </c>
    </row>
    <row r="54" spans="1:23" ht="15" x14ac:dyDescent="0.2">
      <c r="A54" s="100">
        <v>31</v>
      </c>
      <c r="B54" s="104" t="str">
        <f>IF(G54="","",VLOOKUP(G54,'Account Codes'!$A$2:$C$788,3,FALSE))</f>
        <v/>
      </c>
      <c r="C54" s="183" t="str">
        <f t="shared" si="7"/>
        <v/>
      </c>
      <c r="D54" s="81"/>
      <c r="E54" s="112" t="str">
        <f>IF(AND(LEN(D54)&gt;0,LEN(C54)&gt;0),"ERROR - please do not enter internal order AND cost centre",IF(LEN(C54)&gt;0,VLOOKUP(C54,'Account Codes'!$E$2:$F$5001,2,FALSE),IF(LEN(D54)&gt;0,VLOOKUP(D54,'Account Codes'!$H$2:$I$12186,2,FALSE),"")))</f>
        <v/>
      </c>
      <c r="F54" s="81"/>
      <c r="G54" s="61"/>
      <c r="H54" s="112" t="str">
        <f>IF(LEN(G54)=0,"",VLOOKUP(VALUE(G54),'Account Codes'!$A$2:$C$788,2,FALSE))</f>
        <v/>
      </c>
      <c r="I54" s="50"/>
      <c r="J54" s="184" t="s">
        <v>18</v>
      </c>
      <c r="K54" s="51"/>
      <c r="L54" s="102">
        <f t="shared" si="0"/>
        <v>0</v>
      </c>
      <c r="M54" s="122">
        <f t="shared" si="1"/>
        <v>0</v>
      </c>
      <c r="N54" s="51"/>
      <c r="O54" s="51"/>
      <c r="P54" s="122">
        <f t="shared" si="2"/>
        <v>0</v>
      </c>
      <c r="Q54" s="179"/>
      <c r="R54" s="175"/>
      <c r="S54" s="176" t="str">
        <f t="shared" si="3"/>
        <v/>
      </c>
      <c r="T54" s="65" t="str">
        <f t="shared" si="4"/>
        <v/>
      </c>
      <c r="U54">
        <f t="shared" si="5"/>
        <v>0</v>
      </c>
      <c r="W54" s="175" t="str">
        <f t="shared" si="6"/>
        <v/>
      </c>
    </row>
    <row r="55" spans="1:23" ht="15" x14ac:dyDescent="0.2">
      <c r="A55" s="100">
        <v>32</v>
      </c>
      <c r="B55" s="104" t="str">
        <f>IF(G55="","",VLOOKUP(G55,'Account Codes'!$A$2:$C$788,3,FALSE))</f>
        <v/>
      </c>
      <c r="C55" s="183" t="str">
        <f t="shared" si="7"/>
        <v/>
      </c>
      <c r="D55" s="81"/>
      <c r="E55" s="112" t="str">
        <f>IF(AND(LEN(D55)&gt;0,LEN(C55)&gt;0),"ERROR - please do not enter internal order AND cost centre",IF(LEN(C55)&gt;0,VLOOKUP(C55,'Account Codes'!$E$2:$F$5001,2,FALSE),IF(LEN(D55)&gt;0,VLOOKUP(D55,'Account Codes'!$H$2:$I$12186,2,FALSE),"")))</f>
        <v/>
      </c>
      <c r="F55" s="81"/>
      <c r="G55" s="61"/>
      <c r="H55" s="112" t="str">
        <f>IF(LEN(G55)=0,"",VLOOKUP(VALUE(G55),'Account Codes'!$A$2:$C$788,2,FALSE))</f>
        <v/>
      </c>
      <c r="I55" s="50"/>
      <c r="J55" s="184" t="s">
        <v>18</v>
      </c>
      <c r="K55" s="51"/>
      <c r="L55" s="102">
        <f t="shared" si="0"/>
        <v>0</v>
      </c>
      <c r="M55" s="122">
        <f t="shared" si="1"/>
        <v>0</v>
      </c>
      <c r="N55" s="51"/>
      <c r="O55" s="51"/>
      <c r="P55" s="122">
        <f t="shared" si="2"/>
        <v>0</v>
      </c>
      <c r="Q55" s="179"/>
      <c r="R55" s="175"/>
      <c r="S55" s="176" t="str">
        <f t="shared" si="3"/>
        <v/>
      </c>
      <c r="T55" s="65" t="str">
        <f t="shared" si="4"/>
        <v/>
      </c>
      <c r="U55">
        <f t="shared" si="5"/>
        <v>0</v>
      </c>
      <c r="W55" s="175" t="str">
        <f t="shared" si="6"/>
        <v/>
      </c>
    </row>
    <row r="56" spans="1:23" ht="15" x14ac:dyDescent="0.2">
      <c r="A56" s="100">
        <v>33</v>
      </c>
      <c r="B56" s="104" t="str">
        <f>IF(G56="","",VLOOKUP(G56,'Account Codes'!$A$2:$C$788,3,FALSE))</f>
        <v/>
      </c>
      <c r="C56" s="183" t="str">
        <f t="shared" si="7"/>
        <v/>
      </c>
      <c r="D56" s="81"/>
      <c r="E56" s="112" t="str">
        <f>IF(AND(LEN(D56)&gt;0,LEN(C56)&gt;0),"ERROR - please do not enter internal order AND cost centre",IF(LEN(C56)&gt;0,VLOOKUP(C56,'Account Codes'!$E$2:$F$5001,2,FALSE),IF(LEN(D56)&gt;0,VLOOKUP(D56,'Account Codes'!$H$2:$I$12186,2,FALSE),"")))</f>
        <v/>
      </c>
      <c r="F56" s="81"/>
      <c r="G56" s="61"/>
      <c r="H56" s="112" t="str">
        <f>IF(LEN(G56)=0,"",VLOOKUP(VALUE(G56),'Account Codes'!$A$2:$C$788,2,FALSE))</f>
        <v/>
      </c>
      <c r="I56" s="50"/>
      <c r="J56" s="184" t="s">
        <v>18</v>
      </c>
      <c r="K56" s="51"/>
      <c r="L56" s="102">
        <f t="shared" si="0"/>
        <v>0</v>
      </c>
      <c r="M56" s="122">
        <f t="shared" si="1"/>
        <v>0</v>
      </c>
      <c r="N56" s="51"/>
      <c r="O56" s="51"/>
      <c r="P56" s="122">
        <f t="shared" si="2"/>
        <v>0</v>
      </c>
      <c r="Q56" s="179"/>
      <c r="R56" s="175"/>
      <c r="S56" s="176" t="str">
        <f t="shared" si="3"/>
        <v/>
      </c>
      <c r="T56" s="65" t="str">
        <f t="shared" si="4"/>
        <v/>
      </c>
      <c r="U56">
        <f t="shared" si="5"/>
        <v>0</v>
      </c>
      <c r="W56" s="175" t="str">
        <f t="shared" si="6"/>
        <v/>
      </c>
    </row>
    <row r="57" spans="1:23" ht="15" x14ac:dyDescent="0.2">
      <c r="A57" s="100">
        <v>34</v>
      </c>
      <c r="B57" s="104" t="str">
        <f>IF(G57="","",VLOOKUP(G57,'Account Codes'!$A$2:$C$788,3,FALSE))</f>
        <v/>
      </c>
      <c r="C57" s="183" t="str">
        <f t="shared" si="7"/>
        <v/>
      </c>
      <c r="D57" s="81"/>
      <c r="E57" s="112" t="str">
        <f>IF(AND(LEN(D57)&gt;0,LEN(C57)&gt;0),"ERROR - please do not enter internal order AND cost centre",IF(LEN(C57)&gt;0,VLOOKUP(C57,'Account Codes'!$E$2:$F$5001,2,FALSE),IF(LEN(D57)&gt;0,VLOOKUP(D57,'Account Codes'!$H$2:$I$12186,2,FALSE),"")))</f>
        <v/>
      </c>
      <c r="F57" s="81"/>
      <c r="G57" s="61"/>
      <c r="H57" s="112" t="str">
        <f>IF(LEN(G57)=0,"",VLOOKUP(VALUE(G57),'Account Codes'!$A$2:$C$788,2,FALSE))</f>
        <v/>
      </c>
      <c r="I57" s="50"/>
      <c r="J57" s="184" t="s">
        <v>18</v>
      </c>
      <c r="K57" s="51"/>
      <c r="L57" s="102">
        <f t="shared" si="0"/>
        <v>0</v>
      </c>
      <c r="M57" s="122">
        <f t="shared" si="1"/>
        <v>0</v>
      </c>
      <c r="N57" s="51"/>
      <c r="O57" s="51"/>
      <c r="P57" s="122">
        <f t="shared" si="2"/>
        <v>0</v>
      </c>
      <c r="Q57" s="179"/>
      <c r="R57" s="175"/>
      <c r="S57" s="176" t="str">
        <f t="shared" si="3"/>
        <v/>
      </c>
      <c r="T57" s="65" t="str">
        <f t="shared" si="4"/>
        <v/>
      </c>
      <c r="U57">
        <f t="shared" si="5"/>
        <v>0</v>
      </c>
      <c r="W57" s="175" t="str">
        <f t="shared" si="6"/>
        <v/>
      </c>
    </row>
    <row r="58" spans="1:23" ht="15" x14ac:dyDescent="0.2">
      <c r="A58" s="100">
        <v>35</v>
      </c>
      <c r="B58" s="104" t="str">
        <f>IF(G58="","",VLOOKUP(G58,'Account Codes'!$A$2:$C$788,3,FALSE))</f>
        <v/>
      </c>
      <c r="C58" s="183" t="str">
        <f t="shared" si="7"/>
        <v/>
      </c>
      <c r="D58" s="81"/>
      <c r="E58" s="112" t="str">
        <f>IF(AND(LEN(D58)&gt;0,LEN(C58)&gt;0),"ERROR - please do not enter internal order AND cost centre",IF(LEN(C58)&gt;0,VLOOKUP(C58,'Account Codes'!$E$2:$F$5001,2,FALSE),IF(LEN(D58)&gt;0,VLOOKUP(D58,'Account Codes'!$H$2:$I$12186,2,FALSE),"")))</f>
        <v/>
      </c>
      <c r="F58" s="81"/>
      <c r="G58" s="61"/>
      <c r="H58" s="112" t="str">
        <f>IF(LEN(G58)=0,"",VLOOKUP(VALUE(G58),'Account Codes'!$A$2:$C$788,2,FALSE))</f>
        <v/>
      </c>
      <c r="I58" s="50"/>
      <c r="J58" s="184" t="s">
        <v>18</v>
      </c>
      <c r="K58" s="51"/>
      <c r="L58" s="102">
        <f t="shared" si="0"/>
        <v>0</v>
      </c>
      <c r="M58" s="122">
        <f t="shared" si="1"/>
        <v>0</v>
      </c>
      <c r="N58" s="51"/>
      <c r="O58" s="51"/>
      <c r="P58" s="122">
        <f t="shared" si="2"/>
        <v>0</v>
      </c>
      <c r="Q58" s="179"/>
      <c r="R58" s="175"/>
      <c r="S58" s="176" t="str">
        <f t="shared" si="3"/>
        <v/>
      </c>
      <c r="T58" s="65" t="str">
        <f t="shared" si="4"/>
        <v/>
      </c>
      <c r="U58">
        <f t="shared" si="5"/>
        <v>0</v>
      </c>
      <c r="W58" s="175" t="str">
        <f t="shared" si="6"/>
        <v/>
      </c>
    </row>
    <row r="59" spans="1:23" ht="15" x14ac:dyDescent="0.2">
      <c r="A59" s="100">
        <v>36</v>
      </c>
      <c r="B59" s="104" t="str">
        <f>IF(G59="","",VLOOKUP(G59,'Account Codes'!$A$2:$C$788,3,FALSE))</f>
        <v/>
      </c>
      <c r="C59" s="183" t="str">
        <f t="shared" si="7"/>
        <v/>
      </c>
      <c r="D59" s="81"/>
      <c r="E59" s="112" t="str">
        <f>IF(AND(LEN(D59)&gt;0,LEN(C59)&gt;0),"ERROR - please do not enter internal order AND cost centre",IF(LEN(C59)&gt;0,VLOOKUP(C59,'Account Codes'!$E$2:$F$5001,2,FALSE),IF(LEN(D59)&gt;0,VLOOKUP(D59,'Account Codes'!$H$2:$I$12186,2,FALSE),"")))</f>
        <v/>
      </c>
      <c r="F59" s="81"/>
      <c r="G59" s="61"/>
      <c r="H59" s="112" t="str">
        <f>IF(LEN(G59)=0,"",VLOOKUP(VALUE(G59),'Account Codes'!$A$2:$C$788,2,FALSE))</f>
        <v/>
      </c>
      <c r="I59" s="50"/>
      <c r="J59" s="184" t="s">
        <v>18</v>
      </c>
      <c r="K59" s="51"/>
      <c r="L59" s="102">
        <f t="shared" si="0"/>
        <v>0</v>
      </c>
      <c r="M59" s="122">
        <f t="shared" si="1"/>
        <v>0</v>
      </c>
      <c r="N59" s="51"/>
      <c r="O59" s="51"/>
      <c r="P59" s="122">
        <f t="shared" si="2"/>
        <v>0</v>
      </c>
      <c r="Q59" s="179"/>
      <c r="R59" s="175"/>
      <c r="S59" s="176" t="str">
        <f t="shared" si="3"/>
        <v/>
      </c>
      <c r="T59" s="65" t="str">
        <f t="shared" si="4"/>
        <v/>
      </c>
      <c r="U59">
        <f t="shared" si="5"/>
        <v>0</v>
      </c>
      <c r="W59" s="175" t="str">
        <f t="shared" si="6"/>
        <v/>
      </c>
    </row>
    <row r="60" spans="1:23" ht="15" x14ac:dyDescent="0.2">
      <c r="A60" s="100">
        <v>37</v>
      </c>
      <c r="B60" s="104" t="str">
        <f>IF(G60="","",VLOOKUP(G60,'Account Codes'!$A$2:$C$788,3,FALSE))</f>
        <v/>
      </c>
      <c r="C60" s="183" t="str">
        <f t="shared" si="7"/>
        <v/>
      </c>
      <c r="D60" s="81"/>
      <c r="E60" s="112" t="str">
        <f>IF(AND(LEN(D60)&gt;0,LEN(C60)&gt;0),"ERROR - please do not enter internal order AND cost centre",IF(LEN(C60)&gt;0,VLOOKUP(C60,'Account Codes'!$E$2:$F$5001,2,FALSE),IF(LEN(D60)&gt;0,VLOOKUP(D60,'Account Codes'!$H$2:$I$12186,2,FALSE),"")))</f>
        <v/>
      </c>
      <c r="F60" s="81"/>
      <c r="G60" s="61"/>
      <c r="H60" s="112" t="str">
        <f>IF(LEN(G60)=0,"",VLOOKUP(VALUE(G60),'Account Codes'!$A$2:$C$788,2,FALSE))</f>
        <v/>
      </c>
      <c r="I60" s="50"/>
      <c r="J60" s="184" t="s">
        <v>18</v>
      </c>
      <c r="K60" s="51"/>
      <c r="L60" s="102">
        <f t="shared" si="0"/>
        <v>0</v>
      </c>
      <c r="M60" s="122">
        <f t="shared" si="1"/>
        <v>0</v>
      </c>
      <c r="N60" s="51"/>
      <c r="O60" s="51"/>
      <c r="P60" s="122">
        <f t="shared" si="2"/>
        <v>0</v>
      </c>
      <c r="Q60" s="179"/>
      <c r="R60" s="175"/>
      <c r="S60" s="176" t="str">
        <f t="shared" si="3"/>
        <v/>
      </c>
      <c r="T60" s="65" t="str">
        <f t="shared" si="4"/>
        <v/>
      </c>
      <c r="U60">
        <f t="shared" si="5"/>
        <v>0</v>
      </c>
      <c r="W60" s="175" t="str">
        <f t="shared" si="6"/>
        <v/>
      </c>
    </row>
    <row r="61" spans="1:23" ht="15" x14ac:dyDescent="0.2">
      <c r="A61" s="100">
        <v>38</v>
      </c>
      <c r="B61" s="104" t="str">
        <f>IF(G61="","",VLOOKUP(G61,'Account Codes'!$A$2:$C$788,3,FALSE))</f>
        <v/>
      </c>
      <c r="C61" s="183" t="str">
        <f t="shared" si="7"/>
        <v/>
      </c>
      <c r="D61" s="81"/>
      <c r="E61" s="112" t="str">
        <f>IF(AND(LEN(D61)&gt;0,LEN(C61)&gt;0),"ERROR - please do not enter internal order AND cost centre",IF(LEN(C61)&gt;0,VLOOKUP(C61,'Account Codes'!$E$2:$F$5001,2,FALSE),IF(LEN(D61)&gt;0,VLOOKUP(D61,'Account Codes'!$H$2:$I$12186,2,FALSE),"")))</f>
        <v/>
      </c>
      <c r="F61" s="81"/>
      <c r="G61" s="61"/>
      <c r="H61" s="112" t="str">
        <f>IF(LEN(G61)=0,"",VLOOKUP(VALUE(G61),'Account Codes'!$A$2:$C$788,2,FALSE))</f>
        <v/>
      </c>
      <c r="I61" s="50"/>
      <c r="J61" s="184" t="s">
        <v>18</v>
      </c>
      <c r="K61" s="51"/>
      <c r="L61" s="102">
        <f t="shared" si="0"/>
        <v>0</v>
      </c>
      <c r="M61" s="122">
        <f t="shared" si="1"/>
        <v>0</v>
      </c>
      <c r="N61" s="51"/>
      <c r="O61" s="51"/>
      <c r="P61" s="122">
        <f t="shared" si="2"/>
        <v>0</v>
      </c>
      <c r="Q61" s="179"/>
      <c r="R61" s="175"/>
      <c r="S61" s="176" t="str">
        <f t="shared" si="3"/>
        <v/>
      </c>
      <c r="T61" s="65" t="str">
        <f t="shared" si="4"/>
        <v/>
      </c>
      <c r="U61">
        <f t="shared" si="5"/>
        <v>0</v>
      </c>
      <c r="W61" s="175" t="str">
        <f t="shared" si="6"/>
        <v/>
      </c>
    </row>
    <row r="62" spans="1:23" ht="15" x14ac:dyDescent="0.2">
      <c r="A62" s="100">
        <v>39</v>
      </c>
      <c r="B62" s="104" t="str">
        <f>IF(G62="","",VLOOKUP(G62,'Account Codes'!$A$2:$C$788,3,FALSE))</f>
        <v/>
      </c>
      <c r="C62" s="183" t="str">
        <f t="shared" si="7"/>
        <v/>
      </c>
      <c r="D62" s="81"/>
      <c r="E62" s="112" t="str">
        <f>IF(AND(LEN(D62)&gt;0,LEN(C62)&gt;0),"ERROR - please do not enter internal order AND cost centre",IF(LEN(C62)&gt;0,VLOOKUP(C62,'Account Codes'!$E$2:$F$5001,2,FALSE),IF(LEN(D62)&gt;0,VLOOKUP(D62,'Account Codes'!$H$2:$I$12186,2,FALSE),"")))</f>
        <v/>
      </c>
      <c r="F62" s="81"/>
      <c r="G62" s="61"/>
      <c r="H62" s="112" t="str">
        <f>IF(LEN(G62)=0,"",VLOOKUP(VALUE(G62),'Account Codes'!$A$2:$C$788,2,FALSE))</f>
        <v/>
      </c>
      <c r="I62" s="50"/>
      <c r="J62" s="184" t="s">
        <v>18</v>
      </c>
      <c r="K62" s="51"/>
      <c r="L62" s="102">
        <f t="shared" si="0"/>
        <v>0</v>
      </c>
      <c r="M62" s="122">
        <f t="shared" si="1"/>
        <v>0</v>
      </c>
      <c r="N62" s="51"/>
      <c r="O62" s="51"/>
      <c r="P62" s="122">
        <f t="shared" si="2"/>
        <v>0</v>
      </c>
      <c r="Q62" s="179"/>
      <c r="R62" s="175"/>
      <c r="S62" s="176" t="str">
        <f t="shared" si="3"/>
        <v/>
      </c>
      <c r="T62" s="65" t="str">
        <f t="shared" si="4"/>
        <v/>
      </c>
      <c r="U62">
        <f t="shared" si="5"/>
        <v>0</v>
      </c>
      <c r="W62" s="175" t="str">
        <f t="shared" si="6"/>
        <v/>
      </c>
    </row>
    <row r="63" spans="1:23" ht="15" x14ac:dyDescent="0.2">
      <c r="A63" s="100">
        <v>40</v>
      </c>
      <c r="B63" s="104" t="str">
        <f>IF(G63="","",VLOOKUP(G63,'Account Codes'!$A$2:$C$788,3,FALSE))</f>
        <v/>
      </c>
      <c r="C63" s="183" t="str">
        <f t="shared" si="7"/>
        <v/>
      </c>
      <c r="D63" s="81"/>
      <c r="E63" s="112" t="str">
        <f>IF(AND(LEN(D63)&gt;0,LEN(C63)&gt;0),"ERROR - please do not enter internal order AND cost centre",IF(LEN(C63)&gt;0,VLOOKUP(C63,'Account Codes'!$E$2:$F$5001,2,FALSE),IF(LEN(D63)&gt;0,VLOOKUP(D63,'Account Codes'!$H$2:$I$12186,2,FALSE),"")))</f>
        <v/>
      </c>
      <c r="F63" s="81"/>
      <c r="G63" s="61"/>
      <c r="H63" s="112" t="str">
        <f>IF(LEN(G63)=0,"",VLOOKUP(VALUE(G63),'Account Codes'!$A$2:$C$788,2,FALSE))</f>
        <v/>
      </c>
      <c r="I63" s="50"/>
      <c r="J63" s="184" t="s">
        <v>18</v>
      </c>
      <c r="K63" s="51"/>
      <c r="L63" s="102">
        <f t="shared" si="0"/>
        <v>0</v>
      </c>
      <c r="M63" s="122">
        <f t="shared" si="1"/>
        <v>0</v>
      </c>
      <c r="N63" s="51"/>
      <c r="O63" s="51"/>
      <c r="P63" s="122">
        <f t="shared" si="2"/>
        <v>0</v>
      </c>
      <c r="Q63" s="179"/>
      <c r="R63" s="175"/>
      <c r="S63" s="176" t="str">
        <f t="shared" si="3"/>
        <v/>
      </c>
      <c r="T63" s="65" t="str">
        <f t="shared" si="4"/>
        <v/>
      </c>
      <c r="U63">
        <f t="shared" si="5"/>
        <v>0</v>
      </c>
      <c r="W63" s="175" t="str">
        <f t="shared" si="6"/>
        <v/>
      </c>
    </row>
    <row r="64" spans="1:23" ht="15" x14ac:dyDescent="0.2">
      <c r="A64" s="100">
        <v>41</v>
      </c>
      <c r="B64" s="104" t="str">
        <f>IF(G64="","",VLOOKUP(G64,'Account Codes'!$A$2:$C$788,3,FALSE))</f>
        <v/>
      </c>
      <c r="C64" s="183" t="str">
        <f t="shared" si="7"/>
        <v/>
      </c>
      <c r="D64" s="81"/>
      <c r="E64" s="112" t="str">
        <f>IF(AND(LEN(D64)&gt;0,LEN(C64)&gt;0),"ERROR - please do not enter internal order AND cost centre",IF(LEN(C64)&gt;0,VLOOKUP(C64,'Account Codes'!$E$2:$F$5001,2,FALSE),IF(LEN(D64)&gt;0,VLOOKUP(D64,'Account Codes'!$H$2:$I$12186,2,FALSE),"")))</f>
        <v/>
      </c>
      <c r="F64" s="81"/>
      <c r="G64" s="61"/>
      <c r="H64" s="112" t="str">
        <f>IF(LEN(G64)=0,"",VLOOKUP(VALUE(G64),'Account Codes'!$A$2:$C$788,2,FALSE))</f>
        <v/>
      </c>
      <c r="I64" s="50"/>
      <c r="J64" s="184" t="s">
        <v>18</v>
      </c>
      <c r="K64" s="51"/>
      <c r="L64" s="102">
        <f t="shared" si="0"/>
        <v>0</v>
      </c>
      <c r="M64" s="122">
        <f t="shared" si="1"/>
        <v>0</v>
      </c>
      <c r="N64" s="51"/>
      <c r="O64" s="51"/>
      <c r="P64" s="122">
        <f t="shared" si="2"/>
        <v>0</v>
      </c>
      <c r="Q64" s="179"/>
      <c r="R64" s="175"/>
      <c r="S64" s="176" t="str">
        <f t="shared" si="3"/>
        <v/>
      </c>
      <c r="T64" s="65" t="str">
        <f t="shared" si="4"/>
        <v/>
      </c>
      <c r="U64">
        <f t="shared" si="5"/>
        <v>0</v>
      </c>
      <c r="W64" s="175" t="str">
        <f t="shared" si="6"/>
        <v/>
      </c>
    </row>
    <row r="65" spans="1:23" ht="15" x14ac:dyDescent="0.2">
      <c r="A65" s="100">
        <v>42</v>
      </c>
      <c r="B65" s="104" t="str">
        <f>IF(G65="","",VLOOKUP(G65,'Account Codes'!$A$2:$C$788,3,FALSE))</f>
        <v/>
      </c>
      <c r="C65" s="183" t="str">
        <f t="shared" si="7"/>
        <v/>
      </c>
      <c r="D65" s="81"/>
      <c r="E65" s="112" t="str">
        <f>IF(AND(LEN(D65)&gt;0,LEN(C65)&gt;0),"ERROR - please do not enter internal order AND cost centre",IF(LEN(C65)&gt;0,VLOOKUP(C65,'Account Codes'!$E$2:$F$5001,2,FALSE),IF(LEN(D65)&gt;0,VLOOKUP(D65,'Account Codes'!$H$2:$I$12186,2,FALSE),"")))</f>
        <v/>
      </c>
      <c r="F65" s="81"/>
      <c r="G65" s="61"/>
      <c r="H65" s="112" t="str">
        <f>IF(LEN(G65)=0,"",VLOOKUP(VALUE(G65),'Account Codes'!$A$2:$C$788,2,FALSE))</f>
        <v/>
      </c>
      <c r="I65" s="50"/>
      <c r="J65" s="184" t="s">
        <v>18</v>
      </c>
      <c r="K65" s="51"/>
      <c r="L65" s="102">
        <f t="shared" si="0"/>
        <v>0</v>
      </c>
      <c r="M65" s="122">
        <f t="shared" si="1"/>
        <v>0</v>
      </c>
      <c r="N65" s="51"/>
      <c r="O65" s="51"/>
      <c r="P65" s="122">
        <f t="shared" si="2"/>
        <v>0</v>
      </c>
      <c r="Q65" s="179"/>
      <c r="R65" s="175"/>
      <c r="S65" s="176" t="str">
        <f t="shared" si="3"/>
        <v/>
      </c>
      <c r="T65" s="65" t="str">
        <f t="shared" si="4"/>
        <v/>
      </c>
      <c r="U65">
        <f t="shared" si="5"/>
        <v>0</v>
      </c>
      <c r="W65" s="175" t="str">
        <f t="shared" si="6"/>
        <v/>
      </c>
    </row>
    <row r="66" spans="1:23" ht="15" x14ac:dyDescent="0.2">
      <c r="A66" s="100">
        <v>43</v>
      </c>
      <c r="B66" s="104" t="str">
        <f>IF(G66="","",VLOOKUP(G66,'Account Codes'!$A$2:$C$788,3,FALSE))</f>
        <v/>
      </c>
      <c r="C66" s="183" t="str">
        <f t="shared" si="7"/>
        <v/>
      </c>
      <c r="D66" s="81"/>
      <c r="E66" s="112" t="str">
        <f>IF(AND(LEN(D66)&gt;0,LEN(C66)&gt;0),"ERROR - please do not enter internal order AND cost centre",IF(LEN(C66)&gt;0,VLOOKUP(C66,'Account Codes'!$E$2:$F$5001,2,FALSE),IF(LEN(D66)&gt;0,VLOOKUP(D66,'Account Codes'!$H$2:$I$12186,2,FALSE),"")))</f>
        <v/>
      </c>
      <c r="F66" s="81"/>
      <c r="G66" s="61"/>
      <c r="H66" s="112" t="str">
        <f>IF(LEN(G66)=0,"",VLOOKUP(VALUE(G66),'Account Codes'!$A$2:$C$788,2,FALSE))</f>
        <v/>
      </c>
      <c r="I66" s="50"/>
      <c r="J66" s="184" t="s">
        <v>18</v>
      </c>
      <c r="K66" s="51"/>
      <c r="L66" s="102">
        <f t="shared" si="0"/>
        <v>0</v>
      </c>
      <c r="M66" s="122">
        <f t="shared" si="1"/>
        <v>0</v>
      </c>
      <c r="N66" s="51"/>
      <c r="O66" s="51"/>
      <c r="P66" s="122">
        <f t="shared" si="2"/>
        <v>0</v>
      </c>
      <c r="Q66" s="179"/>
      <c r="R66" s="175"/>
      <c r="S66" s="176" t="str">
        <f t="shared" si="3"/>
        <v/>
      </c>
      <c r="T66" s="65" t="str">
        <f t="shared" si="4"/>
        <v/>
      </c>
      <c r="U66">
        <f t="shared" si="5"/>
        <v>0</v>
      </c>
      <c r="W66" s="175" t="str">
        <f t="shared" si="6"/>
        <v/>
      </c>
    </row>
    <row r="67" spans="1:23" ht="15" x14ac:dyDescent="0.2">
      <c r="A67" s="100">
        <v>44</v>
      </c>
      <c r="B67" s="104" t="str">
        <f>IF(G67="","",VLOOKUP(G67,'Account Codes'!$A$2:$C$788,3,FALSE))</f>
        <v/>
      </c>
      <c r="C67" s="183" t="str">
        <f t="shared" si="7"/>
        <v/>
      </c>
      <c r="D67" s="81"/>
      <c r="E67" s="112" t="str">
        <f>IF(AND(LEN(D67)&gt;0,LEN(C67)&gt;0),"ERROR - please do not enter internal order AND cost centre",IF(LEN(C67)&gt;0,VLOOKUP(C67,'Account Codes'!$E$2:$F$5001,2,FALSE),IF(LEN(D67)&gt;0,VLOOKUP(D67,'Account Codes'!$H$2:$I$12186,2,FALSE),"")))</f>
        <v/>
      </c>
      <c r="F67" s="81"/>
      <c r="G67" s="61"/>
      <c r="H67" s="112" t="str">
        <f>IF(LEN(G67)=0,"",VLOOKUP(VALUE(G67),'Account Codes'!$A$2:$C$788,2,FALSE))</f>
        <v/>
      </c>
      <c r="I67" s="50"/>
      <c r="J67" s="184" t="s">
        <v>18</v>
      </c>
      <c r="K67" s="51"/>
      <c r="L67" s="102">
        <f t="shared" si="0"/>
        <v>0</v>
      </c>
      <c r="M67" s="122">
        <f t="shared" si="1"/>
        <v>0</v>
      </c>
      <c r="N67" s="51"/>
      <c r="O67" s="51"/>
      <c r="P67" s="122">
        <f t="shared" si="2"/>
        <v>0</v>
      </c>
      <c r="Q67" s="179"/>
      <c r="R67" s="175"/>
      <c r="S67" s="176" t="str">
        <f t="shared" si="3"/>
        <v/>
      </c>
      <c r="T67" s="65" t="str">
        <f t="shared" si="4"/>
        <v/>
      </c>
      <c r="U67">
        <f t="shared" si="5"/>
        <v>0</v>
      </c>
      <c r="W67" s="175" t="str">
        <f t="shared" si="6"/>
        <v/>
      </c>
    </row>
    <row r="68" spans="1:23" ht="15" x14ac:dyDescent="0.2">
      <c r="A68" s="100">
        <v>45</v>
      </c>
      <c r="B68" s="104" t="str">
        <f>IF(G68="","",VLOOKUP(G68,'Account Codes'!$A$2:$C$788,3,FALSE))</f>
        <v/>
      </c>
      <c r="C68" s="183" t="str">
        <f t="shared" si="7"/>
        <v/>
      </c>
      <c r="D68" s="81"/>
      <c r="E68" s="112" t="str">
        <f>IF(AND(LEN(D68)&gt;0,LEN(C68)&gt;0),"ERROR - please do not enter internal order AND cost centre",IF(LEN(C68)&gt;0,VLOOKUP(C68,'Account Codes'!$E$2:$F$5001,2,FALSE),IF(LEN(D68)&gt;0,VLOOKUP(D68,'Account Codes'!$H$2:$I$12186,2,FALSE),"")))</f>
        <v/>
      </c>
      <c r="F68" s="81"/>
      <c r="G68" s="61"/>
      <c r="H68" s="112" t="str">
        <f>IF(LEN(G68)=0,"",VLOOKUP(VALUE(G68),'Account Codes'!$A$2:$C$788,2,FALSE))</f>
        <v/>
      </c>
      <c r="I68" s="50"/>
      <c r="J68" s="184" t="s">
        <v>18</v>
      </c>
      <c r="K68" s="51"/>
      <c r="L68" s="102">
        <f t="shared" si="0"/>
        <v>0</v>
      </c>
      <c r="M68" s="122">
        <f t="shared" si="1"/>
        <v>0</v>
      </c>
      <c r="N68" s="51"/>
      <c r="O68" s="51"/>
      <c r="P68" s="122">
        <f t="shared" si="2"/>
        <v>0</v>
      </c>
      <c r="Q68" s="179"/>
      <c r="R68" s="175"/>
      <c r="S68" s="176" t="str">
        <f t="shared" si="3"/>
        <v/>
      </c>
      <c r="T68" s="65" t="str">
        <f t="shared" si="4"/>
        <v/>
      </c>
      <c r="U68">
        <f t="shared" si="5"/>
        <v>0</v>
      </c>
      <c r="W68" s="175" t="str">
        <f t="shared" si="6"/>
        <v/>
      </c>
    </row>
    <row r="69" spans="1:23" ht="15" x14ac:dyDescent="0.2">
      <c r="A69" s="100">
        <v>46</v>
      </c>
      <c r="B69" s="104" t="str">
        <f>IF(G69="","",VLOOKUP(G69,'Account Codes'!$A$2:$C$788,3,FALSE))</f>
        <v/>
      </c>
      <c r="C69" s="183" t="str">
        <f t="shared" si="7"/>
        <v/>
      </c>
      <c r="D69" s="81"/>
      <c r="E69" s="112" t="str">
        <f>IF(AND(LEN(D69)&gt;0,LEN(C69)&gt;0),"ERROR - please do not enter internal order AND cost centre",IF(LEN(C69)&gt;0,VLOOKUP(C69,'Account Codes'!$E$2:$F$5001,2,FALSE),IF(LEN(D69)&gt;0,VLOOKUP(D69,'Account Codes'!$H$2:$I$12186,2,FALSE),"")))</f>
        <v/>
      </c>
      <c r="F69" s="81"/>
      <c r="G69" s="61"/>
      <c r="H69" s="112" t="str">
        <f>IF(LEN(G69)=0,"",VLOOKUP(VALUE(G69),'Account Codes'!$A$2:$C$788,2,FALSE))</f>
        <v/>
      </c>
      <c r="I69" s="50"/>
      <c r="J69" s="184" t="s">
        <v>18</v>
      </c>
      <c r="K69" s="51"/>
      <c r="L69" s="102">
        <f t="shared" si="0"/>
        <v>0</v>
      </c>
      <c r="M69" s="122">
        <f t="shared" si="1"/>
        <v>0</v>
      </c>
      <c r="N69" s="51"/>
      <c r="O69" s="51"/>
      <c r="P69" s="122">
        <f t="shared" si="2"/>
        <v>0</v>
      </c>
      <c r="Q69" s="179"/>
      <c r="R69" s="175"/>
      <c r="S69" s="176" t="str">
        <f t="shared" si="3"/>
        <v/>
      </c>
      <c r="T69" s="65" t="str">
        <f t="shared" si="4"/>
        <v/>
      </c>
      <c r="U69">
        <f t="shared" si="5"/>
        <v>0</v>
      </c>
      <c r="W69" s="175" t="str">
        <f t="shared" si="6"/>
        <v/>
      </c>
    </row>
    <row r="70" spans="1:23" ht="15" x14ac:dyDescent="0.2">
      <c r="A70" s="100">
        <v>47</v>
      </c>
      <c r="B70" s="104" t="str">
        <f>IF(G70="","",VLOOKUP(G70,'Account Codes'!$A$2:$C$788,3,FALSE))</f>
        <v/>
      </c>
      <c r="C70" s="183" t="str">
        <f t="shared" si="7"/>
        <v/>
      </c>
      <c r="D70" s="81"/>
      <c r="E70" s="112" t="str">
        <f>IF(AND(LEN(D70)&gt;0,LEN(C70)&gt;0),"ERROR - please do not enter internal order AND cost centre",IF(LEN(C70)&gt;0,VLOOKUP(C70,'Account Codes'!$E$2:$F$5001,2,FALSE),IF(LEN(D70)&gt;0,VLOOKUP(D70,'Account Codes'!$H$2:$I$12186,2,FALSE),"")))</f>
        <v/>
      </c>
      <c r="F70" s="81"/>
      <c r="G70" s="61"/>
      <c r="H70" s="112" t="str">
        <f>IF(LEN(G70)=0,"",VLOOKUP(VALUE(G70),'Account Codes'!$A$2:$C$788,2,FALSE))</f>
        <v/>
      </c>
      <c r="I70" s="50"/>
      <c r="J70" s="184" t="s">
        <v>18</v>
      </c>
      <c r="K70" s="51"/>
      <c r="L70" s="102">
        <f t="shared" si="0"/>
        <v>0</v>
      </c>
      <c r="M70" s="122">
        <f t="shared" si="1"/>
        <v>0</v>
      </c>
      <c r="N70" s="51"/>
      <c r="O70" s="51"/>
      <c r="P70" s="122">
        <f t="shared" si="2"/>
        <v>0</v>
      </c>
      <c r="Q70" s="179"/>
      <c r="R70" s="175"/>
      <c r="S70" s="176" t="str">
        <f t="shared" si="3"/>
        <v/>
      </c>
      <c r="T70" s="65" t="str">
        <f t="shared" si="4"/>
        <v/>
      </c>
      <c r="U70">
        <f t="shared" si="5"/>
        <v>0</v>
      </c>
      <c r="W70" s="175" t="str">
        <f t="shared" si="6"/>
        <v/>
      </c>
    </row>
    <row r="71" spans="1:23" ht="15" x14ac:dyDescent="0.2">
      <c r="A71" s="100">
        <v>48</v>
      </c>
      <c r="B71" s="104" t="str">
        <f>IF(G71="","",VLOOKUP(G71,'Account Codes'!$A$2:$C$788,3,FALSE))</f>
        <v/>
      </c>
      <c r="C71" s="183" t="str">
        <f t="shared" si="7"/>
        <v/>
      </c>
      <c r="D71" s="81"/>
      <c r="E71" s="112" t="str">
        <f>IF(AND(LEN(D71)&gt;0,LEN(C71)&gt;0),"ERROR - please do not enter internal order AND cost centre",IF(LEN(C71)&gt;0,VLOOKUP(C71,'Account Codes'!$E$2:$F$5001,2,FALSE),IF(LEN(D71)&gt;0,VLOOKUP(D71,'Account Codes'!$H$2:$I$12186,2,FALSE),"")))</f>
        <v/>
      </c>
      <c r="F71" s="81"/>
      <c r="G71" s="61"/>
      <c r="H71" s="112" t="str">
        <f>IF(LEN(G71)=0,"",VLOOKUP(VALUE(G71),'Account Codes'!$A$2:$C$788,2,FALSE))</f>
        <v/>
      </c>
      <c r="I71" s="50"/>
      <c r="J71" s="184" t="s">
        <v>18</v>
      </c>
      <c r="K71" s="51"/>
      <c r="L71" s="102">
        <f t="shared" si="0"/>
        <v>0</v>
      </c>
      <c r="M71" s="122">
        <f t="shared" si="1"/>
        <v>0</v>
      </c>
      <c r="N71" s="51"/>
      <c r="O71" s="51"/>
      <c r="P71" s="122">
        <f t="shared" si="2"/>
        <v>0</v>
      </c>
      <c r="Q71" s="179"/>
      <c r="R71" s="175"/>
      <c r="S71" s="176" t="str">
        <f t="shared" si="3"/>
        <v/>
      </c>
      <c r="T71" s="65" t="str">
        <f t="shared" si="4"/>
        <v/>
      </c>
      <c r="U71">
        <f t="shared" si="5"/>
        <v>0</v>
      </c>
      <c r="W71" s="175" t="str">
        <f t="shared" si="6"/>
        <v/>
      </c>
    </row>
    <row r="72" spans="1:23" ht="15" x14ac:dyDescent="0.2">
      <c r="A72" s="100">
        <v>49</v>
      </c>
      <c r="B72" s="104" t="str">
        <f>IF(G72="","",VLOOKUP(G72,'Account Codes'!$A$2:$C$788,3,FALSE))</f>
        <v/>
      </c>
      <c r="C72" s="183" t="str">
        <f t="shared" si="7"/>
        <v/>
      </c>
      <c r="D72" s="81"/>
      <c r="E72" s="112" t="str">
        <f>IF(AND(LEN(D72)&gt;0,LEN(C72)&gt;0),"ERROR - please do not enter internal order AND cost centre",IF(LEN(C72)&gt;0,VLOOKUP(C72,'Account Codes'!$E$2:$F$5001,2,FALSE),IF(LEN(D72)&gt;0,VLOOKUP(D72,'Account Codes'!$H$2:$I$12186,2,FALSE),"")))</f>
        <v/>
      </c>
      <c r="F72" s="81"/>
      <c r="G72" s="61"/>
      <c r="H72" s="112" t="str">
        <f>IF(LEN(G72)=0,"",VLOOKUP(VALUE(G72),'Account Codes'!$A$2:$C$788,2,FALSE))</f>
        <v/>
      </c>
      <c r="I72" s="50"/>
      <c r="J72" s="184" t="s">
        <v>18</v>
      </c>
      <c r="K72" s="51"/>
      <c r="L72" s="102">
        <f t="shared" si="0"/>
        <v>0</v>
      </c>
      <c r="M72" s="122">
        <f t="shared" si="1"/>
        <v>0</v>
      </c>
      <c r="N72" s="51"/>
      <c r="O72" s="51"/>
      <c r="P72" s="122">
        <f t="shared" si="2"/>
        <v>0</v>
      </c>
      <c r="Q72" s="179"/>
      <c r="R72" s="175"/>
      <c r="S72" s="176" t="str">
        <f t="shared" si="3"/>
        <v/>
      </c>
      <c r="T72" s="65" t="str">
        <f t="shared" si="4"/>
        <v/>
      </c>
      <c r="U72">
        <f t="shared" si="5"/>
        <v>0</v>
      </c>
      <c r="W72" s="175" t="str">
        <f t="shared" si="6"/>
        <v/>
      </c>
    </row>
    <row r="73" spans="1:23" ht="15" x14ac:dyDescent="0.2">
      <c r="A73" s="100">
        <v>50</v>
      </c>
      <c r="B73" s="104" t="str">
        <f>IF(G73="","",VLOOKUP(G73,'Account Codes'!$A$2:$C$788,3,FALSE))</f>
        <v/>
      </c>
      <c r="C73" s="183" t="str">
        <f t="shared" si="7"/>
        <v/>
      </c>
      <c r="D73" s="81"/>
      <c r="E73" s="112" t="str">
        <f>IF(AND(LEN(D73)&gt;0,LEN(C73)&gt;0),"ERROR - please do not enter internal order AND cost centre",IF(LEN(C73)&gt;0,VLOOKUP(C73,'Account Codes'!$E$2:$F$5001,2,FALSE),IF(LEN(D73)&gt;0,VLOOKUP(D73,'Account Codes'!$H$2:$I$12186,2,FALSE),"")))</f>
        <v/>
      </c>
      <c r="F73" s="81"/>
      <c r="G73" s="61"/>
      <c r="H73" s="112" t="str">
        <f>IF(LEN(G73)=0,"",VLOOKUP(VALUE(G73),'Account Codes'!$A$2:$C$788,2,FALSE))</f>
        <v/>
      </c>
      <c r="I73" s="50"/>
      <c r="J73" s="184" t="s">
        <v>18</v>
      </c>
      <c r="K73" s="51"/>
      <c r="L73" s="102">
        <f t="shared" si="0"/>
        <v>0</v>
      </c>
      <c r="M73" s="122">
        <f t="shared" si="1"/>
        <v>0</v>
      </c>
      <c r="N73" s="51"/>
      <c r="O73" s="51"/>
      <c r="P73" s="122">
        <f t="shared" si="2"/>
        <v>0</v>
      </c>
      <c r="Q73" s="179"/>
      <c r="R73" s="175"/>
      <c r="S73" s="176" t="str">
        <f t="shared" si="3"/>
        <v/>
      </c>
      <c r="T73" s="65" t="str">
        <f t="shared" si="4"/>
        <v/>
      </c>
      <c r="U73">
        <f t="shared" si="5"/>
        <v>0</v>
      </c>
      <c r="W73" s="175" t="str">
        <f t="shared" si="6"/>
        <v/>
      </c>
    </row>
    <row r="74" spans="1:23" ht="15" x14ac:dyDescent="0.2">
      <c r="A74" s="100">
        <v>51</v>
      </c>
      <c r="B74" s="104" t="str">
        <f>IF(G74="","",VLOOKUP(G74,'Account Codes'!$A$2:$C$788,3,FALSE))</f>
        <v/>
      </c>
      <c r="C74" s="183" t="str">
        <f t="shared" si="7"/>
        <v/>
      </c>
      <c r="D74" s="81"/>
      <c r="E74" s="112" t="str">
        <f>IF(AND(LEN(D74)&gt;0,LEN(C74)&gt;0),"ERROR - please do not enter internal order AND cost centre",IF(LEN(C74)&gt;0,VLOOKUP(C74,'Account Codes'!$E$2:$F$5001,2,FALSE),IF(LEN(D74)&gt;0,VLOOKUP(D74,'Account Codes'!$H$2:$I$12186,2,FALSE),"")))</f>
        <v/>
      </c>
      <c r="F74" s="81"/>
      <c r="G74" s="61"/>
      <c r="H74" s="112" t="str">
        <f>IF(LEN(G74)=0,"",VLOOKUP(VALUE(G74),'Account Codes'!$A$2:$C$788,2,FALSE))</f>
        <v/>
      </c>
      <c r="I74" s="50"/>
      <c r="J74" s="184" t="s">
        <v>18</v>
      </c>
      <c r="K74" s="51"/>
      <c r="L74" s="102">
        <f t="shared" si="0"/>
        <v>0</v>
      </c>
      <c r="M74" s="122">
        <f t="shared" si="1"/>
        <v>0</v>
      </c>
      <c r="N74" s="51"/>
      <c r="O74" s="51"/>
      <c r="P74" s="122">
        <f t="shared" si="2"/>
        <v>0</v>
      </c>
      <c r="Q74" s="179"/>
      <c r="R74" s="175"/>
      <c r="S74" s="176" t="str">
        <f t="shared" si="3"/>
        <v/>
      </c>
      <c r="T74" s="65" t="str">
        <f t="shared" si="4"/>
        <v/>
      </c>
      <c r="U74">
        <f t="shared" si="5"/>
        <v>0</v>
      </c>
      <c r="W74" s="175" t="str">
        <f t="shared" si="6"/>
        <v/>
      </c>
    </row>
    <row r="75" spans="1:23" ht="15" x14ac:dyDescent="0.2">
      <c r="A75" s="100">
        <v>52</v>
      </c>
      <c r="B75" s="104" t="str">
        <f>IF(G75="","",VLOOKUP(G75,'Account Codes'!$A$2:$C$788,3,FALSE))</f>
        <v/>
      </c>
      <c r="C75" s="183" t="str">
        <f t="shared" si="7"/>
        <v/>
      </c>
      <c r="D75" s="81"/>
      <c r="E75" s="112" t="str">
        <f>IF(AND(LEN(D75)&gt;0,LEN(C75)&gt;0),"ERROR - please do not enter internal order AND cost centre",IF(LEN(C75)&gt;0,VLOOKUP(C75,'Account Codes'!$E$2:$F$5001,2,FALSE),IF(LEN(D75)&gt;0,VLOOKUP(D75,'Account Codes'!$H$2:$I$12186,2,FALSE),"")))</f>
        <v/>
      </c>
      <c r="F75" s="81"/>
      <c r="G75" s="61"/>
      <c r="H75" s="112" t="str">
        <f>IF(LEN(G75)=0,"",VLOOKUP(VALUE(G75),'Account Codes'!$A$2:$C$788,2,FALSE))</f>
        <v/>
      </c>
      <c r="I75" s="50"/>
      <c r="J75" s="184" t="s">
        <v>18</v>
      </c>
      <c r="K75" s="51"/>
      <c r="L75" s="102">
        <f t="shared" si="0"/>
        <v>0</v>
      </c>
      <c r="M75" s="122">
        <f t="shared" si="1"/>
        <v>0</v>
      </c>
      <c r="N75" s="51"/>
      <c r="O75" s="51"/>
      <c r="P75" s="122">
        <f t="shared" si="2"/>
        <v>0</v>
      </c>
      <c r="Q75" s="179"/>
      <c r="R75" s="175"/>
      <c r="S75" s="176" t="str">
        <f t="shared" si="3"/>
        <v/>
      </c>
      <c r="T75" s="65" t="str">
        <f t="shared" si="4"/>
        <v/>
      </c>
      <c r="U75">
        <f t="shared" si="5"/>
        <v>0</v>
      </c>
      <c r="W75" s="175" t="str">
        <f t="shared" si="6"/>
        <v/>
      </c>
    </row>
    <row r="76" spans="1:23" ht="15" x14ac:dyDescent="0.2">
      <c r="A76" s="100">
        <v>53</v>
      </c>
      <c r="B76" s="104" t="str">
        <f>IF(G76="","",VLOOKUP(G76,'Account Codes'!$A$2:$C$788,3,FALSE))</f>
        <v/>
      </c>
      <c r="C76" s="183" t="str">
        <f t="shared" si="7"/>
        <v/>
      </c>
      <c r="D76" s="81"/>
      <c r="E76" s="112" t="str">
        <f>IF(AND(LEN(D76)&gt;0,LEN(C76)&gt;0),"ERROR - please do not enter internal order AND cost centre",IF(LEN(C76)&gt;0,VLOOKUP(C76,'Account Codes'!$E$2:$F$5001,2,FALSE),IF(LEN(D76)&gt;0,VLOOKUP(D76,'Account Codes'!$H$2:$I$12186,2,FALSE),"")))</f>
        <v/>
      </c>
      <c r="F76" s="81"/>
      <c r="G76" s="61"/>
      <c r="H76" s="112" t="str">
        <f>IF(LEN(G76)=0,"",VLOOKUP(VALUE(G76),'Account Codes'!$A$2:$C$788,2,FALSE))</f>
        <v/>
      </c>
      <c r="I76" s="50"/>
      <c r="J76" s="184" t="s">
        <v>18</v>
      </c>
      <c r="K76" s="51"/>
      <c r="L76" s="102">
        <f t="shared" si="0"/>
        <v>0</v>
      </c>
      <c r="M76" s="122">
        <f t="shared" si="1"/>
        <v>0</v>
      </c>
      <c r="N76" s="51"/>
      <c r="O76" s="51"/>
      <c r="P76" s="122">
        <f t="shared" si="2"/>
        <v>0</v>
      </c>
      <c r="Q76" s="179"/>
      <c r="R76" s="175"/>
      <c r="S76" s="176" t="str">
        <f t="shared" si="3"/>
        <v/>
      </c>
      <c r="T76" s="65" t="str">
        <f t="shared" si="4"/>
        <v/>
      </c>
      <c r="U76">
        <f t="shared" si="5"/>
        <v>0</v>
      </c>
      <c r="W76" s="175" t="str">
        <f t="shared" si="6"/>
        <v/>
      </c>
    </row>
    <row r="77" spans="1:23" ht="15" x14ac:dyDescent="0.2">
      <c r="A77" s="100">
        <v>54</v>
      </c>
      <c r="B77" s="104" t="str">
        <f>IF(G77="","",VLOOKUP(G77,'Account Codes'!$A$2:$C$788,3,FALSE))</f>
        <v/>
      </c>
      <c r="C77" s="183" t="str">
        <f t="shared" si="7"/>
        <v/>
      </c>
      <c r="D77" s="81"/>
      <c r="E77" s="112" t="str">
        <f>IF(AND(LEN(D77)&gt;0,LEN(C77)&gt;0),"ERROR - please do not enter internal order AND cost centre",IF(LEN(C77)&gt;0,VLOOKUP(C77,'Account Codes'!$E$2:$F$5001,2,FALSE),IF(LEN(D77)&gt;0,VLOOKUP(D77,'Account Codes'!$H$2:$I$12186,2,FALSE),"")))</f>
        <v/>
      </c>
      <c r="F77" s="81"/>
      <c r="G77" s="61"/>
      <c r="H77" s="112" t="str">
        <f>IF(LEN(G77)=0,"",VLOOKUP(VALUE(G77),'Account Codes'!$A$2:$C$788,2,FALSE))</f>
        <v/>
      </c>
      <c r="I77" s="50"/>
      <c r="J77" s="184" t="s">
        <v>18</v>
      </c>
      <c r="K77" s="51"/>
      <c r="L77" s="102">
        <f t="shared" si="0"/>
        <v>0</v>
      </c>
      <c r="M77" s="122">
        <f t="shared" si="1"/>
        <v>0</v>
      </c>
      <c r="N77" s="51"/>
      <c r="O77" s="51"/>
      <c r="P77" s="122">
        <f t="shared" si="2"/>
        <v>0</v>
      </c>
      <c r="Q77" s="179"/>
      <c r="R77" s="175"/>
      <c r="S77" s="176" t="str">
        <f t="shared" si="3"/>
        <v/>
      </c>
      <c r="T77" s="65" t="str">
        <f t="shared" si="4"/>
        <v/>
      </c>
      <c r="U77">
        <f t="shared" si="5"/>
        <v>0</v>
      </c>
      <c r="W77" s="175" t="str">
        <f t="shared" si="6"/>
        <v/>
      </c>
    </row>
    <row r="78" spans="1:23" ht="15" x14ac:dyDescent="0.2">
      <c r="A78" s="100">
        <v>55</v>
      </c>
      <c r="B78" s="104" t="str">
        <f>IF(G78="","",VLOOKUP(G78,'Account Codes'!$A$2:$C$788,3,FALSE))</f>
        <v/>
      </c>
      <c r="C78" s="183" t="str">
        <f t="shared" si="7"/>
        <v/>
      </c>
      <c r="D78" s="81"/>
      <c r="E78" s="112" t="str">
        <f>IF(AND(LEN(D78)&gt;0,LEN(C78)&gt;0),"ERROR - please do not enter internal order AND cost centre",IF(LEN(C78)&gt;0,VLOOKUP(C78,'Account Codes'!$E$2:$F$5001,2,FALSE),IF(LEN(D78)&gt;0,VLOOKUP(D78,'Account Codes'!$H$2:$I$12186,2,FALSE),"")))</f>
        <v/>
      </c>
      <c r="F78" s="81"/>
      <c r="G78" s="61"/>
      <c r="H78" s="112" t="str">
        <f>IF(LEN(G78)=0,"",VLOOKUP(VALUE(G78),'Account Codes'!$A$2:$C$788,2,FALSE))</f>
        <v/>
      </c>
      <c r="I78" s="50"/>
      <c r="J78" s="184" t="s">
        <v>18</v>
      </c>
      <c r="K78" s="51"/>
      <c r="L78" s="102">
        <f t="shared" si="0"/>
        <v>0</v>
      </c>
      <c r="M78" s="122">
        <f t="shared" si="1"/>
        <v>0</v>
      </c>
      <c r="N78" s="51"/>
      <c r="O78" s="51"/>
      <c r="P78" s="122">
        <f t="shared" si="2"/>
        <v>0</v>
      </c>
      <c r="Q78" s="179"/>
      <c r="R78" s="175"/>
      <c r="S78" s="176" t="str">
        <f t="shared" si="3"/>
        <v/>
      </c>
      <c r="T78" s="65" t="str">
        <f t="shared" si="4"/>
        <v/>
      </c>
      <c r="U78">
        <f t="shared" si="5"/>
        <v>0</v>
      </c>
      <c r="W78" s="175" t="str">
        <f t="shared" si="6"/>
        <v/>
      </c>
    </row>
    <row r="79" spans="1:23" ht="15" x14ac:dyDescent="0.2">
      <c r="A79" s="100">
        <v>56</v>
      </c>
      <c r="B79" s="104" t="str">
        <f>IF(G79="","",VLOOKUP(G79,'Account Codes'!$A$2:$C$788,3,FALSE))</f>
        <v/>
      </c>
      <c r="C79" s="183" t="str">
        <f t="shared" si="7"/>
        <v/>
      </c>
      <c r="D79" s="81"/>
      <c r="E79" s="112" t="str">
        <f>IF(AND(LEN(D79)&gt;0,LEN(C79)&gt;0),"ERROR - please do not enter internal order AND cost centre",IF(LEN(C79)&gt;0,VLOOKUP(C79,'Account Codes'!$E$2:$F$5001,2,FALSE),IF(LEN(D79)&gt;0,VLOOKUP(D79,'Account Codes'!$H$2:$I$12186,2,FALSE),"")))</f>
        <v/>
      </c>
      <c r="F79" s="81"/>
      <c r="G79" s="61"/>
      <c r="H79" s="112" t="str">
        <f>IF(LEN(G79)=0,"",VLOOKUP(VALUE(G79),'Account Codes'!$A$2:$C$788,2,FALSE))</f>
        <v/>
      </c>
      <c r="I79" s="50"/>
      <c r="J79" s="184" t="s">
        <v>18</v>
      </c>
      <c r="K79" s="51"/>
      <c r="L79" s="102">
        <f t="shared" si="0"/>
        <v>0</v>
      </c>
      <c r="M79" s="122">
        <f t="shared" si="1"/>
        <v>0</v>
      </c>
      <c r="N79" s="51"/>
      <c r="O79" s="51"/>
      <c r="P79" s="122">
        <f t="shared" si="2"/>
        <v>0</v>
      </c>
      <c r="Q79" s="179"/>
      <c r="R79" s="175"/>
      <c r="S79" s="176" t="str">
        <f t="shared" si="3"/>
        <v/>
      </c>
      <c r="T79" s="65" t="str">
        <f t="shared" si="4"/>
        <v/>
      </c>
      <c r="U79">
        <f t="shared" si="5"/>
        <v>0</v>
      </c>
      <c r="W79" s="175" t="str">
        <f t="shared" si="6"/>
        <v/>
      </c>
    </row>
    <row r="80" spans="1:23" ht="15" x14ac:dyDescent="0.2">
      <c r="A80" s="100">
        <v>57</v>
      </c>
      <c r="B80" s="104" t="str">
        <f>IF(G80="","",VLOOKUP(G80,'Account Codes'!$A$2:$C$788,3,FALSE))</f>
        <v/>
      </c>
      <c r="C80" s="183" t="str">
        <f t="shared" si="7"/>
        <v/>
      </c>
      <c r="D80" s="81"/>
      <c r="E80" s="112" t="str">
        <f>IF(AND(LEN(D80)&gt;0,LEN(C80)&gt;0),"ERROR - please do not enter internal order AND cost centre",IF(LEN(C80)&gt;0,VLOOKUP(C80,'Account Codes'!$E$2:$F$5001,2,FALSE),IF(LEN(D80)&gt;0,VLOOKUP(D80,'Account Codes'!$H$2:$I$12186,2,FALSE),"")))</f>
        <v/>
      </c>
      <c r="F80" s="81"/>
      <c r="G80" s="61"/>
      <c r="H80" s="112" t="str">
        <f>IF(LEN(G80)=0,"",VLOOKUP(VALUE(G80),'Account Codes'!$A$2:$C$788,2,FALSE))</f>
        <v/>
      </c>
      <c r="I80" s="50"/>
      <c r="J80" s="184" t="s">
        <v>18</v>
      </c>
      <c r="K80" s="51"/>
      <c r="L80" s="102">
        <f t="shared" si="0"/>
        <v>0</v>
      </c>
      <c r="M80" s="122">
        <f t="shared" si="1"/>
        <v>0</v>
      </c>
      <c r="N80" s="51"/>
      <c r="O80" s="51"/>
      <c r="P80" s="122">
        <f t="shared" si="2"/>
        <v>0</v>
      </c>
      <c r="Q80" s="179"/>
      <c r="R80" s="175"/>
      <c r="S80" s="176" t="str">
        <f t="shared" si="3"/>
        <v/>
      </c>
      <c r="T80" s="65" t="str">
        <f t="shared" si="4"/>
        <v/>
      </c>
      <c r="U80">
        <f t="shared" si="5"/>
        <v>0</v>
      </c>
      <c r="W80" s="175" t="str">
        <f t="shared" si="6"/>
        <v/>
      </c>
    </row>
    <row r="81" spans="1:23" ht="15" x14ac:dyDescent="0.2">
      <c r="A81" s="100">
        <v>58</v>
      </c>
      <c r="B81" s="104" t="str">
        <f>IF(G81="","",VLOOKUP(G81,'Account Codes'!$A$2:$C$788,3,FALSE))</f>
        <v/>
      </c>
      <c r="C81" s="183" t="str">
        <f t="shared" si="7"/>
        <v/>
      </c>
      <c r="D81" s="81"/>
      <c r="E81" s="112" t="str">
        <f>IF(AND(LEN(D81)&gt;0,LEN(C81)&gt;0),"ERROR - please do not enter internal order AND cost centre",IF(LEN(C81)&gt;0,VLOOKUP(C81,'Account Codes'!$E$2:$F$5001,2,FALSE),IF(LEN(D81)&gt;0,VLOOKUP(D81,'Account Codes'!$H$2:$I$12186,2,FALSE),"")))</f>
        <v/>
      </c>
      <c r="F81" s="81"/>
      <c r="G81" s="61"/>
      <c r="H81" s="112" t="str">
        <f>IF(LEN(G81)=0,"",VLOOKUP(VALUE(G81),'Account Codes'!$A$2:$C$788,2,FALSE))</f>
        <v/>
      </c>
      <c r="I81" s="50"/>
      <c r="J81" s="184" t="s">
        <v>18</v>
      </c>
      <c r="K81" s="51"/>
      <c r="L81" s="102">
        <f t="shared" si="0"/>
        <v>0</v>
      </c>
      <c r="M81" s="122">
        <f t="shared" si="1"/>
        <v>0</v>
      </c>
      <c r="N81" s="51"/>
      <c r="O81" s="51"/>
      <c r="P81" s="122">
        <f t="shared" si="2"/>
        <v>0</v>
      </c>
      <c r="Q81" s="179"/>
      <c r="R81" s="175"/>
      <c r="S81" s="176" t="str">
        <f t="shared" si="3"/>
        <v/>
      </c>
      <c r="T81" s="65" t="str">
        <f t="shared" si="4"/>
        <v/>
      </c>
      <c r="U81">
        <f t="shared" si="5"/>
        <v>0</v>
      </c>
      <c r="W81" s="175" t="str">
        <f t="shared" si="6"/>
        <v/>
      </c>
    </row>
    <row r="82" spans="1:23" ht="15" x14ac:dyDescent="0.2">
      <c r="A82" s="100">
        <v>59</v>
      </c>
      <c r="B82" s="104" t="str">
        <f>IF(G82="","",VLOOKUP(G82,'Account Codes'!$A$2:$C$788,3,FALSE))</f>
        <v/>
      </c>
      <c r="C82" s="183" t="str">
        <f t="shared" si="7"/>
        <v/>
      </c>
      <c r="D82" s="81"/>
      <c r="E82" s="112" t="str">
        <f>IF(AND(LEN(D82)&gt;0,LEN(C82)&gt;0),"ERROR - please do not enter internal order AND cost centre",IF(LEN(C82)&gt;0,VLOOKUP(C82,'Account Codes'!$E$2:$F$5001,2,FALSE),IF(LEN(D82)&gt;0,VLOOKUP(D82,'Account Codes'!$H$2:$I$12186,2,FALSE),"")))</f>
        <v/>
      </c>
      <c r="F82" s="81"/>
      <c r="G82" s="61"/>
      <c r="H82" s="112" t="str">
        <f>IF(LEN(G82)=0,"",VLOOKUP(VALUE(G82),'Account Codes'!$A$2:$C$788,2,FALSE))</f>
        <v/>
      </c>
      <c r="I82" s="50"/>
      <c r="J82" s="184" t="s">
        <v>18</v>
      </c>
      <c r="K82" s="51"/>
      <c r="L82" s="102">
        <f t="shared" si="0"/>
        <v>0</v>
      </c>
      <c r="M82" s="122">
        <f t="shared" si="1"/>
        <v>0</v>
      </c>
      <c r="N82" s="51"/>
      <c r="O82" s="51"/>
      <c r="P82" s="122">
        <f t="shared" si="2"/>
        <v>0</v>
      </c>
      <c r="Q82" s="179"/>
      <c r="R82" s="175"/>
      <c r="S82" s="176" t="str">
        <f t="shared" si="3"/>
        <v/>
      </c>
      <c r="T82" s="65" t="str">
        <f t="shared" si="4"/>
        <v/>
      </c>
      <c r="U82">
        <f t="shared" si="5"/>
        <v>0</v>
      </c>
      <c r="W82" s="175" t="str">
        <f t="shared" si="6"/>
        <v/>
      </c>
    </row>
    <row r="83" spans="1:23" ht="15" x14ac:dyDescent="0.2">
      <c r="A83" s="100">
        <v>60</v>
      </c>
      <c r="B83" s="104" t="str">
        <f>IF(G83="","",VLOOKUP(G83,'Account Codes'!$A$2:$C$788,3,FALSE))</f>
        <v/>
      </c>
      <c r="C83" s="183" t="str">
        <f t="shared" si="7"/>
        <v/>
      </c>
      <c r="D83" s="81"/>
      <c r="E83" s="112" t="str">
        <f>IF(AND(LEN(D83)&gt;0,LEN(C83)&gt;0),"ERROR - please do not enter internal order AND cost centre",IF(LEN(C83)&gt;0,VLOOKUP(C83,'Account Codes'!$E$2:$F$5001,2,FALSE),IF(LEN(D83)&gt;0,VLOOKUP(D83,'Account Codes'!$H$2:$I$12186,2,FALSE),"")))</f>
        <v/>
      </c>
      <c r="F83" s="81"/>
      <c r="G83" s="61"/>
      <c r="H83" s="112" t="str">
        <f>IF(LEN(G83)=0,"",VLOOKUP(VALUE(G83),'Account Codes'!$A$2:$C$788,2,FALSE))</f>
        <v/>
      </c>
      <c r="I83" s="50"/>
      <c r="J83" s="184" t="s">
        <v>18</v>
      </c>
      <c r="K83" s="51"/>
      <c r="L83" s="102">
        <f t="shared" si="0"/>
        <v>0</v>
      </c>
      <c r="M83" s="122">
        <f t="shared" si="1"/>
        <v>0</v>
      </c>
      <c r="N83" s="51"/>
      <c r="O83" s="51"/>
      <c r="P83" s="122">
        <f t="shared" si="2"/>
        <v>0</v>
      </c>
      <c r="Q83" s="179"/>
      <c r="R83" s="175"/>
      <c r="S83" s="176" t="str">
        <f t="shared" si="3"/>
        <v/>
      </c>
      <c r="T83" s="65" t="str">
        <f t="shared" si="4"/>
        <v/>
      </c>
      <c r="U83">
        <f t="shared" si="5"/>
        <v>0</v>
      </c>
      <c r="W83" s="175" t="str">
        <f t="shared" si="6"/>
        <v/>
      </c>
    </row>
    <row r="84" spans="1:23" ht="15" x14ac:dyDescent="0.2">
      <c r="A84" s="100">
        <v>61</v>
      </c>
      <c r="B84" s="104" t="str">
        <f>IF(G84="","",VLOOKUP(G84,'Account Codes'!$A$2:$C$788,3,FALSE))</f>
        <v/>
      </c>
      <c r="C84" s="183" t="str">
        <f t="shared" si="7"/>
        <v/>
      </c>
      <c r="D84" s="81"/>
      <c r="E84" s="112" t="str">
        <f>IF(AND(LEN(D84)&gt;0,LEN(C84)&gt;0),"ERROR - please do not enter internal order AND cost centre",IF(LEN(C84)&gt;0,VLOOKUP(C84,'Account Codes'!$E$2:$F$5001,2,FALSE),IF(LEN(D84)&gt;0,VLOOKUP(D84,'Account Codes'!$H$2:$I$12186,2,FALSE),"")))</f>
        <v/>
      </c>
      <c r="F84" s="81"/>
      <c r="G84" s="61"/>
      <c r="H84" s="112" t="str">
        <f>IF(LEN(G84)=0,"",VLOOKUP(VALUE(G84),'Account Codes'!$A$2:$C$788,2,FALSE))</f>
        <v/>
      </c>
      <c r="I84" s="50"/>
      <c r="J84" s="184" t="s">
        <v>18</v>
      </c>
      <c r="K84" s="51"/>
      <c r="L84" s="102">
        <f t="shared" si="0"/>
        <v>0</v>
      </c>
      <c r="M84" s="122">
        <f t="shared" si="1"/>
        <v>0</v>
      </c>
      <c r="N84" s="51"/>
      <c r="O84" s="51"/>
      <c r="P84" s="122">
        <f t="shared" si="2"/>
        <v>0</v>
      </c>
      <c r="Q84" s="179"/>
      <c r="R84" s="175"/>
      <c r="S84" s="176" t="str">
        <f t="shared" si="3"/>
        <v/>
      </c>
      <c r="T84" s="65" t="str">
        <f t="shared" si="4"/>
        <v/>
      </c>
      <c r="U84">
        <f t="shared" si="5"/>
        <v>0</v>
      </c>
      <c r="W84" s="175" t="str">
        <f t="shared" si="6"/>
        <v/>
      </c>
    </row>
    <row r="85" spans="1:23" ht="15" x14ac:dyDescent="0.2">
      <c r="A85" s="100">
        <v>62</v>
      </c>
      <c r="B85" s="104" t="str">
        <f>IF(G85="","",VLOOKUP(G85,'Account Codes'!$A$2:$C$788,3,FALSE))</f>
        <v/>
      </c>
      <c r="C85" s="183" t="str">
        <f t="shared" si="7"/>
        <v/>
      </c>
      <c r="D85" s="81"/>
      <c r="E85" s="112" t="str">
        <f>IF(AND(LEN(D85)&gt;0,LEN(C85)&gt;0),"ERROR - please do not enter internal order AND cost centre",IF(LEN(C85)&gt;0,VLOOKUP(C85,'Account Codes'!$E$2:$F$5001,2,FALSE),IF(LEN(D85)&gt;0,VLOOKUP(D85,'Account Codes'!$H$2:$I$12186,2,FALSE),"")))</f>
        <v/>
      </c>
      <c r="F85" s="81"/>
      <c r="G85" s="61"/>
      <c r="H85" s="112" t="str">
        <f>IF(LEN(G85)=0,"",VLOOKUP(VALUE(G85),'Account Codes'!$A$2:$C$788,2,FALSE))</f>
        <v/>
      </c>
      <c r="I85" s="50"/>
      <c r="J85" s="184" t="s">
        <v>18</v>
      </c>
      <c r="K85" s="51"/>
      <c r="L85" s="102">
        <f t="shared" si="0"/>
        <v>0</v>
      </c>
      <c r="M85" s="122">
        <f t="shared" si="1"/>
        <v>0</v>
      </c>
      <c r="N85" s="51"/>
      <c r="O85" s="51"/>
      <c r="P85" s="122">
        <f t="shared" si="2"/>
        <v>0</v>
      </c>
      <c r="Q85" s="179"/>
      <c r="R85" s="175"/>
      <c r="S85" s="176" t="str">
        <f t="shared" si="3"/>
        <v/>
      </c>
      <c r="T85" s="65" t="str">
        <f t="shared" si="4"/>
        <v/>
      </c>
      <c r="U85">
        <f t="shared" si="5"/>
        <v>0</v>
      </c>
      <c r="W85" s="175" t="str">
        <f t="shared" si="6"/>
        <v/>
      </c>
    </row>
    <row r="86" spans="1:23" ht="15" x14ac:dyDescent="0.2">
      <c r="A86" s="100">
        <v>63</v>
      </c>
      <c r="B86" s="104" t="str">
        <f>IF(G86="","",VLOOKUP(G86,'Account Codes'!$A$2:$C$788,3,FALSE))</f>
        <v/>
      </c>
      <c r="C86" s="183" t="str">
        <f t="shared" si="7"/>
        <v/>
      </c>
      <c r="D86" s="81"/>
      <c r="E86" s="112" t="str">
        <f>IF(AND(LEN(D86)&gt;0,LEN(C86)&gt;0),"ERROR - please do not enter internal order AND cost centre",IF(LEN(C86)&gt;0,VLOOKUP(C86,'Account Codes'!$E$2:$F$5001,2,FALSE),IF(LEN(D86)&gt;0,VLOOKUP(D86,'Account Codes'!$H$2:$I$12186,2,FALSE),"")))</f>
        <v/>
      </c>
      <c r="F86" s="81"/>
      <c r="G86" s="61"/>
      <c r="H86" s="112" t="str">
        <f>IF(LEN(G86)=0,"",VLOOKUP(VALUE(G86),'Account Codes'!$A$2:$C$788,2,FALSE))</f>
        <v/>
      </c>
      <c r="I86" s="50"/>
      <c r="J86" s="184" t="s">
        <v>18</v>
      </c>
      <c r="K86" s="51"/>
      <c r="L86" s="102">
        <f t="shared" si="0"/>
        <v>0</v>
      </c>
      <c r="M86" s="122">
        <f t="shared" si="1"/>
        <v>0</v>
      </c>
      <c r="N86" s="51"/>
      <c r="O86" s="51"/>
      <c r="P86" s="122">
        <f t="shared" si="2"/>
        <v>0</v>
      </c>
      <c r="Q86" s="179"/>
      <c r="R86" s="175"/>
      <c r="S86" s="176" t="str">
        <f t="shared" si="3"/>
        <v/>
      </c>
      <c r="T86" s="65" t="str">
        <f t="shared" si="4"/>
        <v/>
      </c>
      <c r="U86">
        <f t="shared" si="5"/>
        <v>0</v>
      </c>
      <c r="W86" s="175" t="str">
        <f t="shared" si="6"/>
        <v/>
      </c>
    </row>
    <row r="87" spans="1:23" ht="15" x14ac:dyDescent="0.2">
      <c r="A87" s="100">
        <v>64</v>
      </c>
      <c r="B87" s="104" t="str">
        <f>IF(G87="","",VLOOKUP(G87,'Account Codes'!$A$2:$C$788,3,FALSE))</f>
        <v/>
      </c>
      <c r="C87" s="183" t="str">
        <f t="shared" si="7"/>
        <v/>
      </c>
      <c r="D87" s="81"/>
      <c r="E87" s="112" t="str">
        <f>IF(AND(LEN(D87)&gt;0,LEN(C87)&gt;0),"ERROR - please do not enter internal order AND cost centre",IF(LEN(C87)&gt;0,VLOOKUP(C87,'Account Codes'!$E$2:$F$5001,2,FALSE),IF(LEN(D87)&gt;0,VLOOKUP(D87,'Account Codes'!$H$2:$I$12186,2,FALSE),"")))</f>
        <v/>
      </c>
      <c r="F87" s="81"/>
      <c r="G87" s="61"/>
      <c r="H87" s="112" t="str">
        <f>IF(LEN(G87)=0,"",VLOOKUP(VALUE(G87),'Account Codes'!$A$2:$C$788,2,FALSE))</f>
        <v/>
      </c>
      <c r="I87" s="50"/>
      <c r="J87" s="184" t="s">
        <v>18</v>
      </c>
      <c r="K87" s="51"/>
      <c r="L87" s="102">
        <f t="shared" si="0"/>
        <v>0</v>
      </c>
      <c r="M87" s="122">
        <f t="shared" si="1"/>
        <v>0</v>
      </c>
      <c r="N87" s="51"/>
      <c r="O87" s="51"/>
      <c r="P87" s="122">
        <f t="shared" si="2"/>
        <v>0</v>
      </c>
      <c r="Q87" s="179"/>
      <c r="R87" s="175"/>
      <c r="S87" s="176" t="str">
        <f t="shared" si="3"/>
        <v/>
      </c>
      <c r="T87" s="65" t="str">
        <f t="shared" si="4"/>
        <v/>
      </c>
      <c r="U87">
        <f t="shared" si="5"/>
        <v>0</v>
      </c>
      <c r="W87" s="175" t="str">
        <f t="shared" si="6"/>
        <v/>
      </c>
    </row>
    <row r="88" spans="1:23" ht="15" x14ac:dyDescent="0.2">
      <c r="A88" s="100">
        <v>65</v>
      </c>
      <c r="B88" s="104" t="str">
        <f>IF(G88="","",VLOOKUP(G88,'Account Codes'!$A$2:$C$788,3,FALSE))</f>
        <v/>
      </c>
      <c r="C88" s="183" t="str">
        <f t="shared" si="7"/>
        <v/>
      </c>
      <c r="D88" s="81"/>
      <c r="E88" s="112" t="str">
        <f>IF(AND(LEN(D88)&gt;0,LEN(C88)&gt;0),"ERROR - please do not enter internal order AND cost centre",IF(LEN(C88)&gt;0,VLOOKUP(C88,'Account Codes'!$E$2:$F$5001,2,FALSE),IF(LEN(D88)&gt;0,VLOOKUP(D88,'Account Codes'!$H$2:$I$12186,2,FALSE),"")))</f>
        <v/>
      </c>
      <c r="F88" s="81"/>
      <c r="G88" s="61"/>
      <c r="H88" s="112" t="str">
        <f>IF(LEN(G88)=0,"",VLOOKUP(VALUE(G88),'Account Codes'!$A$2:$C$788,2,FALSE))</f>
        <v/>
      </c>
      <c r="I88" s="50"/>
      <c r="J88" s="184" t="s">
        <v>18</v>
      </c>
      <c r="K88" s="51"/>
      <c r="L88" s="102">
        <f t="shared" si="0"/>
        <v>0</v>
      </c>
      <c r="M88" s="122">
        <f t="shared" si="1"/>
        <v>0</v>
      </c>
      <c r="N88" s="51"/>
      <c r="O88" s="51"/>
      <c r="P88" s="122">
        <f t="shared" si="2"/>
        <v>0</v>
      </c>
      <c r="Q88" s="179"/>
      <c r="R88" s="175"/>
      <c r="S88" s="176" t="str">
        <f t="shared" si="3"/>
        <v/>
      </c>
      <c r="T88" s="65" t="str">
        <f t="shared" si="4"/>
        <v/>
      </c>
      <c r="U88">
        <f t="shared" si="5"/>
        <v>0</v>
      </c>
      <c r="W88" s="175" t="str">
        <f t="shared" si="6"/>
        <v/>
      </c>
    </row>
    <row r="89" spans="1:23" ht="15" x14ac:dyDescent="0.2">
      <c r="A89" s="100">
        <v>66</v>
      </c>
      <c r="B89" s="104" t="str">
        <f>IF(G89="","",VLOOKUP(G89,'Account Codes'!$A$2:$C$788,3,FALSE))</f>
        <v/>
      </c>
      <c r="C89" s="183" t="str">
        <f t="shared" si="7"/>
        <v/>
      </c>
      <c r="D89" s="81"/>
      <c r="E89" s="112" t="str">
        <f>IF(AND(LEN(D89)&gt;0,LEN(C89)&gt;0),"ERROR - please do not enter internal order AND cost centre",IF(LEN(C89)&gt;0,VLOOKUP(C89,'Account Codes'!$E$2:$F$5001,2,FALSE),IF(LEN(D89)&gt;0,VLOOKUP(D89,'Account Codes'!$H$2:$I$12186,2,FALSE),"")))</f>
        <v/>
      </c>
      <c r="F89" s="81"/>
      <c r="G89" s="61"/>
      <c r="H89" s="112" t="str">
        <f>IF(LEN(G89)=0,"",VLOOKUP(VALUE(G89),'Account Codes'!$A$2:$C$788,2,FALSE))</f>
        <v/>
      </c>
      <c r="I89" s="50"/>
      <c r="J89" s="184" t="s">
        <v>18</v>
      </c>
      <c r="K89" s="51"/>
      <c r="L89" s="102">
        <f t="shared" ref="L89:L152" si="8">IF((M89+P89)&gt;49,("ERROR!"),SUM(M89+P89))</f>
        <v>0</v>
      </c>
      <c r="M89" s="122">
        <f t="shared" ref="M89:M152" si="9">LEN(K89)</f>
        <v>0</v>
      </c>
      <c r="N89" s="51"/>
      <c r="O89" s="51"/>
      <c r="P89" s="122">
        <f t="shared" ref="P89:P152" si="10">LEN(O89)</f>
        <v>0</v>
      </c>
      <c r="Q89" s="179"/>
      <c r="R89" s="175"/>
      <c r="S89" s="176" t="str">
        <f t="shared" ref="S89:S152" si="11">IF(G89="","",IF(N89="",1,""))</f>
        <v/>
      </c>
      <c r="T89" s="65" t="str">
        <f t="shared" ref="T89:T152" si="12">IF(G89="","",IF(O89="",1,""))</f>
        <v/>
      </c>
      <c r="U89">
        <f t="shared" ref="U89:U152" si="13">SUM(S89:T89)</f>
        <v>0</v>
      </c>
      <c r="W89" s="175" t="str">
        <f t="shared" ref="W89:W152" si="14">IF(U89=0,"","Please enter a value for Counter Party Type and Name")</f>
        <v/>
      </c>
    </row>
    <row r="90" spans="1:23" ht="15" x14ac:dyDescent="0.2">
      <c r="A90" s="100">
        <v>67</v>
      </c>
      <c r="B90" s="104" t="str">
        <f>IF(G90="","",VLOOKUP(G90,'Account Codes'!$A$2:$C$788,3,FALSE))</f>
        <v/>
      </c>
      <c r="C90" s="183" t="str">
        <f t="shared" ref="C90:C153" si="15">IF(G89="","",$N$2)</f>
        <v/>
      </c>
      <c r="D90" s="81"/>
      <c r="E90" s="112" t="str">
        <f>IF(AND(LEN(D90)&gt;0,LEN(C90)&gt;0),"ERROR - please do not enter internal order AND cost centre",IF(LEN(C90)&gt;0,VLOOKUP(C90,'Account Codes'!$E$2:$F$5001,2,FALSE),IF(LEN(D90)&gt;0,VLOOKUP(D90,'Account Codes'!$H$2:$I$12186,2,FALSE),"")))</f>
        <v/>
      </c>
      <c r="F90" s="81"/>
      <c r="G90" s="61"/>
      <c r="H90" s="112" t="str">
        <f>IF(LEN(G90)=0,"",VLOOKUP(VALUE(G90),'Account Codes'!$A$2:$C$788,2,FALSE))</f>
        <v/>
      </c>
      <c r="I90" s="50"/>
      <c r="J90" s="184" t="s">
        <v>18</v>
      </c>
      <c r="K90" s="51"/>
      <c r="L90" s="102">
        <f t="shared" si="8"/>
        <v>0</v>
      </c>
      <c r="M90" s="122">
        <f t="shared" si="9"/>
        <v>0</v>
      </c>
      <c r="N90" s="51"/>
      <c r="O90" s="51"/>
      <c r="P90" s="122">
        <f t="shared" si="10"/>
        <v>0</v>
      </c>
      <c r="Q90" s="179"/>
      <c r="R90" s="175"/>
      <c r="S90" s="176" t="str">
        <f t="shared" si="11"/>
        <v/>
      </c>
      <c r="T90" s="65" t="str">
        <f t="shared" si="12"/>
        <v/>
      </c>
      <c r="U90">
        <f t="shared" si="13"/>
        <v>0</v>
      </c>
      <c r="W90" s="175" t="str">
        <f t="shared" si="14"/>
        <v/>
      </c>
    </row>
    <row r="91" spans="1:23" ht="15" x14ac:dyDescent="0.2">
      <c r="A91" s="100">
        <v>68</v>
      </c>
      <c r="B91" s="104" t="str">
        <f>IF(G91="","",VLOOKUP(G91,'Account Codes'!$A$2:$C$788,3,FALSE))</f>
        <v/>
      </c>
      <c r="C91" s="183" t="str">
        <f t="shared" si="15"/>
        <v/>
      </c>
      <c r="D91" s="81"/>
      <c r="E91" s="112" t="str">
        <f>IF(AND(LEN(D91)&gt;0,LEN(C91)&gt;0),"ERROR - please do not enter internal order AND cost centre",IF(LEN(C91)&gt;0,VLOOKUP(C91,'Account Codes'!$E$2:$F$5001,2,FALSE),IF(LEN(D91)&gt;0,VLOOKUP(D91,'Account Codes'!$H$2:$I$12186,2,FALSE),"")))</f>
        <v/>
      </c>
      <c r="F91" s="81"/>
      <c r="G91" s="61"/>
      <c r="H91" s="112" t="str">
        <f>IF(LEN(G91)=0,"",VLOOKUP(VALUE(G91),'Account Codes'!$A$2:$C$788,2,FALSE))</f>
        <v/>
      </c>
      <c r="I91" s="50"/>
      <c r="J91" s="184" t="s">
        <v>18</v>
      </c>
      <c r="K91" s="51"/>
      <c r="L91" s="102">
        <f t="shared" si="8"/>
        <v>0</v>
      </c>
      <c r="M91" s="122">
        <f t="shared" si="9"/>
        <v>0</v>
      </c>
      <c r="N91" s="51"/>
      <c r="O91" s="51"/>
      <c r="P91" s="122">
        <f t="shared" si="10"/>
        <v>0</v>
      </c>
      <c r="Q91" s="179"/>
      <c r="R91" s="175"/>
      <c r="S91" s="176" t="str">
        <f t="shared" si="11"/>
        <v/>
      </c>
      <c r="T91" s="65" t="str">
        <f t="shared" si="12"/>
        <v/>
      </c>
      <c r="U91">
        <f t="shared" si="13"/>
        <v>0</v>
      </c>
      <c r="W91" s="175" t="str">
        <f t="shared" si="14"/>
        <v/>
      </c>
    </row>
    <row r="92" spans="1:23" ht="15" x14ac:dyDescent="0.2">
      <c r="A92" s="100">
        <v>69</v>
      </c>
      <c r="B92" s="104" t="str">
        <f>IF(G92="","",VLOOKUP(G92,'Account Codes'!$A$2:$C$788,3,FALSE))</f>
        <v/>
      </c>
      <c r="C92" s="183" t="str">
        <f t="shared" si="15"/>
        <v/>
      </c>
      <c r="D92" s="81"/>
      <c r="E92" s="112" t="str">
        <f>IF(AND(LEN(D92)&gt;0,LEN(C92)&gt;0),"ERROR - please do not enter internal order AND cost centre",IF(LEN(C92)&gt;0,VLOOKUP(C92,'Account Codes'!$E$2:$F$5001,2,FALSE),IF(LEN(D92)&gt;0,VLOOKUP(D92,'Account Codes'!$H$2:$I$12186,2,FALSE),"")))</f>
        <v/>
      </c>
      <c r="F92" s="81"/>
      <c r="G92" s="61"/>
      <c r="H92" s="112" t="str">
        <f>IF(LEN(G92)=0,"",VLOOKUP(VALUE(G92),'Account Codes'!$A$2:$C$788,2,FALSE))</f>
        <v/>
      </c>
      <c r="I92" s="50"/>
      <c r="J92" s="184" t="s">
        <v>18</v>
      </c>
      <c r="K92" s="51"/>
      <c r="L92" s="102">
        <f t="shared" si="8"/>
        <v>0</v>
      </c>
      <c r="M92" s="122">
        <f t="shared" si="9"/>
        <v>0</v>
      </c>
      <c r="N92" s="51"/>
      <c r="O92" s="51"/>
      <c r="P92" s="122">
        <f t="shared" si="10"/>
        <v>0</v>
      </c>
      <c r="Q92" s="179"/>
      <c r="R92" s="175"/>
      <c r="S92" s="176" t="str">
        <f t="shared" si="11"/>
        <v/>
      </c>
      <c r="T92" s="65" t="str">
        <f t="shared" si="12"/>
        <v/>
      </c>
      <c r="U92">
        <f t="shared" si="13"/>
        <v>0</v>
      </c>
      <c r="W92" s="175" t="str">
        <f t="shared" si="14"/>
        <v/>
      </c>
    </row>
    <row r="93" spans="1:23" ht="15" x14ac:dyDescent="0.2">
      <c r="A93" s="100">
        <v>70</v>
      </c>
      <c r="B93" s="104" t="str">
        <f>IF(G93="","",VLOOKUP(G93,'Account Codes'!$A$2:$C$788,3,FALSE))</f>
        <v/>
      </c>
      <c r="C93" s="183" t="str">
        <f t="shared" si="15"/>
        <v/>
      </c>
      <c r="D93" s="81"/>
      <c r="E93" s="112" t="str">
        <f>IF(AND(LEN(D93)&gt;0,LEN(C93)&gt;0),"ERROR - please do not enter internal order AND cost centre",IF(LEN(C93)&gt;0,VLOOKUP(C93,'Account Codes'!$E$2:$F$5001,2,FALSE),IF(LEN(D93)&gt;0,VLOOKUP(D93,'Account Codes'!$H$2:$I$12186,2,FALSE),"")))</f>
        <v/>
      </c>
      <c r="F93" s="81"/>
      <c r="G93" s="61"/>
      <c r="H93" s="112" t="str">
        <f>IF(LEN(G93)=0,"",VLOOKUP(VALUE(G93),'Account Codes'!$A$2:$C$788,2,FALSE))</f>
        <v/>
      </c>
      <c r="I93" s="50"/>
      <c r="J93" s="184" t="s">
        <v>18</v>
      </c>
      <c r="K93" s="51"/>
      <c r="L93" s="102">
        <f t="shared" si="8"/>
        <v>0</v>
      </c>
      <c r="M93" s="122">
        <f t="shared" si="9"/>
        <v>0</v>
      </c>
      <c r="N93" s="51"/>
      <c r="O93" s="51"/>
      <c r="P93" s="122">
        <f t="shared" si="10"/>
        <v>0</v>
      </c>
      <c r="Q93" s="179"/>
      <c r="R93" s="175"/>
      <c r="S93" s="176" t="str">
        <f t="shared" si="11"/>
        <v/>
      </c>
      <c r="T93" s="65" t="str">
        <f t="shared" si="12"/>
        <v/>
      </c>
      <c r="U93">
        <f t="shared" si="13"/>
        <v>0</v>
      </c>
      <c r="W93" s="175" t="str">
        <f t="shared" si="14"/>
        <v/>
      </c>
    </row>
    <row r="94" spans="1:23" ht="15" x14ac:dyDescent="0.2">
      <c r="A94" s="100">
        <v>71</v>
      </c>
      <c r="B94" s="104" t="str">
        <f>IF(G94="","",VLOOKUP(G94,'Account Codes'!$A$2:$C$788,3,FALSE))</f>
        <v/>
      </c>
      <c r="C94" s="183" t="str">
        <f t="shared" si="15"/>
        <v/>
      </c>
      <c r="D94" s="81"/>
      <c r="E94" s="112" t="str">
        <f>IF(AND(LEN(D94)&gt;0,LEN(C94)&gt;0),"ERROR - please do not enter internal order AND cost centre",IF(LEN(C94)&gt;0,VLOOKUP(C94,'Account Codes'!$E$2:$F$5001,2,FALSE),IF(LEN(D94)&gt;0,VLOOKUP(D94,'Account Codes'!$H$2:$I$12186,2,FALSE),"")))</f>
        <v/>
      </c>
      <c r="F94" s="81"/>
      <c r="G94" s="61"/>
      <c r="H94" s="112" t="str">
        <f>IF(LEN(G94)=0,"",VLOOKUP(VALUE(G94),'Account Codes'!$A$2:$C$788,2,FALSE))</f>
        <v/>
      </c>
      <c r="I94" s="50"/>
      <c r="J94" s="184" t="s">
        <v>18</v>
      </c>
      <c r="K94" s="51"/>
      <c r="L94" s="102">
        <f t="shared" si="8"/>
        <v>0</v>
      </c>
      <c r="M94" s="122">
        <f t="shared" si="9"/>
        <v>0</v>
      </c>
      <c r="N94" s="51"/>
      <c r="O94" s="51"/>
      <c r="P94" s="122">
        <f t="shared" si="10"/>
        <v>0</v>
      </c>
      <c r="Q94" s="179"/>
      <c r="R94" s="175"/>
      <c r="S94" s="176" t="str">
        <f t="shared" si="11"/>
        <v/>
      </c>
      <c r="T94" s="65" t="str">
        <f t="shared" si="12"/>
        <v/>
      </c>
      <c r="U94">
        <f t="shared" si="13"/>
        <v>0</v>
      </c>
      <c r="W94" s="175" t="str">
        <f t="shared" si="14"/>
        <v/>
      </c>
    </row>
    <row r="95" spans="1:23" ht="15" x14ac:dyDescent="0.2">
      <c r="A95" s="100">
        <v>72</v>
      </c>
      <c r="B95" s="104" t="str">
        <f>IF(G95="","",VLOOKUP(G95,'Account Codes'!$A$2:$C$788,3,FALSE))</f>
        <v/>
      </c>
      <c r="C95" s="183" t="str">
        <f t="shared" si="15"/>
        <v/>
      </c>
      <c r="D95" s="81"/>
      <c r="E95" s="112" t="str">
        <f>IF(AND(LEN(D95)&gt;0,LEN(C95)&gt;0),"ERROR - please do not enter internal order AND cost centre",IF(LEN(C95)&gt;0,VLOOKUP(C95,'Account Codes'!$E$2:$F$5001,2,FALSE),IF(LEN(D95)&gt;0,VLOOKUP(D95,'Account Codes'!$H$2:$I$12186,2,FALSE),"")))</f>
        <v/>
      </c>
      <c r="F95" s="81"/>
      <c r="G95" s="61"/>
      <c r="H95" s="112" t="str">
        <f>IF(LEN(G95)=0,"",VLOOKUP(VALUE(G95),'Account Codes'!$A$2:$C$788,2,FALSE))</f>
        <v/>
      </c>
      <c r="I95" s="50"/>
      <c r="J95" s="184" t="s">
        <v>18</v>
      </c>
      <c r="K95" s="51"/>
      <c r="L95" s="102">
        <f t="shared" si="8"/>
        <v>0</v>
      </c>
      <c r="M95" s="122">
        <f t="shared" si="9"/>
        <v>0</v>
      </c>
      <c r="N95" s="51"/>
      <c r="O95" s="51"/>
      <c r="P95" s="122">
        <f t="shared" si="10"/>
        <v>0</v>
      </c>
      <c r="Q95" s="179"/>
      <c r="R95" s="175"/>
      <c r="S95" s="176" t="str">
        <f t="shared" si="11"/>
        <v/>
      </c>
      <c r="T95" s="65" t="str">
        <f t="shared" si="12"/>
        <v/>
      </c>
      <c r="U95">
        <f t="shared" si="13"/>
        <v>0</v>
      </c>
      <c r="W95" s="175" t="str">
        <f t="shared" si="14"/>
        <v/>
      </c>
    </row>
    <row r="96" spans="1:23" ht="15" x14ac:dyDescent="0.2">
      <c r="A96" s="100">
        <v>73</v>
      </c>
      <c r="B96" s="104" t="str">
        <f>IF(G96="","",VLOOKUP(G96,'Account Codes'!$A$2:$C$788,3,FALSE))</f>
        <v/>
      </c>
      <c r="C96" s="183" t="str">
        <f t="shared" si="15"/>
        <v/>
      </c>
      <c r="D96" s="81"/>
      <c r="E96" s="112" t="str">
        <f>IF(AND(LEN(D96)&gt;0,LEN(C96)&gt;0),"ERROR - please do not enter internal order AND cost centre",IF(LEN(C96)&gt;0,VLOOKUP(C96,'Account Codes'!$E$2:$F$5001,2,FALSE),IF(LEN(D96)&gt;0,VLOOKUP(D96,'Account Codes'!$H$2:$I$12186,2,FALSE),"")))</f>
        <v/>
      </c>
      <c r="F96" s="81"/>
      <c r="G96" s="61"/>
      <c r="H96" s="112" t="str">
        <f>IF(LEN(G96)=0,"",VLOOKUP(VALUE(G96),'Account Codes'!$A$2:$C$788,2,FALSE))</f>
        <v/>
      </c>
      <c r="I96" s="50"/>
      <c r="J96" s="184" t="s">
        <v>18</v>
      </c>
      <c r="K96" s="51"/>
      <c r="L96" s="102">
        <f t="shared" si="8"/>
        <v>0</v>
      </c>
      <c r="M96" s="122">
        <f t="shared" si="9"/>
        <v>0</v>
      </c>
      <c r="N96" s="51"/>
      <c r="O96" s="51"/>
      <c r="P96" s="122">
        <f t="shared" si="10"/>
        <v>0</v>
      </c>
      <c r="Q96" s="179"/>
      <c r="R96" s="175"/>
      <c r="S96" s="176" t="str">
        <f t="shared" si="11"/>
        <v/>
      </c>
      <c r="T96" s="65" t="str">
        <f t="shared" si="12"/>
        <v/>
      </c>
      <c r="U96">
        <f t="shared" si="13"/>
        <v>0</v>
      </c>
      <c r="W96" s="175" t="str">
        <f t="shared" si="14"/>
        <v/>
      </c>
    </row>
    <row r="97" spans="1:23" ht="15" x14ac:dyDescent="0.2">
      <c r="A97" s="100">
        <v>74</v>
      </c>
      <c r="B97" s="104" t="str">
        <f>IF(G97="","",VLOOKUP(G97,'Account Codes'!$A$2:$C$788,3,FALSE))</f>
        <v/>
      </c>
      <c r="C97" s="183" t="str">
        <f t="shared" si="15"/>
        <v/>
      </c>
      <c r="D97" s="81"/>
      <c r="E97" s="112" t="str">
        <f>IF(AND(LEN(D97)&gt;0,LEN(C97)&gt;0),"ERROR - please do not enter internal order AND cost centre",IF(LEN(C97)&gt;0,VLOOKUP(C97,'Account Codes'!$E$2:$F$5001,2,FALSE),IF(LEN(D97)&gt;0,VLOOKUP(D97,'Account Codes'!$H$2:$I$12186,2,FALSE),"")))</f>
        <v/>
      </c>
      <c r="F97" s="81"/>
      <c r="G97" s="61"/>
      <c r="H97" s="112" t="str">
        <f>IF(LEN(G97)=0,"",VLOOKUP(VALUE(G97),'Account Codes'!$A$2:$C$788,2,FALSE))</f>
        <v/>
      </c>
      <c r="I97" s="50"/>
      <c r="J97" s="184" t="s">
        <v>18</v>
      </c>
      <c r="K97" s="51"/>
      <c r="L97" s="102">
        <f t="shared" si="8"/>
        <v>0</v>
      </c>
      <c r="M97" s="122">
        <f t="shared" si="9"/>
        <v>0</v>
      </c>
      <c r="N97" s="51"/>
      <c r="O97" s="51"/>
      <c r="P97" s="122">
        <f t="shared" si="10"/>
        <v>0</v>
      </c>
      <c r="Q97" s="179"/>
      <c r="R97" s="175"/>
      <c r="S97" s="176" t="str">
        <f t="shared" si="11"/>
        <v/>
      </c>
      <c r="T97" s="65" t="str">
        <f t="shared" si="12"/>
        <v/>
      </c>
      <c r="U97">
        <f t="shared" si="13"/>
        <v>0</v>
      </c>
      <c r="W97" s="175" t="str">
        <f t="shared" si="14"/>
        <v/>
      </c>
    </row>
    <row r="98" spans="1:23" ht="15" x14ac:dyDescent="0.2">
      <c r="A98" s="100">
        <v>75</v>
      </c>
      <c r="B98" s="104" t="str">
        <f>IF(G98="","",VLOOKUP(G98,'Account Codes'!$A$2:$C$788,3,FALSE))</f>
        <v/>
      </c>
      <c r="C98" s="183" t="str">
        <f t="shared" si="15"/>
        <v/>
      </c>
      <c r="D98" s="81"/>
      <c r="E98" s="112" t="str">
        <f>IF(AND(LEN(D98)&gt;0,LEN(C98)&gt;0),"ERROR - please do not enter internal order AND cost centre",IF(LEN(C98)&gt;0,VLOOKUP(C98,'Account Codes'!$E$2:$F$5001,2,FALSE),IF(LEN(D98)&gt;0,VLOOKUP(D98,'Account Codes'!$H$2:$I$12186,2,FALSE),"")))</f>
        <v/>
      </c>
      <c r="F98" s="81"/>
      <c r="G98" s="61"/>
      <c r="H98" s="112" t="str">
        <f>IF(LEN(G98)=0,"",VLOOKUP(VALUE(G98),'Account Codes'!$A$2:$C$788,2,FALSE))</f>
        <v/>
      </c>
      <c r="I98" s="50"/>
      <c r="J98" s="184" t="s">
        <v>18</v>
      </c>
      <c r="K98" s="51"/>
      <c r="L98" s="102">
        <f t="shared" si="8"/>
        <v>0</v>
      </c>
      <c r="M98" s="122">
        <f t="shared" si="9"/>
        <v>0</v>
      </c>
      <c r="N98" s="51"/>
      <c r="O98" s="51"/>
      <c r="P98" s="122">
        <f t="shared" si="10"/>
        <v>0</v>
      </c>
      <c r="Q98" s="179"/>
      <c r="R98" s="175"/>
      <c r="S98" s="176" t="str">
        <f t="shared" si="11"/>
        <v/>
      </c>
      <c r="T98" s="65" t="str">
        <f t="shared" si="12"/>
        <v/>
      </c>
      <c r="U98">
        <f t="shared" si="13"/>
        <v>0</v>
      </c>
      <c r="W98" s="175" t="str">
        <f t="shared" si="14"/>
        <v/>
      </c>
    </row>
    <row r="99" spans="1:23" ht="15" x14ac:dyDescent="0.2">
      <c r="A99" s="100">
        <v>76</v>
      </c>
      <c r="B99" s="104" t="str">
        <f>IF(G99="","",VLOOKUP(G99,'Account Codes'!$A$2:$C$788,3,FALSE))</f>
        <v/>
      </c>
      <c r="C99" s="183" t="str">
        <f t="shared" si="15"/>
        <v/>
      </c>
      <c r="D99" s="81"/>
      <c r="E99" s="112" t="str">
        <f>IF(AND(LEN(D99)&gt;0,LEN(C99)&gt;0),"ERROR - please do not enter internal order AND cost centre",IF(LEN(C99)&gt;0,VLOOKUP(C99,'Account Codes'!$E$2:$F$5001,2,FALSE),IF(LEN(D99)&gt;0,VLOOKUP(D99,'Account Codes'!$H$2:$I$12186,2,FALSE),"")))</f>
        <v/>
      </c>
      <c r="F99" s="81"/>
      <c r="G99" s="61"/>
      <c r="H99" s="112" t="str">
        <f>IF(LEN(G99)=0,"",VLOOKUP(VALUE(G99),'Account Codes'!$A$2:$C$788,2,FALSE))</f>
        <v/>
      </c>
      <c r="I99" s="50"/>
      <c r="J99" s="184" t="s">
        <v>18</v>
      </c>
      <c r="K99" s="51"/>
      <c r="L99" s="102">
        <f t="shared" si="8"/>
        <v>0</v>
      </c>
      <c r="M99" s="122">
        <f t="shared" si="9"/>
        <v>0</v>
      </c>
      <c r="N99" s="51"/>
      <c r="O99" s="51"/>
      <c r="P99" s="122">
        <f t="shared" si="10"/>
        <v>0</v>
      </c>
      <c r="Q99" s="179"/>
      <c r="R99" s="175"/>
      <c r="S99" s="176" t="str">
        <f t="shared" si="11"/>
        <v/>
      </c>
      <c r="T99" s="65" t="str">
        <f t="shared" si="12"/>
        <v/>
      </c>
      <c r="U99">
        <f t="shared" si="13"/>
        <v>0</v>
      </c>
      <c r="W99" s="175" t="str">
        <f t="shared" si="14"/>
        <v/>
      </c>
    </row>
    <row r="100" spans="1:23" ht="15" x14ac:dyDescent="0.2">
      <c r="A100" s="100">
        <v>77</v>
      </c>
      <c r="B100" s="104" t="str">
        <f>IF(G100="","",VLOOKUP(G100,'Account Codes'!$A$2:$C$788,3,FALSE))</f>
        <v/>
      </c>
      <c r="C100" s="183" t="str">
        <f t="shared" si="15"/>
        <v/>
      </c>
      <c r="D100" s="81"/>
      <c r="E100" s="112" t="str">
        <f>IF(AND(LEN(D100)&gt;0,LEN(C100)&gt;0),"ERROR - please do not enter internal order AND cost centre",IF(LEN(C100)&gt;0,VLOOKUP(C100,'Account Codes'!$E$2:$F$5001,2,FALSE),IF(LEN(D100)&gt;0,VLOOKUP(D100,'Account Codes'!$H$2:$I$12186,2,FALSE),"")))</f>
        <v/>
      </c>
      <c r="F100" s="81"/>
      <c r="G100" s="61"/>
      <c r="H100" s="112" t="str">
        <f>IF(LEN(G100)=0,"",VLOOKUP(VALUE(G100),'Account Codes'!$A$2:$C$788,2,FALSE))</f>
        <v/>
      </c>
      <c r="I100" s="50"/>
      <c r="J100" s="184" t="s">
        <v>18</v>
      </c>
      <c r="K100" s="51"/>
      <c r="L100" s="102">
        <f t="shared" si="8"/>
        <v>0</v>
      </c>
      <c r="M100" s="122">
        <f t="shared" si="9"/>
        <v>0</v>
      </c>
      <c r="N100" s="51"/>
      <c r="O100" s="51"/>
      <c r="P100" s="122">
        <f t="shared" si="10"/>
        <v>0</v>
      </c>
      <c r="Q100" s="179"/>
      <c r="R100" s="175"/>
      <c r="S100" s="176" t="str">
        <f t="shared" si="11"/>
        <v/>
      </c>
      <c r="T100" s="65" t="str">
        <f t="shared" si="12"/>
        <v/>
      </c>
      <c r="U100">
        <f t="shared" si="13"/>
        <v>0</v>
      </c>
      <c r="W100" s="175" t="str">
        <f t="shared" si="14"/>
        <v/>
      </c>
    </row>
    <row r="101" spans="1:23" ht="15" x14ac:dyDescent="0.2">
      <c r="A101" s="100">
        <v>78</v>
      </c>
      <c r="B101" s="104" t="str">
        <f>IF(G101="","",VLOOKUP(G101,'Account Codes'!$A$2:$C$788,3,FALSE))</f>
        <v/>
      </c>
      <c r="C101" s="183" t="str">
        <f t="shared" si="15"/>
        <v/>
      </c>
      <c r="D101" s="81"/>
      <c r="E101" s="112" t="str">
        <f>IF(AND(LEN(D101)&gt;0,LEN(C101)&gt;0),"ERROR - please do not enter internal order AND cost centre",IF(LEN(C101)&gt;0,VLOOKUP(C101,'Account Codes'!$E$2:$F$5001,2,FALSE),IF(LEN(D101)&gt;0,VLOOKUP(D101,'Account Codes'!$H$2:$I$12186,2,FALSE),"")))</f>
        <v/>
      </c>
      <c r="F101" s="81"/>
      <c r="G101" s="61"/>
      <c r="H101" s="112" t="str">
        <f>IF(LEN(G101)=0,"",VLOOKUP(VALUE(G101),'Account Codes'!$A$2:$C$788,2,FALSE))</f>
        <v/>
      </c>
      <c r="I101" s="50"/>
      <c r="J101" s="184" t="s">
        <v>18</v>
      </c>
      <c r="K101" s="51"/>
      <c r="L101" s="102">
        <f t="shared" si="8"/>
        <v>0</v>
      </c>
      <c r="M101" s="122">
        <f t="shared" si="9"/>
        <v>0</v>
      </c>
      <c r="N101" s="51"/>
      <c r="O101" s="51"/>
      <c r="P101" s="122">
        <f t="shared" si="10"/>
        <v>0</v>
      </c>
      <c r="Q101" s="179"/>
      <c r="R101" s="175"/>
      <c r="S101" s="176" t="str">
        <f t="shared" si="11"/>
        <v/>
      </c>
      <c r="T101" s="65" t="str">
        <f t="shared" si="12"/>
        <v/>
      </c>
      <c r="U101">
        <f t="shared" si="13"/>
        <v>0</v>
      </c>
      <c r="W101" s="175" t="str">
        <f t="shared" si="14"/>
        <v/>
      </c>
    </row>
    <row r="102" spans="1:23" ht="15" x14ac:dyDescent="0.2">
      <c r="A102" s="100">
        <v>79</v>
      </c>
      <c r="B102" s="104" t="str">
        <f>IF(G102="","",VLOOKUP(G102,'Account Codes'!$A$2:$C$788,3,FALSE))</f>
        <v/>
      </c>
      <c r="C102" s="183" t="str">
        <f t="shared" si="15"/>
        <v/>
      </c>
      <c r="D102" s="81"/>
      <c r="E102" s="112" t="str">
        <f>IF(AND(LEN(D102)&gt;0,LEN(C102)&gt;0),"ERROR - please do not enter internal order AND cost centre",IF(LEN(C102)&gt;0,VLOOKUP(C102,'Account Codes'!$E$2:$F$5001,2,FALSE),IF(LEN(D102)&gt;0,VLOOKUP(D102,'Account Codes'!$H$2:$I$12186,2,FALSE),"")))</f>
        <v/>
      </c>
      <c r="F102" s="81"/>
      <c r="G102" s="61"/>
      <c r="H102" s="112" t="str">
        <f>IF(LEN(G102)=0,"",VLOOKUP(VALUE(G102),'Account Codes'!$A$2:$C$788,2,FALSE))</f>
        <v/>
      </c>
      <c r="I102" s="50"/>
      <c r="J102" s="184" t="s">
        <v>18</v>
      </c>
      <c r="K102" s="51"/>
      <c r="L102" s="102">
        <f t="shared" si="8"/>
        <v>0</v>
      </c>
      <c r="M102" s="122">
        <f t="shared" si="9"/>
        <v>0</v>
      </c>
      <c r="N102" s="51"/>
      <c r="O102" s="51"/>
      <c r="P102" s="122">
        <f t="shared" si="10"/>
        <v>0</v>
      </c>
      <c r="Q102" s="179"/>
      <c r="R102" s="175"/>
      <c r="S102" s="176" t="str">
        <f t="shared" si="11"/>
        <v/>
      </c>
      <c r="T102" s="65" t="str">
        <f t="shared" si="12"/>
        <v/>
      </c>
      <c r="U102">
        <f t="shared" si="13"/>
        <v>0</v>
      </c>
      <c r="W102" s="175" t="str">
        <f t="shared" si="14"/>
        <v/>
      </c>
    </row>
    <row r="103" spans="1:23" ht="15" x14ac:dyDescent="0.2">
      <c r="A103" s="100">
        <v>80</v>
      </c>
      <c r="B103" s="104" t="str">
        <f>IF(G103="","",VLOOKUP(G103,'Account Codes'!$A$2:$C$788,3,FALSE))</f>
        <v/>
      </c>
      <c r="C103" s="183" t="str">
        <f t="shared" si="15"/>
        <v/>
      </c>
      <c r="D103" s="81"/>
      <c r="E103" s="112" t="str">
        <f>IF(AND(LEN(D103)&gt;0,LEN(C103)&gt;0),"ERROR - please do not enter internal order AND cost centre",IF(LEN(C103)&gt;0,VLOOKUP(C103,'Account Codes'!$E$2:$F$5001,2,FALSE),IF(LEN(D103)&gt;0,VLOOKUP(D103,'Account Codes'!$H$2:$I$12186,2,FALSE),"")))</f>
        <v/>
      </c>
      <c r="F103" s="81"/>
      <c r="G103" s="61"/>
      <c r="H103" s="112" t="str">
        <f>IF(LEN(G103)=0,"",VLOOKUP(VALUE(G103),'Account Codes'!$A$2:$C$788,2,FALSE))</f>
        <v/>
      </c>
      <c r="I103" s="50"/>
      <c r="J103" s="184" t="s">
        <v>18</v>
      </c>
      <c r="K103" s="51"/>
      <c r="L103" s="102">
        <f t="shared" si="8"/>
        <v>0</v>
      </c>
      <c r="M103" s="122">
        <f t="shared" si="9"/>
        <v>0</v>
      </c>
      <c r="N103" s="51"/>
      <c r="O103" s="51"/>
      <c r="P103" s="122">
        <f t="shared" si="10"/>
        <v>0</v>
      </c>
      <c r="Q103" s="179"/>
      <c r="R103" s="175"/>
      <c r="S103" s="176" t="str">
        <f t="shared" si="11"/>
        <v/>
      </c>
      <c r="T103" s="65" t="str">
        <f t="shared" si="12"/>
        <v/>
      </c>
      <c r="U103">
        <f t="shared" si="13"/>
        <v>0</v>
      </c>
      <c r="W103" s="175" t="str">
        <f t="shared" si="14"/>
        <v/>
      </c>
    </row>
    <row r="104" spans="1:23" ht="15" x14ac:dyDescent="0.2">
      <c r="A104" s="100">
        <v>81</v>
      </c>
      <c r="B104" s="104" t="str">
        <f>IF(G104="","",VLOOKUP(G104,'Account Codes'!$A$2:$C$788,3,FALSE))</f>
        <v/>
      </c>
      <c r="C104" s="183" t="str">
        <f t="shared" si="15"/>
        <v/>
      </c>
      <c r="D104" s="81"/>
      <c r="E104" s="112" t="str">
        <f>IF(AND(LEN(D104)&gt;0,LEN(C104)&gt;0),"ERROR - please do not enter internal order AND cost centre",IF(LEN(C104)&gt;0,VLOOKUP(C104,'Account Codes'!$E$2:$F$5001,2,FALSE),IF(LEN(D104)&gt;0,VLOOKUP(D104,'Account Codes'!$H$2:$I$12186,2,FALSE),"")))</f>
        <v/>
      </c>
      <c r="F104" s="81"/>
      <c r="G104" s="61"/>
      <c r="H104" s="112" t="str">
        <f>IF(LEN(G104)=0,"",VLOOKUP(VALUE(G104),'Account Codes'!$A$2:$C$788,2,FALSE))</f>
        <v/>
      </c>
      <c r="I104" s="50"/>
      <c r="J104" s="184" t="s">
        <v>18</v>
      </c>
      <c r="K104" s="51"/>
      <c r="L104" s="102">
        <f t="shared" si="8"/>
        <v>0</v>
      </c>
      <c r="M104" s="122">
        <f t="shared" si="9"/>
        <v>0</v>
      </c>
      <c r="N104" s="51"/>
      <c r="O104" s="51"/>
      <c r="P104" s="122">
        <f t="shared" si="10"/>
        <v>0</v>
      </c>
      <c r="Q104" s="179"/>
      <c r="R104" s="175"/>
      <c r="S104" s="176" t="str">
        <f t="shared" si="11"/>
        <v/>
      </c>
      <c r="T104" s="65" t="str">
        <f t="shared" si="12"/>
        <v/>
      </c>
      <c r="U104">
        <f t="shared" si="13"/>
        <v>0</v>
      </c>
      <c r="W104" s="175" t="str">
        <f t="shared" si="14"/>
        <v/>
      </c>
    </row>
    <row r="105" spans="1:23" ht="15" x14ac:dyDescent="0.2">
      <c r="A105" s="100">
        <v>82</v>
      </c>
      <c r="B105" s="104" t="str">
        <f>IF(G105="","",VLOOKUP(G105,'Account Codes'!$A$2:$C$788,3,FALSE))</f>
        <v/>
      </c>
      <c r="C105" s="183" t="str">
        <f t="shared" si="15"/>
        <v/>
      </c>
      <c r="D105" s="81"/>
      <c r="E105" s="112" t="str">
        <f>IF(AND(LEN(D105)&gt;0,LEN(C105)&gt;0),"ERROR - please do not enter internal order AND cost centre",IF(LEN(C105)&gt;0,VLOOKUP(C105,'Account Codes'!$E$2:$F$5001,2,FALSE),IF(LEN(D105)&gt;0,VLOOKUP(D105,'Account Codes'!$H$2:$I$12186,2,FALSE),"")))</f>
        <v/>
      </c>
      <c r="F105" s="81"/>
      <c r="G105" s="61"/>
      <c r="H105" s="112" t="str">
        <f>IF(LEN(G105)=0,"",VLOOKUP(VALUE(G105),'Account Codes'!$A$2:$C$788,2,FALSE))</f>
        <v/>
      </c>
      <c r="I105" s="50"/>
      <c r="J105" s="184" t="s">
        <v>18</v>
      </c>
      <c r="K105" s="51"/>
      <c r="L105" s="102">
        <f t="shared" si="8"/>
        <v>0</v>
      </c>
      <c r="M105" s="122">
        <f t="shared" si="9"/>
        <v>0</v>
      </c>
      <c r="N105" s="51"/>
      <c r="O105" s="51"/>
      <c r="P105" s="122">
        <f t="shared" si="10"/>
        <v>0</v>
      </c>
      <c r="Q105" s="179"/>
      <c r="R105" s="175"/>
      <c r="S105" s="176" t="str">
        <f t="shared" si="11"/>
        <v/>
      </c>
      <c r="T105" s="65" t="str">
        <f t="shared" si="12"/>
        <v/>
      </c>
      <c r="U105">
        <f t="shared" si="13"/>
        <v>0</v>
      </c>
      <c r="W105" s="175" t="str">
        <f t="shared" si="14"/>
        <v/>
      </c>
    </row>
    <row r="106" spans="1:23" ht="15" x14ac:dyDescent="0.2">
      <c r="A106" s="100">
        <v>83</v>
      </c>
      <c r="B106" s="104" t="str">
        <f>IF(G106="","",VLOOKUP(G106,'Account Codes'!$A$2:$C$788,3,FALSE))</f>
        <v/>
      </c>
      <c r="C106" s="183" t="str">
        <f t="shared" si="15"/>
        <v/>
      </c>
      <c r="D106" s="81"/>
      <c r="E106" s="112" t="str">
        <f>IF(AND(LEN(D106)&gt;0,LEN(C106)&gt;0),"ERROR - please do not enter internal order AND cost centre",IF(LEN(C106)&gt;0,VLOOKUP(C106,'Account Codes'!$E$2:$F$5001,2,FALSE),IF(LEN(D106)&gt;0,VLOOKUP(D106,'Account Codes'!$H$2:$I$12186,2,FALSE),"")))</f>
        <v/>
      </c>
      <c r="F106" s="81"/>
      <c r="G106" s="61"/>
      <c r="H106" s="112" t="str">
        <f>IF(LEN(G106)=0,"",VLOOKUP(VALUE(G106),'Account Codes'!$A$2:$C$788,2,FALSE))</f>
        <v/>
      </c>
      <c r="I106" s="50"/>
      <c r="J106" s="184" t="s">
        <v>18</v>
      </c>
      <c r="K106" s="51"/>
      <c r="L106" s="102">
        <f t="shared" si="8"/>
        <v>0</v>
      </c>
      <c r="M106" s="122">
        <f t="shared" si="9"/>
        <v>0</v>
      </c>
      <c r="N106" s="51"/>
      <c r="O106" s="51"/>
      <c r="P106" s="122">
        <f t="shared" si="10"/>
        <v>0</v>
      </c>
      <c r="Q106" s="179"/>
      <c r="R106" s="175"/>
      <c r="S106" s="176" t="str">
        <f t="shared" si="11"/>
        <v/>
      </c>
      <c r="T106" s="65" t="str">
        <f t="shared" si="12"/>
        <v/>
      </c>
      <c r="U106">
        <f t="shared" si="13"/>
        <v>0</v>
      </c>
      <c r="W106" s="175" t="str">
        <f t="shared" si="14"/>
        <v/>
      </c>
    </row>
    <row r="107" spans="1:23" ht="15" x14ac:dyDescent="0.2">
      <c r="A107" s="100">
        <v>84</v>
      </c>
      <c r="B107" s="104" t="str">
        <f>IF(G107="","",VLOOKUP(G107,'Account Codes'!$A$2:$C$788,3,FALSE))</f>
        <v/>
      </c>
      <c r="C107" s="183" t="str">
        <f t="shared" si="15"/>
        <v/>
      </c>
      <c r="D107" s="81"/>
      <c r="E107" s="112" t="str">
        <f>IF(AND(LEN(D107)&gt;0,LEN(C107)&gt;0),"ERROR - please do not enter internal order AND cost centre",IF(LEN(C107)&gt;0,VLOOKUP(C107,'Account Codes'!$E$2:$F$5001,2,FALSE),IF(LEN(D107)&gt;0,VLOOKUP(D107,'Account Codes'!$H$2:$I$12186,2,FALSE),"")))</f>
        <v/>
      </c>
      <c r="F107" s="81"/>
      <c r="G107" s="61"/>
      <c r="H107" s="112" t="str">
        <f>IF(LEN(G107)=0,"",VLOOKUP(VALUE(G107),'Account Codes'!$A$2:$C$788,2,FALSE))</f>
        <v/>
      </c>
      <c r="I107" s="50"/>
      <c r="J107" s="184" t="s">
        <v>18</v>
      </c>
      <c r="K107" s="51"/>
      <c r="L107" s="102">
        <f t="shared" si="8"/>
        <v>0</v>
      </c>
      <c r="M107" s="122">
        <f t="shared" si="9"/>
        <v>0</v>
      </c>
      <c r="N107" s="51"/>
      <c r="O107" s="51"/>
      <c r="P107" s="122">
        <f t="shared" si="10"/>
        <v>0</v>
      </c>
      <c r="Q107" s="179"/>
      <c r="R107" s="175"/>
      <c r="S107" s="176" t="str">
        <f t="shared" si="11"/>
        <v/>
      </c>
      <c r="T107" s="65" t="str">
        <f t="shared" si="12"/>
        <v/>
      </c>
      <c r="U107">
        <f t="shared" si="13"/>
        <v>0</v>
      </c>
      <c r="W107" s="175" t="str">
        <f t="shared" si="14"/>
        <v/>
      </c>
    </row>
    <row r="108" spans="1:23" ht="15" x14ac:dyDescent="0.2">
      <c r="A108" s="100">
        <v>85</v>
      </c>
      <c r="B108" s="104" t="str">
        <f>IF(G108="","",VLOOKUP(G108,'Account Codes'!$A$2:$C$788,3,FALSE))</f>
        <v/>
      </c>
      <c r="C108" s="183" t="str">
        <f t="shared" si="15"/>
        <v/>
      </c>
      <c r="D108" s="81"/>
      <c r="E108" s="112" t="str">
        <f>IF(AND(LEN(D108)&gt;0,LEN(C108)&gt;0),"ERROR - please do not enter internal order AND cost centre",IF(LEN(C108)&gt;0,VLOOKUP(C108,'Account Codes'!$E$2:$F$5001,2,FALSE),IF(LEN(D108)&gt;0,VLOOKUP(D108,'Account Codes'!$H$2:$I$12186,2,FALSE),"")))</f>
        <v/>
      </c>
      <c r="F108" s="81"/>
      <c r="G108" s="61"/>
      <c r="H108" s="112" t="str">
        <f>IF(LEN(G108)=0,"",VLOOKUP(VALUE(G108),'Account Codes'!$A$2:$C$788,2,FALSE))</f>
        <v/>
      </c>
      <c r="I108" s="50"/>
      <c r="J108" s="184" t="s">
        <v>18</v>
      </c>
      <c r="K108" s="51"/>
      <c r="L108" s="102">
        <f t="shared" si="8"/>
        <v>0</v>
      </c>
      <c r="M108" s="122">
        <f t="shared" si="9"/>
        <v>0</v>
      </c>
      <c r="N108" s="51"/>
      <c r="O108" s="51"/>
      <c r="P108" s="122">
        <f t="shared" si="10"/>
        <v>0</v>
      </c>
      <c r="Q108" s="179"/>
      <c r="R108" s="175"/>
      <c r="S108" s="176" t="str">
        <f t="shared" si="11"/>
        <v/>
      </c>
      <c r="T108" s="65" t="str">
        <f t="shared" si="12"/>
        <v/>
      </c>
      <c r="U108">
        <f t="shared" si="13"/>
        <v>0</v>
      </c>
      <c r="W108" s="175" t="str">
        <f t="shared" si="14"/>
        <v/>
      </c>
    </row>
    <row r="109" spans="1:23" ht="15" x14ac:dyDescent="0.2">
      <c r="A109" s="100">
        <v>86</v>
      </c>
      <c r="B109" s="104" t="str">
        <f>IF(G109="","",VLOOKUP(G109,'Account Codes'!$A$2:$C$788,3,FALSE))</f>
        <v/>
      </c>
      <c r="C109" s="183" t="str">
        <f t="shared" si="15"/>
        <v/>
      </c>
      <c r="D109" s="81"/>
      <c r="E109" s="112" t="str">
        <f>IF(AND(LEN(D109)&gt;0,LEN(C109)&gt;0),"ERROR - please do not enter internal order AND cost centre",IF(LEN(C109)&gt;0,VLOOKUP(C109,'Account Codes'!$E$2:$F$5001,2,FALSE),IF(LEN(D109)&gt;0,VLOOKUP(D109,'Account Codes'!$H$2:$I$12186,2,FALSE),"")))</f>
        <v/>
      </c>
      <c r="F109" s="81"/>
      <c r="G109" s="61"/>
      <c r="H109" s="112" t="str">
        <f>IF(LEN(G109)=0,"",VLOOKUP(VALUE(G109),'Account Codes'!$A$2:$C$788,2,FALSE))</f>
        <v/>
      </c>
      <c r="I109" s="50"/>
      <c r="J109" s="184" t="s">
        <v>18</v>
      </c>
      <c r="K109" s="51"/>
      <c r="L109" s="102">
        <f t="shared" si="8"/>
        <v>0</v>
      </c>
      <c r="M109" s="122">
        <f t="shared" si="9"/>
        <v>0</v>
      </c>
      <c r="N109" s="51"/>
      <c r="O109" s="51"/>
      <c r="P109" s="122">
        <f t="shared" si="10"/>
        <v>0</v>
      </c>
      <c r="Q109" s="179"/>
      <c r="R109" s="175"/>
      <c r="S109" s="176" t="str">
        <f t="shared" si="11"/>
        <v/>
      </c>
      <c r="T109" s="65" t="str">
        <f t="shared" si="12"/>
        <v/>
      </c>
      <c r="U109">
        <f t="shared" si="13"/>
        <v>0</v>
      </c>
      <c r="W109" s="175" t="str">
        <f t="shared" si="14"/>
        <v/>
      </c>
    </row>
    <row r="110" spans="1:23" ht="15" x14ac:dyDescent="0.2">
      <c r="A110" s="100">
        <v>87</v>
      </c>
      <c r="B110" s="104" t="str">
        <f>IF(G110="","",VLOOKUP(G110,'Account Codes'!$A$2:$C$788,3,FALSE))</f>
        <v/>
      </c>
      <c r="C110" s="183" t="str">
        <f t="shared" si="15"/>
        <v/>
      </c>
      <c r="D110" s="81"/>
      <c r="E110" s="112" t="str">
        <f>IF(AND(LEN(D110)&gt;0,LEN(C110)&gt;0),"ERROR - please do not enter internal order AND cost centre",IF(LEN(C110)&gt;0,VLOOKUP(C110,'Account Codes'!$E$2:$F$5001,2,FALSE),IF(LEN(D110)&gt;0,VLOOKUP(D110,'Account Codes'!$H$2:$I$12186,2,FALSE),"")))</f>
        <v/>
      </c>
      <c r="F110" s="81"/>
      <c r="G110" s="61"/>
      <c r="H110" s="112" t="str">
        <f>IF(LEN(G110)=0,"",VLOOKUP(VALUE(G110),'Account Codes'!$A$2:$C$788,2,FALSE))</f>
        <v/>
      </c>
      <c r="I110" s="50"/>
      <c r="J110" s="184" t="s">
        <v>18</v>
      </c>
      <c r="K110" s="51"/>
      <c r="L110" s="102">
        <f t="shared" si="8"/>
        <v>0</v>
      </c>
      <c r="M110" s="122">
        <f t="shared" si="9"/>
        <v>0</v>
      </c>
      <c r="N110" s="51"/>
      <c r="O110" s="51"/>
      <c r="P110" s="122">
        <f t="shared" si="10"/>
        <v>0</v>
      </c>
      <c r="Q110" s="179"/>
      <c r="R110" s="175"/>
      <c r="S110" s="176" t="str">
        <f t="shared" si="11"/>
        <v/>
      </c>
      <c r="T110" s="65" t="str">
        <f t="shared" si="12"/>
        <v/>
      </c>
      <c r="U110">
        <f t="shared" si="13"/>
        <v>0</v>
      </c>
      <c r="W110" s="175" t="str">
        <f t="shared" si="14"/>
        <v/>
      </c>
    </row>
    <row r="111" spans="1:23" ht="15" x14ac:dyDescent="0.2">
      <c r="A111" s="100">
        <v>88</v>
      </c>
      <c r="B111" s="104" t="str">
        <f>IF(G111="","",VLOOKUP(G111,'Account Codes'!$A$2:$C$788,3,FALSE))</f>
        <v/>
      </c>
      <c r="C111" s="183" t="str">
        <f t="shared" si="15"/>
        <v/>
      </c>
      <c r="D111" s="81"/>
      <c r="E111" s="112" t="str">
        <f>IF(AND(LEN(D111)&gt;0,LEN(C111)&gt;0),"ERROR - please do not enter internal order AND cost centre",IF(LEN(C111)&gt;0,VLOOKUP(C111,'Account Codes'!$E$2:$F$5001,2,FALSE),IF(LEN(D111)&gt;0,VLOOKUP(D111,'Account Codes'!$H$2:$I$12186,2,FALSE),"")))</f>
        <v/>
      </c>
      <c r="F111" s="81"/>
      <c r="G111" s="61"/>
      <c r="H111" s="112" t="str">
        <f>IF(LEN(G111)=0,"",VLOOKUP(VALUE(G111),'Account Codes'!$A$2:$C$788,2,FALSE))</f>
        <v/>
      </c>
      <c r="I111" s="50"/>
      <c r="J111" s="184" t="s">
        <v>18</v>
      </c>
      <c r="K111" s="51"/>
      <c r="L111" s="102">
        <f t="shared" si="8"/>
        <v>0</v>
      </c>
      <c r="M111" s="122">
        <f t="shared" si="9"/>
        <v>0</v>
      </c>
      <c r="N111" s="51"/>
      <c r="O111" s="51"/>
      <c r="P111" s="122">
        <f t="shared" si="10"/>
        <v>0</v>
      </c>
      <c r="Q111" s="179"/>
      <c r="R111" s="175"/>
      <c r="S111" s="176" t="str">
        <f t="shared" si="11"/>
        <v/>
      </c>
      <c r="T111" s="65" t="str">
        <f t="shared" si="12"/>
        <v/>
      </c>
      <c r="U111">
        <f t="shared" si="13"/>
        <v>0</v>
      </c>
      <c r="W111" s="175" t="str">
        <f t="shared" si="14"/>
        <v/>
      </c>
    </row>
    <row r="112" spans="1:23" ht="15" x14ac:dyDescent="0.2">
      <c r="A112" s="100">
        <v>89</v>
      </c>
      <c r="B112" s="104" t="str">
        <f>IF(G112="","",VLOOKUP(G112,'Account Codes'!$A$2:$C$788,3,FALSE))</f>
        <v/>
      </c>
      <c r="C112" s="183" t="str">
        <f t="shared" si="15"/>
        <v/>
      </c>
      <c r="D112" s="81"/>
      <c r="E112" s="112" t="str">
        <f>IF(AND(LEN(D112)&gt;0,LEN(C112)&gt;0),"ERROR - please do not enter internal order AND cost centre",IF(LEN(C112)&gt;0,VLOOKUP(C112,'Account Codes'!$E$2:$F$5001,2,FALSE),IF(LEN(D112)&gt;0,VLOOKUP(D112,'Account Codes'!$H$2:$I$12186,2,FALSE),"")))</f>
        <v/>
      </c>
      <c r="F112" s="81"/>
      <c r="G112" s="61"/>
      <c r="H112" s="112" t="str">
        <f>IF(LEN(G112)=0,"",VLOOKUP(VALUE(G112),'Account Codes'!$A$2:$C$788,2,FALSE))</f>
        <v/>
      </c>
      <c r="I112" s="50"/>
      <c r="J112" s="184" t="s">
        <v>18</v>
      </c>
      <c r="K112" s="51"/>
      <c r="L112" s="102">
        <f t="shared" si="8"/>
        <v>0</v>
      </c>
      <c r="M112" s="122">
        <f t="shared" si="9"/>
        <v>0</v>
      </c>
      <c r="N112" s="51"/>
      <c r="O112" s="51"/>
      <c r="P112" s="122">
        <f t="shared" si="10"/>
        <v>0</v>
      </c>
      <c r="Q112" s="179"/>
      <c r="R112" s="175"/>
      <c r="S112" s="176" t="str">
        <f t="shared" si="11"/>
        <v/>
      </c>
      <c r="T112" s="65" t="str">
        <f t="shared" si="12"/>
        <v/>
      </c>
      <c r="U112">
        <f t="shared" si="13"/>
        <v>0</v>
      </c>
      <c r="W112" s="175" t="str">
        <f t="shared" si="14"/>
        <v/>
      </c>
    </row>
    <row r="113" spans="1:23" ht="15" x14ac:dyDescent="0.2">
      <c r="A113" s="100">
        <v>90</v>
      </c>
      <c r="B113" s="104" t="str">
        <f>IF(G113="","",VLOOKUP(G113,'Account Codes'!$A$2:$C$788,3,FALSE))</f>
        <v/>
      </c>
      <c r="C113" s="183" t="str">
        <f t="shared" si="15"/>
        <v/>
      </c>
      <c r="D113" s="81"/>
      <c r="E113" s="112" t="str">
        <f>IF(AND(LEN(D113)&gt;0,LEN(C113)&gt;0),"ERROR - please do not enter internal order AND cost centre",IF(LEN(C113)&gt;0,VLOOKUP(C113,'Account Codes'!$E$2:$F$5001,2,FALSE),IF(LEN(D113)&gt;0,VLOOKUP(D113,'Account Codes'!$H$2:$I$12186,2,FALSE),"")))</f>
        <v/>
      </c>
      <c r="F113" s="81"/>
      <c r="G113" s="61"/>
      <c r="H113" s="112" t="str">
        <f>IF(LEN(G113)=0,"",VLOOKUP(VALUE(G113),'Account Codes'!$A$2:$C$788,2,FALSE))</f>
        <v/>
      </c>
      <c r="I113" s="50"/>
      <c r="J113" s="184" t="s">
        <v>18</v>
      </c>
      <c r="K113" s="51"/>
      <c r="L113" s="102">
        <f t="shared" si="8"/>
        <v>0</v>
      </c>
      <c r="M113" s="122">
        <f t="shared" si="9"/>
        <v>0</v>
      </c>
      <c r="N113" s="51"/>
      <c r="O113" s="51"/>
      <c r="P113" s="122">
        <f t="shared" si="10"/>
        <v>0</v>
      </c>
      <c r="Q113" s="179"/>
      <c r="R113" s="175"/>
      <c r="S113" s="176" t="str">
        <f t="shared" si="11"/>
        <v/>
      </c>
      <c r="T113" s="65" t="str">
        <f t="shared" si="12"/>
        <v/>
      </c>
      <c r="U113">
        <f t="shared" si="13"/>
        <v>0</v>
      </c>
      <c r="W113" s="175" t="str">
        <f t="shared" si="14"/>
        <v/>
      </c>
    </row>
    <row r="114" spans="1:23" ht="15" x14ac:dyDescent="0.2">
      <c r="A114" s="100">
        <v>91</v>
      </c>
      <c r="B114" s="104" t="str">
        <f>IF(G114="","",VLOOKUP(G114,'Account Codes'!$A$2:$C$788,3,FALSE))</f>
        <v/>
      </c>
      <c r="C114" s="183" t="str">
        <f t="shared" si="15"/>
        <v/>
      </c>
      <c r="D114" s="81"/>
      <c r="E114" s="112" t="str">
        <f>IF(AND(LEN(D114)&gt;0,LEN(C114)&gt;0),"ERROR - please do not enter internal order AND cost centre",IF(LEN(C114)&gt;0,VLOOKUP(C114,'Account Codes'!$E$2:$F$5001,2,FALSE),IF(LEN(D114)&gt;0,VLOOKUP(D114,'Account Codes'!$H$2:$I$12186,2,FALSE),"")))</f>
        <v/>
      </c>
      <c r="F114" s="81"/>
      <c r="G114" s="61"/>
      <c r="H114" s="112" t="str">
        <f>IF(LEN(G114)=0,"",VLOOKUP(VALUE(G114),'Account Codes'!$A$2:$C$788,2,FALSE))</f>
        <v/>
      </c>
      <c r="I114" s="50"/>
      <c r="J114" s="184" t="s">
        <v>18</v>
      </c>
      <c r="K114" s="51"/>
      <c r="L114" s="102">
        <f t="shared" si="8"/>
        <v>0</v>
      </c>
      <c r="M114" s="122">
        <f t="shared" si="9"/>
        <v>0</v>
      </c>
      <c r="N114" s="51"/>
      <c r="O114" s="51"/>
      <c r="P114" s="122">
        <f t="shared" si="10"/>
        <v>0</v>
      </c>
      <c r="Q114" s="179"/>
      <c r="R114" s="175"/>
      <c r="S114" s="176" t="str">
        <f t="shared" si="11"/>
        <v/>
      </c>
      <c r="T114" s="65" t="str">
        <f t="shared" si="12"/>
        <v/>
      </c>
      <c r="U114">
        <f t="shared" si="13"/>
        <v>0</v>
      </c>
      <c r="W114" s="175" t="str">
        <f t="shared" si="14"/>
        <v/>
      </c>
    </row>
    <row r="115" spans="1:23" ht="15" x14ac:dyDescent="0.2">
      <c r="A115" s="100">
        <v>92</v>
      </c>
      <c r="B115" s="104" t="str">
        <f>IF(G115="","",VLOOKUP(G115,'Account Codes'!$A$2:$C$788,3,FALSE))</f>
        <v/>
      </c>
      <c r="C115" s="183" t="str">
        <f t="shared" si="15"/>
        <v/>
      </c>
      <c r="D115" s="81"/>
      <c r="E115" s="112" t="str">
        <f>IF(AND(LEN(D115)&gt;0,LEN(C115)&gt;0),"ERROR - please do not enter internal order AND cost centre",IF(LEN(C115)&gt;0,VLOOKUP(C115,'Account Codes'!$E$2:$F$5001,2,FALSE),IF(LEN(D115)&gt;0,VLOOKUP(D115,'Account Codes'!$H$2:$I$12186,2,FALSE),"")))</f>
        <v/>
      </c>
      <c r="F115" s="81"/>
      <c r="G115" s="61"/>
      <c r="H115" s="112" t="str">
        <f>IF(LEN(G115)=0,"",VLOOKUP(VALUE(G115),'Account Codes'!$A$2:$C$788,2,FALSE))</f>
        <v/>
      </c>
      <c r="I115" s="50"/>
      <c r="J115" s="184" t="s">
        <v>18</v>
      </c>
      <c r="K115" s="51"/>
      <c r="L115" s="102">
        <f t="shared" si="8"/>
        <v>0</v>
      </c>
      <c r="M115" s="122">
        <f t="shared" si="9"/>
        <v>0</v>
      </c>
      <c r="N115" s="51"/>
      <c r="O115" s="51"/>
      <c r="P115" s="122">
        <f t="shared" si="10"/>
        <v>0</v>
      </c>
      <c r="Q115" s="179"/>
      <c r="R115" s="175"/>
      <c r="S115" s="176" t="str">
        <f t="shared" si="11"/>
        <v/>
      </c>
      <c r="T115" s="65" t="str">
        <f t="shared" si="12"/>
        <v/>
      </c>
      <c r="U115">
        <f t="shared" si="13"/>
        <v>0</v>
      </c>
      <c r="W115" s="175" t="str">
        <f t="shared" si="14"/>
        <v/>
      </c>
    </row>
    <row r="116" spans="1:23" ht="15" x14ac:dyDescent="0.2">
      <c r="A116" s="100">
        <v>93</v>
      </c>
      <c r="B116" s="104" t="str">
        <f>IF(G116="","",VLOOKUP(G116,'Account Codes'!$A$2:$C$788,3,FALSE))</f>
        <v/>
      </c>
      <c r="C116" s="183" t="str">
        <f t="shared" si="15"/>
        <v/>
      </c>
      <c r="D116" s="81"/>
      <c r="E116" s="112" t="str">
        <f>IF(AND(LEN(D116)&gt;0,LEN(C116)&gt;0),"ERROR - please do not enter internal order AND cost centre",IF(LEN(C116)&gt;0,VLOOKUP(C116,'Account Codes'!$E$2:$F$5001,2,FALSE),IF(LEN(D116)&gt;0,VLOOKUP(D116,'Account Codes'!$H$2:$I$12186,2,FALSE),"")))</f>
        <v/>
      </c>
      <c r="F116" s="81"/>
      <c r="G116" s="61"/>
      <c r="H116" s="112" t="str">
        <f>IF(LEN(G116)=0,"",VLOOKUP(VALUE(G116),'Account Codes'!$A$2:$C$788,2,FALSE))</f>
        <v/>
      </c>
      <c r="I116" s="50"/>
      <c r="J116" s="184" t="s">
        <v>18</v>
      </c>
      <c r="K116" s="51"/>
      <c r="L116" s="102">
        <f t="shared" si="8"/>
        <v>0</v>
      </c>
      <c r="M116" s="122">
        <f t="shared" si="9"/>
        <v>0</v>
      </c>
      <c r="N116" s="51"/>
      <c r="O116" s="51"/>
      <c r="P116" s="122">
        <f t="shared" si="10"/>
        <v>0</v>
      </c>
      <c r="Q116" s="179"/>
      <c r="R116" s="175"/>
      <c r="S116" s="176" t="str">
        <f t="shared" si="11"/>
        <v/>
      </c>
      <c r="T116" s="65" t="str">
        <f t="shared" si="12"/>
        <v/>
      </c>
      <c r="U116">
        <f t="shared" si="13"/>
        <v>0</v>
      </c>
      <c r="W116" s="175" t="str">
        <f t="shared" si="14"/>
        <v/>
      </c>
    </row>
    <row r="117" spans="1:23" ht="15" x14ac:dyDescent="0.2">
      <c r="A117" s="100">
        <v>94</v>
      </c>
      <c r="B117" s="104" t="str">
        <f>IF(G117="","",VLOOKUP(G117,'Account Codes'!$A$2:$C$788,3,FALSE))</f>
        <v/>
      </c>
      <c r="C117" s="183" t="str">
        <f t="shared" si="15"/>
        <v/>
      </c>
      <c r="D117" s="81"/>
      <c r="E117" s="112" t="str">
        <f>IF(AND(LEN(D117)&gt;0,LEN(C117)&gt;0),"ERROR - please do not enter internal order AND cost centre",IF(LEN(C117)&gt;0,VLOOKUP(C117,'Account Codes'!$E$2:$F$5001,2,FALSE),IF(LEN(D117)&gt;0,VLOOKUP(D117,'Account Codes'!$H$2:$I$12186,2,FALSE),"")))</f>
        <v/>
      </c>
      <c r="F117" s="81"/>
      <c r="G117" s="61"/>
      <c r="H117" s="112" t="str">
        <f>IF(LEN(G117)=0,"",VLOOKUP(VALUE(G117),'Account Codes'!$A$2:$C$788,2,FALSE))</f>
        <v/>
      </c>
      <c r="I117" s="50"/>
      <c r="J117" s="184" t="s">
        <v>18</v>
      </c>
      <c r="K117" s="51"/>
      <c r="L117" s="102">
        <f t="shared" si="8"/>
        <v>0</v>
      </c>
      <c r="M117" s="122">
        <f t="shared" si="9"/>
        <v>0</v>
      </c>
      <c r="N117" s="51"/>
      <c r="O117" s="51"/>
      <c r="P117" s="122">
        <f t="shared" si="10"/>
        <v>0</v>
      </c>
      <c r="Q117" s="179"/>
      <c r="R117" s="175"/>
      <c r="S117" s="176" t="str">
        <f t="shared" si="11"/>
        <v/>
      </c>
      <c r="T117" s="65" t="str">
        <f t="shared" si="12"/>
        <v/>
      </c>
      <c r="U117">
        <f t="shared" si="13"/>
        <v>0</v>
      </c>
      <c r="W117" s="175" t="str">
        <f t="shared" si="14"/>
        <v/>
      </c>
    </row>
    <row r="118" spans="1:23" ht="15" x14ac:dyDescent="0.2">
      <c r="A118" s="100">
        <v>95</v>
      </c>
      <c r="B118" s="104" t="str">
        <f>IF(G118="","",VLOOKUP(G118,'Account Codes'!$A$2:$C$788,3,FALSE))</f>
        <v/>
      </c>
      <c r="C118" s="183" t="str">
        <f t="shared" si="15"/>
        <v/>
      </c>
      <c r="D118" s="81"/>
      <c r="E118" s="112" t="str">
        <f>IF(AND(LEN(D118)&gt;0,LEN(C118)&gt;0),"ERROR - please do not enter internal order AND cost centre",IF(LEN(C118)&gt;0,VLOOKUP(C118,'Account Codes'!$E$2:$F$5001,2,FALSE),IF(LEN(D118)&gt;0,VLOOKUP(D118,'Account Codes'!$H$2:$I$12186,2,FALSE),"")))</f>
        <v/>
      </c>
      <c r="F118" s="81"/>
      <c r="G118" s="61"/>
      <c r="H118" s="112" t="str">
        <f>IF(LEN(G118)=0,"",VLOOKUP(VALUE(G118),'Account Codes'!$A$2:$C$788,2,FALSE))</f>
        <v/>
      </c>
      <c r="I118" s="50"/>
      <c r="J118" s="184" t="s">
        <v>18</v>
      </c>
      <c r="K118" s="51"/>
      <c r="L118" s="102">
        <f t="shared" si="8"/>
        <v>0</v>
      </c>
      <c r="M118" s="122">
        <f t="shared" si="9"/>
        <v>0</v>
      </c>
      <c r="N118" s="51"/>
      <c r="O118" s="51"/>
      <c r="P118" s="122">
        <f t="shared" si="10"/>
        <v>0</v>
      </c>
      <c r="Q118" s="179"/>
      <c r="R118" s="175"/>
      <c r="S118" s="176" t="str">
        <f t="shared" si="11"/>
        <v/>
      </c>
      <c r="T118" s="65" t="str">
        <f t="shared" si="12"/>
        <v/>
      </c>
      <c r="U118">
        <f t="shared" si="13"/>
        <v>0</v>
      </c>
      <c r="W118" s="175" t="str">
        <f t="shared" si="14"/>
        <v/>
      </c>
    </row>
    <row r="119" spans="1:23" ht="15" x14ac:dyDescent="0.2">
      <c r="A119" s="100">
        <v>96</v>
      </c>
      <c r="B119" s="104" t="str">
        <f>IF(G119="","",VLOOKUP(G119,'Account Codes'!$A$2:$C$788,3,FALSE))</f>
        <v/>
      </c>
      <c r="C119" s="183" t="str">
        <f t="shared" si="15"/>
        <v/>
      </c>
      <c r="D119" s="81"/>
      <c r="E119" s="112" t="str">
        <f>IF(AND(LEN(D119)&gt;0,LEN(C119)&gt;0),"ERROR - please do not enter internal order AND cost centre",IF(LEN(C119)&gt;0,VLOOKUP(C119,'Account Codes'!$E$2:$F$5001,2,FALSE),IF(LEN(D119)&gt;0,VLOOKUP(D119,'Account Codes'!$H$2:$I$12186,2,FALSE),"")))</f>
        <v/>
      </c>
      <c r="F119" s="81"/>
      <c r="G119" s="61"/>
      <c r="H119" s="112" t="str">
        <f>IF(LEN(G119)=0,"",VLOOKUP(VALUE(G119),'Account Codes'!$A$2:$C$788,2,FALSE))</f>
        <v/>
      </c>
      <c r="I119" s="50"/>
      <c r="J119" s="184" t="s">
        <v>18</v>
      </c>
      <c r="K119" s="51"/>
      <c r="L119" s="102">
        <f t="shared" si="8"/>
        <v>0</v>
      </c>
      <c r="M119" s="122">
        <f t="shared" si="9"/>
        <v>0</v>
      </c>
      <c r="N119" s="51"/>
      <c r="O119" s="51"/>
      <c r="P119" s="122">
        <f t="shared" si="10"/>
        <v>0</v>
      </c>
      <c r="Q119" s="179"/>
      <c r="R119" s="175"/>
      <c r="S119" s="176" t="str">
        <f t="shared" si="11"/>
        <v/>
      </c>
      <c r="T119" s="65" t="str">
        <f t="shared" si="12"/>
        <v/>
      </c>
      <c r="U119">
        <f t="shared" si="13"/>
        <v>0</v>
      </c>
      <c r="W119" s="175" t="str">
        <f t="shared" si="14"/>
        <v/>
      </c>
    </row>
    <row r="120" spans="1:23" ht="15" x14ac:dyDescent="0.2">
      <c r="A120" s="100">
        <v>97</v>
      </c>
      <c r="B120" s="104" t="str">
        <f>IF(G120="","",VLOOKUP(G120,'Account Codes'!$A$2:$C$788,3,FALSE))</f>
        <v/>
      </c>
      <c r="C120" s="183" t="str">
        <f t="shared" si="15"/>
        <v/>
      </c>
      <c r="D120" s="81"/>
      <c r="E120" s="112" t="str">
        <f>IF(AND(LEN(D120)&gt;0,LEN(C120)&gt;0),"ERROR - please do not enter internal order AND cost centre",IF(LEN(C120)&gt;0,VLOOKUP(C120,'Account Codes'!$E$2:$F$5001,2,FALSE),IF(LEN(D120)&gt;0,VLOOKUP(D120,'Account Codes'!$H$2:$I$12186,2,FALSE),"")))</f>
        <v/>
      </c>
      <c r="F120" s="81"/>
      <c r="G120" s="61"/>
      <c r="H120" s="112" t="str">
        <f>IF(LEN(G120)=0,"",VLOOKUP(VALUE(G120),'Account Codes'!$A$2:$C$788,2,FALSE))</f>
        <v/>
      </c>
      <c r="I120" s="50"/>
      <c r="J120" s="184" t="s">
        <v>18</v>
      </c>
      <c r="K120" s="51"/>
      <c r="L120" s="102">
        <f t="shared" si="8"/>
        <v>0</v>
      </c>
      <c r="M120" s="122">
        <f t="shared" si="9"/>
        <v>0</v>
      </c>
      <c r="N120" s="51"/>
      <c r="O120" s="51"/>
      <c r="P120" s="122">
        <f t="shared" si="10"/>
        <v>0</v>
      </c>
      <c r="Q120" s="179"/>
      <c r="R120" s="175"/>
      <c r="S120" s="176" t="str">
        <f t="shared" si="11"/>
        <v/>
      </c>
      <c r="T120" s="65" t="str">
        <f t="shared" si="12"/>
        <v/>
      </c>
      <c r="U120">
        <f t="shared" si="13"/>
        <v>0</v>
      </c>
      <c r="W120" s="175" t="str">
        <f t="shared" si="14"/>
        <v/>
      </c>
    </row>
    <row r="121" spans="1:23" ht="15" x14ac:dyDescent="0.2">
      <c r="A121" s="100">
        <v>98</v>
      </c>
      <c r="B121" s="104" t="str">
        <f>IF(G121="","",VLOOKUP(G121,'Account Codes'!$A$2:$C$788,3,FALSE))</f>
        <v/>
      </c>
      <c r="C121" s="183" t="str">
        <f t="shared" si="15"/>
        <v/>
      </c>
      <c r="D121" s="81"/>
      <c r="E121" s="112" t="str">
        <f>IF(AND(LEN(D121)&gt;0,LEN(C121)&gt;0),"ERROR - please do not enter internal order AND cost centre",IF(LEN(C121)&gt;0,VLOOKUP(C121,'Account Codes'!$E$2:$F$5001,2,FALSE),IF(LEN(D121)&gt;0,VLOOKUP(D121,'Account Codes'!$H$2:$I$12186,2,FALSE),"")))</f>
        <v/>
      </c>
      <c r="F121" s="81"/>
      <c r="G121" s="61"/>
      <c r="H121" s="112" t="str">
        <f>IF(LEN(G121)=0,"",VLOOKUP(VALUE(G121),'Account Codes'!$A$2:$C$788,2,FALSE))</f>
        <v/>
      </c>
      <c r="I121" s="50"/>
      <c r="J121" s="184" t="s">
        <v>18</v>
      </c>
      <c r="K121" s="51"/>
      <c r="L121" s="102">
        <f t="shared" si="8"/>
        <v>0</v>
      </c>
      <c r="M121" s="122">
        <f t="shared" si="9"/>
        <v>0</v>
      </c>
      <c r="N121" s="51"/>
      <c r="O121" s="51"/>
      <c r="P121" s="122">
        <f t="shared" si="10"/>
        <v>0</v>
      </c>
      <c r="Q121" s="179"/>
      <c r="R121" s="175"/>
      <c r="S121" s="176" t="str">
        <f t="shared" si="11"/>
        <v/>
      </c>
      <c r="T121" s="65" t="str">
        <f t="shared" si="12"/>
        <v/>
      </c>
      <c r="U121">
        <f t="shared" si="13"/>
        <v>0</v>
      </c>
      <c r="W121" s="175" t="str">
        <f t="shared" si="14"/>
        <v/>
      </c>
    </row>
    <row r="122" spans="1:23" ht="15" x14ac:dyDescent="0.2">
      <c r="A122" s="100">
        <v>99</v>
      </c>
      <c r="B122" s="104" t="str">
        <f>IF(G122="","",VLOOKUP(G122,'Account Codes'!$A$2:$C$788,3,FALSE))</f>
        <v/>
      </c>
      <c r="C122" s="183" t="str">
        <f t="shared" si="15"/>
        <v/>
      </c>
      <c r="D122" s="81"/>
      <c r="E122" s="112" t="str">
        <f>IF(AND(LEN(D122)&gt;0,LEN(C122)&gt;0),"ERROR - please do not enter internal order AND cost centre",IF(LEN(C122)&gt;0,VLOOKUP(C122,'Account Codes'!$E$2:$F$5001,2,FALSE),IF(LEN(D122)&gt;0,VLOOKUP(D122,'Account Codes'!$H$2:$I$12186,2,FALSE),"")))</f>
        <v/>
      </c>
      <c r="F122" s="81"/>
      <c r="G122" s="61"/>
      <c r="H122" s="112" t="str">
        <f>IF(LEN(G122)=0,"",VLOOKUP(VALUE(G122),'Account Codes'!$A$2:$C$788,2,FALSE))</f>
        <v/>
      </c>
      <c r="I122" s="50"/>
      <c r="J122" s="184" t="s">
        <v>18</v>
      </c>
      <c r="K122" s="51"/>
      <c r="L122" s="102">
        <f t="shared" si="8"/>
        <v>0</v>
      </c>
      <c r="M122" s="122">
        <f t="shared" si="9"/>
        <v>0</v>
      </c>
      <c r="N122" s="51"/>
      <c r="O122" s="51"/>
      <c r="P122" s="122">
        <f t="shared" si="10"/>
        <v>0</v>
      </c>
      <c r="Q122" s="179"/>
      <c r="R122" s="175"/>
      <c r="S122" s="176" t="str">
        <f t="shared" si="11"/>
        <v/>
      </c>
      <c r="T122" s="65" t="str">
        <f t="shared" si="12"/>
        <v/>
      </c>
      <c r="U122">
        <f t="shared" si="13"/>
        <v>0</v>
      </c>
      <c r="W122" s="175" t="str">
        <f t="shared" si="14"/>
        <v/>
      </c>
    </row>
    <row r="123" spans="1:23" ht="15" x14ac:dyDescent="0.2">
      <c r="A123" s="100">
        <v>100</v>
      </c>
      <c r="B123" s="104" t="str">
        <f>IF(G123="","",VLOOKUP(G123,'Account Codes'!$A$2:$C$788,3,FALSE))</f>
        <v/>
      </c>
      <c r="C123" s="183" t="str">
        <f t="shared" si="15"/>
        <v/>
      </c>
      <c r="D123" s="81"/>
      <c r="E123" s="112" t="str">
        <f>IF(AND(LEN(D123)&gt;0,LEN(C123)&gt;0),"ERROR - please do not enter internal order AND cost centre",IF(LEN(C123)&gt;0,VLOOKUP(C123,'Account Codes'!$E$2:$F$5001,2,FALSE),IF(LEN(D123)&gt;0,VLOOKUP(D123,'Account Codes'!$H$2:$I$12186,2,FALSE),"")))</f>
        <v/>
      </c>
      <c r="F123" s="81"/>
      <c r="G123" s="61"/>
      <c r="H123" s="112" t="str">
        <f>IF(LEN(G123)=0,"",VLOOKUP(VALUE(G123),'Account Codes'!$A$2:$C$788,2,FALSE))</f>
        <v/>
      </c>
      <c r="I123" s="50"/>
      <c r="J123" s="184" t="s">
        <v>18</v>
      </c>
      <c r="K123" s="51"/>
      <c r="L123" s="102">
        <f t="shared" si="8"/>
        <v>0</v>
      </c>
      <c r="M123" s="122">
        <f t="shared" si="9"/>
        <v>0</v>
      </c>
      <c r="N123" s="51"/>
      <c r="O123" s="51"/>
      <c r="P123" s="122">
        <f t="shared" si="10"/>
        <v>0</v>
      </c>
      <c r="Q123" s="179"/>
      <c r="R123" s="175"/>
      <c r="S123" s="176" t="str">
        <f t="shared" si="11"/>
        <v/>
      </c>
      <c r="T123" s="65" t="str">
        <f t="shared" si="12"/>
        <v/>
      </c>
      <c r="U123">
        <f t="shared" si="13"/>
        <v>0</v>
      </c>
      <c r="W123" s="175" t="str">
        <f t="shared" si="14"/>
        <v/>
      </c>
    </row>
    <row r="124" spans="1:23" ht="15" x14ac:dyDescent="0.2">
      <c r="A124" s="100">
        <v>101</v>
      </c>
      <c r="B124" s="104" t="str">
        <f>IF(G124="","",VLOOKUP(G124,'Account Codes'!$A$2:$C$788,3,FALSE))</f>
        <v/>
      </c>
      <c r="C124" s="183" t="str">
        <f t="shared" si="15"/>
        <v/>
      </c>
      <c r="D124" s="81"/>
      <c r="E124" s="112" t="str">
        <f>IF(AND(LEN(D124)&gt;0,LEN(C124)&gt;0),"ERROR - please do not enter internal order AND cost centre",IF(LEN(C124)&gt;0,VLOOKUP(C124,'Account Codes'!$E$2:$F$5001,2,FALSE),IF(LEN(D124)&gt;0,VLOOKUP(D124,'Account Codes'!$H$2:$I$12186,2,FALSE),"")))</f>
        <v/>
      </c>
      <c r="F124" s="81"/>
      <c r="G124" s="61"/>
      <c r="H124" s="112" t="str">
        <f>IF(LEN(G124)=0,"",VLOOKUP(VALUE(G124),'Account Codes'!$A$2:$C$788,2,FALSE))</f>
        <v/>
      </c>
      <c r="I124" s="50"/>
      <c r="J124" s="184" t="s">
        <v>18</v>
      </c>
      <c r="K124" s="51"/>
      <c r="L124" s="102">
        <f t="shared" si="8"/>
        <v>0</v>
      </c>
      <c r="M124" s="122">
        <f t="shared" si="9"/>
        <v>0</v>
      </c>
      <c r="N124" s="51"/>
      <c r="O124" s="51"/>
      <c r="P124" s="122">
        <f t="shared" si="10"/>
        <v>0</v>
      </c>
      <c r="Q124" s="179"/>
      <c r="R124" s="175"/>
      <c r="S124" s="176" t="str">
        <f t="shared" si="11"/>
        <v/>
      </c>
      <c r="T124" s="65" t="str">
        <f t="shared" si="12"/>
        <v/>
      </c>
      <c r="U124">
        <f t="shared" si="13"/>
        <v>0</v>
      </c>
      <c r="W124" s="175" t="str">
        <f t="shared" si="14"/>
        <v/>
      </c>
    </row>
    <row r="125" spans="1:23" ht="15" x14ac:dyDescent="0.2">
      <c r="A125" s="100">
        <v>102</v>
      </c>
      <c r="B125" s="104" t="str">
        <f>IF(G125="","",VLOOKUP(G125,'Account Codes'!$A$2:$C$788,3,FALSE))</f>
        <v/>
      </c>
      <c r="C125" s="183" t="str">
        <f t="shared" si="15"/>
        <v/>
      </c>
      <c r="D125" s="81"/>
      <c r="E125" s="112" t="str">
        <f>IF(AND(LEN(D125)&gt;0,LEN(C125)&gt;0),"ERROR - please do not enter internal order AND cost centre",IF(LEN(C125)&gt;0,VLOOKUP(C125,'Account Codes'!$E$2:$F$5001,2,FALSE),IF(LEN(D125)&gt;0,VLOOKUP(D125,'Account Codes'!$H$2:$I$12186,2,FALSE),"")))</f>
        <v/>
      </c>
      <c r="F125" s="81"/>
      <c r="G125" s="61"/>
      <c r="H125" s="112" t="str">
        <f>IF(LEN(G125)=0,"",VLOOKUP(VALUE(G125),'Account Codes'!$A$2:$C$788,2,FALSE))</f>
        <v/>
      </c>
      <c r="I125" s="50"/>
      <c r="J125" s="184" t="s">
        <v>18</v>
      </c>
      <c r="K125" s="51"/>
      <c r="L125" s="102">
        <f t="shared" si="8"/>
        <v>0</v>
      </c>
      <c r="M125" s="122">
        <f t="shared" si="9"/>
        <v>0</v>
      </c>
      <c r="N125" s="51"/>
      <c r="O125" s="51"/>
      <c r="P125" s="122">
        <f t="shared" si="10"/>
        <v>0</v>
      </c>
      <c r="Q125" s="179"/>
      <c r="R125" s="175"/>
      <c r="S125" s="176" t="str">
        <f t="shared" si="11"/>
        <v/>
      </c>
      <c r="T125" s="65" t="str">
        <f t="shared" si="12"/>
        <v/>
      </c>
      <c r="U125">
        <f t="shared" si="13"/>
        <v>0</v>
      </c>
      <c r="W125" s="175" t="str">
        <f t="shared" si="14"/>
        <v/>
      </c>
    </row>
    <row r="126" spans="1:23" ht="15" x14ac:dyDescent="0.2">
      <c r="A126" s="100">
        <v>103</v>
      </c>
      <c r="B126" s="104" t="str">
        <f>IF(G126="","",VLOOKUP(G126,'Account Codes'!$A$2:$C$788,3,FALSE))</f>
        <v/>
      </c>
      <c r="C126" s="183" t="str">
        <f t="shared" si="15"/>
        <v/>
      </c>
      <c r="D126" s="81"/>
      <c r="E126" s="112" t="str">
        <f>IF(AND(LEN(D126)&gt;0,LEN(C126)&gt;0),"ERROR - please do not enter internal order AND cost centre",IF(LEN(C126)&gt;0,VLOOKUP(C126,'Account Codes'!$E$2:$F$5001,2,FALSE),IF(LEN(D126)&gt;0,VLOOKUP(D126,'Account Codes'!$H$2:$I$12186,2,FALSE),"")))</f>
        <v/>
      </c>
      <c r="F126" s="81"/>
      <c r="G126" s="61"/>
      <c r="H126" s="112" t="str">
        <f>IF(LEN(G126)=0,"",VLOOKUP(VALUE(G126),'Account Codes'!$A$2:$C$788,2,FALSE))</f>
        <v/>
      </c>
      <c r="I126" s="50"/>
      <c r="J126" s="184" t="s">
        <v>18</v>
      </c>
      <c r="K126" s="51"/>
      <c r="L126" s="102">
        <f t="shared" si="8"/>
        <v>0</v>
      </c>
      <c r="M126" s="122">
        <f t="shared" si="9"/>
        <v>0</v>
      </c>
      <c r="N126" s="51"/>
      <c r="O126" s="51"/>
      <c r="P126" s="122">
        <f t="shared" si="10"/>
        <v>0</v>
      </c>
      <c r="Q126" s="179"/>
      <c r="R126" s="175"/>
      <c r="S126" s="176" t="str">
        <f t="shared" si="11"/>
        <v/>
      </c>
      <c r="T126" s="65" t="str">
        <f t="shared" si="12"/>
        <v/>
      </c>
      <c r="U126">
        <f t="shared" si="13"/>
        <v>0</v>
      </c>
      <c r="W126" s="175" t="str">
        <f t="shared" si="14"/>
        <v/>
      </c>
    </row>
    <row r="127" spans="1:23" ht="15" x14ac:dyDescent="0.2">
      <c r="A127" s="100">
        <v>104</v>
      </c>
      <c r="B127" s="104" t="str">
        <f>IF(G127="","",VLOOKUP(G127,'Account Codes'!$A$2:$C$788,3,FALSE))</f>
        <v/>
      </c>
      <c r="C127" s="183" t="str">
        <f t="shared" si="15"/>
        <v/>
      </c>
      <c r="D127" s="81"/>
      <c r="E127" s="112" t="str">
        <f>IF(AND(LEN(D127)&gt;0,LEN(C127)&gt;0),"ERROR - please do not enter internal order AND cost centre",IF(LEN(C127)&gt;0,VLOOKUP(C127,'Account Codes'!$E$2:$F$5001,2,FALSE),IF(LEN(D127)&gt;0,VLOOKUP(D127,'Account Codes'!$H$2:$I$12186,2,FALSE),"")))</f>
        <v/>
      </c>
      <c r="F127" s="81"/>
      <c r="G127" s="61"/>
      <c r="H127" s="112" t="str">
        <f>IF(LEN(G127)=0,"",VLOOKUP(VALUE(G127),'Account Codes'!$A$2:$C$788,2,FALSE))</f>
        <v/>
      </c>
      <c r="I127" s="50"/>
      <c r="J127" s="184" t="s">
        <v>18</v>
      </c>
      <c r="K127" s="51"/>
      <c r="L127" s="102">
        <f t="shared" si="8"/>
        <v>0</v>
      </c>
      <c r="M127" s="122">
        <f t="shared" si="9"/>
        <v>0</v>
      </c>
      <c r="N127" s="51"/>
      <c r="O127" s="51"/>
      <c r="P127" s="122">
        <f t="shared" si="10"/>
        <v>0</v>
      </c>
      <c r="Q127" s="179"/>
      <c r="R127" s="175"/>
      <c r="S127" s="176" t="str">
        <f t="shared" si="11"/>
        <v/>
      </c>
      <c r="T127" s="65" t="str">
        <f t="shared" si="12"/>
        <v/>
      </c>
      <c r="U127">
        <f t="shared" si="13"/>
        <v>0</v>
      </c>
      <c r="W127" s="175" t="str">
        <f t="shared" si="14"/>
        <v/>
      </c>
    </row>
    <row r="128" spans="1:23" ht="15" x14ac:dyDescent="0.2">
      <c r="A128" s="100">
        <v>105</v>
      </c>
      <c r="B128" s="104" t="str">
        <f>IF(G128="","",VLOOKUP(G128,'Account Codes'!$A$2:$C$788,3,FALSE))</f>
        <v/>
      </c>
      <c r="C128" s="183" t="str">
        <f t="shared" si="15"/>
        <v/>
      </c>
      <c r="D128" s="81"/>
      <c r="E128" s="112" t="str">
        <f>IF(AND(LEN(D128)&gt;0,LEN(C128)&gt;0),"ERROR - please do not enter internal order AND cost centre",IF(LEN(C128)&gt;0,VLOOKUP(C128,'Account Codes'!$E$2:$F$5001,2,FALSE),IF(LEN(D128)&gt;0,VLOOKUP(D128,'Account Codes'!$H$2:$I$12186,2,FALSE),"")))</f>
        <v/>
      </c>
      <c r="F128" s="81"/>
      <c r="G128" s="61"/>
      <c r="H128" s="112" t="str">
        <f>IF(LEN(G128)=0,"",VLOOKUP(VALUE(G128),'Account Codes'!$A$2:$C$788,2,FALSE))</f>
        <v/>
      </c>
      <c r="I128" s="50"/>
      <c r="J128" s="184" t="s">
        <v>18</v>
      </c>
      <c r="K128" s="51"/>
      <c r="L128" s="102">
        <f t="shared" si="8"/>
        <v>0</v>
      </c>
      <c r="M128" s="122">
        <f t="shared" si="9"/>
        <v>0</v>
      </c>
      <c r="N128" s="51"/>
      <c r="O128" s="51"/>
      <c r="P128" s="122">
        <f t="shared" si="10"/>
        <v>0</v>
      </c>
      <c r="Q128" s="179"/>
      <c r="R128" s="175"/>
      <c r="S128" s="176" t="str">
        <f t="shared" si="11"/>
        <v/>
      </c>
      <c r="T128" s="65" t="str">
        <f t="shared" si="12"/>
        <v/>
      </c>
      <c r="U128">
        <f t="shared" si="13"/>
        <v>0</v>
      </c>
      <c r="W128" s="175" t="str">
        <f t="shared" si="14"/>
        <v/>
      </c>
    </row>
    <row r="129" spans="1:23" ht="15" x14ac:dyDescent="0.2">
      <c r="A129" s="100">
        <v>106</v>
      </c>
      <c r="B129" s="104" t="str">
        <f>IF(G129="","",VLOOKUP(G129,'Account Codes'!$A$2:$C$788,3,FALSE))</f>
        <v/>
      </c>
      <c r="C129" s="183" t="str">
        <f t="shared" si="15"/>
        <v/>
      </c>
      <c r="D129" s="81"/>
      <c r="E129" s="112" t="str">
        <f>IF(AND(LEN(D129)&gt;0,LEN(C129)&gt;0),"ERROR - please do not enter internal order AND cost centre",IF(LEN(C129)&gt;0,VLOOKUP(C129,'Account Codes'!$E$2:$F$5001,2,FALSE),IF(LEN(D129)&gt;0,VLOOKUP(D129,'Account Codes'!$H$2:$I$12186,2,FALSE),"")))</f>
        <v/>
      </c>
      <c r="F129" s="81"/>
      <c r="G129" s="61"/>
      <c r="H129" s="112" t="str">
        <f>IF(LEN(G129)=0,"",VLOOKUP(VALUE(G129),'Account Codes'!$A$2:$C$788,2,FALSE))</f>
        <v/>
      </c>
      <c r="I129" s="50"/>
      <c r="J129" s="184" t="s">
        <v>18</v>
      </c>
      <c r="K129" s="51"/>
      <c r="L129" s="102">
        <f t="shared" si="8"/>
        <v>0</v>
      </c>
      <c r="M129" s="122">
        <f t="shared" si="9"/>
        <v>0</v>
      </c>
      <c r="N129" s="51"/>
      <c r="O129" s="51"/>
      <c r="P129" s="122">
        <f t="shared" si="10"/>
        <v>0</v>
      </c>
      <c r="Q129" s="179"/>
      <c r="R129" s="175"/>
      <c r="S129" s="176" t="str">
        <f t="shared" si="11"/>
        <v/>
      </c>
      <c r="T129" s="65" t="str">
        <f t="shared" si="12"/>
        <v/>
      </c>
      <c r="U129">
        <f t="shared" si="13"/>
        <v>0</v>
      </c>
      <c r="W129" s="175" t="str">
        <f t="shared" si="14"/>
        <v/>
      </c>
    </row>
    <row r="130" spans="1:23" ht="15" x14ac:dyDescent="0.2">
      <c r="A130" s="100">
        <v>107</v>
      </c>
      <c r="B130" s="104" t="str">
        <f>IF(G130="","",VLOOKUP(G130,'Account Codes'!$A$2:$C$788,3,FALSE))</f>
        <v/>
      </c>
      <c r="C130" s="183" t="str">
        <f t="shared" si="15"/>
        <v/>
      </c>
      <c r="D130" s="81"/>
      <c r="E130" s="112" t="str">
        <f>IF(AND(LEN(D130)&gt;0,LEN(C130)&gt;0),"ERROR - please do not enter internal order AND cost centre",IF(LEN(C130)&gt;0,VLOOKUP(C130,'Account Codes'!$E$2:$F$5001,2,FALSE),IF(LEN(D130)&gt;0,VLOOKUP(D130,'Account Codes'!$H$2:$I$12186,2,FALSE),"")))</f>
        <v/>
      </c>
      <c r="F130" s="81"/>
      <c r="G130" s="61"/>
      <c r="H130" s="112" t="str">
        <f>IF(LEN(G130)=0,"",VLOOKUP(VALUE(G130),'Account Codes'!$A$2:$C$788,2,FALSE))</f>
        <v/>
      </c>
      <c r="I130" s="50"/>
      <c r="J130" s="184" t="s">
        <v>18</v>
      </c>
      <c r="K130" s="51"/>
      <c r="L130" s="102">
        <f t="shared" si="8"/>
        <v>0</v>
      </c>
      <c r="M130" s="122">
        <f t="shared" si="9"/>
        <v>0</v>
      </c>
      <c r="N130" s="51"/>
      <c r="O130" s="51"/>
      <c r="P130" s="122">
        <f t="shared" si="10"/>
        <v>0</v>
      </c>
      <c r="Q130" s="179"/>
      <c r="R130" s="175"/>
      <c r="S130" s="176" t="str">
        <f t="shared" si="11"/>
        <v/>
      </c>
      <c r="T130" s="65" t="str">
        <f t="shared" si="12"/>
        <v/>
      </c>
      <c r="U130">
        <f t="shared" si="13"/>
        <v>0</v>
      </c>
      <c r="W130" s="175" t="str">
        <f t="shared" si="14"/>
        <v/>
      </c>
    </row>
    <row r="131" spans="1:23" ht="15" x14ac:dyDescent="0.2">
      <c r="A131" s="100">
        <v>108</v>
      </c>
      <c r="B131" s="104" t="str">
        <f>IF(G131="","",VLOOKUP(G131,'Account Codes'!$A$2:$C$788,3,FALSE))</f>
        <v/>
      </c>
      <c r="C131" s="183" t="str">
        <f t="shared" si="15"/>
        <v/>
      </c>
      <c r="D131" s="81"/>
      <c r="E131" s="112" t="str">
        <f>IF(AND(LEN(D131)&gt;0,LEN(C131)&gt;0),"ERROR - please do not enter internal order AND cost centre",IF(LEN(C131)&gt;0,VLOOKUP(C131,'Account Codes'!$E$2:$F$5001,2,FALSE),IF(LEN(D131)&gt;0,VLOOKUP(D131,'Account Codes'!$H$2:$I$12186,2,FALSE),"")))</f>
        <v/>
      </c>
      <c r="F131" s="81"/>
      <c r="G131" s="61"/>
      <c r="H131" s="112" t="str">
        <f>IF(LEN(G131)=0,"",VLOOKUP(VALUE(G131),'Account Codes'!$A$2:$C$788,2,FALSE))</f>
        <v/>
      </c>
      <c r="I131" s="50"/>
      <c r="J131" s="184" t="s">
        <v>18</v>
      </c>
      <c r="K131" s="51"/>
      <c r="L131" s="102">
        <f t="shared" si="8"/>
        <v>0</v>
      </c>
      <c r="M131" s="122">
        <f t="shared" si="9"/>
        <v>0</v>
      </c>
      <c r="N131" s="51"/>
      <c r="O131" s="51"/>
      <c r="P131" s="122">
        <f t="shared" si="10"/>
        <v>0</v>
      </c>
      <c r="Q131" s="179"/>
      <c r="R131" s="175"/>
      <c r="S131" s="176" t="str">
        <f t="shared" si="11"/>
        <v/>
      </c>
      <c r="T131" s="65" t="str">
        <f t="shared" si="12"/>
        <v/>
      </c>
      <c r="U131">
        <f t="shared" si="13"/>
        <v>0</v>
      </c>
      <c r="W131" s="175" t="str">
        <f t="shared" si="14"/>
        <v/>
      </c>
    </row>
    <row r="132" spans="1:23" ht="15" x14ac:dyDescent="0.2">
      <c r="A132" s="100">
        <v>109</v>
      </c>
      <c r="B132" s="104" t="str">
        <f>IF(G132="","",VLOOKUP(G132,'Account Codes'!$A$2:$C$788,3,FALSE))</f>
        <v/>
      </c>
      <c r="C132" s="183" t="str">
        <f t="shared" si="15"/>
        <v/>
      </c>
      <c r="D132" s="81"/>
      <c r="E132" s="112" t="str">
        <f>IF(AND(LEN(D132)&gt;0,LEN(C132)&gt;0),"ERROR - please do not enter internal order AND cost centre",IF(LEN(C132)&gt;0,VLOOKUP(C132,'Account Codes'!$E$2:$F$5001,2,FALSE),IF(LEN(D132)&gt;0,VLOOKUP(D132,'Account Codes'!$H$2:$I$12186,2,FALSE),"")))</f>
        <v/>
      </c>
      <c r="F132" s="81"/>
      <c r="G132" s="61"/>
      <c r="H132" s="112" t="str">
        <f>IF(LEN(G132)=0,"",VLOOKUP(VALUE(G132),'Account Codes'!$A$2:$C$788,2,FALSE))</f>
        <v/>
      </c>
      <c r="I132" s="50"/>
      <c r="J132" s="184" t="s">
        <v>18</v>
      </c>
      <c r="K132" s="51"/>
      <c r="L132" s="102">
        <f t="shared" si="8"/>
        <v>0</v>
      </c>
      <c r="M132" s="122">
        <f t="shared" si="9"/>
        <v>0</v>
      </c>
      <c r="N132" s="51"/>
      <c r="O132" s="51"/>
      <c r="P132" s="122">
        <f t="shared" si="10"/>
        <v>0</v>
      </c>
      <c r="Q132" s="179"/>
      <c r="R132" s="175"/>
      <c r="S132" s="176" t="str">
        <f t="shared" si="11"/>
        <v/>
      </c>
      <c r="T132" s="65" t="str">
        <f t="shared" si="12"/>
        <v/>
      </c>
      <c r="U132">
        <f t="shared" si="13"/>
        <v>0</v>
      </c>
      <c r="W132" s="175" t="str">
        <f t="shared" si="14"/>
        <v/>
      </c>
    </row>
    <row r="133" spans="1:23" ht="15" x14ac:dyDescent="0.2">
      <c r="A133" s="100">
        <v>110</v>
      </c>
      <c r="B133" s="104" t="str">
        <f>IF(G133="","",VLOOKUP(G133,'Account Codes'!$A$2:$C$788,3,FALSE))</f>
        <v/>
      </c>
      <c r="C133" s="183" t="str">
        <f t="shared" si="15"/>
        <v/>
      </c>
      <c r="D133" s="81"/>
      <c r="E133" s="112" t="str">
        <f>IF(AND(LEN(D133)&gt;0,LEN(C133)&gt;0),"ERROR - please do not enter internal order AND cost centre",IF(LEN(C133)&gt;0,VLOOKUP(C133,'Account Codes'!$E$2:$F$5001,2,FALSE),IF(LEN(D133)&gt;0,VLOOKUP(D133,'Account Codes'!$H$2:$I$12186,2,FALSE),"")))</f>
        <v/>
      </c>
      <c r="F133" s="81"/>
      <c r="G133" s="61"/>
      <c r="H133" s="112" t="str">
        <f>IF(LEN(G133)=0,"",VLOOKUP(VALUE(G133),'Account Codes'!$A$2:$C$788,2,FALSE))</f>
        <v/>
      </c>
      <c r="I133" s="50"/>
      <c r="J133" s="184" t="s">
        <v>18</v>
      </c>
      <c r="K133" s="51"/>
      <c r="L133" s="102">
        <f t="shared" si="8"/>
        <v>0</v>
      </c>
      <c r="M133" s="122">
        <f t="shared" si="9"/>
        <v>0</v>
      </c>
      <c r="N133" s="51"/>
      <c r="O133" s="51"/>
      <c r="P133" s="122">
        <f t="shared" si="10"/>
        <v>0</v>
      </c>
      <c r="Q133" s="179"/>
      <c r="R133" s="175"/>
      <c r="S133" s="176" t="str">
        <f t="shared" si="11"/>
        <v/>
      </c>
      <c r="T133" s="65" t="str">
        <f t="shared" si="12"/>
        <v/>
      </c>
      <c r="U133">
        <f t="shared" si="13"/>
        <v>0</v>
      </c>
      <c r="W133" s="175" t="str">
        <f t="shared" si="14"/>
        <v/>
      </c>
    </row>
    <row r="134" spans="1:23" ht="15" x14ac:dyDescent="0.2">
      <c r="A134" s="100">
        <v>111</v>
      </c>
      <c r="B134" s="104" t="str">
        <f>IF(G134="","",VLOOKUP(G134,'Account Codes'!$A$2:$C$788,3,FALSE))</f>
        <v/>
      </c>
      <c r="C134" s="183" t="str">
        <f t="shared" si="15"/>
        <v/>
      </c>
      <c r="D134" s="81"/>
      <c r="E134" s="112" t="str">
        <f>IF(AND(LEN(D134)&gt;0,LEN(C134)&gt;0),"ERROR - please do not enter internal order AND cost centre",IF(LEN(C134)&gt;0,VLOOKUP(C134,'Account Codes'!$E$2:$F$5001,2,FALSE),IF(LEN(D134)&gt;0,VLOOKUP(D134,'Account Codes'!$H$2:$I$12186,2,FALSE),"")))</f>
        <v/>
      </c>
      <c r="F134" s="81"/>
      <c r="G134" s="61"/>
      <c r="H134" s="112" t="str">
        <f>IF(LEN(G134)=0,"",VLOOKUP(VALUE(G134),'Account Codes'!$A$2:$C$788,2,FALSE))</f>
        <v/>
      </c>
      <c r="I134" s="50"/>
      <c r="J134" s="184" t="s">
        <v>18</v>
      </c>
      <c r="K134" s="51"/>
      <c r="L134" s="102">
        <f t="shared" si="8"/>
        <v>0</v>
      </c>
      <c r="M134" s="122">
        <f t="shared" si="9"/>
        <v>0</v>
      </c>
      <c r="N134" s="51"/>
      <c r="O134" s="51"/>
      <c r="P134" s="122">
        <f t="shared" si="10"/>
        <v>0</v>
      </c>
      <c r="Q134" s="179"/>
      <c r="R134" s="175"/>
      <c r="S134" s="176" t="str">
        <f t="shared" si="11"/>
        <v/>
      </c>
      <c r="T134" s="65" t="str">
        <f t="shared" si="12"/>
        <v/>
      </c>
      <c r="U134">
        <f t="shared" si="13"/>
        <v>0</v>
      </c>
      <c r="W134" s="175" t="str">
        <f t="shared" si="14"/>
        <v/>
      </c>
    </row>
    <row r="135" spans="1:23" ht="15" x14ac:dyDescent="0.2">
      <c r="A135" s="100">
        <v>112</v>
      </c>
      <c r="B135" s="104" t="str">
        <f>IF(G135="","",VLOOKUP(G135,'Account Codes'!$A$2:$C$788,3,FALSE))</f>
        <v/>
      </c>
      <c r="C135" s="183" t="str">
        <f t="shared" si="15"/>
        <v/>
      </c>
      <c r="D135" s="81"/>
      <c r="E135" s="112" t="str">
        <f>IF(AND(LEN(D135)&gt;0,LEN(C135)&gt;0),"ERROR - please do not enter internal order AND cost centre",IF(LEN(C135)&gt;0,VLOOKUP(C135,'Account Codes'!$E$2:$F$5001,2,FALSE),IF(LEN(D135)&gt;0,VLOOKUP(D135,'Account Codes'!$H$2:$I$12186,2,FALSE),"")))</f>
        <v/>
      </c>
      <c r="F135" s="81"/>
      <c r="G135" s="61"/>
      <c r="H135" s="112" t="str">
        <f>IF(LEN(G135)=0,"",VLOOKUP(VALUE(G135),'Account Codes'!$A$2:$C$788,2,FALSE))</f>
        <v/>
      </c>
      <c r="I135" s="50"/>
      <c r="J135" s="184" t="s">
        <v>18</v>
      </c>
      <c r="K135" s="51"/>
      <c r="L135" s="102">
        <f t="shared" si="8"/>
        <v>0</v>
      </c>
      <c r="M135" s="122">
        <f t="shared" si="9"/>
        <v>0</v>
      </c>
      <c r="N135" s="51"/>
      <c r="O135" s="51"/>
      <c r="P135" s="122">
        <f t="shared" si="10"/>
        <v>0</v>
      </c>
      <c r="Q135" s="179"/>
      <c r="R135" s="175"/>
      <c r="S135" s="176" t="str">
        <f t="shared" si="11"/>
        <v/>
      </c>
      <c r="T135" s="65" t="str">
        <f t="shared" si="12"/>
        <v/>
      </c>
      <c r="U135">
        <f t="shared" si="13"/>
        <v>0</v>
      </c>
      <c r="W135" s="175" t="str">
        <f t="shared" si="14"/>
        <v/>
      </c>
    </row>
    <row r="136" spans="1:23" ht="15" x14ac:dyDescent="0.2">
      <c r="A136" s="100">
        <v>113</v>
      </c>
      <c r="B136" s="104" t="str">
        <f>IF(G136="","",VLOOKUP(G136,'Account Codes'!$A$2:$C$788,3,FALSE))</f>
        <v/>
      </c>
      <c r="C136" s="183" t="str">
        <f t="shared" si="15"/>
        <v/>
      </c>
      <c r="D136" s="81"/>
      <c r="E136" s="112" t="str">
        <f>IF(AND(LEN(D136)&gt;0,LEN(C136)&gt;0),"ERROR - please do not enter internal order AND cost centre",IF(LEN(C136)&gt;0,VLOOKUP(C136,'Account Codes'!$E$2:$F$5001,2,FALSE),IF(LEN(D136)&gt;0,VLOOKUP(D136,'Account Codes'!$H$2:$I$12186,2,FALSE),"")))</f>
        <v/>
      </c>
      <c r="F136" s="81"/>
      <c r="G136" s="61"/>
      <c r="H136" s="112" t="str">
        <f>IF(LEN(G136)=0,"",VLOOKUP(VALUE(G136),'Account Codes'!$A$2:$C$788,2,FALSE))</f>
        <v/>
      </c>
      <c r="I136" s="50"/>
      <c r="J136" s="184" t="s">
        <v>18</v>
      </c>
      <c r="K136" s="51"/>
      <c r="L136" s="102">
        <f t="shared" si="8"/>
        <v>0</v>
      </c>
      <c r="M136" s="122">
        <f t="shared" si="9"/>
        <v>0</v>
      </c>
      <c r="N136" s="51"/>
      <c r="O136" s="51"/>
      <c r="P136" s="122">
        <f t="shared" si="10"/>
        <v>0</v>
      </c>
      <c r="Q136" s="179"/>
      <c r="R136" s="175"/>
      <c r="S136" s="176" t="str">
        <f t="shared" si="11"/>
        <v/>
      </c>
      <c r="T136" s="65" t="str">
        <f t="shared" si="12"/>
        <v/>
      </c>
      <c r="U136">
        <f t="shared" si="13"/>
        <v>0</v>
      </c>
      <c r="W136" s="175" t="str">
        <f t="shared" si="14"/>
        <v/>
      </c>
    </row>
    <row r="137" spans="1:23" ht="15" x14ac:dyDescent="0.2">
      <c r="A137" s="100">
        <v>114</v>
      </c>
      <c r="B137" s="104" t="str">
        <f>IF(G137="","",VLOOKUP(G137,'Account Codes'!$A$2:$C$788,3,FALSE))</f>
        <v/>
      </c>
      <c r="C137" s="183" t="str">
        <f t="shared" si="15"/>
        <v/>
      </c>
      <c r="D137" s="81"/>
      <c r="E137" s="112" t="str">
        <f>IF(AND(LEN(D137)&gt;0,LEN(C137)&gt;0),"ERROR - please do not enter internal order AND cost centre",IF(LEN(C137)&gt;0,VLOOKUP(C137,'Account Codes'!$E$2:$F$5001,2,FALSE),IF(LEN(D137)&gt;0,VLOOKUP(D137,'Account Codes'!$H$2:$I$12186,2,FALSE),"")))</f>
        <v/>
      </c>
      <c r="F137" s="81"/>
      <c r="G137" s="61"/>
      <c r="H137" s="112" t="str">
        <f>IF(LEN(G137)=0,"",VLOOKUP(VALUE(G137),'Account Codes'!$A$2:$C$788,2,FALSE))</f>
        <v/>
      </c>
      <c r="I137" s="50"/>
      <c r="J137" s="184" t="s">
        <v>18</v>
      </c>
      <c r="K137" s="51"/>
      <c r="L137" s="102">
        <f t="shared" si="8"/>
        <v>0</v>
      </c>
      <c r="M137" s="122">
        <f t="shared" si="9"/>
        <v>0</v>
      </c>
      <c r="N137" s="51"/>
      <c r="O137" s="51"/>
      <c r="P137" s="122">
        <f t="shared" si="10"/>
        <v>0</v>
      </c>
      <c r="Q137" s="179"/>
      <c r="R137" s="175"/>
      <c r="S137" s="176" t="str">
        <f t="shared" si="11"/>
        <v/>
      </c>
      <c r="T137" s="65" t="str">
        <f t="shared" si="12"/>
        <v/>
      </c>
      <c r="U137">
        <f t="shared" si="13"/>
        <v>0</v>
      </c>
      <c r="W137" s="175" t="str">
        <f t="shared" si="14"/>
        <v/>
      </c>
    </row>
    <row r="138" spans="1:23" ht="15" x14ac:dyDescent="0.2">
      <c r="A138" s="100">
        <v>115</v>
      </c>
      <c r="B138" s="104" t="str">
        <f>IF(G138="","",VLOOKUP(G138,'Account Codes'!$A$2:$C$788,3,FALSE))</f>
        <v/>
      </c>
      <c r="C138" s="183" t="str">
        <f t="shared" si="15"/>
        <v/>
      </c>
      <c r="D138" s="81"/>
      <c r="E138" s="112" t="str">
        <f>IF(AND(LEN(D138)&gt;0,LEN(C138)&gt;0),"ERROR - please do not enter internal order AND cost centre",IF(LEN(C138)&gt;0,VLOOKUP(C138,'Account Codes'!$E$2:$F$5001,2,FALSE),IF(LEN(D138)&gt;0,VLOOKUP(D138,'Account Codes'!$H$2:$I$12186,2,FALSE),"")))</f>
        <v/>
      </c>
      <c r="F138" s="81"/>
      <c r="G138" s="61"/>
      <c r="H138" s="112" t="str">
        <f>IF(LEN(G138)=0,"",VLOOKUP(VALUE(G138),'Account Codes'!$A$2:$C$788,2,FALSE))</f>
        <v/>
      </c>
      <c r="I138" s="50"/>
      <c r="J138" s="184" t="s">
        <v>18</v>
      </c>
      <c r="K138" s="51"/>
      <c r="L138" s="102">
        <f t="shared" si="8"/>
        <v>0</v>
      </c>
      <c r="M138" s="122">
        <f t="shared" si="9"/>
        <v>0</v>
      </c>
      <c r="N138" s="51"/>
      <c r="O138" s="51"/>
      <c r="P138" s="122">
        <f t="shared" si="10"/>
        <v>0</v>
      </c>
      <c r="Q138" s="179"/>
      <c r="R138" s="175"/>
      <c r="S138" s="176" t="str">
        <f t="shared" si="11"/>
        <v/>
      </c>
      <c r="T138" s="65" t="str">
        <f t="shared" si="12"/>
        <v/>
      </c>
      <c r="U138">
        <f t="shared" si="13"/>
        <v>0</v>
      </c>
      <c r="W138" s="175" t="str">
        <f t="shared" si="14"/>
        <v/>
      </c>
    </row>
    <row r="139" spans="1:23" ht="15" x14ac:dyDescent="0.2">
      <c r="A139" s="100">
        <v>116</v>
      </c>
      <c r="B139" s="104" t="str">
        <f>IF(G139="","",VLOOKUP(G139,'Account Codes'!$A$2:$C$788,3,FALSE))</f>
        <v/>
      </c>
      <c r="C139" s="183" t="str">
        <f t="shared" si="15"/>
        <v/>
      </c>
      <c r="D139" s="81"/>
      <c r="E139" s="112" t="str">
        <f>IF(AND(LEN(D139)&gt;0,LEN(C139)&gt;0),"ERROR - please do not enter internal order AND cost centre",IF(LEN(C139)&gt;0,VLOOKUP(C139,'Account Codes'!$E$2:$F$5001,2,FALSE),IF(LEN(D139)&gt;0,VLOOKUP(D139,'Account Codes'!$H$2:$I$12186,2,FALSE),"")))</f>
        <v/>
      </c>
      <c r="F139" s="81"/>
      <c r="G139" s="61"/>
      <c r="H139" s="112" t="str">
        <f>IF(LEN(G139)=0,"",VLOOKUP(VALUE(G139),'Account Codes'!$A$2:$C$788,2,FALSE))</f>
        <v/>
      </c>
      <c r="I139" s="50"/>
      <c r="J139" s="184" t="s">
        <v>18</v>
      </c>
      <c r="K139" s="51"/>
      <c r="L139" s="102">
        <f t="shared" si="8"/>
        <v>0</v>
      </c>
      <c r="M139" s="122">
        <f t="shared" si="9"/>
        <v>0</v>
      </c>
      <c r="N139" s="51"/>
      <c r="O139" s="51"/>
      <c r="P139" s="122">
        <f t="shared" si="10"/>
        <v>0</v>
      </c>
      <c r="Q139" s="179"/>
      <c r="R139" s="175"/>
      <c r="S139" s="176" t="str">
        <f t="shared" si="11"/>
        <v/>
      </c>
      <c r="T139" s="65" t="str">
        <f t="shared" si="12"/>
        <v/>
      </c>
      <c r="U139">
        <f t="shared" si="13"/>
        <v>0</v>
      </c>
      <c r="W139" s="175" t="str">
        <f t="shared" si="14"/>
        <v/>
      </c>
    </row>
    <row r="140" spans="1:23" ht="15" x14ac:dyDescent="0.2">
      <c r="A140" s="100">
        <v>117</v>
      </c>
      <c r="B140" s="104" t="str">
        <f>IF(G140="","",VLOOKUP(G140,'Account Codes'!$A$2:$C$788,3,FALSE))</f>
        <v/>
      </c>
      <c r="C140" s="183" t="str">
        <f t="shared" si="15"/>
        <v/>
      </c>
      <c r="D140" s="81"/>
      <c r="E140" s="112" t="str">
        <f>IF(AND(LEN(D140)&gt;0,LEN(C140)&gt;0),"ERROR - please do not enter internal order AND cost centre",IF(LEN(C140)&gt;0,VLOOKUP(C140,'Account Codes'!$E$2:$F$5001,2,FALSE),IF(LEN(D140)&gt;0,VLOOKUP(D140,'Account Codes'!$H$2:$I$12186,2,FALSE),"")))</f>
        <v/>
      </c>
      <c r="F140" s="81"/>
      <c r="G140" s="61"/>
      <c r="H140" s="112" t="str">
        <f>IF(LEN(G140)=0,"",VLOOKUP(VALUE(G140),'Account Codes'!$A$2:$C$788,2,FALSE))</f>
        <v/>
      </c>
      <c r="I140" s="50"/>
      <c r="J140" s="184" t="s">
        <v>18</v>
      </c>
      <c r="K140" s="51"/>
      <c r="L140" s="102">
        <f t="shared" si="8"/>
        <v>0</v>
      </c>
      <c r="M140" s="122">
        <f t="shared" si="9"/>
        <v>0</v>
      </c>
      <c r="N140" s="51"/>
      <c r="O140" s="51"/>
      <c r="P140" s="122">
        <f t="shared" si="10"/>
        <v>0</v>
      </c>
      <c r="Q140" s="179"/>
      <c r="R140" s="175"/>
      <c r="S140" s="176" t="str">
        <f t="shared" si="11"/>
        <v/>
      </c>
      <c r="T140" s="65" t="str">
        <f t="shared" si="12"/>
        <v/>
      </c>
      <c r="U140">
        <f t="shared" si="13"/>
        <v>0</v>
      </c>
      <c r="W140" s="175" t="str">
        <f t="shared" si="14"/>
        <v/>
      </c>
    </row>
    <row r="141" spans="1:23" ht="15" x14ac:dyDescent="0.2">
      <c r="A141" s="100">
        <v>118</v>
      </c>
      <c r="B141" s="104" t="str">
        <f>IF(G141="","",VLOOKUP(G141,'Account Codes'!$A$2:$C$788,3,FALSE))</f>
        <v/>
      </c>
      <c r="C141" s="183" t="str">
        <f t="shared" si="15"/>
        <v/>
      </c>
      <c r="D141" s="81"/>
      <c r="E141" s="112" t="str">
        <f>IF(AND(LEN(D141)&gt;0,LEN(C141)&gt;0),"ERROR - please do not enter internal order AND cost centre",IF(LEN(C141)&gt;0,VLOOKUP(C141,'Account Codes'!$E$2:$F$5001,2,FALSE),IF(LEN(D141)&gt;0,VLOOKUP(D141,'Account Codes'!$H$2:$I$12186,2,FALSE),"")))</f>
        <v/>
      </c>
      <c r="F141" s="81"/>
      <c r="G141" s="61"/>
      <c r="H141" s="112" t="str">
        <f>IF(LEN(G141)=0,"",VLOOKUP(VALUE(G141),'Account Codes'!$A$2:$C$788,2,FALSE))</f>
        <v/>
      </c>
      <c r="I141" s="50"/>
      <c r="J141" s="184" t="s">
        <v>18</v>
      </c>
      <c r="K141" s="51"/>
      <c r="L141" s="102">
        <f t="shared" si="8"/>
        <v>0</v>
      </c>
      <c r="M141" s="122">
        <f t="shared" si="9"/>
        <v>0</v>
      </c>
      <c r="N141" s="51"/>
      <c r="O141" s="51"/>
      <c r="P141" s="122">
        <f t="shared" si="10"/>
        <v>0</v>
      </c>
      <c r="Q141" s="179"/>
      <c r="R141" s="175"/>
      <c r="S141" s="176" t="str">
        <f t="shared" si="11"/>
        <v/>
      </c>
      <c r="T141" s="65" t="str">
        <f t="shared" si="12"/>
        <v/>
      </c>
      <c r="U141">
        <f t="shared" si="13"/>
        <v>0</v>
      </c>
      <c r="W141" s="175" t="str">
        <f t="shared" si="14"/>
        <v/>
      </c>
    </row>
    <row r="142" spans="1:23" ht="15" x14ac:dyDescent="0.2">
      <c r="A142" s="100">
        <v>119</v>
      </c>
      <c r="B142" s="104" t="str">
        <f>IF(G142="","",VLOOKUP(G142,'Account Codes'!$A$2:$C$788,3,FALSE))</f>
        <v/>
      </c>
      <c r="C142" s="183" t="str">
        <f t="shared" si="15"/>
        <v/>
      </c>
      <c r="D142" s="81"/>
      <c r="E142" s="112" t="str">
        <f>IF(AND(LEN(D142)&gt;0,LEN(C142)&gt;0),"ERROR - please do not enter internal order AND cost centre",IF(LEN(C142)&gt;0,VLOOKUP(C142,'Account Codes'!$E$2:$F$5001,2,FALSE),IF(LEN(D142)&gt;0,VLOOKUP(D142,'Account Codes'!$H$2:$I$12186,2,FALSE),"")))</f>
        <v/>
      </c>
      <c r="F142" s="81"/>
      <c r="G142" s="61"/>
      <c r="H142" s="112" t="str">
        <f>IF(LEN(G142)=0,"",VLOOKUP(VALUE(G142),'Account Codes'!$A$2:$C$788,2,FALSE))</f>
        <v/>
      </c>
      <c r="I142" s="50"/>
      <c r="J142" s="184" t="s">
        <v>18</v>
      </c>
      <c r="K142" s="51"/>
      <c r="L142" s="102">
        <f t="shared" si="8"/>
        <v>0</v>
      </c>
      <c r="M142" s="122">
        <f t="shared" si="9"/>
        <v>0</v>
      </c>
      <c r="N142" s="51"/>
      <c r="O142" s="51"/>
      <c r="P142" s="122">
        <f t="shared" si="10"/>
        <v>0</v>
      </c>
      <c r="Q142" s="179"/>
      <c r="R142" s="175"/>
      <c r="S142" s="176" t="str">
        <f t="shared" si="11"/>
        <v/>
      </c>
      <c r="T142" s="65" t="str">
        <f t="shared" si="12"/>
        <v/>
      </c>
      <c r="U142">
        <f t="shared" si="13"/>
        <v>0</v>
      </c>
      <c r="W142" s="175" t="str">
        <f t="shared" si="14"/>
        <v/>
      </c>
    </row>
    <row r="143" spans="1:23" ht="15" x14ac:dyDescent="0.2">
      <c r="A143" s="100">
        <v>120</v>
      </c>
      <c r="B143" s="104" t="str">
        <f>IF(G143="","",VLOOKUP(G143,'Account Codes'!$A$2:$C$788,3,FALSE))</f>
        <v/>
      </c>
      <c r="C143" s="183" t="str">
        <f t="shared" si="15"/>
        <v/>
      </c>
      <c r="D143" s="81"/>
      <c r="E143" s="112" t="str">
        <f>IF(AND(LEN(D143)&gt;0,LEN(C143)&gt;0),"ERROR - please do not enter internal order AND cost centre",IF(LEN(C143)&gt;0,VLOOKUP(C143,'Account Codes'!$E$2:$F$5001,2,FALSE),IF(LEN(D143)&gt;0,VLOOKUP(D143,'Account Codes'!$H$2:$I$12186,2,FALSE),"")))</f>
        <v/>
      </c>
      <c r="F143" s="81"/>
      <c r="G143" s="61"/>
      <c r="H143" s="112" t="str">
        <f>IF(LEN(G143)=0,"",VLOOKUP(VALUE(G143),'Account Codes'!$A$2:$C$788,2,FALSE))</f>
        <v/>
      </c>
      <c r="I143" s="50"/>
      <c r="J143" s="184" t="s">
        <v>18</v>
      </c>
      <c r="K143" s="51"/>
      <c r="L143" s="102">
        <f t="shared" si="8"/>
        <v>0</v>
      </c>
      <c r="M143" s="122">
        <f t="shared" si="9"/>
        <v>0</v>
      </c>
      <c r="N143" s="51"/>
      <c r="O143" s="51"/>
      <c r="P143" s="122">
        <f t="shared" si="10"/>
        <v>0</v>
      </c>
      <c r="Q143" s="179"/>
      <c r="R143" s="175"/>
      <c r="S143" s="176" t="str">
        <f t="shared" si="11"/>
        <v/>
      </c>
      <c r="T143" s="65" t="str">
        <f t="shared" si="12"/>
        <v/>
      </c>
      <c r="U143">
        <f t="shared" si="13"/>
        <v>0</v>
      </c>
      <c r="W143" s="175" t="str">
        <f t="shared" si="14"/>
        <v/>
      </c>
    </row>
    <row r="144" spans="1:23" ht="15" x14ac:dyDescent="0.2">
      <c r="A144" s="100">
        <v>121</v>
      </c>
      <c r="B144" s="104" t="str">
        <f>IF(G144="","",VLOOKUP(G144,'Account Codes'!$A$2:$C$788,3,FALSE))</f>
        <v/>
      </c>
      <c r="C144" s="183" t="str">
        <f t="shared" si="15"/>
        <v/>
      </c>
      <c r="D144" s="81"/>
      <c r="E144" s="112" t="str">
        <f>IF(AND(LEN(D144)&gt;0,LEN(C144)&gt;0),"ERROR - please do not enter internal order AND cost centre",IF(LEN(C144)&gt;0,VLOOKUP(C144,'Account Codes'!$E$2:$F$5001,2,FALSE),IF(LEN(D144)&gt;0,VLOOKUP(D144,'Account Codes'!$H$2:$I$12186,2,FALSE),"")))</f>
        <v/>
      </c>
      <c r="F144" s="81"/>
      <c r="G144" s="61"/>
      <c r="H144" s="112" t="str">
        <f>IF(LEN(G144)=0,"",VLOOKUP(VALUE(G144),'Account Codes'!$A$2:$C$788,2,FALSE))</f>
        <v/>
      </c>
      <c r="I144" s="50"/>
      <c r="J144" s="184" t="s">
        <v>18</v>
      </c>
      <c r="K144" s="51"/>
      <c r="L144" s="102">
        <f t="shared" si="8"/>
        <v>0</v>
      </c>
      <c r="M144" s="122">
        <f t="shared" si="9"/>
        <v>0</v>
      </c>
      <c r="N144" s="51"/>
      <c r="O144" s="51"/>
      <c r="P144" s="122">
        <f t="shared" si="10"/>
        <v>0</v>
      </c>
      <c r="Q144" s="179"/>
      <c r="R144" s="175"/>
      <c r="S144" s="176" t="str">
        <f t="shared" si="11"/>
        <v/>
      </c>
      <c r="T144" s="65" t="str">
        <f t="shared" si="12"/>
        <v/>
      </c>
      <c r="U144">
        <f t="shared" si="13"/>
        <v>0</v>
      </c>
      <c r="W144" s="175" t="str">
        <f t="shared" si="14"/>
        <v/>
      </c>
    </row>
    <row r="145" spans="1:23" ht="15" x14ac:dyDescent="0.2">
      <c r="A145" s="100">
        <v>122</v>
      </c>
      <c r="B145" s="104" t="str">
        <f>IF(G145="","",VLOOKUP(G145,'Account Codes'!$A$2:$C$788,3,FALSE))</f>
        <v/>
      </c>
      <c r="C145" s="183" t="str">
        <f t="shared" si="15"/>
        <v/>
      </c>
      <c r="D145" s="81"/>
      <c r="E145" s="112" t="str">
        <f>IF(AND(LEN(D145)&gt;0,LEN(C145)&gt;0),"ERROR - please do not enter internal order AND cost centre",IF(LEN(C145)&gt;0,VLOOKUP(C145,'Account Codes'!$E$2:$F$5001,2,FALSE),IF(LEN(D145)&gt;0,VLOOKUP(D145,'Account Codes'!$H$2:$I$12186,2,FALSE),"")))</f>
        <v/>
      </c>
      <c r="F145" s="81"/>
      <c r="G145" s="61"/>
      <c r="H145" s="112" t="str">
        <f>IF(LEN(G145)=0,"",VLOOKUP(VALUE(G145),'Account Codes'!$A$2:$C$788,2,FALSE))</f>
        <v/>
      </c>
      <c r="I145" s="50"/>
      <c r="J145" s="184" t="s">
        <v>18</v>
      </c>
      <c r="K145" s="51"/>
      <c r="L145" s="102">
        <f t="shared" si="8"/>
        <v>0</v>
      </c>
      <c r="M145" s="122">
        <f t="shared" si="9"/>
        <v>0</v>
      </c>
      <c r="N145" s="51"/>
      <c r="O145" s="51"/>
      <c r="P145" s="122">
        <f t="shared" si="10"/>
        <v>0</v>
      </c>
      <c r="Q145" s="179"/>
      <c r="R145" s="175"/>
      <c r="S145" s="176" t="str">
        <f t="shared" si="11"/>
        <v/>
      </c>
      <c r="T145" s="65" t="str">
        <f t="shared" si="12"/>
        <v/>
      </c>
      <c r="U145">
        <f t="shared" si="13"/>
        <v>0</v>
      </c>
      <c r="W145" s="175" t="str">
        <f t="shared" si="14"/>
        <v/>
      </c>
    </row>
    <row r="146" spans="1:23" ht="15" x14ac:dyDescent="0.2">
      <c r="A146" s="100">
        <v>123</v>
      </c>
      <c r="B146" s="104" t="str">
        <f>IF(G146="","",VLOOKUP(G146,'Account Codes'!$A$2:$C$788,3,FALSE))</f>
        <v/>
      </c>
      <c r="C146" s="183" t="str">
        <f t="shared" si="15"/>
        <v/>
      </c>
      <c r="D146" s="81"/>
      <c r="E146" s="112" t="str">
        <f>IF(AND(LEN(D146)&gt;0,LEN(C146)&gt;0),"ERROR - please do not enter internal order AND cost centre",IF(LEN(C146)&gt;0,VLOOKUP(C146,'Account Codes'!$E$2:$F$5001,2,FALSE),IF(LEN(D146)&gt;0,VLOOKUP(D146,'Account Codes'!$H$2:$I$12186,2,FALSE),"")))</f>
        <v/>
      </c>
      <c r="F146" s="81"/>
      <c r="G146" s="61"/>
      <c r="H146" s="112" t="str">
        <f>IF(LEN(G146)=0,"",VLOOKUP(VALUE(G146),'Account Codes'!$A$2:$C$788,2,FALSE))</f>
        <v/>
      </c>
      <c r="I146" s="50"/>
      <c r="J146" s="184" t="s">
        <v>18</v>
      </c>
      <c r="K146" s="51"/>
      <c r="L146" s="102">
        <f t="shared" si="8"/>
        <v>0</v>
      </c>
      <c r="M146" s="122">
        <f t="shared" si="9"/>
        <v>0</v>
      </c>
      <c r="N146" s="51"/>
      <c r="O146" s="51"/>
      <c r="P146" s="122">
        <f t="shared" si="10"/>
        <v>0</v>
      </c>
      <c r="Q146" s="179"/>
      <c r="R146" s="175"/>
      <c r="S146" s="176" t="str">
        <f t="shared" si="11"/>
        <v/>
      </c>
      <c r="T146" s="65" t="str">
        <f t="shared" si="12"/>
        <v/>
      </c>
      <c r="U146">
        <f t="shared" si="13"/>
        <v>0</v>
      </c>
      <c r="W146" s="175" t="str">
        <f t="shared" si="14"/>
        <v/>
      </c>
    </row>
    <row r="147" spans="1:23" ht="15" x14ac:dyDescent="0.2">
      <c r="A147" s="100">
        <v>124</v>
      </c>
      <c r="B147" s="104" t="str">
        <f>IF(G147="","",VLOOKUP(G147,'Account Codes'!$A$2:$C$788,3,FALSE))</f>
        <v/>
      </c>
      <c r="C147" s="183" t="str">
        <f t="shared" si="15"/>
        <v/>
      </c>
      <c r="D147" s="81"/>
      <c r="E147" s="112" t="str">
        <f>IF(AND(LEN(D147)&gt;0,LEN(C147)&gt;0),"ERROR - please do not enter internal order AND cost centre",IF(LEN(C147)&gt;0,VLOOKUP(C147,'Account Codes'!$E$2:$F$5001,2,FALSE),IF(LEN(D147)&gt;0,VLOOKUP(D147,'Account Codes'!$H$2:$I$12186,2,FALSE),"")))</f>
        <v/>
      </c>
      <c r="F147" s="81"/>
      <c r="G147" s="61"/>
      <c r="H147" s="112" t="str">
        <f>IF(LEN(G147)=0,"",VLOOKUP(VALUE(G147),'Account Codes'!$A$2:$C$788,2,FALSE))</f>
        <v/>
      </c>
      <c r="I147" s="50"/>
      <c r="J147" s="184" t="s">
        <v>18</v>
      </c>
      <c r="K147" s="51"/>
      <c r="L147" s="102">
        <f t="shared" si="8"/>
        <v>0</v>
      </c>
      <c r="M147" s="122">
        <f t="shared" si="9"/>
        <v>0</v>
      </c>
      <c r="N147" s="51"/>
      <c r="O147" s="51"/>
      <c r="P147" s="122">
        <f t="shared" si="10"/>
        <v>0</v>
      </c>
      <c r="Q147" s="179"/>
      <c r="R147" s="175"/>
      <c r="S147" s="176" t="str">
        <f t="shared" si="11"/>
        <v/>
      </c>
      <c r="T147" s="65" t="str">
        <f t="shared" si="12"/>
        <v/>
      </c>
      <c r="U147">
        <f t="shared" si="13"/>
        <v>0</v>
      </c>
      <c r="W147" s="175" t="str">
        <f t="shared" si="14"/>
        <v/>
      </c>
    </row>
    <row r="148" spans="1:23" ht="15" x14ac:dyDescent="0.2">
      <c r="A148" s="100">
        <v>125</v>
      </c>
      <c r="B148" s="104" t="str">
        <f>IF(G148="","",VLOOKUP(G148,'Account Codes'!$A$2:$C$788,3,FALSE))</f>
        <v/>
      </c>
      <c r="C148" s="183" t="str">
        <f t="shared" si="15"/>
        <v/>
      </c>
      <c r="D148" s="81"/>
      <c r="E148" s="112" t="str">
        <f>IF(AND(LEN(D148)&gt;0,LEN(C148)&gt;0),"ERROR - please do not enter internal order AND cost centre",IF(LEN(C148)&gt;0,VLOOKUP(C148,'Account Codes'!$E$2:$F$5001,2,FALSE),IF(LEN(D148)&gt;0,VLOOKUP(D148,'Account Codes'!$H$2:$I$12186,2,FALSE),"")))</f>
        <v/>
      </c>
      <c r="F148" s="81"/>
      <c r="G148" s="61"/>
      <c r="H148" s="112" t="str">
        <f>IF(LEN(G148)=0,"",VLOOKUP(VALUE(G148),'Account Codes'!$A$2:$C$788,2,FALSE))</f>
        <v/>
      </c>
      <c r="I148" s="50"/>
      <c r="J148" s="184" t="s">
        <v>18</v>
      </c>
      <c r="K148" s="51"/>
      <c r="L148" s="102">
        <f t="shared" si="8"/>
        <v>0</v>
      </c>
      <c r="M148" s="122">
        <f t="shared" si="9"/>
        <v>0</v>
      </c>
      <c r="N148" s="51"/>
      <c r="O148" s="51"/>
      <c r="P148" s="122">
        <f t="shared" si="10"/>
        <v>0</v>
      </c>
      <c r="Q148" s="179"/>
      <c r="R148" s="175"/>
      <c r="S148" s="176" t="str">
        <f t="shared" si="11"/>
        <v/>
      </c>
      <c r="T148" s="65" t="str">
        <f t="shared" si="12"/>
        <v/>
      </c>
      <c r="U148">
        <f t="shared" si="13"/>
        <v>0</v>
      </c>
      <c r="W148" s="175" t="str">
        <f t="shared" si="14"/>
        <v/>
      </c>
    </row>
    <row r="149" spans="1:23" ht="15" x14ac:dyDescent="0.2">
      <c r="A149" s="100">
        <v>126</v>
      </c>
      <c r="B149" s="104" t="str">
        <f>IF(G149="","",VLOOKUP(G149,'Account Codes'!$A$2:$C$788,3,FALSE))</f>
        <v/>
      </c>
      <c r="C149" s="183" t="str">
        <f t="shared" si="15"/>
        <v/>
      </c>
      <c r="D149" s="81"/>
      <c r="E149" s="112" t="str">
        <f>IF(AND(LEN(D149)&gt;0,LEN(C149)&gt;0),"ERROR - please do not enter internal order AND cost centre",IF(LEN(C149)&gt;0,VLOOKUP(C149,'Account Codes'!$E$2:$F$5001,2,FALSE),IF(LEN(D149)&gt;0,VLOOKUP(D149,'Account Codes'!$H$2:$I$12186,2,FALSE),"")))</f>
        <v/>
      </c>
      <c r="F149" s="81"/>
      <c r="G149" s="61"/>
      <c r="H149" s="112" t="str">
        <f>IF(LEN(G149)=0,"",VLOOKUP(VALUE(G149),'Account Codes'!$A$2:$C$788,2,FALSE))</f>
        <v/>
      </c>
      <c r="I149" s="50"/>
      <c r="J149" s="184" t="s">
        <v>18</v>
      </c>
      <c r="K149" s="51"/>
      <c r="L149" s="102">
        <f t="shared" si="8"/>
        <v>0</v>
      </c>
      <c r="M149" s="122">
        <f t="shared" si="9"/>
        <v>0</v>
      </c>
      <c r="N149" s="51"/>
      <c r="O149" s="51"/>
      <c r="P149" s="122">
        <f t="shared" si="10"/>
        <v>0</v>
      </c>
      <c r="Q149" s="179"/>
      <c r="R149" s="175"/>
      <c r="S149" s="176" t="str">
        <f t="shared" si="11"/>
        <v/>
      </c>
      <c r="T149" s="65" t="str">
        <f t="shared" si="12"/>
        <v/>
      </c>
      <c r="U149">
        <f t="shared" si="13"/>
        <v>0</v>
      </c>
      <c r="W149" s="175" t="str">
        <f t="shared" si="14"/>
        <v/>
      </c>
    </row>
    <row r="150" spans="1:23" ht="15" x14ac:dyDescent="0.2">
      <c r="A150" s="100">
        <v>127</v>
      </c>
      <c r="B150" s="104" t="str">
        <f>IF(G150="","",VLOOKUP(G150,'Account Codes'!$A$2:$C$788,3,FALSE))</f>
        <v/>
      </c>
      <c r="C150" s="183" t="str">
        <f t="shared" si="15"/>
        <v/>
      </c>
      <c r="D150" s="81"/>
      <c r="E150" s="112" t="str">
        <f>IF(AND(LEN(D150)&gt;0,LEN(C150)&gt;0),"ERROR - please do not enter internal order AND cost centre",IF(LEN(C150)&gt;0,VLOOKUP(C150,'Account Codes'!$E$2:$F$5001,2,FALSE),IF(LEN(D150)&gt;0,VLOOKUP(D150,'Account Codes'!$H$2:$I$12186,2,FALSE),"")))</f>
        <v/>
      </c>
      <c r="F150" s="81"/>
      <c r="G150" s="61"/>
      <c r="H150" s="112" t="str">
        <f>IF(LEN(G150)=0,"",VLOOKUP(VALUE(G150),'Account Codes'!$A$2:$C$788,2,FALSE))</f>
        <v/>
      </c>
      <c r="I150" s="50"/>
      <c r="J150" s="184" t="s">
        <v>18</v>
      </c>
      <c r="K150" s="51"/>
      <c r="L150" s="102">
        <f t="shared" si="8"/>
        <v>0</v>
      </c>
      <c r="M150" s="122">
        <f t="shared" si="9"/>
        <v>0</v>
      </c>
      <c r="N150" s="51"/>
      <c r="O150" s="51"/>
      <c r="P150" s="122">
        <f t="shared" si="10"/>
        <v>0</v>
      </c>
      <c r="Q150" s="179"/>
      <c r="R150" s="175"/>
      <c r="S150" s="176" t="str">
        <f t="shared" si="11"/>
        <v/>
      </c>
      <c r="T150" s="65" t="str">
        <f t="shared" si="12"/>
        <v/>
      </c>
      <c r="U150">
        <f t="shared" si="13"/>
        <v>0</v>
      </c>
      <c r="W150" s="175" t="str">
        <f t="shared" si="14"/>
        <v/>
      </c>
    </row>
    <row r="151" spans="1:23" ht="15" x14ac:dyDescent="0.2">
      <c r="A151" s="100">
        <v>128</v>
      </c>
      <c r="B151" s="104" t="str">
        <f>IF(G151="","",VLOOKUP(G151,'Account Codes'!$A$2:$C$788,3,FALSE))</f>
        <v/>
      </c>
      <c r="C151" s="183" t="str">
        <f t="shared" si="15"/>
        <v/>
      </c>
      <c r="D151" s="81"/>
      <c r="E151" s="112" t="str">
        <f>IF(AND(LEN(D151)&gt;0,LEN(C151)&gt;0),"ERROR - please do not enter internal order AND cost centre",IF(LEN(C151)&gt;0,VLOOKUP(C151,'Account Codes'!$E$2:$F$5001,2,FALSE),IF(LEN(D151)&gt;0,VLOOKUP(D151,'Account Codes'!$H$2:$I$12186,2,FALSE),"")))</f>
        <v/>
      </c>
      <c r="F151" s="81"/>
      <c r="G151" s="61"/>
      <c r="H151" s="112" t="str">
        <f>IF(LEN(G151)=0,"",VLOOKUP(VALUE(G151),'Account Codes'!$A$2:$C$788,2,FALSE))</f>
        <v/>
      </c>
      <c r="I151" s="50"/>
      <c r="J151" s="184" t="s">
        <v>18</v>
      </c>
      <c r="K151" s="51"/>
      <c r="L151" s="102">
        <f t="shared" si="8"/>
        <v>0</v>
      </c>
      <c r="M151" s="122">
        <f t="shared" si="9"/>
        <v>0</v>
      </c>
      <c r="N151" s="51"/>
      <c r="O151" s="51"/>
      <c r="P151" s="122">
        <f t="shared" si="10"/>
        <v>0</v>
      </c>
      <c r="Q151" s="179"/>
      <c r="R151" s="175"/>
      <c r="S151" s="176" t="str">
        <f t="shared" si="11"/>
        <v/>
      </c>
      <c r="T151" s="65" t="str">
        <f t="shared" si="12"/>
        <v/>
      </c>
      <c r="U151">
        <f t="shared" si="13"/>
        <v>0</v>
      </c>
      <c r="W151" s="175" t="str">
        <f t="shared" si="14"/>
        <v/>
      </c>
    </row>
    <row r="152" spans="1:23" ht="15" x14ac:dyDescent="0.2">
      <c r="A152" s="100">
        <v>129</v>
      </c>
      <c r="B152" s="104" t="str">
        <f>IF(G152="","",VLOOKUP(G152,'Account Codes'!$A$2:$C$788,3,FALSE))</f>
        <v/>
      </c>
      <c r="C152" s="183" t="str">
        <f t="shared" si="15"/>
        <v/>
      </c>
      <c r="D152" s="81"/>
      <c r="E152" s="112" t="str">
        <f>IF(AND(LEN(D152)&gt;0,LEN(C152)&gt;0),"ERROR - please do not enter internal order AND cost centre",IF(LEN(C152)&gt;0,VLOOKUP(C152,'Account Codes'!$E$2:$F$5001,2,FALSE),IF(LEN(D152)&gt;0,VLOOKUP(D152,'Account Codes'!$H$2:$I$12186,2,FALSE),"")))</f>
        <v/>
      </c>
      <c r="F152" s="81"/>
      <c r="G152" s="61"/>
      <c r="H152" s="112" t="str">
        <f>IF(LEN(G152)=0,"",VLOOKUP(VALUE(G152),'Account Codes'!$A$2:$C$788,2,FALSE))</f>
        <v/>
      </c>
      <c r="I152" s="50"/>
      <c r="J152" s="184" t="s">
        <v>18</v>
      </c>
      <c r="K152" s="51"/>
      <c r="L152" s="102">
        <f t="shared" si="8"/>
        <v>0</v>
      </c>
      <c r="M152" s="122">
        <f t="shared" si="9"/>
        <v>0</v>
      </c>
      <c r="N152" s="51"/>
      <c r="O152" s="51"/>
      <c r="P152" s="122">
        <f t="shared" si="10"/>
        <v>0</v>
      </c>
      <c r="Q152" s="179"/>
      <c r="R152" s="175"/>
      <c r="S152" s="176" t="str">
        <f t="shared" si="11"/>
        <v/>
      </c>
      <c r="T152" s="65" t="str">
        <f t="shared" si="12"/>
        <v/>
      </c>
      <c r="U152">
        <f t="shared" si="13"/>
        <v>0</v>
      </c>
      <c r="W152" s="175" t="str">
        <f t="shared" si="14"/>
        <v/>
      </c>
    </row>
    <row r="153" spans="1:23" ht="15" x14ac:dyDescent="0.2">
      <c r="A153" s="100">
        <v>130</v>
      </c>
      <c r="B153" s="104" t="str">
        <f>IF(G153="","",VLOOKUP(G153,'Account Codes'!$A$2:$C$788,3,FALSE))</f>
        <v/>
      </c>
      <c r="C153" s="183" t="str">
        <f t="shared" si="15"/>
        <v/>
      </c>
      <c r="D153" s="81"/>
      <c r="E153" s="112" t="str">
        <f>IF(AND(LEN(D153)&gt;0,LEN(C153)&gt;0),"ERROR - please do not enter internal order AND cost centre",IF(LEN(C153)&gt;0,VLOOKUP(C153,'Account Codes'!$E$2:$F$5001,2,FALSE),IF(LEN(D153)&gt;0,VLOOKUP(D153,'Account Codes'!$H$2:$I$12186,2,FALSE),"")))</f>
        <v/>
      </c>
      <c r="F153" s="81"/>
      <c r="G153" s="61"/>
      <c r="H153" s="112" t="str">
        <f>IF(LEN(G153)=0,"",VLOOKUP(VALUE(G153),'Account Codes'!$A$2:$C$788,2,FALSE))</f>
        <v/>
      </c>
      <c r="I153" s="50"/>
      <c r="J153" s="184" t="s">
        <v>18</v>
      </c>
      <c r="K153" s="51"/>
      <c r="L153" s="102">
        <f t="shared" ref="L153:L216" si="16">IF((M153+P153)&gt;49,("ERROR!"),SUM(M153+P153))</f>
        <v>0</v>
      </c>
      <c r="M153" s="122">
        <f t="shared" ref="M153:M216" si="17">LEN(K153)</f>
        <v>0</v>
      </c>
      <c r="N153" s="51"/>
      <c r="O153" s="51"/>
      <c r="P153" s="122">
        <f t="shared" ref="P153:P216" si="18">LEN(O153)</f>
        <v>0</v>
      </c>
      <c r="Q153" s="179"/>
      <c r="R153" s="175"/>
      <c r="S153" s="176" t="str">
        <f t="shared" ref="S153:S216" si="19">IF(G153="","",IF(N153="",1,""))</f>
        <v/>
      </c>
      <c r="T153" s="65" t="str">
        <f t="shared" ref="T153:T216" si="20">IF(G153="","",IF(O153="",1,""))</f>
        <v/>
      </c>
      <c r="U153">
        <f t="shared" ref="U153:U216" si="21">SUM(S153:T153)</f>
        <v>0</v>
      </c>
      <c r="W153" s="175" t="str">
        <f t="shared" ref="W153:W216" si="22">IF(U153=0,"","Please enter a value for Counter Party Type and Name")</f>
        <v/>
      </c>
    </row>
    <row r="154" spans="1:23" ht="15" x14ac:dyDescent="0.2">
      <c r="A154" s="100">
        <v>131</v>
      </c>
      <c r="B154" s="104" t="str">
        <f>IF(G154="","",VLOOKUP(G154,'Account Codes'!$A$2:$C$788,3,FALSE))</f>
        <v/>
      </c>
      <c r="C154" s="183" t="str">
        <f t="shared" ref="C154:C217" si="23">IF(G153="","",$N$2)</f>
        <v/>
      </c>
      <c r="D154" s="81"/>
      <c r="E154" s="112" t="str">
        <f>IF(AND(LEN(D154)&gt;0,LEN(C154)&gt;0),"ERROR - please do not enter internal order AND cost centre",IF(LEN(C154)&gt;0,VLOOKUP(C154,'Account Codes'!$E$2:$F$5001,2,FALSE),IF(LEN(D154)&gt;0,VLOOKUP(D154,'Account Codes'!$H$2:$I$12186,2,FALSE),"")))</f>
        <v/>
      </c>
      <c r="F154" s="81"/>
      <c r="G154" s="61"/>
      <c r="H154" s="112" t="str">
        <f>IF(LEN(G154)=0,"",VLOOKUP(VALUE(G154),'Account Codes'!$A$2:$C$788,2,FALSE))</f>
        <v/>
      </c>
      <c r="I154" s="50"/>
      <c r="J154" s="184" t="s">
        <v>18</v>
      </c>
      <c r="K154" s="51"/>
      <c r="L154" s="102">
        <f t="shared" si="16"/>
        <v>0</v>
      </c>
      <c r="M154" s="122">
        <f t="shared" si="17"/>
        <v>0</v>
      </c>
      <c r="N154" s="51"/>
      <c r="O154" s="51"/>
      <c r="P154" s="122">
        <f t="shared" si="18"/>
        <v>0</v>
      </c>
      <c r="Q154" s="179"/>
      <c r="R154" s="175"/>
      <c r="S154" s="176" t="str">
        <f t="shared" si="19"/>
        <v/>
      </c>
      <c r="T154" s="65" t="str">
        <f t="shared" si="20"/>
        <v/>
      </c>
      <c r="U154">
        <f t="shared" si="21"/>
        <v>0</v>
      </c>
      <c r="W154" s="175" t="str">
        <f t="shared" si="22"/>
        <v/>
      </c>
    </row>
    <row r="155" spans="1:23" ht="15" x14ac:dyDescent="0.2">
      <c r="A155" s="100">
        <v>132</v>
      </c>
      <c r="B155" s="104" t="str">
        <f>IF(G155="","",VLOOKUP(G155,'Account Codes'!$A$2:$C$788,3,FALSE))</f>
        <v/>
      </c>
      <c r="C155" s="183" t="str">
        <f t="shared" si="23"/>
        <v/>
      </c>
      <c r="D155" s="81"/>
      <c r="E155" s="112" t="str">
        <f>IF(AND(LEN(D155)&gt;0,LEN(C155)&gt;0),"ERROR - please do not enter internal order AND cost centre",IF(LEN(C155)&gt;0,VLOOKUP(C155,'Account Codes'!$E$2:$F$5001,2,FALSE),IF(LEN(D155)&gt;0,VLOOKUP(D155,'Account Codes'!$H$2:$I$12186,2,FALSE),"")))</f>
        <v/>
      </c>
      <c r="F155" s="81"/>
      <c r="G155" s="61"/>
      <c r="H155" s="112" t="str">
        <f>IF(LEN(G155)=0,"",VLOOKUP(VALUE(G155),'Account Codes'!$A$2:$C$788,2,FALSE))</f>
        <v/>
      </c>
      <c r="I155" s="50"/>
      <c r="J155" s="184" t="s">
        <v>18</v>
      </c>
      <c r="K155" s="51"/>
      <c r="L155" s="102">
        <f t="shared" si="16"/>
        <v>0</v>
      </c>
      <c r="M155" s="122">
        <f t="shared" si="17"/>
        <v>0</v>
      </c>
      <c r="N155" s="51"/>
      <c r="O155" s="51"/>
      <c r="P155" s="122">
        <f t="shared" si="18"/>
        <v>0</v>
      </c>
      <c r="Q155" s="179"/>
      <c r="R155" s="175"/>
      <c r="S155" s="176" t="str">
        <f t="shared" si="19"/>
        <v/>
      </c>
      <c r="T155" s="65" t="str">
        <f t="shared" si="20"/>
        <v/>
      </c>
      <c r="U155">
        <f t="shared" si="21"/>
        <v>0</v>
      </c>
      <c r="W155" s="175" t="str">
        <f t="shared" si="22"/>
        <v/>
      </c>
    </row>
    <row r="156" spans="1:23" ht="15" x14ac:dyDescent="0.2">
      <c r="A156" s="100">
        <v>133</v>
      </c>
      <c r="B156" s="104" t="str">
        <f>IF(G156="","",VLOOKUP(G156,'Account Codes'!$A$2:$C$788,3,FALSE))</f>
        <v/>
      </c>
      <c r="C156" s="183" t="str">
        <f t="shared" si="23"/>
        <v/>
      </c>
      <c r="D156" s="81"/>
      <c r="E156" s="112" t="str">
        <f>IF(AND(LEN(D156)&gt;0,LEN(C156)&gt;0),"ERROR - please do not enter internal order AND cost centre",IF(LEN(C156)&gt;0,VLOOKUP(C156,'Account Codes'!$E$2:$F$5001,2,FALSE),IF(LEN(D156)&gt;0,VLOOKUP(D156,'Account Codes'!$H$2:$I$12186,2,FALSE),"")))</f>
        <v/>
      </c>
      <c r="F156" s="81"/>
      <c r="G156" s="61"/>
      <c r="H156" s="112" t="str">
        <f>IF(LEN(G156)=0,"",VLOOKUP(VALUE(G156),'Account Codes'!$A$2:$C$788,2,FALSE))</f>
        <v/>
      </c>
      <c r="I156" s="50"/>
      <c r="J156" s="184" t="s">
        <v>18</v>
      </c>
      <c r="K156" s="51"/>
      <c r="L156" s="102">
        <f t="shared" si="16"/>
        <v>0</v>
      </c>
      <c r="M156" s="122">
        <f t="shared" si="17"/>
        <v>0</v>
      </c>
      <c r="N156" s="51"/>
      <c r="O156" s="51"/>
      <c r="P156" s="122">
        <f t="shared" si="18"/>
        <v>0</v>
      </c>
      <c r="Q156" s="179"/>
      <c r="R156" s="175"/>
      <c r="S156" s="176" t="str">
        <f t="shared" si="19"/>
        <v/>
      </c>
      <c r="T156" s="65" t="str">
        <f t="shared" si="20"/>
        <v/>
      </c>
      <c r="U156">
        <f t="shared" si="21"/>
        <v>0</v>
      </c>
      <c r="W156" s="175" t="str">
        <f t="shared" si="22"/>
        <v/>
      </c>
    </row>
    <row r="157" spans="1:23" ht="15" x14ac:dyDescent="0.2">
      <c r="A157" s="100">
        <v>134</v>
      </c>
      <c r="B157" s="104" t="str">
        <f>IF(G157="","",VLOOKUP(G157,'Account Codes'!$A$2:$C$788,3,FALSE))</f>
        <v/>
      </c>
      <c r="C157" s="183" t="str">
        <f t="shared" si="23"/>
        <v/>
      </c>
      <c r="D157" s="81"/>
      <c r="E157" s="112" t="str">
        <f>IF(AND(LEN(D157)&gt;0,LEN(C157)&gt;0),"ERROR - please do not enter internal order AND cost centre",IF(LEN(C157)&gt;0,VLOOKUP(C157,'Account Codes'!$E$2:$F$5001,2,FALSE),IF(LEN(D157)&gt;0,VLOOKUP(D157,'Account Codes'!$H$2:$I$12186,2,FALSE),"")))</f>
        <v/>
      </c>
      <c r="F157" s="81"/>
      <c r="G157" s="61"/>
      <c r="H157" s="112" t="str">
        <f>IF(LEN(G157)=0,"",VLOOKUP(VALUE(G157),'Account Codes'!$A$2:$C$788,2,FALSE))</f>
        <v/>
      </c>
      <c r="I157" s="50"/>
      <c r="J157" s="184" t="s">
        <v>18</v>
      </c>
      <c r="K157" s="51"/>
      <c r="L157" s="102">
        <f t="shared" si="16"/>
        <v>0</v>
      </c>
      <c r="M157" s="122">
        <f t="shared" si="17"/>
        <v>0</v>
      </c>
      <c r="N157" s="51"/>
      <c r="O157" s="51"/>
      <c r="P157" s="122">
        <f t="shared" si="18"/>
        <v>0</v>
      </c>
      <c r="Q157" s="179"/>
      <c r="R157" s="175"/>
      <c r="S157" s="176" t="str">
        <f t="shared" si="19"/>
        <v/>
      </c>
      <c r="T157" s="65" t="str">
        <f t="shared" si="20"/>
        <v/>
      </c>
      <c r="U157">
        <f t="shared" si="21"/>
        <v>0</v>
      </c>
      <c r="W157" s="175" t="str">
        <f t="shared" si="22"/>
        <v/>
      </c>
    </row>
    <row r="158" spans="1:23" ht="15" x14ac:dyDescent="0.2">
      <c r="A158" s="100">
        <v>135</v>
      </c>
      <c r="B158" s="104" t="str">
        <f>IF(G158="","",VLOOKUP(G158,'Account Codes'!$A$2:$C$788,3,FALSE))</f>
        <v/>
      </c>
      <c r="C158" s="183" t="str">
        <f t="shared" si="23"/>
        <v/>
      </c>
      <c r="D158" s="81"/>
      <c r="E158" s="112" t="str">
        <f>IF(AND(LEN(D158)&gt;0,LEN(C158)&gt;0),"ERROR - please do not enter internal order AND cost centre",IF(LEN(C158)&gt;0,VLOOKUP(C158,'Account Codes'!$E$2:$F$5001,2,FALSE),IF(LEN(D158)&gt;0,VLOOKUP(D158,'Account Codes'!$H$2:$I$12186,2,FALSE),"")))</f>
        <v/>
      </c>
      <c r="F158" s="81"/>
      <c r="G158" s="61"/>
      <c r="H158" s="112" t="str">
        <f>IF(LEN(G158)=0,"",VLOOKUP(VALUE(G158),'Account Codes'!$A$2:$C$788,2,FALSE))</f>
        <v/>
      </c>
      <c r="I158" s="50"/>
      <c r="J158" s="184" t="s">
        <v>18</v>
      </c>
      <c r="K158" s="51"/>
      <c r="L158" s="102">
        <f t="shared" si="16"/>
        <v>0</v>
      </c>
      <c r="M158" s="122">
        <f t="shared" si="17"/>
        <v>0</v>
      </c>
      <c r="N158" s="51"/>
      <c r="O158" s="51"/>
      <c r="P158" s="122">
        <f t="shared" si="18"/>
        <v>0</v>
      </c>
      <c r="Q158" s="179"/>
      <c r="R158" s="175"/>
      <c r="S158" s="176" t="str">
        <f t="shared" si="19"/>
        <v/>
      </c>
      <c r="T158" s="65" t="str">
        <f t="shared" si="20"/>
        <v/>
      </c>
      <c r="U158">
        <f t="shared" si="21"/>
        <v>0</v>
      </c>
      <c r="W158" s="175" t="str">
        <f t="shared" si="22"/>
        <v/>
      </c>
    </row>
    <row r="159" spans="1:23" ht="15" x14ac:dyDescent="0.2">
      <c r="A159" s="100">
        <v>136</v>
      </c>
      <c r="B159" s="104" t="str">
        <f>IF(G159="","",VLOOKUP(G159,'Account Codes'!$A$2:$C$788,3,FALSE))</f>
        <v/>
      </c>
      <c r="C159" s="183" t="str">
        <f t="shared" si="23"/>
        <v/>
      </c>
      <c r="D159" s="81"/>
      <c r="E159" s="112" t="str">
        <f>IF(AND(LEN(D159)&gt;0,LEN(C159)&gt;0),"ERROR - please do not enter internal order AND cost centre",IF(LEN(C159)&gt;0,VLOOKUP(C159,'Account Codes'!$E$2:$F$5001,2,FALSE),IF(LEN(D159)&gt;0,VLOOKUP(D159,'Account Codes'!$H$2:$I$12186,2,FALSE),"")))</f>
        <v/>
      </c>
      <c r="F159" s="81"/>
      <c r="G159" s="61"/>
      <c r="H159" s="112" t="str">
        <f>IF(LEN(G159)=0,"",VLOOKUP(VALUE(G159),'Account Codes'!$A$2:$C$788,2,FALSE))</f>
        <v/>
      </c>
      <c r="I159" s="50"/>
      <c r="J159" s="184" t="s">
        <v>18</v>
      </c>
      <c r="K159" s="51"/>
      <c r="L159" s="102">
        <f t="shared" si="16"/>
        <v>0</v>
      </c>
      <c r="M159" s="122">
        <f t="shared" si="17"/>
        <v>0</v>
      </c>
      <c r="N159" s="51"/>
      <c r="O159" s="51"/>
      <c r="P159" s="122">
        <f t="shared" si="18"/>
        <v>0</v>
      </c>
      <c r="Q159" s="179"/>
      <c r="R159" s="175"/>
      <c r="S159" s="176" t="str">
        <f t="shared" si="19"/>
        <v/>
      </c>
      <c r="T159" s="65" t="str">
        <f t="shared" si="20"/>
        <v/>
      </c>
      <c r="U159">
        <f t="shared" si="21"/>
        <v>0</v>
      </c>
      <c r="W159" s="175" t="str">
        <f t="shared" si="22"/>
        <v/>
      </c>
    </row>
    <row r="160" spans="1:23" ht="15" x14ac:dyDescent="0.2">
      <c r="A160" s="100">
        <v>137</v>
      </c>
      <c r="B160" s="104" t="str">
        <f>IF(G160="","",VLOOKUP(G160,'Account Codes'!$A$2:$C$788,3,FALSE))</f>
        <v/>
      </c>
      <c r="C160" s="183" t="str">
        <f t="shared" si="23"/>
        <v/>
      </c>
      <c r="D160" s="81"/>
      <c r="E160" s="112" t="str">
        <f>IF(AND(LEN(D160)&gt;0,LEN(C160)&gt;0),"ERROR - please do not enter internal order AND cost centre",IF(LEN(C160)&gt;0,VLOOKUP(C160,'Account Codes'!$E$2:$F$5001,2,FALSE),IF(LEN(D160)&gt;0,VLOOKUP(D160,'Account Codes'!$H$2:$I$12186,2,FALSE),"")))</f>
        <v/>
      </c>
      <c r="F160" s="81"/>
      <c r="G160" s="61"/>
      <c r="H160" s="112" t="str">
        <f>IF(LEN(G160)=0,"",VLOOKUP(VALUE(G160),'Account Codes'!$A$2:$C$788,2,FALSE))</f>
        <v/>
      </c>
      <c r="I160" s="50"/>
      <c r="J160" s="184" t="s">
        <v>18</v>
      </c>
      <c r="K160" s="51"/>
      <c r="L160" s="102">
        <f t="shared" si="16"/>
        <v>0</v>
      </c>
      <c r="M160" s="122">
        <f t="shared" si="17"/>
        <v>0</v>
      </c>
      <c r="N160" s="51"/>
      <c r="O160" s="51"/>
      <c r="P160" s="122">
        <f t="shared" si="18"/>
        <v>0</v>
      </c>
      <c r="Q160" s="179"/>
      <c r="R160" s="175"/>
      <c r="S160" s="176" t="str">
        <f t="shared" si="19"/>
        <v/>
      </c>
      <c r="T160" s="65" t="str">
        <f t="shared" si="20"/>
        <v/>
      </c>
      <c r="U160">
        <f t="shared" si="21"/>
        <v>0</v>
      </c>
      <c r="W160" s="175" t="str">
        <f t="shared" si="22"/>
        <v/>
      </c>
    </row>
    <row r="161" spans="1:23" ht="15" x14ac:dyDescent="0.2">
      <c r="A161" s="100">
        <v>138</v>
      </c>
      <c r="B161" s="104" t="str">
        <f>IF(G161="","",VLOOKUP(G161,'Account Codes'!$A$2:$C$788,3,FALSE))</f>
        <v/>
      </c>
      <c r="C161" s="183" t="str">
        <f t="shared" si="23"/>
        <v/>
      </c>
      <c r="D161" s="81"/>
      <c r="E161" s="112" t="str">
        <f>IF(AND(LEN(D161)&gt;0,LEN(C161)&gt;0),"ERROR - please do not enter internal order AND cost centre",IF(LEN(C161)&gt;0,VLOOKUP(C161,'Account Codes'!$E$2:$F$5001,2,FALSE),IF(LEN(D161)&gt;0,VLOOKUP(D161,'Account Codes'!$H$2:$I$12186,2,FALSE),"")))</f>
        <v/>
      </c>
      <c r="F161" s="81"/>
      <c r="G161" s="61"/>
      <c r="H161" s="112" t="str">
        <f>IF(LEN(G161)=0,"",VLOOKUP(VALUE(G161),'Account Codes'!$A$2:$C$788,2,FALSE))</f>
        <v/>
      </c>
      <c r="I161" s="50"/>
      <c r="J161" s="184" t="s">
        <v>18</v>
      </c>
      <c r="K161" s="51"/>
      <c r="L161" s="102">
        <f t="shared" si="16"/>
        <v>0</v>
      </c>
      <c r="M161" s="122">
        <f t="shared" si="17"/>
        <v>0</v>
      </c>
      <c r="N161" s="51"/>
      <c r="O161" s="51"/>
      <c r="P161" s="122">
        <f t="shared" si="18"/>
        <v>0</v>
      </c>
      <c r="Q161" s="179"/>
      <c r="R161" s="175"/>
      <c r="S161" s="176" t="str">
        <f t="shared" si="19"/>
        <v/>
      </c>
      <c r="T161" s="65" t="str">
        <f t="shared" si="20"/>
        <v/>
      </c>
      <c r="U161">
        <f t="shared" si="21"/>
        <v>0</v>
      </c>
      <c r="W161" s="175" t="str">
        <f t="shared" si="22"/>
        <v/>
      </c>
    </row>
    <row r="162" spans="1:23" ht="15" x14ac:dyDescent="0.2">
      <c r="A162" s="100">
        <v>139</v>
      </c>
      <c r="B162" s="104" t="str">
        <f>IF(G162="","",VLOOKUP(G162,'Account Codes'!$A$2:$C$788,3,FALSE))</f>
        <v/>
      </c>
      <c r="C162" s="183" t="str">
        <f t="shared" si="23"/>
        <v/>
      </c>
      <c r="D162" s="81"/>
      <c r="E162" s="112" t="str">
        <f>IF(AND(LEN(D162)&gt;0,LEN(C162)&gt;0),"ERROR - please do not enter internal order AND cost centre",IF(LEN(C162)&gt;0,VLOOKUP(C162,'Account Codes'!$E$2:$F$5001,2,FALSE),IF(LEN(D162)&gt;0,VLOOKUP(D162,'Account Codes'!$H$2:$I$12186,2,FALSE),"")))</f>
        <v/>
      </c>
      <c r="F162" s="81"/>
      <c r="G162" s="61"/>
      <c r="H162" s="112" t="str">
        <f>IF(LEN(G162)=0,"",VLOOKUP(VALUE(G162),'Account Codes'!$A$2:$C$788,2,FALSE))</f>
        <v/>
      </c>
      <c r="I162" s="50"/>
      <c r="J162" s="184" t="s">
        <v>18</v>
      </c>
      <c r="K162" s="51"/>
      <c r="L162" s="102">
        <f t="shared" si="16"/>
        <v>0</v>
      </c>
      <c r="M162" s="122">
        <f t="shared" si="17"/>
        <v>0</v>
      </c>
      <c r="N162" s="51"/>
      <c r="O162" s="51"/>
      <c r="P162" s="122">
        <f t="shared" si="18"/>
        <v>0</v>
      </c>
      <c r="Q162" s="179"/>
      <c r="R162" s="175"/>
      <c r="S162" s="176" t="str">
        <f t="shared" si="19"/>
        <v/>
      </c>
      <c r="T162" s="65" t="str">
        <f t="shared" si="20"/>
        <v/>
      </c>
      <c r="U162">
        <f t="shared" si="21"/>
        <v>0</v>
      </c>
      <c r="W162" s="175" t="str">
        <f t="shared" si="22"/>
        <v/>
      </c>
    </row>
    <row r="163" spans="1:23" ht="15" x14ac:dyDescent="0.2">
      <c r="A163" s="102">
        <v>140</v>
      </c>
      <c r="B163" s="104" t="str">
        <f>IF(G163="","",VLOOKUP(G163,'Account Codes'!$A$2:$C$788,3,FALSE))</f>
        <v/>
      </c>
      <c r="C163" s="183" t="str">
        <f t="shared" si="23"/>
        <v/>
      </c>
      <c r="D163" s="81"/>
      <c r="E163" s="112" t="str">
        <f>IF(AND(LEN(D163)&gt;0,LEN(C163)&gt;0),"ERROR - please do not enter internal order AND cost centre",IF(LEN(C163)&gt;0,VLOOKUP(C163,'Account Codes'!$E$2:$F$5001,2,FALSE),IF(LEN(D163)&gt;0,VLOOKUP(D163,'Account Codes'!$H$2:$I$12186,2,FALSE),"")))</f>
        <v/>
      </c>
      <c r="F163" s="81"/>
      <c r="G163" s="61"/>
      <c r="H163" s="112" t="str">
        <f>IF(LEN(G163)=0,"",VLOOKUP(VALUE(G163),'Account Codes'!$A$2:$C$788,2,FALSE))</f>
        <v/>
      </c>
      <c r="I163" s="50"/>
      <c r="J163" s="184" t="s">
        <v>18</v>
      </c>
      <c r="K163" s="51"/>
      <c r="L163" s="102">
        <f t="shared" si="16"/>
        <v>0</v>
      </c>
      <c r="M163" s="122">
        <f t="shared" si="17"/>
        <v>0</v>
      </c>
      <c r="N163" s="51"/>
      <c r="O163" s="51"/>
      <c r="P163" s="122">
        <f t="shared" si="18"/>
        <v>0</v>
      </c>
      <c r="Q163" s="179"/>
      <c r="R163" s="175"/>
      <c r="S163" s="176" t="str">
        <f t="shared" si="19"/>
        <v/>
      </c>
      <c r="T163" s="65" t="str">
        <f t="shared" si="20"/>
        <v/>
      </c>
      <c r="U163">
        <f t="shared" si="21"/>
        <v>0</v>
      </c>
      <c r="W163" s="175" t="str">
        <f t="shared" si="22"/>
        <v/>
      </c>
    </row>
    <row r="164" spans="1:23" ht="15" x14ac:dyDescent="0.2">
      <c r="A164" s="102">
        <v>141</v>
      </c>
      <c r="B164" s="104" t="str">
        <f>IF(G164="","",VLOOKUP(G164,'Account Codes'!$A$2:$C$788,3,FALSE))</f>
        <v/>
      </c>
      <c r="C164" s="183" t="str">
        <f t="shared" si="23"/>
        <v/>
      </c>
      <c r="D164" s="81"/>
      <c r="E164" s="112" t="str">
        <f>IF(AND(LEN(D164)&gt;0,LEN(C164)&gt;0),"ERROR - please do not enter internal order AND cost centre",IF(LEN(C164)&gt;0,VLOOKUP(C164,'Account Codes'!$E$2:$F$5001,2,FALSE),IF(LEN(D164)&gt;0,VLOOKUP(D164,'Account Codes'!$H$2:$I$12186,2,FALSE),"")))</f>
        <v/>
      </c>
      <c r="F164" s="81"/>
      <c r="G164" s="61"/>
      <c r="H164" s="112" t="str">
        <f>IF(LEN(G164)=0,"",VLOOKUP(VALUE(G164),'Account Codes'!$A$2:$C$788,2,FALSE))</f>
        <v/>
      </c>
      <c r="I164" s="50"/>
      <c r="J164" s="184" t="s">
        <v>18</v>
      </c>
      <c r="K164" s="51"/>
      <c r="L164" s="102">
        <f t="shared" si="16"/>
        <v>0</v>
      </c>
      <c r="M164" s="122">
        <f t="shared" si="17"/>
        <v>0</v>
      </c>
      <c r="N164" s="51"/>
      <c r="O164" s="51"/>
      <c r="P164" s="122">
        <f t="shared" si="18"/>
        <v>0</v>
      </c>
      <c r="Q164" s="179"/>
      <c r="R164" s="175"/>
      <c r="S164" s="176" t="str">
        <f t="shared" si="19"/>
        <v/>
      </c>
      <c r="T164" s="65" t="str">
        <f t="shared" si="20"/>
        <v/>
      </c>
      <c r="U164">
        <f t="shared" si="21"/>
        <v>0</v>
      </c>
      <c r="W164" s="175" t="str">
        <f t="shared" si="22"/>
        <v/>
      </c>
    </row>
    <row r="165" spans="1:23" ht="15" x14ac:dyDescent="0.2">
      <c r="A165" s="102">
        <v>142</v>
      </c>
      <c r="B165" s="104" t="str">
        <f>IF(G165="","",VLOOKUP(G165,'Account Codes'!$A$2:$C$788,3,FALSE))</f>
        <v/>
      </c>
      <c r="C165" s="183" t="str">
        <f t="shared" si="23"/>
        <v/>
      </c>
      <c r="D165" s="81"/>
      <c r="E165" s="112" t="str">
        <f>IF(AND(LEN(D165)&gt;0,LEN(C165)&gt;0),"ERROR - please do not enter internal order AND cost centre",IF(LEN(C165)&gt;0,VLOOKUP(C165,'Account Codes'!$E$2:$F$5001,2,FALSE),IF(LEN(D165)&gt;0,VLOOKUP(D165,'Account Codes'!$H$2:$I$12186,2,FALSE),"")))</f>
        <v/>
      </c>
      <c r="F165" s="81"/>
      <c r="G165" s="61"/>
      <c r="H165" s="112" t="str">
        <f>IF(LEN(G165)=0,"",VLOOKUP(VALUE(G165),'Account Codes'!$A$2:$C$788,2,FALSE))</f>
        <v/>
      </c>
      <c r="I165" s="50"/>
      <c r="J165" s="184" t="s">
        <v>18</v>
      </c>
      <c r="K165" s="51"/>
      <c r="L165" s="102">
        <f t="shared" si="16"/>
        <v>0</v>
      </c>
      <c r="M165" s="122">
        <f t="shared" si="17"/>
        <v>0</v>
      </c>
      <c r="N165" s="51"/>
      <c r="O165" s="51"/>
      <c r="P165" s="122">
        <f t="shared" si="18"/>
        <v>0</v>
      </c>
      <c r="Q165" s="179"/>
      <c r="R165" s="175"/>
      <c r="S165" s="176" t="str">
        <f t="shared" si="19"/>
        <v/>
      </c>
      <c r="T165" s="65" t="str">
        <f t="shared" si="20"/>
        <v/>
      </c>
      <c r="U165">
        <f t="shared" si="21"/>
        <v>0</v>
      </c>
      <c r="W165" s="175" t="str">
        <f t="shared" si="22"/>
        <v/>
      </c>
    </row>
    <row r="166" spans="1:23" ht="15" x14ac:dyDescent="0.2">
      <c r="A166" s="102">
        <v>143</v>
      </c>
      <c r="B166" s="104" t="str">
        <f>IF(G166="","",VLOOKUP(G166,'Account Codes'!$A$2:$C$788,3,FALSE))</f>
        <v/>
      </c>
      <c r="C166" s="183" t="str">
        <f t="shared" si="23"/>
        <v/>
      </c>
      <c r="D166" s="81"/>
      <c r="E166" s="112" t="str">
        <f>IF(AND(LEN(D166)&gt;0,LEN(C166)&gt;0),"ERROR - please do not enter internal order AND cost centre",IF(LEN(C166)&gt;0,VLOOKUP(C166,'Account Codes'!$E$2:$F$5001,2,FALSE),IF(LEN(D166)&gt;0,VLOOKUP(D166,'Account Codes'!$H$2:$I$12186,2,FALSE),"")))</f>
        <v/>
      </c>
      <c r="F166" s="81"/>
      <c r="G166" s="61"/>
      <c r="H166" s="112" t="str">
        <f>IF(LEN(G166)=0,"",VLOOKUP(VALUE(G166),'Account Codes'!$A$2:$C$788,2,FALSE))</f>
        <v/>
      </c>
      <c r="I166" s="50"/>
      <c r="J166" s="184" t="s">
        <v>18</v>
      </c>
      <c r="K166" s="51"/>
      <c r="L166" s="102">
        <f t="shared" si="16"/>
        <v>0</v>
      </c>
      <c r="M166" s="122">
        <f t="shared" si="17"/>
        <v>0</v>
      </c>
      <c r="N166" s="51"/>
      <c r="O166" s="51"/>
      <c r="P166" s="122">
        <f t="shared" si="18"/>
        <v>0</v>
      </c>
      <c r="Q166" s="179"/>
      <c r="R166" s="175"/>
      <c r="S166" s="176" t="str">
        <f t="shared" si="19"/>
        <v/>
      </c>
      <c r="T166" s="65" t="str">
        <f t="shared" si="20"/>
        <v/>
      </c>
      <c r="U166">
        <f t="shared" si="21"/>
        <v>0</v>
      </c>
      <c r="W166" s="175" t="str">
        <f t="shared" si="22"/>
        <v/>
      </c>
    </row>
    <row r="167" spans="1:23" ht="15" x14ac:dyDescent="0.2">
      <c r="A167" s="102">
        <v>144</v>
      </c>
      <c r="B167" s="104" t="str">
        <f>IF(G167="","",VLOOKUP(G167,'Account Codes'!$A$2:$C$788,3,FALSE))</f>
        <v/>
      </c>
      <c r="C167" s="183" t="str">
        <f t="shared" si="23"/>
        <v/>
      </c>
      <c r="D167" s="81"/>
      <c r="E167" s="112" t="str">
        <f>IF(AND(LEN(D167)&gt;0,LEN(C167)&gt;0),"ERROR - please do not enter internal order AND cost centre",IF(LEN(C167)&gt;0,VLOOKUP(C167,'Account Codes'!$E$2:$F$5001,2,FALSE),IF(LEN(D167)&gt;0,VLOOKUP(D167,'Account Codes'!$H$2:$I$12186,2,FALSE),"")))</f>
        <v/>
      </c>
      <c r="F167" s="81"/>
      <c r="G167" s="61"/>
      <c r="H167" s="112" t="str">
        <f>IF(LEN(G167)=0,"",VLOOKUP(VALUE(G167),'Account Codes'!$A$2:$C$788,2,FALSE))</f>
        <v/>
      </c>
      <c r="I167" s="50"/>
      <c r="J167" s="184" t="s">
        <v>18</v>
      </c>
      <c r="K167" s="51"/>
      <c r="L167" s="102">
        <f t="shared" si="16"/>
        <v>0</v>
      </c>
      <c r="M167" s="122">
        <f t="shared" si="17"/>
        <v>0</v>
      </c>
      <c r="N167" s="51"/>
      <c r="O167" s="51"/>
      <c r="P167" s="122">
        <f t="shared" si="18"/>
        <v>0</v>
      </c>
      <c r="Q167" s="179"/>
      <c r="R167" s="175"/>
      <c r="S167" s="176" t="str">
        <f t="shared" si="19"/>
        <v/>
      </c>
      <c r="T167" s="65" t="str">
        <f t="shared" si="20"/>
        <v/>
      </c>
      <c r="U167">
        <f t="shared" si="21"/>
        <v>0</v>
      </c>
      <c r="W167" s="175" t="str">
        <f t="shared" si="22"/>
        <v/>
      </c>
    </row>
    <row r="168" spans="1:23" ht="15" x14ac:dyDescent="0.2">
      <c r="A168" s="102">
        <v>145</v>
      </c>
      <c r="B168" s="104" t="str">
        <f>IF(G168="","",VLOOKUP(G168,'Account Codes'!$A$2:$C$788,3,FALSE))</f>
        <v/>
      </c>
      <c r="C168" s="183" t="str">
        <f t="shared" si="23"/>
        <v/>
      </c>
      <c r="D168" s="81"/>
      <c r="E168" s="112" t="str">
        <f>IF(AND(LEN(D168)&gt;0,LEN(C168)&gt;0),"ERROR - please do not enter internal order AND cost centre",IF(LEN(C168)&gt;0,VLOOKUP(C168,'Account Codes'!$E$2:$F$5001,2,FALSE),IF(LEN(D168)&gt;0,VLOOKUP(D168,'Account Codes'!$H$2:$I$12186,2,FALSE),"")))</f>
        <v/>
      </c>
      <c r="F168" s="81"/>
      <c r="G168" s="61"/>
      <c r="H168" s="112" t="str">
        <f>IF(LEN(G168)=0,"",VLOOKUP(VALUE(G168),'Account Codes'!$A$2:$C$788,2,FALSE))</f>
        <v/>
      </c>
      <c r="I168" s="50"/>
      <c r="J168" s="184" t="s">
        <v>18</v>
      </c>
      <c r="K168" s="51"/>
      <c r="L168" s="102">
        <f t="shared" si="16"/>
        <v>0</v>
      </c>
      <c r="M168" s="122">
        <f t="shared" si="17"/>
        <v>0</v>
      </c>
      <c r="N168" s="51"/>
      <c r="O168" s="51"/>
      <c r="P168" s="122">
        <f t="shared" si="18"/>
        <v>0</v>
      </c>
      <c r="Q168" s="179"/>
      <c r="R168" s="175"/>
      <c r="S168" s="176" t="str">
        <f t="shared" si="19"/>
        <v/>
      </c>
      <c r="T168" s="65" t="str">
        <f t="shared" si="20"/>
        <v/>
      </c>
      <c r="U168">
        <f t="shared" si="21"/>
        <v>0</v>
      </c>
      <c r="W168" s="175" t="str">
        <f t="shared" si="22"/>
        <v/>
      </c>
    </row>
    <row r="169" spans="1:23" ht="15" x14ac:dyDescent="0.2">
      <c r="A169" s="102">
        <v>146</v>
      </c>
      <c r="B169" s="104" t="str">
        <f>IF(G169="","",VLOOKUP(G169,'Account Codes'!$A$2:$C$788,3,FALSE))</f>
        <v/>
      </c>
      <c r="C169" s="183" t="str">
        <f t="shared" si="23"/>
        <v/>
      </c>
      <c r="D169" s="81"/>
      <c r="E169" s="112" t="str">
        <f>IF(AND(LEN(D169)&gt;0,LEN(C169)&gt;0),"ERROR - please do not enter internal order AND cost centre",IF(LEN(C169)&gt;0,VLOOKUP(C169,'Account Codes'!$E$2:$F$5001,2,FALSE),IF(LEN(D169)&gt;0,VLOOKUP(D169,'Account Codes'!$H$2:$I$12186,2,FALSE),"")))</f>
        <v/>
      </c>
      <c r="F169" s="81"/>
      <c r="G169" s="61"/>
      <c r="H169" s="112" t="str">
        <f>IF(LEN(G169)=0,"",VLOOKUP(VALUE(G169),'Account Codes'!$A$2:$C$788,2,FALSE))</f>
        <v/>
      </c>
      <c r="I169" s="50"/>
      <c r="J169" s="184" t="s">
        <v>18</v>
      </c>
      <c r="K169" s="51"/>
      <c r="L169" s="102">
        <f t="shared" si="16"/>
        <v>0</v>
      </c>
      <c r="M169" s="122">
        <f t="shared" si="17"/>
        <v>0</v>
      </c>
      <c r="N169" s="51"/>
      <c r="O169" s="51"/>
      <c r="P169" s="122">
        <f t="shared" si="18"/>
        <v>0</v>
      </c>
      <c r="Q169" s="179"/>
      <c r="R169" s="175"/>
      <c r="S169" s="176" t="str">
        <f t="shared" si="19"/>
        <v/>
      </c>
      <c r="T169" s="65" t="str">
        <f t="shared" si="20"/>
        <v/>
      </c>
      <c r="U169">
        <f t="shared" si="21"/>
        <v>0</v>
      </c>
      <c r="W169" s="175" t="str">
        <f t="shared" si="22"/>
        <v/>
      </c>
    </row>
    <row r="170" spans="1:23" ht="15" x14ac:dyDescent="0.2">
      <c r="A170" s="102">
        <v>147</v>
      </c>
      <c r="B170" s="104" t="str">
        <f>IF(G170="","",VLOOKUP(G170,'Account Codes'!$A$2:$C$788,3,FALSE))</f>
        <v/>
      </c>
      <c r="C170" s="183" t="str">
        <f t="shared" si="23"/>
        <v/>
      </c>
      <c r="D170" s="81"/>
      <c r="E170" s="112" t="str">
        <f>IF(AND(LEN(D170)&gt;0,LEN(C170)&gt;0),"ERROR - please do not enter internal order AND cost centre",IF(LEN(C170)&gt;0,VLOOKUP(C170,'Account Codes'!$E$2:$F$5001,2,FALSE),IF(LEN(D170)&gt;0,VLOOKUP(D170,'Account Codes'!$H$2:$I$12186,2,FALSE),"")))</f>
        <v/>
      </c>
      <c r="F170" s="81"/>
      <c r="G170" s="61"/>
      <c r="H170" s="112" t="str">
        <f>IF(LEN(G170)=0,"",VLOOKUP(VALUE(G170),'Account Codes'!$A$2:$C$788,2,FALSE))</f>
        <v/>
      </c>
      <c r="I170" s="50"/>
      <c r="J170" s="184" t="s">
        <v>18</v>
      </c>
      <c r="K170" s="51"/>
      <c r="L170" s="102">
        <f t="shared" si="16"/>
        <v>0</v>
      </c>
      <c r="M170" s="122">
        <f t="shared" si="17"/>
        <v>0</v>
      </c>
      <c r="N170" s="51"/>
      <c r="O170" s="51"/>
      <c r="P170" s="122">
        <f t="shared" si="18"/>
        <v>0</v>
      </c>
      <c r="Q170" s="179"/>
      <c r="R170" s="175"/>
      <c r="S170" s="176" t="str">
        <f t="shared" si="19"/>
        <v/>
      </c>
      <c r="T170" s="65" t="str">
        <f t="shared" si="20"/>
        <v/>
      </c>
      <c r="U170">
        <f t="shared" si="21"/>
        <v>0</v>
      </c>
      <c r="W170" s="175" t="str">
        <f t="shared" si="22"/>
        <v/>
      </c>
    </row>
    <row r="171" spans="1:23" ht="15" x14ac:dyDescent="0.2">
      <c r="A171" s="102">
        <v>148</v>
      </c>
      <c r="B171" s="104" t="str">
        <f>IF(G171="","",VLOOKUP(G171,'Account Codes'!$A$2:$C$788,3,FALSE))</f>
        <v/>
      </c>
      <c r="C171" s="183" t="str">
        <f t="shared" si="23"/>
        <v/>
      </c>
      <c r="D171" s="81"/>
      <c r="E171" s="112" t="str">
        <f>IF(AND(LEN(D171)&gt;0,LEN(C171)&gt;0),"ERROR - please do not enter internal order AND cost centre",IF(LEN(C171)&gt;0,VLOOKUP(C171,'Account Codes'!$E$2:$F$5001,2,FALSE),IF(LEN(D171)&gt;0,VLOOKUP(D171,'Account Codes'!$H$2:$I$12186,2,FALSE),"")))</f>
        <v/>
      </c>
      <c r="F171" s="81"/>
      <c r="G171" s="61"/>
      <c r="H171" s="112" t="str">
        <f>IF(LEN(G171)=0,"",VLOOKUP(VALUE(G171),'Account Codes'!$A$2:$C$788,2,FALSE))</f>
        <v/>
      </c>
      <c r="I171" s="50"/>
      <c r="J171" s="184" t="s">
        <v>18</v>
      </c>
      <c r="K171" s="51"/>
      <c r="L171" s="102">
        <f t="shared" si="16"/>
        <v>0</v>
      </c>
      <c r="M171" s="122">
        <f t="shared" si="17"/>
        <v>0</v>
      </c>
      <c r="N171" s="51"/>
      <c r="O171" s="51"/>
      <c r="P171" s="122">
        <f t="shared" si="18"/>
        <v>0</v>
      </c>
      <c r="Q171" s="179"/>
      <c r="R171" s="175"/>
      <c r="S171" s="176" t="str">
        <f t="shared" si="19"/>
        <v/>
      </c>
      <c r="T171" s="65" t="str">
        <f t="shared" si="20"/>
        <v/>
      </c>
      <c r="U171">
        <f t="shared" si="21"/>
        <v>0</v>
      </c>
      <c r="W171" s="175" t="str">
        <f t="shared" si="22"/>
        <v/>
      </c>
    </row>
    <row r="172" spans="1:23" ht="15" x14ac:dyDescent="0.2">
      <c r="A172" s="102">
        <v>149</v>
      </c>
      <c r="B172" s="104" t="str">
        <f>IF(G172="","",VLOOKUP(G172,'Account Codes'!$A$2:$C$788,3,FALSE))</f>
        <v/>
      </c>
      <c r="C172" s="183" t="str">
        <f t="shared" si="23"/>
        <v/>
      </c>
      <c r="D172" s="81"/>
      <c r="E172" s="112" t="str">
        <f>IF(AND(LEN(D172)&gt;0,LEN(C172)&gt;0),"ERROR - please do not enter internal order AND cost centre",IF(LEN(C172)&gt;0,VLOOKUP(C172,'Account Codes'!$E$2:$F$5001,2,FALSE),IF(LEN(D172)&gt;0,VLOOKUP(D172,'Account Codes'!$H$2:$I$12186,2,FALSE),"")))</f>
        <v/>
      </c>
      <c r="F172" s="81"/>
      <c r="G172" s="61"/>
      <c r="H172" s="112" t="str">
        <f>IF(LEN(G172)=0,"",VLOOKUP(VALUE(G172),'Account Codes'!$A$2:$C$788,2,FALSE))</f>
        <v/>
      </c>
      <c r="I172" s="50"/>
      <c r="J172" s="184" t="s">
        <v>18</v>
      </c>
      <c r="K172" s="51"/>
      <c r="L172" s="102">
        <f t="shared" si="16"/>
        <v>0</v>
      </c>
      <c r="M172" s="122">
        <f t="shared" si="17"/>
        <v>0</v>
      </c>
      <c r="N172" s="51"/>
      <c r="O172" s="51"/>
      <c r="P172" s="122">
        <f t="shared" si="18"/>
        <v>0</v>
      </c>
      <c r="Q172" s="179"/>
      <c r="R172" s="175"/>
      <c r="S172" s="176" t="str">
        <f t="shared" si="19"/>
        <v/>
      </c>
      <c r="T172" s="65" t="str">
        <f t="shared" si="20"/>
        <v/>
      </c>
      <c r="U172">
        <f t="shared" si="21"/>
        <v>0</v>
      </c>
      <c r="W172" s="175" t="str">
        <f t="shared" si="22"/>
        <v/>
      </c>
    </row>
    <row r="173" spans="1:23" ht="15" x14ac:dyDescent="0.2">
      <c r="A173" s="102">
        <v>150</v>
      </c>
      <c r="B173" s="104" t="str">
        <f>IF(G173="","",VLOOKUP(G173,'Account Codes'!$A$2:$C$788,3,FALSE))</f>
        <v/>
      </c>
      <c r="C173" s="183" t="str">
        <f t="shared" si="23"/>
        <v/>
      </c>
      <c r="D173" s="81"/>
      <c r="E173" s="112" t="str">
        <f>IF(AND(LEN(D173)&gt;0,LEN(C173)&gt;0),"ERROR - please do not enter internal order AND cost centre",IF(LEN(C173)&gt;0,VLOOKUP(C173,'Account Codes'!$E$2:$F$5001,2,FALSE),IF(LEN(D173)&gt;0,VLOOKUP(D173,'Account Codes'!$H$2:$I$12186,2,FALSE),"")))</f>
        <v/>
      </c>
      <c r="F173" s="81"/>
      <c r="G173" s="61"/>
      <c r="H173" s="112" t="str">
        <f>IF(LEN(G173)=0,"",VLOOKUP(VALUE(G173),'Account Codes'!$A$2:$C$788,2,FALSE))</f>
        <v/>
      </c>
      <c r="I173" s="50"/>
      <c r="J173" s="184" t="s">
        <v>18</v>
      </c>
      <c r="K173" s="51"/>
      <c r="L173" s="102">
        <f t="shared" si="16"/>
        <v>0</v>
      </c>
      <c r="M173" s="122">
        <f t="shared" si="17"/>
        <v>0</v>
      </c>
      <c r="N173" s="51"/>
      <c r="O173" s="51"/>
      <c r="P173" s="122">
        <f t="shared" si="18"/>
        <v>0</v>
      </c>
      <c r="Q173" s="179"/>
      <c r="R173" s="175"/>
      <c r="S173" s="176" t="str">
        <f t="shared" si="19"/>
        <v/>
      </c>
      <c r="T173" s="65" t="str">
        <f t="shared" si="20"/>
        <v/>
      </c>
      <c r="U173">
        <f t="shared" si="21"/>
        <v>0</v>
      </c>
      <c r="W173" s="175" t="str">
        <f t="shared" si="22"/>
        <v/>
      </c>
    </row>
    <row r="174" spans="1:23" ht="15" x14ac:dyDescent="0.2">
      <c r="A174" s="102">
        <v>151</v>
      </c>
      <c r="B174" s="104" t="str">
        <f>IF(G174="","",VLOOKUP(G174,'Account Codes'!$A$2:$C$788,3,FALSE))</f>
        <v/>
      </c>
      <c r="C174" s="183" t="str">
        <f t="shared" si="23"/>
        <v/>
      </c>
      <c r="D174" s="81"/>
      <c r="E174" s="112" t="str">
        <f>IF(AND(LEN(D174)&gt;0,LEN(C174)&gt;0),"ERROR - please do not enter internal order AND cost centre",IF(LEN(C174)&gt;0,VLOOKUP(C174,'Account Codes'!$E$2:$F$5001,2,FALSE),IF(LEN(D174)&gt;0,VLOOKUP(D174,'Account Codes'!$H$2:$I$12186,2,FALSE),"")))</f>
        <v/>
      </c>
      <c r="F174" s="81"/>
      <c r="G174" s="61"/>
      <c r="H174" s="112" t="str">
        <f>IF(LEN(G174)=0,"",VLOOKUP(VALUE(G174),'Account Codes'!$A$2:$C$788,2,FALSE))</f>
        <v/>
      </c>
      <c r="I174" s="50"/>
      <c r="J174" s="184" t="s">
        <v>18</v>
      </c>
      <c r="K174" s="51"/>
      <c r="L174" s="102">
        <f t="shared" si="16"/>
        <v>0</v>
      </c>
      <c r="M174" s="122">
        <f t="shared" si="17"/>
        <v>0</v>
      </c>
      <c r="N174" s="51"/>
      <c r="O174" s="51"/>
      <c r="P174" s="122">
        <f t="shared" si="18"/>
        <v>0</v>
      </c>
      <c r="Q174" s="179"/>
      <c r="R174" s="175"/>
      <c r="S174" s="176" t="str">
        <f t="shared" si="19"/>
        <v/>
      </c>
      <c r="T174" s="65" t="str">
        <f t="shared" si="20"/>
        <v/>
      </c>
      <c r="U174">
        <f t="shared" si="21"/>
        <v>0</v>
      </c>
      <c r="W174" s="175" t="str">
        <f t="shared" si="22"/>
        <v/>
      </c>
    </row>
    <row r="175" spans="1:23" ht="15" x14ac:dyDescent="0.2">
      <c r="A175" s="102">
        <v>152</v>
      </c>
      <c r="B175" s="104" t="str">
        <f>IF(G175="","",VLOOKUP(G175,'Account Codes'!$A$2:$C$788,3,FALSE))</f>
        <v/>
      </c>
      <c r="C175" s="183" t="str">
        <f t="shared" si="23"/>
        <v/>
      </c>
      <c r="D175" s="81"/>
      <c r="E175" s="112" t="str">
        <f>IF(AND(LEN(D175)&gt;0,LEN(C175)&gt;0),"ERROR - please do not enter internal order AND cost centre",IF(LEN(C175)&gt;0,VLOOKUP(C175,'Account Codes'!$E$2:$F$5001,2,FALSE),IF(LEN(D175)&gt;0,VLOOKUP(D175,'Account Codes'!$H$2:$I$12186,2,FALSE),"")))</f>
        <v/>
      </c>
      <c r="F175" s="81"/>
      <c r="G175" s="61"/>
      <c r="H175" s="112" t="str">
        <f>IF(LEN(G175)=0,"",VLOOKUP(VALUE(G175),'Account Codes'!$A$2:$C$788,2,FALSE))</f>
        <v/>
      </c>
      <c r="I175" s="50"/>
      <c r="J175" s="184" t="s">
        <v>18</v>
      </c>
      <c r="K175" s="51"/>
      <c r="L175" s="102">
        <f t="shared" si="16"/>
        <v>0</v>
      </c>
      <c r="M175" s="122">
        <f t="shared" si="17"/>
        <v>0</v>
      </c>
      <c r="N175" s="51"/>
      <c r="O175" s="51"/>
      <c r="P175" s="122">
        <f t="shared" si="18"/>
        <v>0</v>
      </c>
      <c r="Q175" s="179"/>
      <c r="R175" s="175"/>
      <c r="S175" s="176" t="str">
        <f t="shared" si="19"/>
        <v/>
      </c>
      <c r="T175" s="65" t="str">
        <f t="shared" si="20"/>
        <v/>
      </c>
      <c r="U175">
        <f t="shared" si="21"/>
        <v>0</v>
      </c>
      <c r="W175" s="175" t="str">
        <f t="shared" si="22"/>
        <v/>
      </c>
    </row>
    <row r="176" spans="1:23" ht="15" x14ac:dyDescent="0.2">
      <c r="A176" s="102">
        <v>153</v>
      </c>
      <c r="B176" s="104" t="str">
        <f>IF(G176="","",VLOOKUP(G176,'Account Codes'!$A$2:$C$788,3,FALSE))</f>
        <v/>
      </c>
      <c r="C176" s="183" t="str">
        <f t="shared" si="23"/>
        <v/>
      </c>
      <c r="D176" s="81"/>
      <c r="E176" s="112" t="str">
        <f>IF(AND(LEN(D176)&gt;0,LEN(C176)&gt;0),"ERROR - please do not enter internal order AND cost centre",IF(LEN(C176)&gt;0,VLOOKUP(C176,'Account Codes'!$E$2:$F$5001,2,FALSE),IF(LEN(D176)&gt;0,VLOOKUP(D176,'Account Codes'!$H$2:$I$12186,2,FALSE),"")))</f>
        <v/>
      </c>
      <c r="F176" s="81"/>
      <c r="G176" s="61"/>
      <c r="H176" s="112" t="str">
        <f>IF(LEN(G176)=0,"",VLOOKUP(VALUE(G176),'Account Codes'!$A$2:$C$788,2,FALSE))</f>
        <v/>
      </c>
      <c r="I176" s="50"/>
      <c r="J176" s="184" t="s">
        <v>18</v>
      </c>
      <c r="K176" s="51"/>
      <c r="L176" s="102">
        <f t="shared" si="16"/>
        <v>0</v>
      </c>
      <c r="M176" s="122">
        <f t="shared" si="17"/>
        <v>0</v>
      </c>
      <c r="N176" s="51"/>
      <c r="O176" s="51"/>
      <c r="P176" s="122">
        <f t="shared" si="18"/>
        <v>0</v>
      </c>
      <c r="Q176" s="179"/>
      <c r="R176" s="175"/>
      <c r="S176" s="176" t="str">
        <f t="shared" si="19"/>
        <v/>
      </c>
      <c r="T176" s="65" t="str">
        <f t="shared" si="20"/>
        <v/>
      </c>
      <c r="U176">
        <f t="shared" si="21"/>
        <v>0</v>
      </c>
      <c r="W176" s="175" t="str">
        <f t="shared" si="22"/>
        <v/>
      </c>
    </row>
    <row r="177" spans="1:23" ht="15" x14ac:dyDescent="0.2">
      <c r="A177" s="102">
        <v>154</v>
      </c>
      <c r="B177" s="104" t="str">
        <f>IF(G177="","",VLOOKUP(G177,'Account Codes'!$A$2:$C$788,3,FALSE))</f>
        <v/>
      </c>
      <c r="C177" s="183" t="str">
        <f t="shared" si="23"/>
        <v/>
      </c>
      <c r="D177" s="81"/>
      <c r="E177" s="112" t="str">
        <f>IF(AND(LEN(D177)&gt;0,LEN(C177)&gt;0),"ERROR - please do not enter internal order AND cost centre",IF(LEN(C177)&gt;0,VLOOKUP(C177,'Account Codes'!$E$2:$F$5001,2,FALSE),IF(LEN(D177)&gt;0,VLOOKUP(D177,'Account Codes'!$H$2:$I$12186,2,FALSE),"")))</f>
        <v/>
      </c>
      <c r="F177" s="81"/>
      <c r="G177" s="61"/>
      <c r="H177" s="112" t="str">
        <f>IF(LEN(G177)=0,"",VLOOKUP(VALUE(G177),'Account Codes'!$A$2:$C$788,2,FALSE))</f>
        <v/>
      </c>
      <c r="I177" s="50"/>
      <c r="J177" s="184" t="s">
        <v>18</v>
      </c>
      <c r="K177" s="51"/>
      <c r="L177" s="102">
        <f t="shared" si="16"/>
        <v>0</v>
      </c>
      <c r="M177" s="122">
        <f t="shared" si="17"/>
        <v>0</v>
      </c>
      <c r="N177" s="51"/>
      <c r="O177" s="51"/>
      <c r="P177" s="122">
        <f t="shared" si="18"/>
        <v>0</v>
      </c>
      <c r="Q177" s="179"/>
      <c r="R177" s="175"/>
      <c r="S177" s="176" t="str">
        <f t="shared" si="19"/>
        <v/>
      </c>
      <c r="T177" s="65" t="str">
        <f t="shared" si="20"/>
        <v/>
      </c>
      <c r="U177">
        <f t="shared" si="21"/>
        <v>0</v>
      </c>
      <c r="W177" s="175" t="str">
        <f t="shared" si="22"/>
        <v/>
      </c>
    </row>
    <row r="178" spans="1:23" ht="15" x14ac:dyDescent="0.2">
      <c r="A178" s="102">
        <v>155</v>
      </c>
      <c r="B178" s="104" t="str">
        <f>IF(G178="","",VLOOKUP(G178,'Account Codes'!$A$2:$C$788,3,FALSE))</f>
        <v/>
      </c>
      <c r="C178" s="183" t="str">
        <f t="shared" si="23"/>
        <v/>
      </c>
      <c r="D178" s="81"/>
      <c r="E178" s="112" t="str">
        <f>IF(AND(LEN(D178)&gt;0,LEN(C178)&gt;0),"ERROR - please do not enter internal order AND cost centre",IF(LEN(C178)&gt;0,VLOOKUP(C178,'Account Codes'!$E$2:$F$5001,2,FALSE),IF(LEN(D178)&gt;0,VLOOKUP(D178,'Account Codes'!$H$2:$I$12186,2,FALSE),"")))</f>
        <v/>
      </c>
      <c r="F178" s="81"/>
      <c r="G178" s="61"/>
      <c r="H178" s="112" t="str">
        <f>IF(LEN(G178)=0,"",VLOOKUP(VALUE(G178),'Account Codes'!$A$2:$C$788,2,FALSE))</f>
        <v/>
      </c>
      <c r="I178" s="50"/>
      <c r="J178" s="184" t="s">
        <v>18</v>
      </c>
      <c r="K178" s="51"/>
      <c r="L178" s="102">
        <f t="shared" si="16"/>
        <v>0</v>
      </c>
      <c r="M178" s="122">
        <f t="shared" si="17"/>
        <v>0</v>
      </c>
      <c r="N178" s="51"/>
      <c r="O178" s="51"/>
      <c r="P178" s="122">
        <f t="shared" si="18"/>
        <v>0</v>
      </c>
      <c r="Q178" s="179"/>
      <c r="R178" s="175"/>
      <c r="S178" s="176" t="str">
        <f t="shared" si="19"/>
        <v/>
      </c>
      <c r="T178" s="65" t="str">
        <f t="shared" si="20"/>
        <v/>
      </c>
      <c r="U178">
        <f t="shared" si="21"/>
        <v>0</v>
      </c>
      <c r="W178" s="175" t="str">
        <f t="shared" si="22"/>
        <v/>
      </c>
    </row>
    <row r="179" spans="1:23" ht="15" x14ac:dyDescent="0.2">
      <c r="A179" s="102">
        <v>156</v>
      </c>
      <c r="B179" s="104" t="str">
        <f>IF(G179="","",VLOOKUP(G179,'Account Codes'!$A$2:$C$788,3,FALSE))</f>
        <v/>
      </c>
      <c r="C179" s="183" t="str">
        <f t="shared" si="23"/>
        <v/>
      </c>
      <c r="D179" s="81"/>
      <c r="E179" s="112" t="str">
        <f>IF(AND(LEN(D179)&gt;0,LEN(C179)&gt;0),"ERROR - please do not enter internal order AND cost centre",IF(LEN(C179)&gt;0,VLOOKUP(C179,'Account Codes'!$E$2:$F$5001,2,FALSE),IF(LEN(D179)&gt;0,VLOOKUP(D179,'Account Codes'!$H$2:$I$12186,2,FALSE),"")))</f>
        <v/>
      </c>
      <c r="F179" s="81"/>
      <c r="G179" s="61"/>
      <c r="H179" s="112" t="str">
        <f>IF(LEN(G179)=0,"",VLOOKUP(VALUE(G179),'Account Codes'!$A$2:$C$788,2,FALSE))</f>
        <v/>
      </c>
      <c r="I179" s="50"/>
      <c r="J179" s="184" t="s">
        <v>18</v>
      </c>
      <c r="K179" s="51"/>
      <c r="L179" s="102">
        <f t="shared" si="16"/>
        <v>0</v>
      </c>
      <c r="M179" s="122">
        <f t="shared" si="17"/>
        <v>0</v>
      </c>
      <c r="N179" s="51"/>
      <c r="O179" s="51"/>
      <c r="P179" s="122">
        <f t="shared" si="18"/>
        <v>0</v>
      </c>
      <c r="Q179" s="179"/>
      <c r="R179" s="175"/>
      <c r="S179" s="176" t="str">
        <f t="shared" si="19"/>
        <v/>
      </c>
      <c r="T179" s="65" t="str">
        <f t="shared" si="20"/>
        <v/>
      </c>
      <c r="U179">
        <f t="shared" si="21"/>
        <v>0</v>
      </c>
      <c r="W179" s="175" t="str">
        <f t="shared" si="22"/>
        <v/>
      </c>
    </row>
    <row r="180" spans="1:23" ht="15" x14ac:dyDescent="0.2">
      <c r="A180" s="102">
        <v>157</v>
      </c>
      <c r="B180" s="104" t="str">
        <f>IF(G180="","",VLOOKUP(G180,'Account Codes'!$A$2:$C$788,3,FALSE))</f>
        <v/>
      </c>
      <c r="C180" s="183" t="str">
        <f t="shared" si="23"/>
        <v/>
      </c>
      <c r="D180" s="81"/>
      <c r="E180" s="112" t="str">
        <f>IF(AND(LEN(D180)&gt;0,LEN(C180)&gt;0),"ERROR - please do not enter internal order AND cost centre",IF(LEN(C180)&gt;0,VLOOKUP(C180,'Account Codes'!$E$2:$F$5001,2,FALSE),IF(LEN(D180)&gt;0,VLOOKUP(D180,'Account Codes'!$H$2:$I$12186,2,FALSE),"")))</f>
        <v/>
      </c>
      <c r="F180" s="81"/>
      <c r="G180" s="61"/>
      <c r="H180" s="112" t="str">
        <f>IF(LEN(G180)=0,"",VLOOKUP(VALUE(G180),'Account Codes'!$A$2:$C$788,2,FALSE))</f>
        <v/>
      </c>
      <c r="I180" s="50"/>
      <c r="J180" s="184" t="s">
        <v>18</v>
      </c>
      <c r="K180" s="51"/>
      <c r="L180" s="102">
        <f t="shared" si="16"/>
        <v>0</v>
      </c>
      <c r="M180" s="122">
        <f t="shared" si="17"/>
        <v>0</v>
      </c>
      <c r="N180" s="51"/>
      <c r="O180" s="51"/>
      <c r="P180" s="122">
        <f t="shared" si="18"/>
        <v>0</v>
      </c>
      <c r="Q180" s="179"/>
      <c r="R180" s="175"/>
      <c r="S180" s="176" t="str">
        <f t="shared" si="19"/>
        <v/>
      </c>
      <c r="T180" s="65" t="str">
        <f t="shared" si="20"/>
        <v/>
      </c>
      <c r="U180">
        <f t="shared" si="21"/>
        <v>0</v>
      </c>
      <c r="W180" s="175" t="str">
        <f t="shared" si="22"/>
        <v/>
      </c>
    </row>
    <row r="181" spans="1:23" ht="15" x14ac:dyDescent="0.2">
      <c r="A181" s="102">
        <v>158</v>
      </c>
      <c r="B181" s="104" t="str">
        <f>IF(G181="","",VLOOKUP(G181,'Account Codes'!$A$2:$C$788,3,FALSE))</f>
        <v/>
      </c>
      <c r="C181" s="183" t="str">
        <f t="shared" si="23"/>
        <v/>
      </c>
      <c r="D181" s="81"/>
      <c r="E181" s="112" t="str">
        <f>IF(AND(LEN(D181)&gt;0,LEN(C181)&gt;0),"ERROR - please do not enter internal order AND cost centre",IF(LEN(C181)&gt;0,VLOOKUP(C181,'Account Codes'!$E$2:$F$5001,2,FALSE),IF(LEN(D181)&gt;0,VLOOKUP(D181,'Account Codes'!$H$2:$I$12186,2,FALSE),"")))</f>
        <v/>
      </c>
      <c r="F181" s="81"/>
      <c r="G181" s="61"/>
      <c r="H181" s="112" t="str">
        <f>IF(LEN(G181)=0,"",VLOOKUP(VALUE(G181),'Account Codes'!$A$2:$C$788,2,FALSE))</f>
        <v/>
      </c>
      <c r="I181" s="50"/>
      <c r="J181" s="184" t="s">
        <v>18</v>
      </c>
      <c r="K181" s="51"/>
      <c r="L181" s="102">
        <f t="shared" si="16"/>
        <v>0</v>
      </c>
      <c r="M181" s="122">
        <f t="shared" si="17"/>
        <v>0</v>
      </c>
      <c r="N181" s="51"/>
      <c r="O181" s="51"/>
      <c r="P181" s="122">
        <f t="shared" si="18"/>
        <v>0</v>
      </c>
      <c r="Q181" s="179"/>
      <c r="R181" s="175"/>
      <c r="S181" s="176" t="str">
        <f t="shared" si="19"/>
        <v/>
      </c>
      <c r="T181" s="65" t="str">
        <f t="shared" si="20"/>
        <v/>
      </c>
      <c r="U181">
        <f t="shared" si="21"/>
        <v>0</v>
      </c>
      <c r="W181" s="175" t="str">
        <f t="shared" si="22"/>
        <v/>
      </c>
    </row>
    <row r="182" spans="1:23" ht="15" x14ac:dyDescent="0.2">
      <c r="A182" s="102">
        <v>159</v>
      </c>
      <c r="B182" s="104" t="str">
        <f>IF(G182="","",VLOOKUP(G182,'Account Codes'!$A$2:$C$788,3,FALSE))</f>
        <v/>
      </c>
      <c r="C182" s="183" t="str">
        <f t="shared" si="23"/>
        <v/>
      </c>
      <c r="D182" s="81"/>
      <c r="E182" s="112" t="str">
        <f>IF(AND(LEN(D182)&gt;0,LEN(C182)&gt;0),"ERROR - please do not enter internal order AND cost centre",IF(LEN(C182)&gt;0,VLOOKUP(C182,'Account Codes'!$E$2:$F$5001,2,FALSE),IF(LEN(D182)&gt;0,VLOOKUP(D182,'Account Codes'!$H$2:$I$12186,2,FALSE),"")))</f>
        <v/>
      </c>
      <c r="F182" s="81"/>
      <c r="G182" s="61"/>
      <c r="H182" s="112" t="str">
        <f>IF(LEN(G182)=0,"",VLOOKUP(VALUE(G182),'Account Codes'!$A$2:$C$788,2,FALSE))</f>
        <v/>
      </c>
      <c r="I182" s="50"/>
      <c r="J182" s="184" t="s">
        <v>18</v>
      </c>
      <c r="K182" s="51"/>
      <c r="L182" s="102">
        <f t="shared" si="16"/>
        <v>0</v>
      </c>
      <c r="M182" s="122">
        <f t="shared" si="17"/>
        <v>0</v>
      </c>
      <c r="N182" s="51"/>
      <c r="O182" s="51"/>
      <c r="P182" s="122">
        <f t="shared" si="18"/>
        <v>0</v>
      </c>
      <c r="Q182" s="179"/>
      <c r="R182" s="175"/>
      <c r="S182" s="176" t="str">
        <f t="shared" si="19"/>
        <v/>
      </c>
      <c r="T182" s="65" t="str">
        <f t="shared" si="20"/>
        <v/>
      </c>
      <c r="U182">
        <f t="shared" si="21"/>
        <v>0</v>
      </c>
      <c r="W182" s="175" t="str">
        <f t="shared" si="22"/>
        <v/>
      </c>
    </row>
    <row r="183" spans="1:23" ht="15" x14ac:dyDescent="0.2">
      <c r="A183" s="102">
        <v>160</v>
      </c>
      <c r="B183" s="104" t="str">
        <f>IF(G183="","",VLOOKUP(G183,'Account Codes'!$A$2:$C$788,3,FALSE))</f>
        <v/>
      </c>
      <c r="C183" s="183" t="str">
        <f t="shared" si="23"/>
        <v/>
      </c>
      <c r="D183" s="81"/>
      <c r="E183" s="112" t="str">
        <f>IF(AND(LEN(D183)&gt;0,LEN(C183)&gt;0),"ERROR - please do not enter internal order AND cost centre",IF(LEN(C183)&gt;0,VLOOKUP(C183,'Account Codes'!$E$2:$F$5001,2,FALSE),IF(LEN(D183)&gt;0,VLOOKUP(D183,'Account Codes'!$H$2:$I$12186,2,FALSE),"")))</f>
        <v/>
      </c>
      <c r="F183" s="81"/>
      <c r="G183" s="61"/>
      <c r="H183" s="112" t="str">
        <f>IF(LEN(G183)=0,"",VLOOKUP(VALUE(G183),'Account Codes'!$A$2:$C$788,2,FALSE))</f>
        <v/>
      </c>
      <c r="I183" s="50"/>
      <c r="J183" s="184" t="s">
        <v>18</v>
      </c>
      <c r="K183" s="51"/>
      <c r="L183" s="102">
        <f t="shared" si="16"/>
        <v>0</v>
      </c>
      <c r="M183" s="122">
        <f t="shared" si="17"/>
        <v>0</v>
      </c>
      <c r="N183" s="51"/>
      <c r="O183" s="51"/>
      <c r="P183" s="122">
        <f t="shared" si="18"/>
        <v>0</v>
      </c>
      <c r="Q183" s="179"/>
      <c r="R183" s="175"/>
      <c r="S183" s="176" t="str">
        <f t="shared" si="19"/>
        <v/>
      </c>
      <c r="T183" s="65" t="str">
        <f t="shared" si="20"/>
        <v/>
      </c>
      <c r="U183">
        <f t="shared" si="21"/>
        <v>0</v>
      </c>
      <c r="W183" s="175" t="str">
        <f t="shared" si="22"/>
        <v/>
      </c>
    </row>
    <row r="184" spans="1:23" ht="15" x14ac:dyDescent="0.2">
      <c r="A184" s="102">
        <v>161</v>
      </c>
      <c r="B184" s="104" t="str">
        <f>IF(G184="","",VLOOKUP(G184,'Account Codes'!$A$2:$C$788,3,FALSE))</f>
        <v/>
      </c>
      <c r="C184" s="183" t="str">
        <f t="shared" si="23"/>
        <v/>
      </c>
      <c r="D184" s="81"/>
      <c r="E184" s="112" t="str">
        <f>IF(AND(LEN(D184)&gt;0,LEN(C184)&gt;0),"ERROR - please do not enter internal order AND cost centre",IF(LEN(C184)&gt;0,VLOOKUP(C184,'Account Codes'!$E$2:$F$5001,2,FALSE),IF(LEN(D184)&gt;0,VLOOKUP(D184,'Account Codes'!$H$2:$I$12186,2,FALSE),"")))</f>
        <v/>
      </c>
      <c r="F184" s="81"/>
      <c r="G184" s="61"/>
      <c r="H184" s="112" t="str">
        <f>IF(LEN(G184)=0,"",VLOOKUP(VALUE(G184),'Account Codes'!$A$2:$C$788,2,FALSE))</f>
        <v/>
      </c>
      <c r="I184" s="50"/>
      <c r="J184" s="184" t="s">
        <v>18</v>
      </c>
      <c r="K184" s="51"/>
      <c r="L184" s="102">
        <f t="shared" si="16"/>
        <v>0</v>
      </c>
      <c r="M184" s="122">
        <f t="shared" si="17"/>
        <v>0</v>
      </c>
      <c r="N184" s="51"/>
      <c r="O184" s="51"/>
      <c r="P184" s="122">
        <f t="shared" si="18"/>
        <v>0</v>
      </c>
      <c r="Q184" s="179"/>
      <c r="R184" s="175"/>
      <c r="S184" s="176" t="str">
        <f t="shared" si="19"/>
        <v/>
      </c>
      <c r="T184" s="65" t="str">
        <f t="shared" si="20"/>
        <v/>
      </c>
      <c r="U184">
        <f t="shared" si="21"/>
        <v>0</v>
      </c>
      <c r="W184" s="175" t="str">
        <f t="shared" si="22"/>
        <v/>
      </c>
    </row>
    <row r="185" spans="1:23" ht="15" x14ac:dyDescent="0.2">
      <c r="A185" s="102">
        <v>162</v>
      </c>
      <c r="B185" s="104" t="str">
        <f>IF(G185="","",VLOOKUP(G185,'Account Codes'!$A$2:$C$788,3,FALSE))</f>
        <v/>
      </c>
      <c r="C185" s="183" t="str">
        <f t="shared" si="23"/>
        <v/>
      </c>
      <c r="D185" s="81"/>
      <c r="E185" s="112" t="str">
        <f>IF(AND(LEN(D185)&gt;0,LEN(C185)&gt;0),"ERROR - please do not enter internal order AND cost centre",IF(LEN(C185)&gt;0,VLOOKUP(C185,'Account Codes'!$E$2:$F$5001,2,FALSE),IF(LEN(D185)&gt;0,VLOOKUP(D185,'Account Codes'!$H$2:$I$12186,2,FALSE),"")))</f>
        <v/>
      </c>
      <c r="F185" s="81"/>
      <c r="G185" s="61"/>
      <c r="H185" s="112" t="str">
        <f>IF(LEN(G185)=0,"",VLOOKUP(VALUE(G185),'Account Codes'!$A$2:$C$788,2,FALSE))</f>
        <v/>
      </c>
      <c r="I185" s="50"/>
      <c r="J185" s="184" t="s">
        <v>18</v>
      </c>
      <c r="K185" s="51"/>
      <c r="L185" s="102">
        <f t="shared" si="16"/>
        <v>0</v>
      </c>
      <c r="M185" s="122">
        <f t="shared" si="17"/>
        <v>0</v>
      </c>
      <c r="N185" s="51"/>
      <c r="O185" s="51"/>
      <c r="P185" s="122">
        <f t="shared" si="18"/>
        <v>0</v>
      </c>
      <c r="Q185" s="179"/>
      <c r="R185" s="175"/>
      <c r="S185" s="176" t="str">
        <f t="shared" si="19"/>
        <v/>
      </c>
      <c r="T185" s="65" t="str">
        <f t="shared" si="20"/>
        <v/>
      </c>
      <c r="U185">
        <f t="shared" si="21"/>
        <v>0</v>
      </c>
      <c r="W185" s="175" t="str">
        <f t="shared" si="22"/>
        <v/>
      </c>
    </row>
    <row r="186" spans="1:23" ht="15" x14ac:dyDescent="0.2">
      <c r="A186" s="102">
        <v>163</v>
      </c>
      <c r="B186" s="104" t="str">
        <f>IF(G186="","",VLOOKUP(G186,'Account Codes'!$A$2:$C$788,3,FALSE))</f>
        <v/>
      </c>
      <c r="C186" s="183" t="str">
        <f t="shared" si="23"/>
        <v/>
      </c>
      <c r="D186" s="81"/>
      <c r="E186" s="112" t="str">
        <f>IF(AND(LEN(D186)&gt;0,LEN(C186)&gt;0),"ERROR - please do not enter internal order AND cost centre",IF(LEN(C186)&gt;0,VLOOKUP(C186,'Account Codes'!$E$2:$F$5001,2,FALSE),IF(LEN(D186)&gt;0,VLOOKUP(D186,'Account Codes'!$H$2:$I$12186,2,FALSE),"")))</f>
        <v/>
      </c>
      <c r="F186" s="81"/>
      <c r="G186" s="61"/>
      <c r="H186" s="112" t="str">
        <f>IF(LEN(G186)=0,"",VLOOKUP(VALUE(G186),'Account Codes'!$A$2:$C$788,2,FALSE))</f>
        <v/>
      </c>
      <c r="I186" s="50"/>
      <c r="J186" s="184" t="s">
        <v>18</v>
      </c>
      <c r="K186" s="51"/>
      <c r="L186" s="102">
        <f t="shared" si="16"/>
        <v>0</v>
      </c>
      <c r="M186" s="122">
        <f t="shared" si="17"/>
        <v>0</v>
      </c>
      <c r="N186" s="51"/>
      <c r="O186" s="51"/>
      <c r="P186" s="122">
        <f t="shared" si="18"/>
        <v>0</v>
      </c>
      <c r="Q186" s="179"/>
      <c r="R186" s="175"/>
      <c r="S186" s="176" t="str">
        <f t="shared" si="19"/>
        <v/>
      </c>
      <c r="T186" s="65" t="str">
        <f t="shared" si="20"/>
        <v/>
      </c>
      <c r="U186">
        <f t="shared" si="21"/>
        <v>0</v>
      </c>
      <c r="W186" s="175" t="str">
        <f t="shared" si="22"/>
        <v/>
      </c>
    </row>
    <row r="187" spans="1:23" ht="15" x14ac:dyDescent="0.2">
      <c r="A187" s="102">
        <v>164</v>
      </c>
      <c r="B187" s="104" t="str">
        <f>IF(G187="","",VLOOKUP(G187,'Account Codes'!$A$2:$C$788,3,FALSE))</f>
        <v/>
      </c>
      <c r="C187" s="183" t="str">
        <f t="shared" si="23"/>
        <v/>
      </c>
      <c r="D187" s="81"/>
      <c r="E187" s="112" t="str">
        <f>IF(AND(LEN(D187)&gt;0,LEN(C187)&gt;0),"ERROR - please do not enter internal order AND cost centre",IF(LEN(C187)&gt;0,VLOOKUP(C187,'Account Codes'!$E$2:$F$5001,2,FALSE),IF(LEN(D187)&gt;0,VLOOKUP(D187,'Account Codes'!$H$2:$I$12186,2,FALSE),"")))</f>
        <v/>
      </c>
      <c r="F187" s="81"/>
      <c r="G187" s="61"/>
      <c r="H187" s="112" t="str">
        <f>IF(LEN(G187)=0,"",VLOOKUP(VALUE(G187),'Account Codes'!$A$2:$C$788,2,FALSE))</f>
        <v/>
      </c>
      <c r="I187" s="50"/>
      <c r="J187" s="184" t="s">
        <v>18</v>
      </c>
      <c r="K187" s="51"/>
      <c r="L187" s="102">
        <f t="shared" si="16"/>
        <v>0</v>
      </c>
      <c r="M187" s="122">
        <f t="shared" si="17"/>
        <v>0</v>
      </c>
      <c r="N187" s="51"/>
      <c r="O187" s="51"/>
      <c r="P187" s="122">
        <f t="shared" si="18"/>
        <v>0</v>
      </c>
      <c r="Q187" s="179"/>
      <c r="R187" s="175"/>
      <c r="S187" s="176" t="str">
        <f t="shared" si="19"/>
        <v/>
      </c>
      <c r="T187" s="65" t="str">
        <f t="shared" si="20"/>
        <v/>
      </c>
      <c r="U187">
        <f t="shared" si="21"/>
        <v>0</v>
      </c>
      <c r="W187" s="175" t="str">
        <f t="shared" si="22"/>
        <v/>
      </c>
    </row>
    <row r="188" spans="1:23" ht="15" x14ac:dyDescent="0.2">
      <c r="A188" s="102">
        <v>165</v>
      </c>
      <c r="B188" s="104" t="str">
        <f>IF(G188="","",VLOOKUP(G188,'Account Codes'!$A$2:$C$788,3,FALSE))</f>
        <v/>
      </c>
      <c r="C188" s="183" t="str">
        <f t="shared" si="23"/>
        <v/>
      </c>
      <c r="D188" s="81"/>
      <c r="E188" s="112" t="str">
        <f>IF(AND(LEN(D188)&gt;0,LEN(C188)&gt;0),"ERROR - please do not enter internal order AND cost centre",IF(LEN(C188)&gt;0,VLOOKUP(C188,'Account Codes'!$E$2:$F$5001,2,FALSE),IF(LEN(D188)&gt;0,VLOOKUP(D188,'Account Codes'!$H$2:$I$12186,2,FALSE),"")))</f>
        <v/>
      </c>
      <c r="F188" s="81"/>
      <c r="G188" s="61"/>
      <c r="H188" s="112" t="str">
        <f>IF(LEN(G188)=0,"",VLOOKUP(VALUE(G188),'Account Codes'!$A$2:$C$788,2,FALSE))</f>
        <v/>
      </c>
      <c r="I188" s="50"/>
      <c r="J188" s="184" t="s">
        <v>18</v>
      </c>
      <c r="K188" s="51"/>
      <c r="L188" s="102">
        <f t="shared" si="16"/>
        <v>0</v>
      </c>
      <c r="M188" s="122">
        <f t="shared" si="17"/>
        <v>0</v>
      </c>
      <c r="N188" s="51"/>
      <c r="O188" s="51"/>
      <c r="P188" s="122">
        <f t="shared" si="18"/>
        <v>0</v>
      </c>
      <c r="Q188" s="179"/>
      <c r="R188" s="175"/>
      <c r="S188" s="176" t="str">
        <f t="shared" si="19"/>
        <v/>
      </c>
      <c r="T188" s="65" t="str">
        <f t="shared" si="20"/>
        <v/>
      </c>
      <c r="U188">
        <f t="shared" si="21"/>
        <v>0</v>
      </c>
      <c r="W188" s="175" t="str">
        <f t="shared" si="22"/>
        <v/>
      </c>
    </row>
    <row r="189" spans="1:23" ht="15" x14ac:dyDescent="0.2">
      <c r="A189" s="102">
        <v>166</v>
      </c>
      <c r="B189" s="104" t="str">
        <f>IF(G189="","",VLOOKUP(G189,'Account Codes'!$A$2:$C$788,3,FALSE))</f>
        <v/>
      </c>
      <c r="C189" s="183" t="str">
        <f t="shared" si="23"/>
        <v/>
      </c>
      <c r="D189" s="81"/>
      <c r="E189" s="112" t="str">
        <f>IF(AND(LEN(D189)&gt;0,LEN(C189)&gt;0),"ERROR - please do not enter internal order AND cost centre",IF(LEN(C189)&gt;0,VLOOKUP(C189,'Account Codes'!$E$2:$F$5001,2,FALSE),IF(LEN(D189)&gt;0,VLOOKUP(D189,'Account Codes'!$H$2:$I$12186,2,FALSE),"")))</f>
        <v/>
      </c>
      <c r="F189" s="81"/>
      <c r="G189" s="61"/>
      <c r="H189" s="112" t="str">
        <f>IF(LEN(G189)=0,"",VLOOKUP(VALUE(G189),'Account Codes'!$A$2:$C$788,2,FALSE))</f>
        <v/>
      </c>
      <c r="I189" s="50"/>
      <c r="J189" s="184" t="s">
        <v>18</v>
      </c>
      <c r="K189" s="51"/>
      <c r="L189" s="102">
        <f t="shared" si="16"/>
        <v>0</v>
      </c>
      <c r="M189" s="122">
        <f t="shared" si="17"/>
        <v>0</v>
      </c>
      <c r="N189" s="51"/>
      <c r="O189" s="51"/>
      <c r="P189" s="122">
        <f t="shared" si="18"/>
        <v>0</v>
      </c>
      <c r="Q189" s="179"/>
      <c r="R189" s="175"/>
      <c r="S189" s="176" t="str">
        <f t="shared" si="19"/>
        <v/>
      </c>
      <c r="T189" s="65" t="str">
        <f t="shared" si="20"/>
        <v/>
      </c>
      <c r="U189">
        <f t="shared" si="21"/>
        <v>0</v>
      </c>
      <c r="W189" s="175" t="str">
        <f t="shared" si="22"/>
        <v/>
      </c>
    </row>
    <row r="190" spans="1:23" ht="15" x14ac:dyDescent="0.2">
      <c r="A190" s="102">
        <v>167</v>
      </c>
      <c r="B190" s="104" t="str">
        <f>IF(G190="","",VLOOKUP(G190,'Account Codes'!$A$2:$C$788,3,FALSE))</f>
        <v/>
      </c>
      <c r="C190" s="183" t="str">
        <f t="shared" si="23"/>
        <v/>
      </c>
      <c r="D190" s="81"/>
      <c r="E190" s="112" t="str">
        <f>IF(AND(LEN(D190)&gt;0,LEN(C190)&gt;0),"ERROR - please do not enter internal order AND cost centre",IF(LEN(C190)&gt;0,VLOOKUP(C190,'Account Codes'!$E$2:$F$5001,2,FALSE),IF(LEN(D190)&gt;0,VLOOKUP(D190,'Account Codes'!$H$2:$I$12186,2,FALSE),"")))</f>
        <v/>
      </c>
      <c r="F190" s="81"/>
      <c r="G190" s="61"/>
      <c r="H190" s="112" t="str">
        <f>IF(LEN(G190)=0,"",VLOOKUP(VALUE(G190),'Account Codes'!$A$2:$C$788,2,FALSE))</f>
        <v/>
      </c>
      <c r="I190" s="50"/>
      <c r="J190" s="184" t="s">
        <v>18</v>
      </c>
      <c r="K190" s="51"/>
      <c r="L190" s="102">
        <f t="shared" si="16"/>
        <v>0</v>
      </c>
      <c r="M190" s="122">
        <f t="shared" si="17"/>
        <v>0</v>
      </c>
      <c r="N190" s="51"/>
      <c r="O190" s="51"/>
      <c r="P190" s="122">
        <f t="shared" si="18"/>
        <v>0</v>
      </c>
      <c r="Q190" s="179"/>
      <c r="R190" s="175"/>
      <c r="S190" s="176" t="str">
        <f t="shared" si="19"/>
        <v/>
      </c>
      <c r="T190" s="65" t="str">
        <f t="shared" si="20"/>
        <v/>
      </c>
      <c r="U190">
        <f t="shared" si="21"/>
        <v>0</v>
      </c>
      <c r="W190" s="175" t="str">
        <f t="shared" si="22"/>
        <v/>
      </c>
    </row>
    <row r="191" spans="1:23" ht="15" x14ac:dyDescent="0.2">
      <c r="A191" s="102">
        <v>168</v>
      </c>
      <c r="B191" s="104" t="str">
        <f>IF(G191="","",VLOOKUP(G191,'Account Codes'!$A$2:$C$788,3,FALSE))</f>
        <v/>
      </c>
      <c r="C191" s="183" t="str">
        <f t="shared" si="23"/>
        <v/>
      </c>
      <c r="D191" s="81"/>
      <c r="E191" s="112" t="str">
        <f>IF(AND(LEN(D191)&gt;0,LEN(C191)&gt;0),"ERROR - please do not enter internal order AND cost centre",IF(LEN(C191)&gt;0,VLOOKUP(C191,'Account Codes'!$E$2:$F$5001,2,FALSE),IF(LEN(D191)&gt;0,VLOOKUP(D191,'Account Codes'!$H$2:$I$12186,2,FALSE),"")))</f>
        <v/>
      </c>
      <c r="F191" s="81"/>
      <c r="G191" s="61"/>
      <c r="H191" s="112" t="str">
        <f>IF(LEN(G191)=0,"",VLOOKUP(VALUE(G191),'Account Codes'!$A$2:$C$788,2,FALSE))</f>
        <v/>
      </c>
      <c r="I191" s="50"/>
      <c r="J191" s="184" t="s">
        <v>18</v>
      </c>
      <c r="K191" s="51"/>
      <c r="L191" s="102">
        <f t="shared" si="16"/>
        <v>0</v>
      </c>
      <c r="M191" s="122">
        <f t="shared" si="17"/>
        <v>0</v>
      </c>
      <c r="N191" s="51"/>
      <c r="O191" s="51"/>
      <c r="P191" s="122">
        <f t="shared" si="18"/>
        <v>0</v>
      </c>
      <c r="Q191" s="179"/>
      <c r="R191" s="175"/>
      <c r="S191" s="176" t="str">
        <f t="shared" si="19"/>
        <v/>
      </c>
      <c r="T191" s="65" t="str">
        <f t="shared" si="20"/>
        <v/>
      </c>
      <c r="U191">
        <f t="shared" si="21"/>
        <v>0</v>
      </c>
      <c r="W191" s="175" t="str">
        <f t="shared" si="22"/>
        <v/>
      </c>
    </row>
    <row r="192" spans="1:23" ht="15" x14ac:dyDescent="0.2">
      <c r="A192" s="102">
        <v>169</v>
      </c>
      <c r="B192" s="104" t="str">
        <f>IF(G192="","",VLOOKUP(G192,'Account Codes'!$A$2:$C$788,3,FALSE))</f>
        <v/>
      </c>
      <c r="C192" s="183" t="str">
        <f t="shared" si="23"/>
        <v/>
      </c>
      <c r="D192" s="81"/>
      <c r="E192" s="112" t="str">
        <f>IF(AND(LEN(D192)&gt;0,LEN(C192)&gt;0),"ERROR - please do not enter internal order AND cost centre",IF(LEN(C192)&gt;0,VLOOKUP(C192,'Account Codes'!$E$2:$F$5001,2,FALSE),IF(LEN(D192)&gt;0,VLOOKUP(D192,'Account Codes'!$H$2:$I$12186,2,FALSE),"")))</f>
        <v/>
      </c>
      <c r="F192" s="81"/>
      <c r="G192" s="61"/>
      <c r="H192" s="112" t="str">
        <f>IF(LEN(G192)=0,"",VLOOKUP(VALUE(G192),'Account Codes'!$A$2:$C$788,2,FALSE))</f>
        <v/>
      </c>
      <c r="I192" s="50"/>
      <c r="J192" s="184" t="s">
        <v>18</v>
      </c>
      <c r="K192" s="51"/>
      <c r="L192" s="102">
        <f t="shared" si="16"/>
        <v>0</v>
      </c>
      <c r="M192" s="122">
        <f t="shared" si="17"/>
        <v>0</v>
      </c>
      <c r="N192" s="51"/>
      <c r="O192" s="51"/>
      <c r="P192" s="122">
        <f t="shared" si="18"/>
        <v>0</v>
      </c>
      <c r="Q192" s="179"/>
      <c r="R192" s="175"/>
      <c r="S192" s="176" t="str">
        <f t="shared" si="19"/>
        <v/>
      </c>
      <c r="T192" s="65" t="str">
        <f t="shared" si="20"/>
        <v/>
      </c>
      <c r="U192">
        <f t="shared" si="21"/>
        <v>0</v>
      </c>
      <c r="W192" s="175" t="str">
        <f t="shared" si="22"/>
        <v/>
      </c>
    </row>
    <row r="193" spans="1:23" ht="15" x14ac:dyDescent="0.2">
      <c r="A193" s="102">
        <v>170</v>
      </c>
      <c r="B193" s="104" t="str">
        <f>IF(G193="","",VLOOKUP(G193,'Account Codes'!$A$2:$C$788,3,FALSE))</f>
        <v/>
      </c>
      <c r="C193" s="183" t="str">
        <f t="shared" si="23"/>
        <v/>
      </c>
      <c r="D193" s="81"/>
      <c r="E193" s="112" t="str">
        <f>IF(AND(LEN(D193)&gt;0,LEN(C193)&gt;0),"ERROR - please do not enter internal order AND cost centre",IF(LEN(C193)&gt;0,VLOOKUP(C193,'Account Codes'!$E$2:$F$5001,2,FALSE),IF(LEN(D193)&gt;0,VLOOKUP(D193,'Account Codes'!$H$2:$I$12186,2,FALSE),"")))</f>
        <v/>
      </c>
      <c r="F193" s="81"/>
      <c r="G193" s="61"/>
      <c r="H193" s="112" t="str">
        <f>IF(LEN(G193)=0,"",VLOOKUP(VALUE(G193),'Account Codes'!$A$2:$C$788,2,FALSE))</f>
        <v/>
      </c>
      <c r="I193" s="50"/>
      <c r="J193" s="184" t="s">
        <v>18</v>
      </c>
      <c r="K193" s="51"/>
      <c r="L193" s="102">
        <f t="shared" si="16"/>
        <v>0</v>
      </c>
      <c r="M193" s="122">
        <f t="shared" si="17"/>
        <v>0</v>
      </c>
      <c r="N193" s="51"/>
      <c r="O193" s="51"/>
      <c r="P193" s="122">
        <f t="shared" si="18"/>
        <v>0</v>
      </c>
      <c r="Q193" s="179"/>
      <c r="R193" s="175"/>
      <c r="S193" s="176" t="str">
        <f t="shared" si="19"/>
        <v/>
      </c>
      <c r="T193" s="65" t="str">
        <f t="shared" si="20"/>
        <v/>
      </c>
      <c r="U193">
        <f t="shared" si="21"/>
        <v>0</v>
      </c>
      <c r="W193" s="175" t="str">
        <f t="shared" si="22"/>
        <v/>
      </c>
    </row>
    <row r="194" spans="1:23" ht="15" x14ac:dyDescent="0.2">
      <c r="A194" s="102">
        <v>171</v>
      </c>
      <c r="B194" s="104" t="str">
        <f>IF(G194="","",VLOOKUP(G194,'Account Codes'!$A$2:$C$788,3,FALSE))</f>
        <v/>
      </c>
      <c r="C194" s="183" t="str">
        <f t="shared" si="23"/>
        <v/>
      </c>
      <c r="D194" s="81"/>
      <c r="E194" s="112" t="str">
        <f>IF(AND(LEN(D194)&gt;0,LEN(C194)&gt;0),"ERROR - please do not enter internal order AND cost centre",IF(LEN(C194)&gt;0,VLOOKUP(C194,'Account Codes'!$E$2:$F$5001,2,FALSE),IF(LEN(D194)&gt;0,VLOOKUP(D194,'Account Codes'!$H$2:$I$12186,2,FALSE),"")))</f>
        <v/>
      </c>
      <c r="F194" s="81"/>
      <c r="G194" s="61"/>
      <c r="H194" s="112" t="str">
        <f>IF(LEN(G194)=0,"",VLOOKUP(VALUE(G194),'Account Codes'!$A$2:$C$788,2,FALSE))</f>
        <v/>
      </c>
      <c r="I194" s="50"/>
      <c r="J194" s="184" t="s">
        <v>18</v>
      </c>
      <c r="K194" s="51"/>
      <c r="L194" s="102">
        <f t="shared" si="16"/>
        <v>0</v>
      </c>
      <c r="M194" s="122">
        <f t="shared" si="17"/>
        <v>0</v>
      </c>
      <c r="N194" s="51"/>
      <c r="O194" s="51"/>
      <c r="P194" s="122">
        <f t="shared" si="18"/>
        <v>0</v>
      </c>
      <c r="Q194" s="179"/>
      <c r="R194" s="175"/>
      <c r="S194" s="176" t="str">
        <f t="shared" si="19"/>
        <v/>
      </c>
      <c r="T194" s="65" t="str">
        <f t="shared" si="20"/>
        <v/>
      </c>
      <c r="U194">
        <f t="shared" si="21"/>
        <v>0</v>
      </c>
      <c r="W194" s="175" t="str">
        <f t="shared" si="22"/>
        <v/>
      </c>
    </row>
    <row r="195" spans="1:23" ht="15" x14ac:dyDescent="0.2">
      <c r="A195" s="102">
        <v>172</v>
      </c>
      <c r="B195" s="104" t="str">
        <f>IF(G195="","",VLOOKUP(G195,'Account Codes'!$A$2:$C$788,3,FALSE))</f>
        <v/>
      </c>
      <c r="C195" s="183" t="str">
        <f t="shared" si="23"/>
        <v/>
      </c>
      <c r="D195" s="81"/>
      <c r="E195" s="112" t="str">
        <f>IF(AND(LEN(D195)&gt;0,LEN(C195)&gt;0),"ERROR - please do not enter internal order AND cost centre",IF(LEN(C195)&gt;0,VLOOKUP(C195,'Account Codes'!$E$2:$F$5001,2,FALSE),IF(LEN(D195)&gt;0,VLOOKUP(D195,'Account Codes'!$H$2:$I$12186,2,FALSE),"")))</f>
        <v/>
      </c>
      <c r="F195" s="81"/>
      <c r="G195" s="61"/>
      <c r="H195" s="112" t="str">
        <f>IF(LEN(G195)=0,"",VLOOKUP(VALUE(G195),'Account Codes'!$A$2:$C$788,2,FALSE))</f>
        <v/>
      </c>
      <c r="I195" s="50"/>
      <c r="J195" s="184" t="s">
        <v>18</v>
      </c>
      <c r="K195" s="51"/>
      <c r="L195" s="102">
        <f t="shared" si="16"/>
        <v>0</v>
      </c>
      <c r="M195" s="122">
        <f t="shared" si="17"/>
        <v>0</v>
      </c>
      <c r="N195" s="51"/>
      <c r="O195" s="51"/>
      <c r="P195" s="122">
        <f t="shared" si="18"/>
        <v>0</v>
      </c>
      <c r="Q195" s="179"/>
      <c r="R195" s="175"/>
      <c r="S195" s="176" t="str">
        <f t="shared" si="19"/>
        <v/>
      </c>
      <c r="T195" s="65" t="str">
        <f t="shared" si="20"/>
        <v/>
      </c>
      <c r="U195">
        <f t="shared" si="21"/>
        <v>0</v>
      </c>
      <c r="W195" s="175" t="str">
        <f t="shared" si="22"/>
        <v/>
      </c>
    </row>
    <row r="196" spans="1:23" ht="15" x14ac:dyDescent="0.2">
      <c r="A196" s="102">
        <v>173</v>
      </c>
      <c r="B196" s="104" t="str">
        <f>IF(G196="","",VLOOKUP(G196,'Account Codes'!$A$2:$C$788,3,FALSE))</f>
        <v/>
      </c>
      <c r="C196" s="183" t="str">
        <f t="shared" si="23"/>
        <v/>
      </c>
      <c r="D196" s="81"/>
      <c r="E196" s="112" t="str">
        <f>IF(AND(LEN(D196)&gt;0,LEN(C196)&gt;0),"ERROR - please do not enter internal order AND cost centre",IF(LEN(C196)&gt;0,VLOOKUP(C196,'Account Codes'!$E$2:$F$5001,2,FALSE),IF(LEN(D196)&gt;0,VLOOKUP(D196,'Account Codes'!$H$2:$I$12186,2,FALSE),"")))</f>
        <v/>
      </c>
      <c r="F196" s="81"/>
      <c r="G196" s="61"/>
      <c r="H196" s="112" t="str">
        <f>IF(LEN(G196)=0,"",VLOOKUP(VALUE(G196),'Account Codes'!$A$2:$C$788,2,FALSE))</f>
        <v/>
      </c>
      <c r="I196" s="50"/>
      <c r="J196" s="184" t="s">
        <v>18</v>
      </c>
      <c r="K196" s="51"/>
      <c r="L196" s="102">
        <f t="shared" si="16"/>
        <v>0</v>
      </c>
      <c r="M196" s="122">
        <f t="shared" si="17"/>
        <v>0</v>
      </c>
      <c r="N196" s="51"/>
      <c r="O196" s="51"/>
      <c r="P196" s="122">
        <f t="shared" si="18"/>
        <v>0</v>
      </c>
      <c r="Q196" s="179"/>
      <c r="R196" s="175"/>
      <c r="S196" s="176" t="str">
        <f t="shared" si="19"/>
        <v/>
      </c>
      <c r="T196" s="65" t="str">
        <f t="shared" si="20"/>
        <v/>
      </c>
      <c r="U196">
        <f t="shared" si="21"/>
        <v>0</v>
      </c>
      <c r="W196" s="175" t="str">
        <f t="shared" si="22"/>
        <v/>
      </c>
    </row>
    <row r="197" spans="1:23" ht="15" x14ac:dyDescent="0.2">
      <c r="A197" s="102">
        <v>174</v>
      </c>
      <c r="B197" s="104" t="str">
        <f>IF(G197="","",VLOOKUP(G197,'Account Codes'!$A$2:$C$788,3,FALSE))</f>
        <v/>
      </c>
      <c r="C197" s="183" t="str">
        <f t="shared" si="23"/>
        <v/>
      </c>
      <c r="D197" s="81"/>
      <c r="E197" s="112" t="str">
        <f>IF(AND(LEN(D197)&gt;0,LEN(C197)&gt;0),"ERROR - please do not enter internal order AND cost centre",IF(LEN(C197)&gt;0,VLOOKUP(C197,'Account Codes'!$E$2:$F$5001,2,FALSE),IF(LEN(D197)&gt;0,VLOOKUP(D197,'Account Codes'!$H$2:$I$12186,2,FALSE),"")))</f>
        <v/>
      </c>
      <c r="F197" s="81"/>
      <c r="G197" s="61"/>
      <c r="H197" s="112" t="str">
        <f>IF(LEN(G197)=0,"",VLOOKUP(VALUE(G197),'Account Codes'!$A$2:$C$788,2,FALSE))</f>
        <v/>
      </c>
      <c r="I197" s="50"/>
      <c r="J197" s="184" t="s">
        <v>18</v>
      </c>
      <c r="K197" s="51"/>
      <c r="L197" s="102">
        <f t="shared" si="16"/>
        <v>0</v>
      </c>
      <c r="M197" s="122">
        <f t="shared" si="17"/>
        <v>0</v>
      </c>
      <c r="N197" s="51"/>
      <c r="O197" s="51"/>
      <c r="P197" s="122">
        <f t="shared" si="18"/>
        <v>0</v>
      </c>
      <c r="Q197" s="179"/>
      <c r="R197" s="175"/>
      <c r="S197" s="176" t="str">
        <f t="shared" si="19"/>
        <v/>
      </c>
      <c r="T197" s="65" t="str">
        <f t="shared" si="20"/>
        <v/>
      </c>
      <c r="U197">
        <f t="shared" si="21"/>
        <v>0</v>
      </c>
      <c r="W197" s="175" t="str">
        <f t="shared" si="22"/>
        <v/>
      </c>
    </row>
    <row r="198" spans="1:23" ht="15" x14ac:dyDescent="0.2">
      <c r="A198" s="102">
        <v>175</v>
      </c>
      <c r="B198" s="104" t="str">
        <f>IF(G198="","",VLOOKUP(G198,'Account Codes'!$A$2:$C$788,3,FALSE))</f>
        <v/>
      </c>
      <c r="C198" s="183" t="str">
        <f t="shared" si="23"/>
        <v/>
      </c>
      <c r="D198" s="81"/>
      <c r="E198" s="112" t="str">
        <f>IF(AND(LEN(D198)&gt;0,LEN(C198)&gt;0),"ERROR - please do not enter internal order AND cost centre",IF(LEN(C198)&gt;0,VLOOKUP(C198,'Account Codes'!$E$2:$F$5001,2,FALSE),IF(LEN(D198)&gt;0,VLOOKUP(D198,'Account Codes'!$H$2:$I$12186,2,FALSE),"")))</f>
        <v/>
      </c>
      <c r="F198" s="81"/>
      <c r="G198" s="61"/>
      <c r="H198" s="112" t="str">
        <f>IF(LEN(G198)=0,"",VLOOKUP(VALUE(G198),'Account Codes'!$A$2:$C$788,2,FALSE))</f>
        <v/>
      </c>
      <c r="I198" s="50"/>
      <c r="J198" s="184" t="s">
        <v>18</v>
      </c>
      <c r="K198" s="51"/>
      <c r="L198" s="102">
        <f t="shared" si="16"/>
        <v>0</v>
      </c>
      <c r="M198" s="122">
        <f t="shared" si="17"/>
        <v>0</v>
      </c>
      <c r="N198" s="51"/>
      <c r="O198" s="51"/>
      <c r="P198" s="122">
        <f t="shared" si="18"/>
        <v>0</v>
      </c>
      <c r="Q198" s="179"/>
      <c r="R198" s="175"/>
      <c r="S198" s="176" t="str">
        <f t="shared" si="19"/>
        <v/>
      </c>
      <c r="T198" s="65" t="str">
        <f t="shared" si="20"/>
        <v/>
      </c>
      <c r="U198">
        <f t="shared" si="21"/>
        <v>0</v>
      </c>
      <c r="W198" s="175" t="str">
        <f t="shared" si="22"/>
        <v/>
      </c>
    </row>
    <row r="199" spans="1:23" ht="15" x14ac:dyDescent="0.2">
      <c r="A199" s="102">
        <v>176</v>
      </c>
      <c r="B199" s="104" t="str">
        <f>IF(G199="","",VLOOKUP(G199,'Account Codes'!$A$2:$C$788,3,FALSE))</f>
        <v/>
      </c>
      <c r="C199" s="183" t="str">
        <f t="shared" si="23"/>
        <v/>
      </c>
      <c r="D199" s="81"/>
      <c r="E199" s="112" t="str">
        <f>IF(AND(LEN(D199)&gt;0,LEN(C199)&gt;0),"ERROR - please do not enter internal order AND cost centre",IF(LEN(C199)&gt;0,VLOOKUP(C199,'Account Codes'!$E$2:$F$5001,2,FALSE),IF(LEN(D199)&gt;0,VLOOKUP(D199,'Account Codes'!$H$2:$I$12186,2,FALSE),"")))</f>
        <v/>
      </c>
      <c r="F199" s="81"/>
      <c r="G199" s="61"/>
      <c r="H199" s="112" t="str">
        <f>IF(LEN(G199)=0,"",VLOOKUP(VALUE(G199),'Account Codes'!$A$2:$C$788,2,FALSE))</f>
        <v/>
      </c>
      <c r="I199" s="50"/>
      <c r="J199" s="184" t="s">
        <v>18</v>
      </c>
      <c r="K199" s="51"/>
      <c r="L199" s="102">
        <f t="shared" si="16"/>
        <v>0</v>
      </c>
      <c r="M199" s="122">
        <f t="shared" si="17"/>
        <v>0</v>
      </c>
      <c r="N199" s="51"/>
      <c r="O199" s="51"/>
      <c r="P199" s="122">
        <f t="shared" si="18"/>
        <v>0</v>
      </c>
      <c r="Q199" s="179"/>
      <c r="R199" s="175"/>
      <c r="S199" s="176" t="str">
        <f t="shared" si="19"/>
        <v/>
      </c>
      <c r="T199" s="65" t="str">
        <f t="shared" si="20"/>
        <v/>
      </c>
      <c r="U199">
        <f t="shared" si="21"/>
        <v>0</v>
      </c>
      <c r="W199" s="175" t="str">
        <f t="shared" si="22"/>
        <v/>
      </c>
    </row>
    <row r="200" spans="1:23" ht="15" x14ac:dyDescent="0.2">
      <c r="A200" s="102">
        <v>177</v>
      </c>
      <c r="B200" s="104" t="str">
        <f>IF(G200="","",VLOOKUP(G200,'Account Codes'!$A$2:$C$788,3,FALSE))</f>
        <v/>
      </c>
      <c r="C200" s="183" t="str">
        <f t="shared" si="23"/>
        <v/>
      </c>
      <c r="D200" s="81"/>
      <c r="E200" s="112" t="str">
        <f>IF(AND(LEN(D200)&gt;0,LEN(C200)&gt;0),"ERROR - please do not enter internal order AND cost centre",IF(LEN(C200)&gt;0,VLOOKUP(C200,'Account Codes'!$E$2:$F$5001,2,FALSE),IF(LEN(D200)&gt;0,VLOOKUP(D200,'Account Codes'!$H$2:$I$12186,2,FALSE),"")))</f>
        <v/>
      </c>
      <c r="F200" s="81"/>
      <c r="G200" s="61"/>
      <c r="H200" s="112" t="str">
        <f>IF(LEN(G200)=0,"",VLOOKUP(VALUE(G200),'Account Codes'!$A$2:$C$788,2,FALSE))</f>
        <v/>
      </c>
      <c r="I200" s="50"/>
      <c r="J200" s="184" t="s">
        <v>18</v>
      </c>
      <c r="K200" s="51"/>
      <c r="L200" s="102">
        <f t="shared" si="16"/>
        <v>0</v>
      </c>
      <c r="M200" s="122">
        <f t="shared" si="17"/>
        <v>0</v>
      </c>
      <c r="N200" s="51"/>
      <c r="O200" s="51"/>
      <c r="P200" s="122">
        <f t="shared" si="18"/>
        <v>0</v>
      </c>
      <c r="Q200" s="179"/>
      <c r="R200" s="175"/>
      <c r="S200" s="176" t="str">
        <f t="shared" si="19"/>
        <v/>
      </c>
      <c r="T200" s="65" t="str">
        <f t="shared" si="20"/>
        <v/>
      </c>
      <c r="U200">
        <f t="shared" si="21"/>
        <v>0</v>
      </c>
      <c r="W200" s="175" t="str">
        <f t="shared" si="22"/>
        <v/>
      </c>
    </row>
    <row r="201" spans="1:23" ht="15" x14ac:dyDescent="0.2">
      <c r="A201" s="102">
        <v>178</v>
      </c>
      <c r="B201" s="104" t="str">
        <f>IF(G201="","",VLOOKUP(G201,'Account Codes'!$A$2:$C$788,3,FALSE))</f>
        <v/>
      </c>
      <c r="C201" s="183" t="str">
        <f t="shared" si="23"/>
        <v/>
      </c>
      <c r="D201" s="81"/>
      <c r="E201" s="112" t="str">
        <f>IF(AND(LEN(D201)&gt;0,LEN(C201)&gt;0),"ERROR - please do not enter internal order AND cost centre",IF(LEN(C201)&gt;0,VLOOKUP(C201,'Account Codes'!$E$2:$F$5001,2,FALSE),IF(LEN(D201)&gt;0,VLOOKUP(D201,'Account Codes'!$H$2:$I$12186,2,FALSE),"")))</f>
        <v/>
      </c>
      <c r="F201" s="81"/>
      <c r="G201" s="61"/>
      <c r="H201" s="112" t="str">
        <f>IF(LEN(G201)=0,"",VLOOKUP(VALUE(G201),'Account Codes'!$A$2:$C$788,2,FALSE))</f>
        <v/>
      </c>
      <c r="I201" s="50"/>
      <c r="J201" s="184" t="s">
        <v>18</v>
      </c>
      <c r="K201" s="51"/>
      <c r="L201" s="102">
        <f t="shared" si="16"/>
        <v>0</v>
      </c>
      <c r="M201" s="122">
        <f t="shared" si="17"/>
        <v>0</v>
      </c>
      <c r="N201" s="51"/>
      <c r="O201" s="51"/>
      <c r="P201" s="122">
        <f t="shared" si="18"/>
        <v>0</v>
      </c>
      <c r="Q201" s="179"/>
      <c r="R201" s="175"/>
      <c r="S201" s="176" t="str">
        <f t="shared" si="19"/>
        <v/>
      </c>
      <c r="T201" s="65" t="str">
        <f t="shared" si="20"/>
        <v/>
      </c>
      <c r="U201">
        <f t="shared" si="21"/>
        <v>0</v>
      </c>
      <c r="W201" s="175" t="str">
        <f t="shared" si="22"/>
        <v/>
      </c>
    </row>
    <row r="202" spans="1:23" ht="15" x14ac:dyDescent="0.2">
      <c r="A202" s="102">
        <v>179</v>
      </c>
      <c r="B202" s="104" t="str">
        <f>IF(G202="","",VLOOKUP(G202,'Account Codes'!$A$2:$C$788,3,FALSE))</f>
        <v/>
      </c>
      <c r="C202" s="183" t="str">
        <f t="shared" si="23"/>
        <v/>
      </c>
      <c r="D202" s="81"/>
      <c r="E202" s="112" t="str">
        <f>IF(AND(LEN(D202)&gt;0,LEN(C202)&gt;0),"ERROR - please do not enter internal order AND cost centre",IF(LEN(C202)&gt;0,VLOOKUP(C202,'Account Codes'!$E$2:$F$5001,2,FALSE),IF(LEN(D202)&gt;0,VLOOKUP(D202,'Account Codes'!$H$2:$I$12186,2,FALSE),"")))</f>
        <v/>
      </c>
      <c r="F202" s="81"/>
      <c r="G202" s="61"/>
      <c r="H202" s="112" t="str">
        <f>IF(LEN(G202)=0,"",VLOOKUP(VALUE(G202),'Account Codes'!$A$2:$C$788,2,FALSE))</f>
        <v/>
      </c>
      <c r="I202" s="50"/>
      <c r="J202" s="184" t="s">
        <v>18</v>
      </c>
      <c r="K202" s="51"/>
      <c r="L202" s="102">
        <f t="shared" si="16"/>
        <v>0</v>
      </c>
      <c r="M202" s="122">
        <f t="shared" si="17"/>
        <v>0</v>
      </c>
      <c r="N202" s="51"/>
      <c r="O202" s="51"/>
      <c r="P202" s="122">
        <f t="shared" si="18"/>
        <v>0</v>
      </c>
      <c r="Q202" s="179"/>
      <c r="R202" s="175"/>
      <c r="S202" s="176" t="str">
        <f t="shared" si="19"/>
        <v/>
      </c>
      <c r="T202" s="65" t="str">
        <f t="shared" si="20"/>
        <v/>
      </c>
      <c r="U202">
        <f t="shared" si="21"/>
        <v>0</v>
      </c>
      <c r="W202" s="175" t="str">
        <f t="shared" si="22"/>
        <v/>
      </c>
    </row>
    <row r="203" spans="1:23" ht="15" x14ac:dyDescent="0.2">
      <c r="A203" s="102">
        <v>180</v>
      </c>
      <c r="B203" s="104" t="str">
        <f>IF(G203="","",VLOOKUP(G203,'Account Codes'!$A$2:$C$788,3,FALSE))</f>
        <v/>
      </c>
      <c r="C203" s="183" t="str">
        <f t="shared" si="23"/>
        <v/>
      </c>
      <c r="D203" s="81"/>
      <c r="E203" s="112" t="str">
        <f>IF(AND(LEN(D203)&gt;0,LEN(C203)&gt;0),"ERROR - please do not enter internal order AND cost centre",IF(LEN(C203)&gt;0,VLOOKUP(C203,'Account Codes'!$E$2:$F$5001,2,FALSE),IF(LEN(D203)&gt;0,VLOOKUP(D203,'Account Codes'!$H$2:$I$12186,2,FALSE),"")))</f>
        <v/>
      </c>
      <c r="F203" s="81"/>
      <c r="G203" s="61"/>
      <c r="H203" s="112" t="str">
        <f>IF(LEN(G203)=0,"",VLOOKUP(VALUE(G203),'Account Codes'!$A$2:$C$788,2,FALSE))</f>
        <v/>
      </c>
      <c r="I203" s="50"/>
      <c r="J203" s="184" t="s">
        <v>18</v>
      </c>
      <c r="K203" s="51"/>
      <c r="L203" s="102">
        <f t="shared" si="16"/>
        <v>0</v>
      </c>
      <c r="M203" s="122">
        <f t="shared" si="17"/>
        <v>0</v>
      </c>
      <c r="N203" s="51"/>
      <c r="O203" s="51"/>
      <c r="P203" s="122">
        <f t="shared" si="18"/>
        <v>0</v>
      </c>
      <c r="Q203" s="179"/>
      <c r="R203" s="175"/>
      <c r="S203" s="176" t="str">
        <f t="shared" si="19"/>
        <v/>
      </c>
      <c r="T203" s="65" t="str">
        <f t="shared" si="20"/>
        <v/>
      </c>
      <c r="U203">
        <f t="shared" si="21"/>
        <v>0</v>
      </c>
      <c r="W203" s="175" t="str">
        <f t="shared" si="22"/>
        <v/>
      </c>
    </row>
    <row r="204" spans="1:23" ht="15" x14ac:dyDescent="0.2">
      <c r="A204" s="102">
        <v>181</v>
      </c>
      <c r="B204" s="104" t="str">
        <f>IF(G204="","",VLOOKUP(G204,'Account Codes'!$A$2:$C$788,3,FALSE))</f>
        <v/>
      </c>
      <c r="C204" s="183" t="str">
        <f t="shared" si="23"/>
        <v/>
      </c>
      <c r="D204" s="81"/>
      <c r="E204" s="112" t="str">
        <f>IF(AND(LEN(D204)&gt;0,LEN(C204)&gt;0),"ERROR - please do not enter internal order AND cost centre",IF(LEN(C204)&gt;0,VLOOKUP(C204,'Account Codes'!$E$2:$F$5001,2,FALSE),IF(LEN(D204)&gt;0,VLOOKUP(D204,'Account Codes'!$H$2:$I$12186,2,FALSE),"")))</f>
        <v/>
      </c>
      <c r="F204" s="81"/>
      <c r="G204" s="61"/>
      <c r="H204" s="112" t="str">
        <f>IF(LEN(G204)=0,"",VLOOKUP(VALUE(G204),'Account Codes'!$A$2:$C$788,2,FALSE))</f>
        <v/>
      </c>
      <c r="I204" s="50"/>
      <c r="J204" s="184" t="s">
        <v>18</v>
      </c>
      <c r="K204" s="51"/>
      <c r="L204" s="102">
        <f t="shared" si="16"/>
        <v>0</v>
      </c>
      <c r="M204" s="122">
        <f t="shared" si="17"/>
        <v>0</v>
      </c>
      <c r="N204" s="51"/>
      <c r="O204" s="51"/>
      <c r="P204" s="122">
        <f t="shared" si="18"/>
        <v>0</v>
      </c>
      <c r="Q204" s="179"/>
      <c r="R204" s="175"/>
      <c r="S204" s="176" t="str">
        <f t="shared" si="19"/>
        <v/>
      </c>
      <c r="T204" s="65" t="str">
        <f t="shared" si="20"/>
        <v/>
      </c>
      <c r="U204">
        <f t="shared" si="21"/>
        <v>0</v>
      </c>
      <c r="W204" s="175" t="str">
        <f t="shared" si="22"/>
        <v/>
      </c>
    </row>
    <row r="205" spans="1:23" ht="15" x14ac:dyDescent="0.2">
      <c r="A205" s="102">
        <v>182</v>
      </c>
      <c r="B205" s="104" t="str">
        <f>IF(G205="","",VLOOKUP(G205,'Account Codes'!$A$2:$C$788,3,FALSE))</f>
        <v/>
      </c>
      <c r="C205" s="183" t="str">
        <f t="shared" si="23"/>
        <v/>
      </c>
      <c r="D205" s="81"/>
      <c r="E205" s="112" t="str">
        <f>IF(AND(LEN(D205)&gt;0,LEN(C205)&gt;0),"ERROR - please do not enter internal order AND cost centre",IF(LEN(C205)&gt;0,VLOOKUP(C205,'Account Codes'!$E$2:$F$5001,2,FALSE),IF(LEN(D205)&gt;0,VLOOKUP(D205,'Account Codes'!$H$2:$I$12186,2,FALSE),"")))</f>
        <v/>
      </c>
      <c r="F205" s="81"/>
      <c r="G205" s="61"/>
      <c r="H205" s="112" t="str">
        <f>IF(LEN(G205)=0,"",VLOOKUP(VALUE(G205),'Account Codes'!$A$2:$C$788,2,FALSE))</f>
        <v/>
      </c>
      <c r="I205" s="50"/>
      <c r="J205" s="184" t="s">
        <v>18</v>
      </c>
      <c r="K205" s="51"/>
      <c r="L205" s="102">
        <f t="shared" si="16"/>
        <v>0</v>
      </c>
      <c r="M205" s="122">
        <f t="shared" si="17"/>
        <v>0</v>
      </c>
      <c r="N205" s="51"/>
      <c r="O205" s="51"/>
      <c r="P205" s="122">
        <f t="shared" si="18"/>
        <v>0</v>
      </c>
      <c r="Q205" s="179"/>
      <c r="R205" s="175"/>
      <c r="S205" s="176" t="str">
        <f t="shared" si="19"/>
        <v/>
      </c>
      <c r="T205" s="65" t="str">
        <f t="shared" si="20"/>
        <v/>
      </c>
      <c r="U205">
        <f t="shared" si="21"/>
        <v>0</v>
      </c>
      <c r="W205" s="175" t="str">
        <f t="shared" si="22"/>
        <v/>
      </c>
    </row>
    <row r="206" spans="1:23" ht="15" x14ac:dyDescent="0.2">
      <c r="A206" s="102">
        <v>183</v>
      </c>
      <c r="B206" s="104" t="str">
        <f>IF(G206="","",VLOOKUP(G206,'Account Codes'!$A$2:$C$788,3,FALSE))</f>
        <v/>
      </c>
      <c r="C206" s="183" t="str">
        <f t="shared" si="23"/>
        <v/>
      </c>
      <c r="D206" s="81"/>
      <c r="E206" s="112" t="str">
        <f>IF(AND(LEN(D206)&gt;0,LEN(C206)&gt;0),"ERROR - please do not enter internal order AND cost centre",IF(LEN(C206)&gt;0,VLOOKUP(C206,'Account Codes'!$E$2:$F$5001,2,FALSE),IF(LEN(D206)&gt;0,VLOOKUP(D206,'Account Codes'!$H$2:$I$12186,2,FALSE),"")))</f>
        <v/>
      </c>
      <c r="F206" s="81"/>
      <c r="G206" s="61"/>
      <c r="H206" s="112" t="str">
        <f>IF(LEN(G206)=0,"",VLOOKUP(VALUE(G206),'Account Codes'!$A$2:$C$788,2,FALSE))</f>
        <v/>
      </c>
      <c r="I206" s="50"/>
      <c r="J206" s="184" t="s">
        <v>18</v>
      </c>
      <c r="K206" s="51"/>
      <c r="L206" s="102">
        <f t="shared" si="16"/>
        <v>0</v>
      </c>
      <c r="M206" s="122">
        <f t="shared" si="17"/>
        <v>0</v>
      </c>
      <c r="N206" s="51"/>
      <c r="O206" s="51"/>
      <c r="P206" s="122">
        <f t="shared" si="18"/>
        <v>0</v>
      </c>
      <c r="Q206" s="179"/>
      <c r="R206" s="175"/>
      <c r="S206" s="176" t="str">
        <f t="shared" si="19"/>
        <v/>
      </c>
      <c r="T206" s="65" t="str">
        <f t="shared" si="20"/>
        <v/>
      </c>
      <c r="U206">
        <f t="shared" si="21"/>
        <v>0</v>
      </c>
      <c r="W206" s="175" t="str">
        <f t="shared" si="22"/>
        <v/>
      </c>
    </row>
    <row r="207" spans="1:23" ht="15" x14ac:dyDescent="0.2">
      <c r="A207" s="102">
        <v>184</v>
      </c>
      <c r="B207" s="104" t="str">
        <f>IF(G207="","",VLOOKUP(G207,'Account Codes'!$A$2:$C$788,3,FALSE))</f>
        <v/>
      </c>
      <c r="C207" s="183" t="str">
        <f t="shared" si="23"/>
        <v/>
      </c>
      <c r="D207" s="81"/>
      <c r="E207" s="112" t="str">
        <f>IF(AND(LEN(D207)&gt;0,LEN(C207)&gt;0),"ERROR - please do not enter internal order AND cost centre",IF(LEN(C207)&gt;0,VLOOKUP(C207,'Account Codes'!$E$2:$F$5001,2,FALSE),IF(LEN(D207)&gt;0,VLOOKUP(D207,'Account Codes'!$H$2:$I$12186,2,FALSE),"")))</f>
        <v/>
      </c>
      <c r="F207" s="81"/>
      <c r="G207" s="61"/>
      <c r="H207" s="112" t="str">
        <f>IF(LEN(G207)=0,"",VLOOKUP(VALUE(G207),'Account Codes'!$A$2:$C$788,2,FALSE))</f>
        <v/>
      </c>
      <c r="I207" s="50"/>
      <c r="J207" s="184" t="s">
        <v>18</v>
      </c>
      <c r="K207" s="51"/>
      <c r="L207" s="102">
        <f t="shared" si="16"/>
        <v>0</v>
      </c>
      <c r="M207" s="122">
        <f t="shared" si="17"/>
        <v>0</v>
      </c>
      <c r="N207" s="51"/>
      <c r="O207" s="51"/>
      <c r="P207" s="122">
        <f t="shared" si="18"/>
        <v>0</v>
      </c>
      <c r="Q207" s="179"/>
      <c r="R207" s="175"/>
      <c r="S207" s="176" t="str">
        <f t="shared" si="19"/>
        <v/>
      </c>
      <c r="T207" s="65" t="str">
        <f t="shared" si="20"/>
        <v/>
      </c>
      <c r="U207">
        <f t="shared" si="21"/>
        <v>0</v>
      </c>
      <c r="W207" s="175" t="str">
        <f t="shared" si="22"/>
        <v/>
      </c>
    </row>
    <row r="208" spans="1:23" ht="15" x14ac:dyDescent="0.2">
      <c r="A208" s="102">
        <v>185</v>
      </c>
      <c r="B208" s="104" t="str">
        <f>IF(G208="","",VLOOKUP(G208,'Account Codes'!$A$2:$C$788,3,FALSE))</f>
        <v/>
      </c>
      <c r="C208" s="183" t="str">
        <f t="shared" si="23"/>
        <v/>
      </c>
      <c r="D208" s="81"/>
      <c r="E208" s="112" t="str">
        <f>IF(AND(LEN(D208)&gt;0,LEN(C208)&gt;0),"ERROR - please do not enter internal order AND cost centre",IF(LEN(C208)&gt;0,VLOOKUP(C208,'Account Codes'!$E$2:$F$5001,2,FALSE),IF(LEN(D208)&gt;0,VLOOKUP(D208,'Account Codes'!$H$2:$I$12186,2,FALSE),"")))</f>
        <v/>
      </c>
      <c r="F208" s="81"/>
      <c r="G208" s="61"/>
      <c r="H208" s="112" t="str">
        <f>IF(LEN(G208)=0,"",VLOOKUP(VALUE(G208),'Account Codes'!$A$2:$C$788,2,FALSE))</f>
        <v/>
      </c>
      <c r="I208" s="50"/>
      <c r="J208" s="184" t="s">
        <v>18</v>
      </c>
      <c r="K208" s="51"/>
      <c r="L208" s="102">
        <f t="shared" si="16"/>
        <v>0</v>
      </c>
      <c r="M208" s="122">
        <f t="shared" si="17"/>
        <v>0</v>
      </c>
      <c r="N208" s="51"/>
      <c r="O208" s="51"/>
      <c r="P208" s="122">
        <f t="shared" si="18"/>
        <v>0</v>
      </c>
      <c r="Q208" s="179"/>
      <c r="R208" s="175"/>
      <c r="S208" s="176" t="str">
        <f t="shared" si="19"/>
        <v/>
      </c>
      <c r="T208" s="65" t="str">
        <f t="shared" si="20"/>
        <v/>
      </c>
      <c r="U208">
        <f t="shared" si="21"/>
        <v>0</v>
      </c>
      <c r="W208" s="175" t="str">
        <f t="shared" si="22"/>
        <v/>
      </c>
    </row>
    <row r="209" spans="1:23" ht="15" x14ac:dyDescent="0.2">
      <c r="A209" s="102">
        <v>186</v>
      </c>
      <c r="B209" s="104" t="str">
        <f>IF(G209="","",VLOOKUP(G209,'Account Codes'!$A$2:$C$788,3,FALSE))</f>
        <v/>
      </c>
      <c r="C209" s="183" t="str">
        <f t="shared" si="23"/>
        <v/>
      </c>
      <c r="D209" s="81"/>
      <c r="E209" s="112" t="str">
        <f>IF(AND(LEN(D209)&gt;0,LEN(C209)&gt;0),"ERROR - please do not enter internal order AND cost centre",IF(LEN(C209)&gt;0,VLOOKUP(C209,'Account Codes'!$E$2:$F$5001,2,FALSE),IF(LEN(D209)&gt;0,VLOOKUP(D209,'Account Codes'!$H$2:$I$12186,2,FALSE),"")))</f>
        <v/>
      </c>
      <c r="F209" s="81"/>
      <c r="G209" s="61"/>
      <c r="H209" s="112" t="str">
        <f>IF(LEN(G209)=0,"",VLOOKUP(VALUE(G209),'Account Codes'!$A$2:$C$788,2,FALSE))</f>
        <v/>
      </c>
      <c r="I209" s="50"/>
      <c r="J209" s="184" t="s">
        <v>18</v>
      </c>
      <c r="K209" s="51"/>
      <c r="L209" s="102">
        <f t="shared" si="16"/>
        <v>0</v>
      </c>
      <c r="M209" s="122">
        <f t="shared" si="17"/>
        <v>0</v>
      </c>
      <c r="N209" s="51"/>
      <c r="O209" s="51"/>
      <c r="P209" s="122">
        <f t="shared" si="18"/>
        <v>0</v>
      </c>
      <c r="Q209" s="179"/>
      <c r="R209" s="175"/>
      <c r="S209" s="176" t="str">
        <f t="shared" si="19"/>
        <v/>
      </c>
      <c r="T209" s="65" t="str">
        <f t="shared" si="20"/>
        <v/>
      </c>
      <c r="U209">
        <f t="shared" si="21"/>
        <v>0</v>
      </c>
      <c r="W209" s="175" t="str">
        <f t="shared" si="22"/>
        <v/>
      </c>
    </row>
    <row r="210" spans="1:23" ht="15" x14ac:dyDescent="0.2">
      <c r="A210" s="102">
        <v>187</v>
      </c>
      <c r="B210" s="104" t="str">
        <f>IF(G210="","",VLOOKUP(G210,'Account Codes'!$A$2:$C$788,3,FALSE))</f>
        <v/>
      </c>
      <c r="C210" s="183" t="str">
        <f t="shared" si="23"/>
        <v/>
      </c>
      <c r="D210" s="81"/>
      <c r="E210" s="112" t="str">
        <f>IF(AND(LEN(D210)&gt;0,LEN(C210)&gt;0),"ERROR - please do not enter internal order AND cost centre",IF(LEN(C210)&gt;0,VLOOKUP(C210,'Account Codes'!$E$2:$F$5001,2,FALSE),IF(LEN(D210)&gt;0,VLOOKUP(D210,'Account Codes'!$H$2:$I$12186,2,FALSE),"")))</f>
        <v/>
      </c>
      <c r="F210" s="81"/>
      <c r="G210" s="61"/>
      <c r="H210" s="112" t="str">
        <f>IF(LEN(G210)=0,"",VLOOKUP(VALUE(G210),'Account Codes'!$A$2:$C$788,2,FALSE))</f>
        <v/>
      </c>
      <c r="I210" s="50"/>
      <c r="J210" s="184" t="s">
        <v>18</v>
      </c>
      <c r="K210" s="51"/>
      <c r="L210" s="102">
        <f t="shared" si="16"/>
        <v>0</v>
      </c>
      <c r="M210" s="122">
        <f t="shared" si="17"/>
        <v>0</v>
      </c>
      <c r="N210" s="51"/>
      <c r="O210" s="51"/>
      <c r="P210" s="122">
        <f t="shared" si="18"/>
        <v>0</v>
      </c>
      <c r="Q210" s="179"/>
      <c r="R210" s="175"/>
      <c r="S210" s="176" t="str">
        <f t="shared" si="19"/>
        <v/>
      </c>
      <c r="T210" s="65" t="str">
        <f t="shared" si="20"/>
        <v/>
      </c>
      <c r="U210">
        <f t="shared" si="21"/>
        <v>0</v>
      </c>
      <c r="W210" s="175" t="str">
        <f t="shared" si="22"/>
        <v/>
      </c>
    </row>
    <row r="211" spans="1:23" ht="15" x14ac:dyDescent="0.2">
      <c r="A211" s="102">
        <v>188</v>
      </c>
      <c r="B211" s="104" t="str">
        <f>IF(G211="","",VLOOKUP(G211,'Account Codes'!$A$2:$C$788,3,FALSE))</f>
        <v/>
      </c>
      <c r="C211" s="183" t="str">
        <f t="shared" si="23"/>
        <v/>
      </c>
      <c r="D211" s="81"/>
      <c r="E211" s="112" t="str">
        <f>IF(AND(LEN(D211)&gt;0,LEN(C211)&gt;0),"ERROR - please do not enter internal order AND cost centre",IF(LEN(C211)&gt;0,VLOOKUP(C211,'Account Codes'!$E$2:$F$5001,2,FALSE),IF(LEN(D211)&gt;0,VLOOKUP(D211,'Account Codes'!$H$2:$I$12186,2,FALSE),"")))</f>
        <v/>
      </c>
      <c r="F211" s="81"/>
      <c r="G211" s="61"/>
      <c r="H211" s="112" t="str">
        <f>IF(LEN(G211)=0,"",VLOOKUP(VALUE(G211),'Account Codes'!$A$2:$C$788,2,FALSE))</f>
        <v/>
      </c>
      <c r="I211" s="50"/>
      <c r="J211" s="184" t="s">
        <v>18</v>
      </c>
      <c r="K211" s="51"/>
      <c r="L211" s="102">
        <f t="shared" si="16"/>
        <v>0</v>
      </c>
      <c r="M211" s="122">
        <f t="shared" si="17"/>
        <v>0</v>
      </c>
      <c r="N211" s="51"/>
      <c r="O211" s="51"/>
      <c r="P211" s="122">
        <f t="shared" si="18"/>
        <v>0</v>
      </c>
      <c r="Q211" s="179"/>
      <c r="R211" s="175"/>
      <c r="S211" s="176" t="str">
        <f t="shared" si="19"/>
        <v/>
      </c>
      <c r="T211" s="65" t="str">
        <f t="shared" si="20"/>
        <v/>
      </c>
      <c r="U211">
        <f t="shared" si="21"/>
        <v>0</v>
      </c>
      <c r="W211" s="175" t="str">
        <f t="shared" si="22"/>
        <v/>
      </c>
    </row>
    <row r="212" spans="1:23" ht="15" x14ac:dyDescent="0.2">
      <c r="A212" s="102">
        <v>189</v>
      </c>
      <c r="B212" s="104" t="str">
        <f>IF(G212="","",VLOOKUP(G212,'Account Codes'!$A$2:$C$788,3,FALSE))</f>
        <v/>
      </c>
      <c r="C212" s="183" t="str">
        <f t="shared" si="23"/>
        <v/>
      </c>
      <c r="D212" s="81"/>
      <c r="E212" s="112" t="str">
        <f>IF(AND(LEN(D212)&gt;0,LEN(C212)&gt;0),"ERROR - please do not enter internal order AND cost centre",IF(LEN(C212)&gt;0,VLOOKUP(C212,'Account Codes'!$E$2:$F$5001,2,FALSE),IF(LEN(D212)&gt;0,VLOOKUP(D212,'Account Codes'!$H$2:$I$12186,2,FALSE),"")))</f>
        <v/>
      </c>
      <c r="F212" s="81"/>
      <c r="G212" s="61"/>
      <c r="H212" s="112" t="str">
        <f>IF(LEN(G212)=0,"",VLOOKUP(VALUE(G212),'Account Codes'!$A$2:$C$788,2,FALSE))</f>
        <v/>
      </c>
      <c r="I212" s="50"/>
      <c r="J212" s="184" t="s">
        <v>18</v>
      </c>
      <c r="K212" s="51"/>
      <c r="L212" s="102">
        <f t="shared" si="16"/>
        <v>0</v>
      </c>
      <c r="M212" s="122">
        <f t="shared" si="17"/>
        <v>0</v>
      </c>
      <c r="N212" s="51"/>
      <c r="O212" s="51"/>
      <c r="P212" s="122">
        <f t="shared" si="18"/>
        <v>0</v>
      </c>
      <c r="Q212" s="179"/>
      <c r="R212" s="175"/>
      <c r="S212" s="176" t="str">
        <f t="shared" si="19"/>
        <v/>
      </c>
      <c r="T212" s="65" t="str">
        <f t="shared" si="20"/>
        <v/>
      </c>
      <c r="U212">
        <f t="shared" si="21"/>
        <v>0</v>
      </c>
      <c r="W212" s="175" t="str">
        <f t="shared" si="22"/>
        <v/>
      </c>
    </row>
    <row r="213" spans="1:23" ht="15" x14ac:dyDescent="0.2">
      <c r="A213" s="102">
        <v>190</v>
      </c>
      <c r="B213" s="104" t="str">
        <f>IF(G213="","",VLOOKUP(G213,'Account Codes'!$A$2:$C$788,3,FALSE))</f>
        <v/>
      </c>
      <c r="C213" s="183" t="str">
        <f t="shared" si="23"/>
        <v/>
      </c>
      <c r="D213" s="81"/>
      <c r="E213" s="112" t="str">
        <f>IF(AND(LEN(D213)&gt;0,LEN(C213)&gt;0),"ERROR - please do not enter internal order AND cost centre",IF(LEN(C213)&gt;0,VLOOKUP(C213,'Account Codes'!$E$2:$F$5001,2,FALSE),IF(LEN(D213)&gt;0,VLOOKUP(D213,'Account Codes'!$H$2:$I$12186,2,FALSE),"")))</f>
        <v/>
      </c>
      <c r="F213" s="81"/>
      <c r="G213" s="61"/>
      <c r="H213" s="112" t="str">
        <f>IF(LEN(G213)=0,"",VLOOKUP(VALUE(G213),'Account Codes'!$A$2:$C$788,2,FALSE))</f>
        <v/>
      </c>
      <c r="I213" s="50"/>
      <c r="J213" s="184" t="s">
        <v>18</v>
      </c>
      <c r="K213" s="51"/>
      <c r="L213" s="102">
        <f t="shared" si="16"/>
        <v>0</v>
      </c>
      <c r="M213" s="122">
        <f t="shared" si="17"/>
        <v>0</v>
      </c>
      <c r="N213" s="51"/>
      <c r="O213" s="51"/>
      <c r="P213" s="122">
        <f t="shared" si="18"/>
        <v>0</v>
      </c>
      <c r="Q213" s="179"/>
      <c r="R213" s="175"/>
      <c r="S213" s="176" t="str">
        <f t="shared" si="19"/>
        <v/>
      </c>
      <c r="T213" s="65" t="str">
        <f t="shared" si="20"/>
        <v/>
      </c>
      <c r="U213">
        <f t="shared" si="21"/>
        <v>0</v>
      </c>
      <c r="W213" s="175" t="str">
        <f t="shared" si="22"/>
        <v/>
      </c>
    </row>
    <row r="214" spans="1:23" ht="15" x14ac:dyDescent="0.2">
      <c r="A214" s="102">
        <v>191</v>
      </c>
      <c r="B214" s="104" t="str">
        <f>IF(G214="","",VLOOKUP(G214,'Account Codes'!$A$2:$C$788,3,FALSE))</f>
        <v/>
      </c>
      <c r="C214" s="183" t="str">
        <f t="shared" si="23"/>
        <v/>
      </c>
      <c r="D214" s="81"/>
      <c r="E214" s="112" t="str">
        <f>IF(AND(LEN(D214)&gt;0,LEN(C214)&gt;0),"ERROR - please do not enter internal order AND cost centre",IF(LEN(C214)&gt;0,VLOOKUP(C214,'Account Codes'!$E$2:$F$5001,2,FALSE),IF(LEN(D214)&gt;0,VLOOKUP(D214,'Account Codes'!$H$2:$I$12186,2,FALSE),"")))</f>
        <v/>
      </c>
      <c r="F214" s="81"/>
      <c r="G214" s="61"/>
      <c r="H214" s="112" t="str">
        <f>IF(LEN(G214)=0,"",VLOOKUP(VALUE(G214),'Account Codes'!$A$2:$C$788,2,FALSE))</f>
        <v/>
      </c>
      <c r="I214" s="50"/>
      <c r="J214" s="184" t="s">
        <v>18</v>
      </c>
      <c r="K214" s="51"/>
      <c r="L214" s="102">
        <f t="shared" si="16"/>
        <v>0</v>
      </c>
      <c r="M214" s="122">
        <f t="shared" si="17"/>
        <v>0</v>
      </c>
      <c r="N214" s="51"/>
      <c r="O214" s="51"/>
      <c r="P214" s="122">
        <f t="shared" si="18"/>
        <v>0</v>
      </c>
      <c r="Q214" s="179"/>
      <c r="R214" s="175"/>
      <c r="S214" s="176" t="str">
        <f t="shared" si="19"/>
        <v/>
      </c>
      <c r="T214" s="65" t="str">
        <f t="shared" si="20"/>
        <v/>
      </c>
      <c r="U214">
        <f t="shared" si="21"/>
        <v>0</v>
      </c>
      <c r="W214" s="175" t="str">
        <f t="shared" si="22"/>
        <v/>
      </c>
    </row>
    <row r="215" spans="1:23" ht="15" x14ac:dyDescent="0.2">
      <c r="A215" s="102">
        <v>192</v>
      </c>
      <c r="B215" s="104" t="str">
        <f>IF(G215="","",VLOOKUP(G215,'Account Codes'!$A$2:$C$788,3,FALSE))</f>
        <v/>
      </c>
      <c r="C215" s="183" t="str">
        <f t="shared" si="23"/>
        <v/>
      </c>
      <c r="D215" s="81"/>
      <c r="E215" s="112" t="str">
        <f>IF(AND(LEN(D215)&gt;0,LEN(C215)&gt;0),"ERROR - please do not enter internal order AND cost centre",IF(LEN(C215)&gt;0,VLOOKUP(C215,'Account Codes'!$E$2:$F$5001,2,FALSE),IF(LEN(D215)&gt;0,VLOOKUP(D215,'Account Codes'!$H$2:$I$12186,2,FALSE),"")))</f>
        <v/>
      </c>
      <c r="F215" s="81"/>
      <c r="G215" s="61"/>
      <c r="H215" s="112" t="str">
        <f>IF(LEN(G215)=0,"",VLOOKUP(VALUE(G215),'Account Codes'!$A$2:$C$788,2,FALSE))</f>
        <v/>
      </c>
      <c r="I215" s="50"/>
      <c r="J215" s="184" t="s">
        <v>18</v>
      </c>
      <c r="K215" s="51"/>
      <c r="L215" s="102">
        <f t="shared" si="16"/>
        <v>0</v>
      </c>
      <c r="M215" s="122">
        <f t="shared" si="17"/>
        <v>0</v>
      </c>
      <c r="N215" s="51"/>
      <c r="O215" s="51"/>
      <c r="P215" s="122">
        <f t="shared" si="18"/>
        <v>0</v>
      </c>
      <c r="Q215" s="179"/>
      <c r="R215" s="175"/>
      <c r="S215" s="176" t="str">
        <f t="shared" si="19"/>
        <v/>
      </c>
      <c r="T215" s="65" t="str">
        <f t="shared" si="20"/>
        <v/>
      </c>
      <c r="U215">
        <f t="shared" si="21"/>
        <v>0</v>
      </c>
      <c r="W215" s="175" t="str">
        <f t="shared" si="22"/>
        <v/>
      </c>
    </row>
    <row r="216" spans="1:23" ht="15" x14ac:dyDescent="0.2">
      <c r="A216" s="102">
        <v>193</v>
      </c>
      <c r="B216" s="104" t="str">
        <f>IF(G216="","",VLOOKUP(G216,'Account Codes'!$A$2:$C$788,3,FALSE))</f>
        <v/>
      </c>
      <c r="C216" s="183" t="str">
        <f t="shared" si="23"/>
        <v/>
      </c>
      <c r="D216" s="81"/>
      <c r="E216" s="112" t="str">
        <f>IF(AND(LEN(D216)&gt;0,LEN(C216)&gt;0),"ERROR - please do not enter internal order AND cost centre",IF(LEN(C216)&gt;0,VLOOKUP(C216,'Account Codes'!$E$2:$F$5001,2,FALSE),IF(LEN(D216)&gt;0,VLOOKUP(D216,'Account Codes'!$H$2:$I$12186,2,FALSE),"")))</f>
        <v/>
      </c>
      <c r="F216" s="81"/>
      <c r="G216" s="61"/>
      <c r="H216" s="112" t="str">
        <f>IF(LEN(G216)=0,"",VLOOKUP(VALUE(G216),'Account Codes'!$A$2:$C$788,2,FALSE))</f>
        <v/>
      </c>
      <c r="I216" s="50"/>
      <c r="J216" s="184" t="s">
        <v>18</v>
      </c>
      <c r="K216" s="51"/>
      <c r="L216" s="102">
        <f t="shared" si="16"/>
        <v>0</v>
      </c>
      <c r="M216" s="122">
        <f t="shared" si="17"/>
        <v>0</v>
      </c>
      <c r="N216" s="51"/>
      <c r="O216" s="51"/>
      <c r="P216" s="122">
        <f t="shared" si="18"/>
        <v>0</v>
      </c>
      <c r="Q216" s="179"/>
      <c r="R216" s="175"/>
      <c r="S216" s="176" t="str">
        <f t="shared" si="19"/>
        <v/>
      </c>
      <c r="T216" s="65" t="str">
        <f t="shared" si="20"/>
        <v/>
      </c>
      <c r="U216">
        <f t="shared" si="21"/>
        <v>0</v>
      </c>
      <c r="W216" s="175" t="str">
        <f t="shared" si="22"/>
        <v/>
      </c>
    </row>
    <row r="217" spans="1:23" ht="15" x14ac:dyDescent="0.2">
      <c r="A217" s="102">
        <v>194</v>
      </c>
      <c r="B217" s="104" t="str">
        <f>IF(G217="","",VLOOKUP(G217,'Account Codes'!$A$2:$C$788,3,FALSE))</f>
        <v/>
      </c>
      <c r="C217" s="183" t="str">
        <f t="shared" si="23"/>
        <v/>
      </c>
      <c r="D217" s="81"/>
      <c r="E217" s="112" t="str">
        <f>IF(AND(LEN(D217)&gt;0,LEN(C217)&gt;0),"ERROR - please do not enter internal order AND cost centre",IF(LEN(C217)&gt;0,VLOOKUP(C217,'Account Codes'!$E$2:$F$5001,2,FALSE),IF(LEN(D217)&gt;0,VLOOKUP(D217,'Account Codes'!$H$2:$I$12186,2,FALSE),"")))</f>
        <v/>
      </c>
      <c r="F217" s="81"/>
      <c r="G217" s="61"/>
      <c r="H217" s="112" t="str">
        <f>IF(LEN(G217)=0,"",VLOOKUP(VALUE(G217),'Account Codes'!$A$2:$C$788,2,FALSE))</f>
        <v/>
      </c>
      <c r="I217" s="50"/>
      <c r="J217" s="184" t="s">
        <v>18</v>
      </c>
      <c r="K217" s="51"/>
      <c r="L217" s="102">
        <f t="shared" ref="L217:L280" si="24">IF((M217+P217)&gt;49,("ERROR!"),SUM(M217+P217))</f>
        <v>0</v>
      </c>
      <c r="M217" s="122">
        <f t="shared" ref="M217:M280" si="25">LEN(K217)</f>
        <v>0</v>
      </c>
      <c r="N217" s="51"/>
      <c r="O217" s="51"/>
      <c r="P217" s="122">
        <f t="shared" ref="P217:P280" si="26">LEN(O217)</f>
        <v>0</v>
      </c>
      <c r="Q217" s="179"/>
      <c r="R217" s="175"/>
      <c r="S217" s="176" t="str">
        <f t="shared" ref="S217:S280" si="27">IF(G217="","",IF(N217="",1,""))</f>
        <v/>
      </c>
      <c r="T217" s="65" t="str">
        <f t="shared" ref="T217:T280" si="28">IF(G217="","",IF(O217="",1,""))</f>
        <v/>
      </c>
      <c r="U217">
        <f t="shared" ref="U217:U280" si="29">SUM(S217:T217)</f>
        <v>0</v>
      </c>
      <c r="W217" s="175" t="str">
        <f t="shared" ref="W217:W280" si="30">IF(U217=0,"","Please enter a value for Counter Party Type and Name")</f>
        <v/>
      </c>
    </row>
    <row r="218" spans="1:23" ht="15" x14ac:dyDescent="0.2">
      <c r="A218" s="102">
        <v>195</v>
      </c>
      <c r="B218" s="104" t="str">
        <f>IF(G218="","",VLOOKUP(G218,'Account Codes'!$A$2:$C$788,3,FALSE))</f>
        <v/>
      </c>
      <c r="C218" s="183" t="str">
        <f t="shared" ref="C218:C281" si="31">IF(G217="","",$N$2)</f>
        <v/>
      </c>
      <c r="D218" s="81"/>
      <c r="E218" s="112" t="str">
        <f>IF(AND(LEN(D218)&gt;0,LEN(C218)&gt;0),"ERROR - please do not enter internal order AND cost centre",IF(LEN(C218)&gt;0,VLOOKUP(C218,'Account Codes'!$E$2:$F$5001,2,FALSE),IF(LEN(D218)&gt;0,VLOOKUP(D218,'Account Codes'!$H$2:$I$12186,2,FALSE),"")))</f>
        <v/>
      </c>
      <c r="F218" s="81"/>
      <c r="G218" s="61"/>
      <c r="H218" s="112" t="str">
        <f>IF(LEN(G218)=0,"",VLOOKUP(VALUE(G218),'Account Codes'!$A$2:$C$788,2,FALSE))</f>
        <v/>
      </c>
      <c r="I218" s="50"/>
      <c r="J218" s="184" t="s">
        <v>18</v>
      </c>
      <c r="K218" s="51"/>
      <c r="L218" s="102">
        <f t="shared" si="24"/>
        <v>0</v>
      </c>
      <c r="M218" s="122">
        <f t="shared" si="25"/>
        <v>0</v>
      </c>
      <c r="N218" s="51"/>
      <c r="O218" s="51"/>
      <c r="P218" s="122">
        <f t="shared" si="26"/>
        <v>0</v>
      </c>
      <c r="Q218" s="179"/>
      <c r="R218" s="175"/>
      <c r="S218" s="176" t="str">
        <f t="shared" si="27"/>
        <v/>
      </c>
      <c r="T218" s="65" t="str">
        <f t="shared" si="28"/>
        <v/>
      </c>
      <c r="U218">
        <f t="shared" si="29"/>
        <v>0</v>
      </c>
      <c r="W218" s="175" t="str">
        <f t="shared" si="30"/>
        <v/>
      </c>
    </row>
    <row r="219" spans="1:23" ht="15" x14ac:dyDescent="0.2">
      <c r="A219" s="102">
        <v>196</v>
      </c>
      <c r="B219" s="104" t="str">
        <f>IF(G219="","",VLOOKUP(G219,'Account Codes'!$A$2:$C$788,3,FALSE))</f>
        <v/>
      </c>
      <c r="C219" s="183" t="str">
        <f t="shared" si="31"/>
        <v/>
      </c>
      <c r="D219" s="81"/>
      <c r="E219" s="112" t="str">
        <f>IF(AND(LEN(D219)&gt;0,LEN(C219)&gt;0),"ERROR - please do not enter internal order AND cost centre",IF(LEN(C219)&gt;0,VLOOKUP(C219,'Account Codes'!$E$2:$F$5001,2,FALSE),IF(LEN(D219)&gt;0,VLOOKUP(D219,'Account Codes'!$H$2:$I$12186,2,FALSE),"")))</f>
        <v/>
      </c>
      <c r="F219" s="81"/>
      <c r="G219" s="61"/>
      <c r="H219" s="112" t="str">
        <f>IF(LEN(G219)=0,"",VLOOKUP(VALUE(G219),'Account Codes'!$A$2:$C$788,2,FALSE))</f>
        <v/>
      </c>
      <c r="I219" s="50"/>
      <c r="J219" s="184" t="s">
        <v>18</v>
      </c>
      <c r="K219" s="51"/>
      <c r="L219" s="102">
        <f t="shared" si="24"/>
        <v>0</v>
      </c>
      <c r="M219" s="122">
        <f t="shared" si="25"/>
        <v>0</v>
      </c>
      <c r="N219" s="51"/>
      <c r="O219" s="51"/>
      <c r="P219" s="122">
        <f t="shared" si="26"/>
        <v>0</v>
      </c>
      <c r="Q219" s="179"/>
      <c r="R219" s="175"/>
      <c r="S219" s="176" t="str">
        <f t="shared" si="27"/>
        <v/>
      </c>
      <c r="T219" s="65" t="str">
        <f t="shared" si="28"/>
        <v/>
      </c>
      <c r="U219">
        <f t="shared" si="29"/>
        <v>0</v>
      </c>
      <c r="W219" s="175" t="str">
        <f t="shared" si="30"/>
        <v/>
      </c>
    </row>
    <row r="220" spans="1:23" ht="15" x14ac:dyDescent="0.2">
      <c r="A220" s="102">
        <v>197</v>
      </c>
      <c r="B220" s="104" t="str">
        <f>IF(G220="","",VLOOKUP(G220,'Account Codes'!$A$2:$C$788,3,FALSE))</f>
        <v/>
      </c>
      <c r="C220" s="183" t="str">
        <f t="shared" si="31"/>
        <v/>
      </c>
      <c r="D220" s="81"/>
      <c r="E220" s="112" t="str">
        <f>IF(AND(LEN(D220)&gt;0,LEN(C220)&gt;0),"ERROR - please do not enter internal order AND cost centre",IF(LEN(C220)&gt;0,VLOOKUP(C220,'Account Codes'!$E$2:$F$5001,2,FALSE),IF(LEN(D220)&gt;0,VLOOKUP(D220,'Account Codes'!$H$2:$I$12186,2,FALSE),"")))</f>
        <v/>
      </c>
      <c r="F220" s="81"/>
      <c r="G220" s="61"/>
      <c r="H220" s="112" t="str">
        <f>IF(LEN(G220)=0,"",VLOOKUP(VALUE(G220),'Account Codes'!$A$2:$C$788,2,FALSE))</f>
        <v/>
      </c>
      <c r="I220" s="50"/>
      <c r="J220" s="184" t="s">
        <v>18</v>
      </c>
      <c r="K220" s="51"/>
      <c r="L220" s="102">
        <f t="shared" si="24"/>
        <v>0</v>
      </c>
      <c r="M220" s="122">
        <f t="shared" si="25"/>
        <v>0</v>
      </c>
      <c r="N220" s="51"/>
      <c r="O220" s="51"/>
      <c r="P220" s="122">
        <f t="shared" si="26"/>
        <v>0</v>
      </c>
      <c r="Q220" s="179"/>
      <c r="R220" s="175"/>
      <c r="S220" s="176" t="str">
        <f t="shared" si="27"/>
        <v/>
      </c>
      <c r="T220" s="65" t="str">
        <f t="shared" si="28"/>
        <v/>
      </c>
      <c r="U220">
        <f t="shared" si="29"/>
        <v>0</v>
      </c>
      <c r="W220" s="175" t="str">
        <f t="shared" si="30"/>
        <v/>
      </c>
    </row>
    <row r="221" spans="1:23" ht="15" x14ac:dyDescent="0.2">
      <c r="A221" s="102">
        <v>198</v>
      </c>
      <c r="B221" s="104" t="str">
        <f>IF(G221="","",VLOOKUP(G221,'Account Codes'!$A$2:$C$788,3,FALSE))</f>
        <v/>
      </c>
      <c r="C221" s="183" t="str">
        <f t="shared" si="31"/>
        <v/>
      </c>
      <c r="D221" s="81"/>
      <c r="E221" s="112" t="str">
        <f>IF(AND(LEN(D221)&gt;0,LEN(C221)&gt;0),"ERROR - please do not enter internal order AND cost centre",IF(LEN(C221)&gt;0,VLOOKUP(C221,'Account Codes'!$E$2:$F$5001,2,FALSE),IF(LEN(D221)&gt;0,VLOOKUP(D221,'Account Codes'!$H$2:$I$12186,2,FALSE),"")))</f>
        <v/>
      </c>
      <c r="F221" s="81"/>
      <c r="G221" s="61"/>
      <c r="H221" s="112" t="str">
        <f>IF(LEN(G221)=0,"",VLOOKUP(VALUE(G221),'Account Codes'!$A$2:$C$788,2,FALSE))</f>
        <v/>
      </c>
      <c r="I221" s="50"/>
      <c r="J221" s="184" t="s">
        <v>18</v>
      </c>
      <c r="K221" s="51"/>
      <c r="L221" s="102">
        <f t="shared" si="24"/>
        <v>0</v>
      </c>
      <c r="M221" s="122">
        <f t="shared" si="25"/>
        <v>0</v>
      </c>
      <c r="N221" s="51"/>
      <c r="O221" s="51"/>
      <c r="P221" s="122">
        <f t="shared" si="26"/>
        <v>0</v>
      </c>
      <c r="Q221" s="179"/>
      <c r="R221" s="175"/>
      <c r="S221" s="176" t="str">
        <f t="shared" si="27"/>
        <v/>
      </c>
      <c r="T221" s="65" t="str">
        <f t="shared" si="28"/>
        <v/>
      </c>
      <c r="U221">
        <f t="shared" si="29"/>
        <v>0</v>
      </c>
      <c r="W221" s="175" t="str">
        <f t="shared" si="30"/>
        <v/>
      </c>
    </row>
    <row r="222" spans="1:23" ht="15" x14ac:dyDescent="0.2">
      <c r="A222" s="102">
        <v>199</v>
      </c>
      <c r="B222" s="104" t="str">
        <f>IF(G222="","",VLOOKUP(G222,'Account Codes'!$A$2:$C$788,3,FALSE))</f>
        <v/>
      </c>
      <c r="C222" s="183" t="str">
        <f t="shared" si="31"/>
        <v/>
      </c>
      <c r="D222" s="81"/>
      <c r="E222" s="112" t="str">
        <f>IF(AND(LEN(D222)&gt;0,LEN(C222)&gt;0),"ERROR - please do not enter internal order AND cost centre",IF(LEN(C222)&gt;0,VLOOKUP(C222,'Account Codes'!$E$2:$F$5001,2,FALSE),IF(LEN(D222)&gt;0,VLOOKUP(D222,'Account Codes'!$H$2:$I$12186,2,FALSE),"")))</f>
        <v/>
      </c>
      <c r="F222" s="81"/>
      <c r="G222" s="61"/>
      <c r="H222" s="112" t="str">
        <f>IF(LEN(G222)=0,"",VLOOKUP(VALUE(G222),'Account Codes'!$A$2:$C$788,2,FALSE))</f>
        <v/>
      </c>
      <c r="I222" s="50"/>
      <c r="J222" s="184" t="s">
        <v>18</v>
      </c>
      <c r="K222" s="51"/>
      <c r="L222" s="102">
        <f t="shared" si="24"/>
        <v>0</v>
      </c>
      <c r="M222" s="122">
        <f t="shared" si="25"/>
        <v>0</v>
      </c>
      <c r="N222" s="51"/>
      <c r="O222" s="51"/>
      <c r="P222" s="122">
        <f t="shared" si="26"/>
        <v>0</v>
      </c>
      <c r="Q222" s="179"/>
      <c r="R222" s="175"/>
      <c r="S222" s="176" t="str">
        <f t="shared" si="27"/>
        <v/>
      </c>
      <c r="T222" s="65" t="str">
        <f t="shared" si="28"/>
        <v/>
      </c>
      <c r="U222">
        <f t="shared" si="29"/>
        <v>0</v>
      </c>
      <c r="W222" s="175" t="str">
        <f t="shared" si="30"/>
        <v/>
      </c>
    </row>
    <row r="223" spans="1:23" ht="15" x14ac:dyDescent="0.2">
      <c r="A223" s="102">
        <v>200</v>
      </c>
      <c r="B223" s="104" t="str">
        <f>IF(G223="","",VLOOKUP(G223,'Account Codes'!$A$2:$C$788,3,FALSE))</f>
        <v/>
      </c>
      <c r="C223" s="183" t="str">
        <f t="shared" si="31"/>
        <v/>
      </c>
      <c r="D223" s="81"/>
      <c r="E223" s="112" t="str">
        <f>IF(AND(LEN(D223)&gt;0,LEN(C223)&gt;0),"ERROR - please do not enter internal order AND cost centre",IF(LEN(C223)&gt;0,VLOOKUP(C223,'Account Codes'!$E$2:$F$5001,2,FALSE),IF(LEN(D223)&gt;0,VLOOKUP(D223,'Account Codes'!$H$2:$I$12186,2,FALSE),"")))</f>
        <v/>
      </c>
      <c r="F223" s="81"/>
      <c r="G223" s="61"/>
      <c r="H223" s="112" t="str">
        <f>IF(LEN(G223)=0,"",VLOOKUP(VALUE(G223),'Account Codes'!$A$2:$C$788,2,FALSE))</f>
        <v/>
      </c>
      <c r="I223" s="50"/>
      <c r="J223" s="184" t="s">
        <v>18</v>
      </c>
      <c r="K223" s="51"/>
      <c r="L223" s="102">
        <f t="shared" si="24"/>
        <v>0</v>
      </c>
      <c r="M223" s="122">
        <f t="shared" si="25"/>
        <v>0</v>
      </c>
      <c r="N223" s="51"/>
      <c r="O223" s="51"/>
      <c r="P223" s="122">
        <f t="shared" si="26"/>
        <v>0</v>
      </c>
      <c r="Q223" s="179"/>
      <c r="R223" s="175"/>
      <c r="S223" s="176" t="str">
        <f t="shared" si="27"/>
        <v/>
      </c>
      <c r="T223" s="65" t="str">
        <f t="shared" si="28"/>
        <v/>
      </c>
      <c r="U223">
        <f t="shared" si="29"/>
        <v>0</v>
      </c>
      <c r="W223" s="175" t="str">
        <f t="shared" si="30"/>
        <v/>
      </c>
    </row>
    <row r="224" spans="1:23" ht="15" x14ac:dyDescent="0.2">
      <c r="A224" s="102">
        <v>201</v>
      </c>
      <c r="B224" s="104" t="str">
        <f>IF(G224="","",VLOOKUP(G224,'Account Codes'!$A$2:$C$788,3,FALSE))</f>
        <v/>
      </c>
      <c r="C224" s="183" t="str">
        <f t="shared" si="31"/>
        <v/>
      </c>
      <c r="D224" s="81"/>
      <c r="E224" s="112" t="str">
        <f>IF(AND(LEN(D224)&gt;0,LEN(C224)&gt;0),"ERROR - please do not enter internal order AND cost centre",IF(LEN(C224)&gt;0,VLOOKUP(C224,'Account Codes'!$E$2:$F$5001,2,FALSE),IF(LEN(D224)&gt;0,VLOOKUP(D224,'Account Codes'!$H$2:$I$12186,2,FALSE),"")))</f>
        <v/>
      </c>
      <c r="F224" s="81"/>
      <c r="G224" s="61"/>
      <c r="H224" s="112" t="str">
        <f>IF(LEN(G224)=0,"",VLOOKUP(VALUE(G224),'Account Codes'!$A$2:$C$788,2,FALSE))</f>
        <v/>
      </c>
      <c r="I224" s="50"/>
      <c r="J224" s="184" t="s">
        <v>18</v>
      </c>
      <c r="K224" s="51"/>
      <c r="L224" s="102">
        <f t="shared" si="24"/>
        <v>0</v>
      </c>
      <c r="M224" s="122">
        <f t="shared" si="25"/>
        <v>0</v>
      </c>
      <c r="N224" s="51"/>
      <c r="O224" s="51"/>
      <c r="P224" s="122">
        <f t="shared" si="26"/>
        <v>0</v>
      </c>
      <c r="Q224" s="179"/>
      <c r="R224" s="175"/>
      <c r="S224" s="176" t="str">
        <f t="shared" si="27"/>
        <v/>
      </c>
      <c r="T224" s="65" t="str">
        <f t="shared" si="28"/>
        <v/>
      </c>
      <c r="U224">
        <f t="shared" si="29"/>
        <v>0</v>
      </c>
      <c r="W224" s="175" t="str">
        <f t="shared" si="30"/>
        <v/>
      </c>
    </row>
    <row r="225" spans="1:23" ht="15" x14ac:dyDescent="0.2">
      <c r="A225" s="102">
        <v>202</v>
      </c>
      <c r="B225" s="104" t="str">
        <f>IF(G225="","",VLOOKUP(G225,'Account Codes'!$A$2:$C$788,3,FALSE))</f>
        <v/>
      </c>
      <c r="C225" s="183" t="str">
        <f t="shared" si="31"/>
        <v/>
      </c>
      <c r="D225" s="81"/>
      <c r="E225" s="112" t="str">
        <f>IF(AND(LEN(D225)&gt;0,LEN(C225)&gt;0),"ERROR - please do not enter internal order AND cost centre",IF(LEN(C225)&gt;0,VLOOKUP(C225,'Account Codes'!$E$2:$F$5001,2,FALSE),IF(LEN(D225)&gt;0,VLOOKUP(D225,'Account Codes'!$H$2:$I$12186,2,FALSE),"")))</f>
        <v/>
      </c>
      <c r="F225" s="81"/>
      <c r="G225" s="61"/>
      <c r="H225" s="112" t="str">
        <f>IF(LEN(G225)=0,"",VLOOKUP(VALUE(G225),'Account Codes'!$A$2:$C$788,2,FALSE))</f>
        <v/>
      </c>
      <c r="I225" s="50"/>
      <c r="J225" s="184" t="s">
        <v>18</v>
      </c>
      <c r="K225" s="51"/>
      <c r="L225" s="102">
        <f t="shared" si="24"/>
        <v>0</v>
      </c>
      <c r="M225" s="122">
        <f t="shared" si="25"/>
        <v>0</v>
      </c>
      <c r="N225" s="51"/>
      <c r="O225" s="51"/>
      <c r="P225" s="122">
        <f t="shared" si="26"/>
        <v>0</v>
      </c>
      <c r="Q225" s="179"/>
      <c r="R225" s="175"/>
      <c r="S225" s="176" t="str">
        <f t="shared" si="27"/>
        <v/>
      </c>
      <c r="T225" s="65" t="str">
        <f t="shared" si="28"/>
        <v/>
      </c>
      <c r="U225">
        <f t="shared" si="29"/>
        <v>0</v>
      </c>
      <c r="W225" s="175" t="str">
        <f t="shared" si="30"/>
        <v/>
      </c>
    </row>
    <row r="226" spans="1:23" ht="15" x14ac:dyDescent="0.2">
      <c r="A226" s="102">
        <v>203</v>
      </c>
      <c r="B226" s="104" t="str">
        <f>IF(G226="","",VLOOKUP(G226,'Account Codes'!$A$2:$C$788,3,FALSE))</f>
        <v/>
      </c>
      <c r="C226" s="183" t="str">
        <f t="shared" si="31"/>
        <v/>
      </c>
      <c r="D226" s="81"/>
      <c r="E226" s="112" t="str">
        <f>IF(AND(LEN(D226)&gt;0,LEN(C226)&gt;0),"ERROR - please do not enter internal order AND cost centre",IF(LEN(C226)&gt;0,VLOOKUP(C226,'Account Codes'!$E$2:$F$5001,2,FALSE),IF(LEN(D226)&gt;0,VLOOKUP(D226,'Account Codes'!$H$2:$I$12186,2,FALSE),"")))</f>
        <v/>
      </c>
      <c r="F226" s="81"/>
      <c r="G226" s="61"/>
      <c r="H226" s="112" t="str">
        <f>IF(LEN(G226)=0,"",VLOOKUP(VALUE(G226),'Account Codes'!$A$2:$C$788,2,FALSE))</f>
        <v/>
      </c>
      <c r="I226" s="50"/>
      <c r="J226" s="184" t="s">
        <v>18</v>
      </c>
      <c r="K226" s="51"/>
      <c r="L226" s="102">
        <f t="shared" si="24"/>
        <v>0</v>
      </c>
      <c r="M226" s="122">
        <f t="shared" si="25"/>
        <v>0</v>
      </c>
      <c r="N226" s="51"/>
      <c r="O226" s="51"/>
      <c r="P226" s="122">
        <f t="shared" si="26"/>
        <v>0</v>
      </c>
      <c r="Q226" s="179"/>
      <c r="R226" s="175"/>
      <c r="S226" s="176" t="str">
        <f t="shared" si="27"/>
        <v/>
      </c>
      <c r="T226" s="65" t="str">
        <f t="shared" si="28"/>
        <v/>
      </c>
      <c r="U226">
        <f t="shared" si="29"/>
        <v>0</v>
      </c>
      <c r="W226" s="175" t="str">
        <f t="shared" si="30"/>
        <v/>
      </c>
    </row>
    <row r="227" spans="1:23" ht="15" x14ac:dyDescent="0.2">
      <c r="A227" s="102">
        <v>204</v>
      </c>
      <c r="B227" s="104" t="str">
        <f>IF(G227="","",VLOOKUP(G227,'Account Codes'!$A$2:$C$788,3,FALSE))</f>
        <v/>
      </c>
      <c r="C227" s="183" t="str">
        <f t="shared" si="31"/>
        <v/>
      </c>
      <c r="D227" s="81"/>
      <c r="E227" s="112" t="str">
        <f>IF(AND(LEN(D227)&gt;0,LEN(C227)&gt;0),"ERROR - please do not enter internal order AND cost centre",IF(LEN(C227)&gt;0,VLOOKUP(C227,'Account Codes'!$E$2:$F$5001,2,FALSE),IF(LEN(D227)&gt;0,VLOOKUP(D227,'Account Codes'!$H$2:$I$12186,2,FALSE),"")))</f>
        <v/>
      </c>
      <c r="F227" s="81"/>
      <c r="G227" s="61"/>
      <c r="H227" s="112" t="str">
        <f>IF(LEN(G227)=0,"",VLOOKUP(VALUE(G227),'Account Codes'!$A$2:$C$788,2,FALSE))</f>
        <v/>
      </c>
      <c r="I227" s="50"/>
      <c r="J227" s="184" t="s">
        <v>18</v>
      </c>
      <c r="K227" s="51"/>
      <c r="L227" s="102">
        <f t="shared" si="24"/>
        <v>0</v>
      </c>
      <c r="M227" s="122">
        <f t="shared" si="25"/>
        <v>0</v>
      </c>
      <c r="N227" s="51"/>
      <c r="O227" s="51"/>
      <c r="P227" s="122">
        <f t="shared" si="26"/>
        <v>0</v>
      </c>
      <c r="Q227" s="179"/>
      <c r="R227" s="175"/>
      <c r="S227" s="176" t="str">
        <f t="shared" si="27"/>
        <v/>
      </c>
      <c r="T227" s="65" t="str">
        <f t="shared" si="28"/>
        <v/>
      </c>
      <c r="U227">
        <f t="shared" si="29"/>
        <v>0</v>
      </c>
      <c r="W227" s="175" t="str">
        <f t="shared" si="30"/>
        <v/>
      </c>
    </row>
    <row r="228" spans="1:23" ht="15" x14ac:dyDescent="0.2">
      <c r="A228" s="102">
        <v>205</v>
      </c>
      <c r="B228" s="104" t="str">
        <f>IF(G228="","",VLOOKUP(G228,'Account Codes'!$A$2:$C$788,3,FALSE))</f>
        <v/>
      </c>
      <c r="C228" s="183" t="str">
        <f t="shared" si="31"/>
        <v/>
      </c>
      <c r="D228" s="81"/>
      <c r="E228" s="112" t="str">
        <f>IF(AND(LEN(D228)&gt;0,LEN(C228)&gt;0),"ERROR - please do not enter internal order AND cost centre",IF(LEN(C228)&gt;0,VLOOKUP(C228,'Account Codes'!$E$2:$F$5001,2,FALSE),IF(LEN(D228)&gt;0,VLOOKUP(D228,'Account Codes'!$H$2:$I$12186,2,FALSE),"")))</f>
        <v/>
      </c>
      <c r="F228" s="81"/>
      <c r="G228" s="61"/>
      <c r="H228" s="112" t="str">
        <f>IF(LEN(G228)=0,"",VLOOKUP(VALUE(G228),'Account Codes'!$A$2:$C$788,2,FALSE))</f>
        <v/>
      </c>
      <c r="I228" s="50"/>
      <c r="J228" s="184" t="s">
        <v>18</v>
      </c>
      <c r="K228" s="51"/>
      <c r="L228" s="102">
        <f t="shared" si="24"/>
        <v>0</v>
      </c>
      <c r="M228" s="122">
        <f t="shared" si="25"/>
        <v>0</v>
      </c>
      <c r="N228" s="51"/>
      <c r="O228" s="51"/>
      <c r="P228" s="122">
        <f t="shared" si="26"/>
        <v>0</v>
      </c>
      <c r="Q228" s="179"/>
      <c r="R228" s="175"/>
      <c r="S228" s="176" t="str">
        <f t="shared" si="27"/>
        <v/>
      </c>
      <c r="T228" s="65" t="str">
        <f t="shared" si="28"/>
        <v/>
      </c>
      <c r="U228">
        <f t="shared" si="29"/>
        <v>0</v>
      </c>
      <c r="W228" s="175" t="str">
        <f t="shared" si="30"/>
        <v/>
      </c>
    </row>
    <row r="229" spans="1:23" ht="15" x14ac:dyDescent="0.2">
      <c r="A229" s="102">
        <v>206</v>
      </c>
      <c r="B229" s="104" t="str">
        <f>IF(G229="","",VLOOKUP(G229,'Account Codes'!$A$2:$C$788,3,FALSE))</f>
        <v/>
      </c>
      <c r="C229" s="183" t="str">
        <f t="shared" si="31"/>
        <v/>
      </c>
      <c r="D229" s="81"/>
      <c r="E229" s="112" t="str">
        <f>IF(AND(LEN(D229)&gt;0,LEN(C229)&gt;0),"ERROR - please do not enter internal order AND cost centre",IF(LEN(C229)&gt;0,VLOOKUP(C229,'Account Codes'!$E$2:$F$5001,2,FALSE),IF(LEN(D229)&gt;0,VLOOKUP(D229,'Account Codes'!$H$2:$I$12186,2,FALSE),"")))</f>
        <v/>
      </c>
      <c r="F229" s="81"/>
      <c r="G229" s="61"/>
      <c r="H229" s="112" t="str">
        <f>IF(LEN(G229)=0,"",VLOOKUP(VALUE(G229),'Account Codes'!$A$2:$C$788,2,FALSE))</f>
        <v/>
      </c>
      <c r="I229" s="50"/>
      <c r="J229" s="184" t="s">
        <v>18</v>
      </c>
      <c r="K229" s="51"/>
      <c r="L229" s="102">
        <f t="shared" si="24"/>
        <v>0</v>
      </c>
      <c r="M229" s="122">
        <f t="shared" si="25"/>
        <v>0</v>
      </c>
      <c r="N229" s="51"/>
      <c r="O229" s="51"/>
      <c r="P229" s="122">
        <f t="shared" si="26"/>
        <v>0</v>
      </c>
      <c r="Q229" s="179"/>
      <c r="R229" s="175"/>
      <c r="S229" s="176" t="str">
        <f t="shared" si="27"/>
        <v/>
      </c>
      <c r="T229" s="65" t="str">
        <f t="shared" si="28"/>
        <v/>
      </c>
      <c r="U229">
        <f t="shared" si="29"/>
        <v>0</v>
      </c>
      <c r="W229" s="175" t="str">
        <f t="shared" si="30"/>
        <v/>
      </c>
    </row>
    <row r="230" spans="1:23" ht="15" x14ac:dyDescent="0.2">
      <c r="A230" s="102">
        <v>207</v>
      </c>
      <c r="B230" s="104" t="str">
        <f>IF(G230="","",VLOOKUP(G230,'Account Codes'!$A$2:$C$788,3,FALSE))</f>
        <v/>
      </c>
      <c r="C230" s="183" t="str">
        <f t="shared" si="31"/>
        <v/>
      </c>
      <c r="D230" s="81"/>
      <c r="E230" s="112" t="str">
        <f>IF(AND(LEN(D230)&gt;0,LEN(C230)&gt;0),"ERROR - please do not enter internal order AND cost centre",IF(LEN(C230)&gt;0,VLOOKUP(C230,'Account Codes'!$E$2:$F$5001,2,FALSE),IF(LEN(D230)&gt;0,VLOOKUP(D230,'Account Codes'!$H$2:$I$12186,2,FALSE),"")))</f>
        <v/>
      </c>
      <c r="F230" s="81"/>
      <c r="G230" s="61"/>
      <c r="H230" s="112" t="str">
        <f>IF(LEN(G230)=0,"",VLOOKUP(VALUE(G230),'Account Codes'!$A$2:$C$788,2,FALSE))</f>
        <v/>
      </c>
      <c r="I230" s="50"/>
      <c r="J230" s="184" t="s">
        <v>18</v>
      </c>
      <c r="K230" s="51"/>
      <c r="L230" s="102">
        <f t="shared" si="24"/>
        <v>0</v>
      </c>
      <c r="M230" s="122">
        <f t="shared" si="25"/>
        <v>0</v>
      </c>
      <c r="N230" s="51"/>
      <c r="O230" s="51"/>
      <c r="P230" s="122">
        <f t="shared" si="26"/>
        <v>0</v>
      </c>
      <c r="Q230" s="179"/>
      <c r="R230" s="175"/>
      <c r="S230" s="176" t="str">
        <f t="shared" si="27"/>
        <v/>
      </c>
      <c r="T230" s="65" t="str">
        <f t="shared" si="28"/>
        <v/>
      </c>
      <c r="U230">
        <f t="shared" si="29"/>
        <v>0</v>
      </c>
      <c r="W230" s="175" t="str">
        <f t="shared" si="30"/>
        <v/>
      </c>
    </row>
    <row r="231" spans="1:23" ht="15" x14ac:dyDescent="0.2">
      <c r="A231" s="102">
        <v>208</v>
      </c>
      <c r="B231" s="104" t="str">
        <f>IF(G231="","",VLOOKUP(G231,'Account Codes'!$A$2:$C$788,3,FALSE))</f>
        <v/>
      </c>
      <c r="C231" s="183" t="str">
        <f t="shared" si="31"/>
        <v/>
      </c>
      <c r="D231" s="81"/>
      <c r="E231" s="112" t="str">
        <f>IF(AND(LEN(D231)&gt;0,LEN(C231)&gt;0),"ERROR - please do not enter internal order AND cost centre",IF(LEN(C231)&gt;0,VLOOKUP(C231,'Account Codes'!$E$2:$F$5001,2,FALSE),IF(LEN(D231)&gt;0,VLOOKUP(D231,'Account Codes'!$H$2:$I$12186,2,FALSE),"")))</f>
        <v/>
      </c>
      <c r="F231" s="81"/>
      <c r="G231" s="61"/>
      <c r="H231" s="112" t="str">
        <f>IF(LEN(G231)=0,"",VLOOKUP(VALUE(G231),'Account Codes'!$A$2:$C$788,2,FALSE))</f>
        <v/>
      </c>
      <c r="I231" s="50"/>
      <c r="J231" s="184" t="s">
        <v>18</v>
      </c>
      <c r="K231" s="51"/>
      <c r="L231" s="102">
        <f t="shared" si="24"/>
        <v>0</v>
      </c>
      <c r="M231" s="122">
        <f t="shared" si="25"/>
        <v>0</v>
      </c>
      <c r="N231" s="51"/>
      <c r="O231" s="51"/>
      <c r="P231" s="122">
        <f t="shared" si="26"/>
        <v>0</v>
      </c>
      <c r="Q231" s="179"/>
      <c r="R231" s="175"/>
      <c r="S231" s="176" t="str">
        <f t="shared" si="27"/>
        <v/>
      </c>
      <c r="T231" s="65" t="str">
        <f t="shared" si="28"/>
        <v/>
      </c>
      <c r="U231">
        <f t="shared" si="29"/>
        <v>0</v>
      </c>
      <c r="W231" s="175" t="str">
        <f t="shared" si="30"/>
        <v/>
      </c>
    </row>
    <row r="232" spans="1:23" ht="15" x14ac:dyDescent="0.2">
      <c r="A232" s="102">
        <v>209</v>
      </c>
      <c r="B232" s="104" t="str">
        <f>IF(G232="","",VLOOKUP(G232,'Account Codes'!$A$2:$C$788,3,FALSE))</f>
        <v/>
      </c>
      <c r="C232" s="183" t="str">
        <f t="shared" si="31"/>
        <v/>
      </c>
      <c r="D232" s="81"/>
      <c r="E232" s="112" t="str">
        <f>IF(AND(LEN(D232)&gt;0,LEN(C232)&gt;0),"ERROR - please do not enter internal order AND cost centre",IF(LEN(C232)&gt;0,VLOOKUP(C232,'Account Codes'!$E$2:$F$5001,2,FALSE),IF(LEN(D232)&gt;0,VLOOKUP(D232,'Account Codes'!$H$2:$I$12186,2,FALSE),"")))</f>
        <v/>
      </c>
      <c r="F232" s="81"/>
      <c r="G232" s="61"/>
      <c r="H232" s="112" t="str">
        <f>IF(LEN(G232)=0,"",VLOOKUP(VALUE(G232),'Account Codes'!$A$2:$C$788,2,FALSE))</f>
        <v/>
      </c>
      <c r="I232" s="50"/>
      <c r="J232" s="184" t="s">
        <v>18</v>
      </c>
      <c r="K232" s="51"/>
      <c r="L232" s="102">
        <f t="shared" si="24"/>
        <v>0</v>
      </c>
      <c r="M232" s="122">
        <f t="shared" si="25"/>
        <v>0</v>
      </c>
      <c r="N232" s="51"/>
      <c r="O232" s="51"/>
      <c r="P232" s="122">
        <f t="shared" si="26"/>
        <v>0</v>
      </c>
      <c r="Q232" s="179"/>
      <c r="R232" s="175"/>
      <c r="S232" s="176" t="str">
        <f t="shared" si="27"/>
        <v/>
      </c>
      <c r="T232" s="65" t="str">
        <f t="shared" si="28"/>
        <v/>
      </c>
      <c r="U232">
        <f t="shared" si="29"/>
        <v>0</v>
      </c>
      <c r="W232" s="175" t="str">
        <f t="shared" si="30"/>
        <v/>
      </c>
    </row>
    <row r="233" spans="1:23" ht="15" x14ac:dyDescent="0.2">
      <c r="A233" s="102">
        <v>210</v>
      </c>
      <c r="B233" s="104" t="str">
        <f>IF(G233="","",VLOOKUP(G233,'Account Codes'!$A$2:$C$788,3,FALSE))</f>
        <v/>
      </c>
      <c r="C233" s="183" t="str">
        <f t="shared" si="31"/>
        <v/>
      </c>
      <c r="D233" s="81"/>
      <c r="E233" s="112" t="str">
        <f>IF(AND(LEN(D233)&gt;0,LEN(C233)&gt;0),"ERROR - please do not enter internal order AND cost centre",IF(LEN(C233)&gt;0,VLOOKUP(C233,'Account Codes'!$E$2:$F$5001,2,FALSE),IF(LEN(D233)&gt;0,VLOOKUP(D233,'Account Codes'!$H$2:$I$12186,2,FALSE),"")))</f>
        <v/>
      </c>
      <c r="F233" s="81"/>
      <c r="G233" s="61"/>
      <c r="H233" s="112" t="str">
        <f>IF(LEN(G233)=0,"",VLOOKUP(VALUE(G233),'Account Codes'!$A$2:$C$788,2,FALSE))</f>
        <v/>
      </c>
      <c r="I233" s="50"/>
      <c r="J233" s="184" t="s">
        <v>18</v>
      </c>
      <c r="K233" s="51"/>
      <c r="L233" s="102">
        <f t="shared" si="24"/>
        <v>0</v>
      </c>
      <c r="M233" s="122">
        <f t="shared" si="25"/>
        <v>0</v>
      </c>
      <c r="N233" s="51"/>
      <c r="O233" s="51"/>
      <c r="P233" s="122">
        <f t="shared" si="26"/>
        <v>0</v>
      </c>
      <c r="Q233" s="179"/>
      <c r="R233" s="175"/>
      <c r="S233" s="176" t="str">
        <f t="shared" si="27"/>
        <v/>
      </c>
      <c r="T233" s="65" t="str">
        <f t="shared" si="28"/>
        <v/>
      </c>
      <c r="U233">
        <f t="shared" si="29"/>
        <v>0</v>
      </c>
      <c r="W233" s="175" t="str">
        <f t="shared" si="30"/>
        <v/>
      </c>
    </row>
    <row r="234" spans="1:23" ht="15" x14ac:dyDescent="0.2">
      <c r="A234" s="102">
        <v>211</v>
      </c>
      <c r="B234" s="104" t="str">
        <f>IF(G234="","",VLOOKUP(G234,'Account Codes'!$A$2:$C$788,3,FALSE))</f>
        <v/>
      </c>
      <c r="C234" s="183" t="str">
        <f t="shared" si="31"/>
        <v/>
      </c>
      <c r="D234" s="81"/>
      <c r="E234" s="112" t="str">
        <f>IF(AND(LEN(D234)&gt;0,LEN(C234)&gt;0),"ERROR - please do not enter internal order AND cost centre",IF(LEN(C234)&gt;0,VLOOKUP(C234,'Account Codes'!$E$2:$F$5001,2,FALSE),IF(LEN(D234)&gt;0,VLOOKUP(D234,'Account Codes'!$H$2:$I$12186,2,FALSE),"")))</f>
        <v/>
      </c>
      <c r="F234" s="81"/>
      <c r="G234" s="61"/>
      <c r="H234" s="112" t="str">
        <f>IF(LEN(G234)=0,"",VLOOKUP(VALUE(G234),'Account Codes'!$A$2:$C$788,2,FALSE))</f>
        <v/>
      </c>
      <c r="I234" s="50"/>
      <c r="J234" s="184" t="s">
        <v>18</v>
      </c>
      <c r="K234" s="51"/>
      <c r="L234" s="102">
        <f t="shared" si="24"/>
        <v>0</v>
      </c>
      <c r="M234" s="122">
        <f t="shared" si="25"/>
        <v>0</v>
      </c>
      <c r="N234" s="51"/>
      <c r="O234" s="51"/>
      <c r="P234" s="122">
        <f t="shared" si="26"/>
        <v>0</v>
      </c>
      <c r="Q234" s="179"/>
      <c r="R234" s="175"/>
      <c r="S234" s="176" t="str">
        <f t="shared" si="27"/>
        <v/>
      </c>
      <c r="T234" s="65" t="str">
        <f t="shared" si="28"/>
        <v/>
      </c>
      <c r="U234">
        <f t="shared" si="29"/>
        <v>0</v>
      </c>
      <c r="W234" s="175" t="str">
        <f t="shared" si="30"/>
        <v/>
      </c>
    </row>
    <row r="235" spans="1:23" ht="15" x14ac:dyDescent="0.2">
      <c r="A235" s="102">
        <v>212</v>
      </c>
      <c r="B235" s="104" t="str">
        <f>IF(G235="","",VLOOKUP(G235,'Account Codes'!$A$2:$C$788,3,FALSE))</f>
        <v/>
      </c>
      <c r="C235" s="183" t="str">
        <f t="shared" si="31"/>
        <v/>
      </c>
      <c r="D235" s="81"/>
      <c r="E235" s="112" t="str">
        <f>IF(AND(LEN(D235)&gt;0,LEN(C235)&gt;0),"ERROR - please do not enter internal order AND cost centre",IF(LEN(C235)&gt;0,VLOOKUP(C235,'Account Codes'!$E$2:$F$5001,2,FALSE),IF(LEN(D235)&gt;0,VLOOKUP(D235,'Account Codes'!$H$2:$I$12186,2,FALSE),"")))</f>
        <v/>
      </c>
      <c r="F235" s="81"/>
      <c r="G235" s="61"/>
      <c r="H235" s="112" t="str">
        <f>IF(LEN(G235)=0,"",VLOOKUP(VALUE(G235),'Account Codes'!$A$2:$C$788,2,FALSE))</f>
        <v/>
      </c>
      <c r="I235" s="50"/>
      <c r="J235" s="184" t="s">
        <v>18</v>
      </c>
      <c r="K235" s="51"/>
      <c r="L235" s="102">
        <f t="shared" si="24"/>
        <v>0</v>
      </c>
      <c r="M235" s="122">
        <f t="shared" si="25"/>
        <v>0</v>
      </c>
      <c r="N235" s="51"/>
      <c r="O235" s="51"/>
      <c r="P235" s="122">
        <f t="shared" si="26"/>
        <v>0</v>
      </c>
      <c r="Q235" s="179"/>
      <c r="R235" s="175"/>
      <c r="S235" s="176" t="str">
        <f t="shared" si="27"/>
        <v/>
      </c>
      <c r="T235" s="65" t="str">
        <f t="shared" si="28"/>
        <v/>
      </c>
      <c r="U235">
        <f t="shared" si="29"/>
        <v>0</v>
      </c>
      <c r="W235" s="175" t="str">
        <f t="shared" si="30"/>
        <v/>
      </c>
    </row>
    <row r="236" spans="1:23" ht="15" x14ac:dyDescent="0.2">
      <c r="A236" s="102">
        <v>213</v>
      </c>
      <c r="B236" s="104" t="str">
        <f>IF(G236="","",VLOOKUP(G236,'Account Codes'!$A$2:$C$788,3,FALSE))</f>
        <v/>
      </c>
      <c r="C236" s="183" t="str">
        <f t="shared" si="31"/>
        <v/>
      </c>
      <c r="D236" s="81"/>
      <c r="E236" s="112" t="str">
        <f>IF(AND(LEN(D236)&gt;0,LEN(C236)&gt;0),"ERROR - please do not enter internal order AND cost centre",IF(LEN(C236)&gt;0,VLOOKUP(C236,'Account Codes'!$E$2:$F$5001,2,FALSE),IF(LEN(D236)&gt;0,VLOOKUP(D236,'Account Codes'!$H$2:$I$12186,2,FALSE),"")))</f>
        <v/>
      </c>
      <c r="F236" s="81"/>
      <c r="G236" s="61"/>
      <c r="H236" s="112" t="str">
        <f>IF(LEN(G236)=0,"",VLOOKUP(VALUE(G236),'Account Codes'!$A$2:$C$788,2,FALSE))</f>
        <v/>
      </c>
      <c r="I236" s="50"/>
      <c r="J236" s="184" t="s">
        <v>18</v>
      </c>
      <c r="K236" s="51"/>
      <c r="L236" s="102">
        <f t="shared" si="24"/>
        <v>0</v>
      </c>
      <c r="M236" s="122">
        <f t="shared" si="25"/>
        <v>0</v>
      </c>
      <c r="N236" s="51"/>
      <c r="O236" s="51"/>
      <c r="P236" s="122">
        <f t="shared" si="26"/>
        <v>0</v>
      </c>
      <c r="Q236" s="179"/>
      <c r="R236" s="175"/>
      <c r="S236" s="176" t="str">
        <f t="shared" si="27"/>
        <v/>
      </c>
      <c r="T236" s="65" t="str">
        <f t="shared" si="28"/>
        <v/>
      </c>
      <c r="U236">
        <f t="shared" si="29"/>
        <v>0</v>
      </c>
      <c r="W236" s="175" t="str">
        <f t="shared" si="30"/>
        <v/>
      </c>
    </row>
    <row r="237" spans="1:23" ht="15" x14ac:dyDescent="0.2">
      <c r="A237" s="102">
        <v>214</v>
      </c>
      <c r="B237" s="104" t="str">
        <f>IF(G237="","",VLOOKUP(G237,'Account Codes'!$A$2:$C$788,3,FALSE))</f>
        <v/>
      </c>
      <c r="C237" s="183" t="str">
        <f t="shared" si="31"/>
        <v/>
      </c>
      <c r="D237" s="81"/>
      <c r="E237" s="112" t="str">
        <f>IF(AND(LEN(D237)&gt;0,LEN(C237)&gt;0),"ERROR - please do not enter internal order AND cost centre",IF(LEN(C237)&gt;0,VLOOKUP(C237,'Account Codes'!$E$2:$F$5001,2,FALSE),IF(LEN(D237)&gt;0,VLOOKUP(D237,'Account Codes'!$H$2:$I$12186,2,FALSE),"")))</f>
        <v/>
      </c>
      <c r="F237" s="81"/>
      <c r="G237" s="61"/>
      <c r="H237" s="112" t="str">
        <f>IF(LEN(G237)=0,"",VLOOKUP(VALUE(G237),'Account Codes'!$A$2:$C$788,2,FALSE))</f>
        <v/>
      </c>
      <c r="I237" s="50"/>
      <c r="J237" s="184" t="s">
        <v>18</v>
      </c>
      <c r="K237" s="51"/>
      <c r="L237" s="102">
        <f t="shared" si="24"/>
        <v>0</v>
      </c>
      <c r="M237" s="122">
        <f t="shared" si="25"/>
        <v>0</v>
      </c>
      <c r="N237" s="51"/>
      <c r="O237" s="51"/>
      <c r="P237" s="122">
        <f t="shared" si="26"/>
        <v>0</v>
      </c>
      <c r="Q237" s="179"/>
      <c r="R237" s="175"/>
      <c r="S237" s="176" t="str">
        <f t="shared" si="27"/>
        <v/>
      </c>
      <c r="T237" s="65" t="str">
        <f t="shared" si="28"/>
        <v/>
      </c>
      <c r="U237">
        <f t="shared" si="29"/>
        <v>0</v>
      </c>
      <c r="W237" s="175" t="str">
        <f t="shared" si="30"/>
        <v/>
      </c>
    </row>
    <row r="238" spans="1:23" ht="15" x14ac:dyDescent="0.2">
      <c r="A238" s="102">
        <v>215</v>
      </c>
      <c r="B238" s="104" t="str">
        <f>IF(G238="","",VLOOKUP(G238,'Account Codes'!$A$2:$C$788,3,FALSE))</f>
        <v/>
      </c>
      <c r="C238" s="183" t="str">
        <f t="shared" si="31"/>
        <v/>
      </c>
      <c r="D238" s="81"/>
      <c r="E238" s="112" t="str">
        <f>IF(AND(LEN(D238)&gt;0,LEN(C238)&gt;0),"ERROR - please do not enter internal order AND cost centre",IF(LEN(C238)&gt;0,VLOOKUP(C238,'Account Codes'!$E$2:$F$5001,2,FALSE),IF(LEN(D238)&gt;0,VLOOKUP(D238,'Account Codes'!$H$2:$I$12186,2,FALSE),"")))</f>
        <v/>
      </c>
      <c r="F238" s="81"/>
      <c r="G238" s="61"/>
      <c r="H238" s="112" t="str">
        <f>IF(LEN(G238)=0,"",VLOOKUP(VALUE(G238),'Account Codes'!$A$2:$C$788,2,FALSE))</f>
        <v/>
      </c>
      <c r="I238" s="50"/>
      <c r="J238" s="184" t="s">
        <v>18</v>
      </c>
      <c r="K238" s="51"/>
      <c r="L238" s="102">
        <f t="shared" si="24"/>
        <v>0</v>
      </c>
      <c r="M238" s="122">
        <f t="shared" si="25"/>
        <v>0</v>
      </c>
      <c r="N238" s="51"/>
      <c r="O238" s="51"/>
      <c r="P238" s="122">
        <f t="shared" si="26"/>
        <v>0</v>
      </c>
      <c r="Q238" s="179"/>
      <c r="R238" s="175"/>
      <c r="S238" s="176" t="str">
        <f t="shared" si="27"/>
        <v/>
      </c>
      <c r="T238" s="65" t="str">
        <f t="shared" si="28"/>
        <v/>
      </c>
      <c r="U238">
        <f t="shared" si="29"/>
        <v>0</v>
      </c>
      <c r="W238" s="175" t="str">
        <f t="shared" si="30"/>
        <v/>
      </c>
    </row>
    <row r="239" spans="1:23" ht="15" x14ac:dyDescent="0.2">
      <c r="A239" s="102">
        <v>216</v>
      </c>
      <c r="B239" s="104" t="str">
        <f>IF(G239="","",VLOOKUP(G239,'Account Codes'!$A$2:$C$788,3,FALSE))</f>
        <v/>
      </c>
      <c r="C239" s="183" t="str">
        <f t="shared" si="31"/>
        <v/>
      </c>
      <c r="D239" s="81"/>
      <c r="E239" s="112" t="str">
        <f>IF(AND(LEN(D239)&gt;0,LEN(C239)&gt;0),"ERROR - please do not enter internal order AND cost centre",IF(LEN(C239)&gt;0,VLOOKUP(C239,'Account Codes'!$E$2:$F$5001,2,FALSE),IF(LEN(D239)&gt;0,VLOOKUP(D239,'Account Codes'!$H$2:$I$12186,2,FALSE),"")))</f>
        <v/>
      </c>
      <c r="F239" s="81"/>
      <c r="G239" s="61"/>
      <c r="H239" s="112" t="str">
        <f>IF(LEN(G239)=0,"",VLOOKUP(VALUE(G239),'Account Codes'!$A$2:$C$788,2,FALSE))</f>
        <v/>
      </c>
      <c r="I239" s="50"/>
      <c r="J239" s="184" t="s">
        <v>18</v>
      </c>
      <c r="K239" s="51"/>
      <c r="L239" s="102">
        <f t="shared" si="24"/>
        <v>0</v>
      </c>
      <c r="M239" s="122">
        <f t="shared" si="25"/>
        <v>0</v>
      </c>
      <c r="N239" s="51"/>
      <c r="O239" s="51"/>
      <c r="P239" s="122">
        <f t="shared" si="26"/>
        <v>0</v>
      </c>
      <c r="Q239" s="179"/>
      <c r="R239" s="175"/>
      <c r="S239" s="176" t="str">
        <f t="shared" si="27"/>
        <v/>
      </c>
      <c r="T239" s="65" t="str">
        <f t="shared" si="28"/>
        <v/>
      </c>
      <c r="U239">
        <f t="shared" si="29"/>
        <v>0</v>
      </c>
      <c r="W239" s="175" t="str">
        <f t="shared" si="30"/>
        <v/>
      </c>
    </row>
    <row r="240" spans="1:23" ht="15" x14ac:dyDescent="0.2">
      <c r="A240" s="102">
        <v>217</v>
      </c>
      <c r="B240" s="104" t="str">
        <f>IF(G240="","",VLOOKUP(G240,'Account Codes'!$A$2:$C$788,3,FALSE))</f>
        <v/>
      </c>
      <c r="C240" s="183" t="str">
        <f t="shared" si="31"/>
        <v/>
      </c>
      <c r="D240" s="81"/>
      <c r="E240" s="112" t="str">
        <f>IF(AND(LEN(D240)&gt;0,LEN(C240)&gt;0),"ERROR - please do not enter internal order AND cost centre",IF(LEN(C240)&gt;0,VLOOKUP(C240,'Account Codes'!$E$2:$F$5001,2,FALSE),IF(LEN(D240)&gt;0,VLOOKUP(D240,'Account Codes'!$H$2:$I$12186,2,FALSE),"")))</f>
        <v/>
      </c>
      <c r="F240" s="81"/>
      <c r="G240" s="61"/>
      <c r="H240" s="112" t="str">
        <f>IF(LEN(G240)=0,"",VLOOKUP(VALUE(G240),'Account Codes'!$A$2:$C$788,2,FALSE))</f>
        <v/>
      </c>
      <c r="I240" s="50"/>
      <c r="J240" s="184" t="s">
        <v>18</v>
      </c>
      <c r="K240" s="51"/>
      <c r="L240" s="102">
        <f t="shared" si="24"/>
        <v>0</v>
      </c>
      <c r="M240" s="122">
        <f t="shared" si="25"/>
        <v>0</v>
      </c>
      <c r="N240" s="51"/>
      <c r="O240" s="51"/>
      <c r="P240" s="122">
        <f t="shared" si="26"/>
        <v>0</v>
      </c>
      <c r="Q240" s="179"/>
      <c r="R240" s="175"/>
      <c r="S240" s="176" t="str">
        <f t="shared" si="27"/>
        <v/>
      </c>
      <c r="T240" s="65" t="str">
        <f t="shared" si="28"/>
        <v/>
      </c>
      <c r="U240">
        <f t="shared" si="29"/>
        <v>0</v>
      </c>
      <c r="W240" s="175" t="str">
        <f t="shared" si="30"/>
        <v/>
      </c>
    </row>
    <row r="241" spans="1:23" ht="15" x14ac:dyDescent="0.2">
      <c r="A241" s="102">
        <v>218</v>
      </c>
      <c r="B241" s="104" t="str">
        <f>IF(G241="","",VLOOKUP(G241,'Account Codes'!$A$2:$C$788,3,FALSE))</f>
        <v/>
      </c>
      <c r="C241" s="183" t="str">
        <f t="shared" si="31"/>
        <v/>
      </c>
      <c r="D241" s="81"/>
      <c r="E241" s="112" t="str">
        <f>IF(AND(LEN(D241)&gt;0,LEN(C241)&gt;0),"ERROR - please do not enter internal order AND cost centre",IF(LEN(C241)&gt;0,VLOOKUP(C241,'Account Codes'!$E$2:$F$5001,2,FALSE),IF(LEN(D241)&gt;0,VLOOKUP(D241,'Account Codes'!$H$2:$I$12186,2,FALSE),"")))</f>
        <v/>
      </c>
      <c r="F241" s="81"/>
      <c r="G241" s="61"/>
      <c r="H241" s="112" t="str">
        <f>IF(LEN(G241)=0,"",VLOOKUP(VALUE(G241),'Account Codes'!$A$2:$C$788,2,FALSE))</f>
        <v/>
      </c>
      <c r="I241" s="50"/>
      <c r="J241" s="184" t="s">
        <v>18</v>
      </c>
      <c r="K241" s="51"/>
      <c r="L241" s="102">
        <f t="shared" si="24"/>
        <v>0</v>
      </c>
      <c r="M241" s="122">
        <f t="shared" si="25"/>
        <v>0</v>
      </c>
      <c r="N241" s="51"/>
      <c r="O241" s="51"/>
      <c r="P241" s="122">
        <f t="shared" si="26"/>
        <v>0</v>
      </c>
      <c r="Q241" s="179"/>
      <c r="R241" s="175"/>
      <c r="S241" s="176" t="str">
        <f t="shared" si="27"/>
        <v/>
      </c>
      <c r="T241" s="65" t="str">
        <f t="shared" si="28"/>
        <v/>
      </c>
      <c r="U241">
        <f t="shared" si="29"/>
        <v>0</v>
      </c>
      <c r="W241" s="175" t="str">
        <f t="shared" si="30"/>
        <v/>
      </c>
    </row>
    <row r="242" spans="1:23" ht="15" x14ac:dyDescent="0.2">
      <c r="A242" s="102">
        <v>219</v>
      </c>
      <c r="B242" s="104" t="str">
        <f>IF(G242="","",VLOOKUP(G242,'Account Codes'!$A$2:$C$788,3,FALSE))</f>
        <v/>
      </c>
      <c r="C242" s="183" t="str">
        <f t="shared" si="31"/>
        <v/>
      </c>
      <c r="D242" s="81"/>
      <c r="E242" s="112" t="str">
        <f>IF(AND(LEN(D242)&gt;0,LEN(C242)&gt;0),"ERROR - please do not enter internal order AND cost centre",IF(LEN(C242)&gt;0,VLOOKUP(C242,'Account Codes'!$E$2:$F$5001,2,FALSE),IF(LEN(D242)&gt;0,VLOOKUP(D242,'Account Codes'!$H$2:$I$12186,2,FALSE),"")))</f>
        <v/>
      </c>
      <c r="F242" s="81"/>
      <c r="G242" s="61"/>
      <c r="H242" s="112" t="str">
        <f>IF(LEN(G242)=0,"",VLOOKUP(VALUE(G242),'Account Codes'!$A$2:$C$788,2,FALSE))</f>
        <v/>
      </c>
      <c r="I242" s="50"/>
      <c r="J242" s="184" t="s">
        <v>18</v>
      </c>
      <c r="K242" s="51"/>
      <c r="L242" s="102">
        <f t="shared" si="24"/>
        <v>0</v>
      </c>
      <c r="M242" s="122">
        <f t="shared" si="25"/>
        <v>0</v>
      </c>
      <c r="N242" s="51"/>
      <c r="O242" s="51"/>
      <c r="P242" s="122">
        <f t="shared" si="26"/>
        <v>0</v>
      </c>
      <c r="Q242" s="179"/>
      <c r="R242" s="175"/>
      <c r="S242" s="176" t="str">
        <f t="shared" si="27"/>
        <v/>
      </c>
      <c r="T242" s="65" t="str">
        <f t="shared" si="28"/>
        <v/>
      </c>
      <c r="U242">
        <f t="shared" si="29"/>
        <v>0</v>
      </c>
      <c r="W242" s="175" t="str">
        <f t="shared" si="30"/>
        <v/>
      </c>
    </row>
    <row r="243" spans="1:23" ht="15" x14ac:dyDescent="0.2">
      <c r="A243" s="102">
        <v>220</v>
      </c>
      <c r="B243" s="104" t="str">
        <f>IF(G243="","",VLOOKUP(G243,'Account Codes'!$A$2:$C$788,3,FALSE))</f>
        <v/>
      </c>
      <c r="C243" s="183" t="str">
        <f t="shared" si="31"/>
        <v/>
      </c>
      <c r="D243" s="81"/>
      <c r="E243" s="112" t="str">
        <f>IF(AND(LEN(D243)&gt;0,LEN(C243)&gt;0),"ERROR - please do not enter internal order AND cost centre",IF(LEN(C243)&gt;0,VLOOKUP(C243,'Account Codes'!$E$2:$F$5001,2,FALSE),IF(LEN(D243)&gt;0,VLOOKUP(D243,'Account Codes'!$H$2:$I$12186,2,FALSE),"")))</f>
        <v/>
      </c>
      <c r="F243" s="81"/>
      <c r="G243" s="61"/>
      <c r="H243" s="112" t="str">
        <f>IF(LEN(G243)=0,"",VLOOKUP(VALUE(G243),'Account Codes'!$A$2:$C$788,2,FALSE))</f>
        <v/>
      </c>
      <c r="I243" s="50"/>
      <c r="J243" s="184" t="s">
        <v>18</v>
      </c>
      <c r="K243" s="51"/>
      <c r="L243" s="102">
        <f t="shared" si="24"/>
        <v>0</v>
      </c>
      <c r="M243" s="122">
        <f t="shared" si="25"/>
        <v>0</v>
      </c>
      <c r="N243" s="51"/>
      <c r="O243" s="51"/>
      <c r="P243" s="122">
        <f t="shared" si="26"/>
        <v>0</v>
      </c>
      <c r="Q243" s="179"/>
      <c r="R243" s="175"/>
      <c r="S243" s="176" t="str">
        <f t="shared" si="27"/>
        <v/>
      </c>
      <c r="T243" s="65" t="str">
        <f t="shared" si="28"/>
        <v/>
      </c>
      <c r="U243">
        <f t="shared" si="29"/>
        <v>0</v>
      </c>
      <c r="W243" s="175" t="str">
        <f t="shared" si="30"/>
        <v/>
      </c>
    </row>
    <row r="244" spans="1:23" ht="15" x14ac:dyDescent="0.2">
      <c r="A244" s="102">
        <v>221</v>
      </c>
      <c r="B244" s="104" t="str">
        <f>IF(G244="","",VLOOKUP(G244,'Account Codes'!$A$2:$C$788,3,FALSE))</f>
        <v/>
      </c>
      <c r="C244" s="183" t="str">
        <f t="shared" si="31"/>
        <v/>
      </c>
      <c r="D244" s="81"/>
      <c r="E244" s="112" t="str">
        <f>IF(AND(LEN(D244)&gt;0,LEN(C244)&gt;0),"ERROR - please do not enter internal order AND cost centre",IF(LEN(C244)&gt;0,VLOOKUP(C244,'Account Codes'!$E$2:$F$5001,2,FALSE),IF(LEN(D244)&gt;0,VLOOKUP(D244,'Account Codes'!$H$2:$I$12186,2,FALSE),"")))</f>
        <v/>
      </c>
      <c r="F244" s="81"/>
      <c r="G244" s="61"/>
      <c r="H244" s="112" t="str">
        <f>IF(LEN(G244)=0,"",VLOOKUP(VALUE(G244),'Account Codes'!$A$2:$C$788,2,FALSE))</f>
        <v/>
      </c>
      <c r="I244" s="50"/>
      <c r="J244" s="184" t="s">
        <v>18</v>
      </c>
      <c r="K244" s="51"/>
      <c r="L244" s="102">
        <f t="shared" si="24"/>
        <v>0</v>
      </c>
      <c r="M244" s="122">
        <f t="shared" si="25"/>
        <v>0</v>
      </c>
      <c r="N244" s="51"/>
      <c r="O244" s="51"/>
      <c r="P244" s="122">
        <f t="shared" si="26"/>
        <v>0</v>
      </c>
      <c r="Q244" s="179"/>
      <c r="R244" s="175"/>
      <c r="S244" s="176" t="str">
        <f t="shared" si="27"/>
        <v/>
      </c>
      <c r="T244" s="65" t="str">
        <f t="shared" si="28"/>
        <v/>
      </c>
      <c r="U244">
        <f t="shared" si="29"/>
        <v>0</v>
      </c>
      <c r="W244" s="175" t="str">
        <f t="shared" si="30"/>
        <v/>
      </c>
    </row>
    <row r="245" spans="1:23" ht="15" x14ac:dyDescent="0.2">
      <c r="A245" s="102">
        <v>222</v>
      </c>
      <c r="B245" s="104" t="str">
        <f>IF(G245="","",VLOOKUP(G245,'Account Codes'!$A$2:$C$788,3,FALSE))</f>
        <v/>
      </c>
      <c r="C245" s="183" t="str">
        <f t="shared" si="31"/>
        <v/>
      </c>
      <c r="D245" s="81"/>
      <c r="E245" s="112" t="str">
        <f>IF(AND(LEN(D245)&gt;0,LEN(C245)&gt;0),"ERROR - please do not enter internal order AND cost centre",IF(LEN(C245)&gt;0,VLOOKUP(C245,'Account Codes'!$E$2:$F$5001,2,FALSE),IF(LEN(D245)&gt;0,VLOOKUP(D245,'Account Codes'!$H$2:$I$12186,2,FALSE),"")))</f>
        <v/>
      </c>
      <c r="F245" s="81"/>
      <c r="G245" s="61"/>
      <c r="H245" s="112" t="str">
        <f>IF(LEN(G245)=0,"",VLOOKUP(VALUE(G245),'Account Codes'!$A$2:$C$788,2,FALSE))</f>
        <v/>
      </c>
      <c r="I245" s="50"/>
      <c r="J245" s="184" t="s">
        <v>18</v>
      </c>
      <c r="K245" s="51"/>
      <c r="L245" s="102">
        <f t="shared" si="24"/>
        <v>0</v>
      </c>
      <c r="M245" s="122">
        <f t="shared" si="25"/>
        <v>0</v>
      </c>
      <c r="N245" s="51"/>
      <c r="O245" s="51"/>
      <c r="P245" s="122">
        <f t="shared" si="26"/>
        <v>0</v>
      </c>
      <c r="Q245" s="179"/>
      <c r="R245" s="175"/>
      <c r="S245" s="176" t="str">
        <f t="shared" si="27"/>
        <v/>
      </c>
      <c r="T245" s="65" t="str">
        <f t="shared" si="28"/>
        <v/>
      </c>
      <c r="U245">
        <f t="shared" si="29"/>
        <v>0</v>
      </c>
      <c r="W245" s="175" t="str">
        <f t="shared" si="30"/>
        <v/>
      </c>
    </row>
    <row r="246" spans="1:23" ht="15" x14ac:dyDescent="0.2">
      <c r="A246" s="102">
        <v>223</v>
      </c>
      <c r="B246" s="104" t="str">
        <f>IF(G246="","",VLOOKUP(G246,'Account Codes'!$A$2:$C$788,3,FALSE))</f>
        <v/>
      </c>
      <c r="C246" s="183" t="str">
        <f t="shared" si="31"/>
        <v/>
      </c>
      <c r="D246" s="81"/>
      <c r="E246" s="112" t="str">
        <f>IF(AND(LEN(D246)&gt;0,LEN(C246)&gt;0),"ERROR - please do not enter internal order AND cost centre",IF(LEN(C246)&gt;0,VLOOKUP(C246,'Account Codes'!$E$2:$F$5001,2,FALSE),IF(LEN(D246)&gt;0,VLOOKUP(D246,'Account Codes'!$H$2:$I$12186,2,FALSE),"")))</f>
        <v/>
      </c>
      <c r="F246" s="81"/>
      <c r="G246" s="61"/>
      <c r="H246" s="112" t="str">
        <f>IF(LEN(G246)=0,"",VLOOKUP(VALUE(G246),'Account Codes'!$A$2:$C$788,2,FALSE))</f>
        <v/>
      </c>
      <c r="I246" s="50"/>
      <c r="J246" s="184" t="s">
        <v>18</v>
      </c>
      <c r="K246" s="51"/>
      <c r="L246" s="102">
        <f t="shared" si="24"/>
        <v>0</v>
      </c>
      <c r="M246" s="122">
        <f t="shared" si="25"/>
        <v>0</v>
      </c>
      <c r="N246" s="51"/>
      <c r="O246" s="51"/>
      <c r="P246" s="122">
        <f t="shared" si="26"/>
        <v>0</v>
      </c>
      <c r="Q246" s="179"/>
      <c r="R246" s="175"/>
      <c r="S246" s="176" t="str">
        <f t="shared" si="27"/>
        <v/>
      </c>
      <c r="T246" s="65" t="str">
        <f t="shared" si="28"/>
        <v/>
      </c>
      <c r="U246">
        <f t="shared" si="29"/>
        <v>0</v>
      </c>
      <c r="W246" s="175" t="str">
        <f t="shared" si="30"/>
        <v/>
      </c>
    </row>
    <row r="247" spans="1:23" ht="15" x14ac:dyDescent="0.2">
      <c r="A247" s="102">
        <v>224</v>
      </c>
      <c r="B247" s="104" t="str">
        <f>IF(G247="","",VLOOKUP(G247,'Account Codes'!$A$2:$C$788,3,FALSE))</f>
        <v/>
      </c>
      <c r="C247" s="183" t="str">
        <f t="shared" si="31"/>
        <v/>
      </c>
      <c r="D247" s="81"/>
      <c r="E247" s="112" t="str">
        <f>IF(AND(LEN(D247)&gt;0,LEN(C247)&gt;0),"ERROR - please do not enter internal order AND cost centre",IF(LEN(C247)&gt;0,VLOOKUP(C247,'Account Codes'!$E$2:$F$5001,2,FALSE),IF(LEN(D247)&gt;0,VLOOKUP(D247,'Account Codes'!$H$2:$I$12186,2,FALSE),"")))</f>
        <v/>
      </c>
      <c r="F247" s="81"/>
      <c r="G247" s="61"/>
      <c r="H247" s="112" t="str">
        <f>IF(LEN(G247)=0,"",VLOOKUP(VALUE(G247),'Account Codes'!$A$2:$C$788,2,FALSE))</f>
        <v/>
      </c>
      <c r="I247" s="50"/>
      <c r="J247" s="184" t="s">
        <v>18</v>
      </c>
      <c r="K247" s="51"/>
      <c r="L247" s="102">
        <f t="shared" si="24"/>
        <v>0</v>
      </c>
      <c r="M247" s="122">
        <f t="shared" si="25"/>
        <v>0</v>
      </c>
      <c r="N247" s="51"/>
      <c r="O247" s="51"/>
      <c r="P247" s="122">
        <f t="shared" si="26"/>
        <v>0</v>
      </c>
      <c r="Q247" s="179"/>
      <c r="R247" s="175"/>
      <c r="S247" s="176" t="str">
        <f t="shared" si="27"/>
        <v/>
      </c>
      <c r="T247" s="65" t="str">
        <f t="shared" si="28"/>
        <v/>
      </c>
      <c r="U247">
        <f t="shared" si="29"/>
        <v>0</v>
      </c>
      <c r="W247" s="175" t="str">
        <f t="shared" si="30"/>
        <v/>
      </c>
    </row>
    <row r="248" spans="1:23" ht="15" x14ac:dyDescent="0.2">
      <c r="A248" s="102">
        <v>225</v>
      </c>
      <c r="B248" s="104" t="str">
        <f>IF(G248="","",VLOOKUP(G248,'Account Codes'!$A$2:$C$788,3,FALSE))</f>
        <v/>
      </c>
      <c r="C248" s="183" t="str">
        <f t="shared" si="31"/>
        <v/>
      </c>
      <c r="D248" s="81"/>
      <c r="E248" s="112" t="str">
        <f>IF(AND(LEN(D248)&gt;0,LEN(C248)&gt;0),"ERROR - please do not enter internal order AND cost centre",IF(LEN(C248)&gt;0,VLOOKUP(C248,'Account Codes'!$E$2:$F$5001,2,FALSE),IF(LEN(D248)&gt;0,VLOOKUP(D248,'Account Codes'!$H$2:$I$12186,2,FALSE),"")))</f>
        <v/>
      </c>
      <c r="F248" s="81"/>
      <c r="G248" s="61"/>
      <c r="H248" s="112" t="str">
        <f>IF(LEN(G248)=0,"",VLOOKUP(VALUE(G248),'Account Codes'!$A$2:$C$788,2,FALSE))</f>
        <v/>
      </c>
      <c r="I248" s="50"/>
      <c r="J248" s="184" t="s">
        <v>18</v>
      </c>
      <c r="K248" s="51"/>
      <c r="L248" s="102">
        <f t="shared" si="24"/>
        <v>0</v>
      </c>
      <c r="M248" s="122">
        <f t="shared" si="25"/>
        <v>0</v>
      </c>
      <c r="N248" s="51"/>
      <c r="O248" s="51"/>
      <c r="P248" s="122">
        <f t="shared" si="26"/>
        <v>0</v>
      </c>
      <c r="Q248" s="179"/>
      <c r="R248" s="175"/>
      <c r="S248" s="176" t="str">
        <f t="shared" si="27"/>
        <v/>
      </c>
      <c r="T248" s="65" t="str">
        <f t="shared" si="28"/>
        <v/>
      </c>
      <c r="U248">
        <f t="shared" si="29"/>
        <v>0</v>
      </c>
      <c r="W248" s="175" t="str">
        <f t="shared" si="30"/>
        <v/>
      </c>
    </row>
    <row r="249" spans="1:23" ht="15" x14ac:dyDescent="0.2">
      <c r="A249" s="102">
        <v>226</v>
      </c>
      <c r="B249" s="104" t="str">
        <f>IF(G249="","",VLOOKUP(G249,'Account Codes'!$A$2:$C$788,3,FALSE))</f>
        <v/>
      </c>
      <c r="C249" s="183" t="str">
        <f t="shared" si="31"/>
        <v/>
      </c>
      <c r="D249" s="81"/>
      <c r="E249" s="112" t="str">
        <f>IF(AND(LEN(D249)&gt;0,LEN(C249)&gt;0),"ERROR - please do not enter internal order AND cost centre",IF(LEN(C249)&gt;0,VLOOKUP(C249,'Account Codes'!$E$2:$F$5001,2,FALSE),IF(LEN(D249)&gt;0,VLOOKUP(D249,'Account Codes'!$H$2:$I$12186,2,FALSE),"")))</f>
        <v/>
      </c>
      <c r="F249" s="81"/>
      <c r="G249" s="61"/>
      <c r="H249" s="112" t="str">
        <f>IF(LEN(G249)=0,"",VLOOKUP(VALUE(G249),'Account Codes'!$A$2:$C$788,2,FALSE))</f>
        <v/>
      </c>
      <c r="I249" s="50"/>
      <c r="J249" s="184" t="s">
        <v>18</v>
      </c>
      <c r="K249" s="51"/>
      <c r="L249" s="102">
        <f t="shared" si="24"/>
        <v>0</v>
      </c>
      <c r="M249" s="122">
        <f t="shared" si="25"/>
        <v>0</v>
      </c>
      <c r="N249" s="51"/>
      <c r="O249" s="51"/>
      <c r="P249" s="122">
        <f t="shared" si="26"/>
        <v>0</v>
      </c>
      <c r="Q249" s="179"/>
      <c r="R249" s="175"/>
      <c r="S249" s="176" t="str">
        <f t="shared" si="27"/>
        <v/>
      </c>
      <c r="T249" s="65" t="str">
        <f t="shared" si="28"/>
        <v/>
      </c>
      <c r="U249">
        <f t="shared" si="29"/>
        <v>0</v>
      </c>
      <c r="W249" s="175" t="str">
        <f t="shared" si="30"/>
        <v/>
      </c>
    </row>
    <row r="250" spans="1:23" ht="15" x14ac:dyDescent="0.2">
      <c r="A250" s="102">
        <v>227</v>
      </c>
      <c r="B250" s="104" t="str">
        <f>IF(G250="","",VLOOKUP(G250,'Account Codes'!$A$2:$C$788,3,FALSE))</f>
        <v/>
      </c>
      <c r="C250" s="183" t="str">
        <f t="shared" si="31"/>
        <v/>
      </c>
      <c r="D250" s="81"/>
      <c r="E250" s="112" t="str">
        <f>IF(AND(LEN(D250)&gt;0,LEN(C250)&gt;0),"ERROR - please do not enter internal order AND cost centre",IF(LEN(C250)&gt;0,VLOOKUP(C250,'Account Codes'!$E$2:$F$5001,2,FALSE),IF(LEN(D250)&gt;0,VLOOKUP(D250,'Account Codes'!$H$2:$I$12186,2,FALSE),"")))</f>
        <v/>
      </c>
      <c r="F250" s="81"/>
      <c r="G250" s="61"/>
      <c r="H250" s="112" t="str">
        <f>IF(LEN(G250)=0,"",VLOOKUP(VALUE(G250),'Account Codes'!$A$2:$C$788,2,FALSE))</f>
        <v/>
      </c>
      <c r="I250" s="50"/>
      <c r="J250" s="184" t="s">
        <v>18</v>
      </c>
      <c r="K250" s="51"/>
      <c r="L250" s="102">
        <f t="shared" si="24"/>
        <v>0</v>
      </c>
      <c r="M250" s="122">
        <f t="shared" si="25"/>
        <v>0</v>
      </c>
      <c r="N250" s="51"/>
      <c r="O250" s="51"/>
      <c r="P250" s="122">
        <f t="shared" si="26"/>
        <v>0</v>
      </c>
      <c r="Q250" s="179"/>
      <c r="R250" s="175"/>
      <c r="S250" s="176" t="str">
        <f t="shared" si="27"/>
        <v/>
      </c>
      <c r="T250" s="65" t="str">
        <f t="shared" si="28"/>
        <v/>
      </c>
      <c r="U250">
        <f t="shared" si="29"/>
        <v>0</v>
      </c>
      <c r="W250" s="175" t="str">
        <f t="shared" si="30"/>
        <v/>
      </c>
    </row>
    <row r="251" spans="1:23" ht="15" x14ac:dyDescent="0.2">
      <c r="A251" s="102">
        <v>228</v>
      </c>
      <c r="B251" s="104" t="str">
        <f>IF(G251="","",VLOOKUP(G251,'Account Codes'!$A$2:$C$788,3,FALSE))</f>
        <v/>
      </c>
      <c r="C251" s="183" t="str">
        <f t="shared" si="31"/>
        <v/>
      </c>
      <c r="D251" s="81"/>
      <c r="E251" s="112" t="str">
        <f>IF(AND(LEN(D251)&gt;0,LEN(C251)&gt;0),"ERROR - please do not enter internal order AND cost centre",IF(LEN(C251)&gt;0,VLOOKUP(C251,'Account Codes'!$E$2:$F$5001,2,FALSE),IF(LEN(D251)&gt;0,VLOOKUP(D251,'Account Codes'!$H$2:$I$12186,2,FALSE),"")))</f>
        <v/>
      </c>
      <c r="F251" s="81"/>
      <c r="G251" s="61"/>
      <c r="H251" s="112" t="str">
        <f>IF(LEN(G251)=0,"",VLOOKUP(VALUE(G251),'Account Codes'!$A$2:$C$788,2,FALSE))</f>
        <v/>
      </c>
      <c r="I251" s="50"/>
      <c r="J251" s="184" t="s">
        <v>18</v>
      </c>
      <c r="K251" s="51"/>
      <c r="L251" s="102">
        <f t="shared" si="24"/>
        <v>0</v>
      </c>
      <c r="M251" s="122">
        <f t="shared" si="25"/>
        <v>0</v>
      </c>
      <c r="N251" s="51"/>
      <c r="O251" s="51"/>
      <c r="P251" s="122">
        <f t="shared" si="26"/>
        <v>0</v>
      </c>
      <c r="Q251" s="179"/>
      <c r="R251" s="175"/>
      <c r="S251" s="176" t="str">
        <f t="shared" si="27"/>
        <v/>
      </c>
      <c r="T251" s="65" t="str">
        <f t="shared" si="28"/>
        <v/>
      </c>
      <c r="U251">
        <f t="shared" si="29"/>
        <v>0</v>
      </c>
      <c r="W251" s="175" t="str">
        <f t="shared" si="30"/>
        <v/>
      </c>
    </row>
    <row r="252" spans="1:23" ht="15" x14ac:dyDescent="0.2">
      <c r="A252" s="102">
        <v>229</v>
      </c>
      <c r="B252" s="104" t="str">
        <f>IF(G252="","",VLOOKUP(G252,'Account Codes'!$A$2:$C$788,3,FALSE))</f>
        <v/>
      </c>
      <c r="C252" s="183" t="str">
        <f t="shared" si="31"/>
        <v/>
      </c>
      <c r="D252" s="81"/>
      <c r="E252" s="112" t="str">
        <f>IF(AND(LEN(D252)&gt;0,LEN(C252)&gt;0),"ERROR - please do not enter internal order AND cost centre",IF(LEN(C252)&gt;0,VLOOKUP(C252,'Account Codes'!$E$2:$F$5001,2,FALSE),IF(LEN(D252)&gt;0,VLOOKUP(D252,'Account Codes'!$H$2:$I$12186,2,FALSE),"")))</f>
        <v/>
      </c>
      <c r="F252" s="81"/>
      <c r="G252" s="61"/>
      <c r="H252" s="112" t="str">
        <f>IF(LEN(G252)=0,"",VLOOKUP(VALUE(G252),'Account Codes'!$A$2:$C$788,2,FALSE))</f>
        <v/>
      </c>
      <c r="I252" s="50"/>
      <c r="J252" s="184" t="s">
        <v>18</v>
      </c>
      <c r="K252" s="51"/>
      <c r="L252" s="102">
        <f t="shared" si="24"/>
        <v>0</v>
      </c>
      <c r="M252" s="122">
        <f t="shared" si="25"/>
        <v>0</v>
      </c>
      <c r="N252" s="51"/>
      <c r="O252" s="51"/>
      <c r="P252" s="122">
        <f t="shared" si="26"/>
        <v>0</v>
      </c>
      <c r="Q252" s="179"/>
      <c r="R252" s="175"/>
      <c r="S252" s="176" t="str">
        <f t="shared" si="27"/>
        <v/>
      </c>
      <c r="T252" s="65" t="str">
        <f t="shared" si="28"/>
        <v/>
      </c>
      <c r="U252">
        <f t="shared" si="29"/>
        <v>0</v>
      </c>
      <c r="W252" s="175" t="str">
        <f t="shared" si="30"/>
        <v/>
      </c>
    </row>
    <row r="253" spans="1:23" ht="15" x14ac:dyDescent="0.2">
      <c r="A253" s="102">
        <v>230</v>
      </c>
      <c r="B253" s="104" t="str">
        <f>IF(G253="","",VLOOKUP(G253,'Account Codes'!$A$2:$C$788,3,FALSE))</f>
        <v/>
      </c>
      <c r="C253" s="183" t="str">
        <f t="shared" si="31"/>
        <v/>
      </c>
      <c r="D253" s="81"/>
      <c r="E253" s="112" t="str">
        <f>IF(AND(LEN(D253)&gt;0,LEN(C253)&gt;0),"ERROR - please do not enter internal order AND cost centre",IF(LEN(C253)&gt;0,VLOOKUP(C253,'Account Codes'!$E$2:$F$5001,2,FALSE),IF(LEN(D253)&gt;0,VLOOKUP(D253,'Account Codes'!$H$2:$I$12186,2,FALSE),"")))</f>
        <v/>
      </c>
      <c r="F253" s="81"/>
      <c r="G253" s="61"/>
      <c r="H253" s="112" t="str">
        <f>IF(LEN(G253)=0,"",VLOOKUP(VALUE(G253),'Account Codes'!$A$2:$C$788,2,FALSE))</f>
        <v/>
      </c>
      <c r="I253" s="50"/>
      <c r="J253" s="184" t="s">
        <v>18</v>
      </c>
      <c r="K253" s="51"/>
      <c r="L253" s="102">
        <f t="shared" si="24"/>
        <v>0</v>
      </c>
      <c r="M253" s="122">
        <f t="shared" si="25"/>
        <v>0</v>
      </c>
      <c r="N253" s="51"/>
      <c r="O253" s="51"/>
      <c r="P253" s="122">
        <f t="shared" si="26"/>
        <v>0</v>
      </c>
      <c r="Q253" s="179"/>
      <c r="R253" s="175"/>
      <c r="S253" s="176" t="str">
        <f t="shared" si="27"/>
        <v/>
      </c>
      <c r="T253" s="65" t="str">
        <f t="shared" si="28"/>
        <v/>
      </c>
      <c r="U253">
        <f t="shared" si="29"/>
        <v>0</v>
      </c>
      <c r="W253" s="175" t="str">
        <f t="shared" si="30"/>
        <v/>
      </c>
    </row>
    <row r="254" spans="1:23" ht="15" x14ac:dyDescent="0.2">
      <c r="A254" s="102">
        <v>231</v>
      </c>
      <c r="B254" s="104" t="str">
        <f>IF(G254="","",VLOOKUP(G254,'Account Codes'!$A$2:$C$788,3,FALSE))</f>
        <v/>
      </c>
      <c r="C254" s="183" t="str">
        <f t="shared" si="31"/>
        <v/>
      </c>
      <c r="D254" s="81"/>
      <c r="E254" s="112" t="str">
        <f>IF(AND(LEN(D254)&gt;0,LEN(C254)&gt;0),"ERROR - please do not enter internal order AND cost centre",IF(LEN(C254)&gt;0,VLOOKUP(C254,'Account Codes'!$E$2:$F$5001,2,FALSE),IF(LEN(D254)&gt;0,VLOOKUP(D254,'Account Codes'!$H$2:$I$12186,2,FALSE),"")))</f>
        <v/>
      </c>
      <c r="F254" s="81"/>
      <c r="G254" s="61"/>
      <c r="H254" s="112" t="str">
        <f>IF(LEN(G254)=0,"",VLOOKUP(VALUE(G254),'Account Codes'!$A$2:$C$788,2,FALSE))</f>
        <v/>
      </c>
      <c r="I254" s="50"/>
      <c r="J254" s="184" t="s">
        <v>18</v>
      </c>
      <c r="K254" s="51"/>
      <c r="L254" s="102">
        <f t="shared" si="24"/>
        <v>0</v>
      </c>
      <c r="M254" s="122">
        <f t="shared" si="25"/>
        <v>0</v>
      </c>
      <c r="N254" s="51"/>
      <c r="O254" s="51"/>
      <c r="P254" s="122">
        <f t="shared" si="26"/>
        <v>0</v>
      </c>
      <c r="Q254" s="179"/>
      <c r="R254" s="175"/>
      <c r="S254" s="176" t="str">
        <f t="shared" si="27"/>
        <v/>
      </c>
      <c r="T254" s="65" t="str">
        <f t="shared" si="28"/>
        <v/>
      </c>
      <c r="U254">
        <f t="shared" si="29"/>
        <v>0</v>
      </c>
      <c r="W254" s="175" t="str">
        <f t="shared" si="30"/>
        <v/>
      </c>
    </row>
    <row r="255" spans="1:23" ht="15" x14ac:dyDescent="0.2">
      <c r="A255" s="102">
        <v>232</v>
      </c>
      <c r="B255" s="104" t="str">
        <f>IF(G255="","",VLOOKUP(G255,'Account Codes'!$A$2:$C$788,3,FALSE))</f>
        <v/>
      </c>
      <c r="C255" s="183" t="str">
        <f t="shared" si="31"/>
        <v/>
      </c>
      <c r="D255" s="81"/>
      <c r="E255" s="112" t="str">
        <f>IF(AND(LEN(D255)&gt;0,LEN(C255)&gt;0),"ERROR - please do not enter internal order AND cost centre",IF(LEN(C255)&gt;0,VLOOKUP(C255,'Account Codes'!$E$2:$F$5001,2,FALSE),IF(LEN(D255)&gt;0,VLOOKUP(D255,'Account Codes'!$H$2:$I$12186,2,FALSE),"")))</f>
        <v/>
      </c>
      <c r="F255" s="81"/>
      <c r="G255" s="61"/>
      <c r="H255" s="112" t="str">
        <f>IF(LEN(G255)=0,"",VLOOKUP(VALUE(G255),'Account Codes'!$A$2:$C$788,2,FALSE))</f>
        <v/>
      </c>
      <c r="I255" s="50"/>
      <c r="J255" s="184" t="s">
        <v>18</v>
      </c>
      <c r="K255" s="51"/>
      <c r="L255" s="102">
        <f t="shared" si="24"/>
        <v>0</v>
      </c>
      <c r="M255" s="122">
        <f t="shared" si="25"/>
        <v>0</v>
      </c>
      <c r="N255" s="51"/>
      <c r="O255" s="51"/>
      <c r="P255" s="122">
        <f t="shared" si="26"/>
        <v>0</v>
      </c>
      <c r="Q255" s="179"/>
      <c r="R255" s="175"/>
      <c r="S255" s="176" t="str">
        <f t="shared" si="27"/>
        <v/>
      </c>
      <c r="T255" s="65" t="str">
        <f t="shared" si="28"/>
        <v/>
      </c>
      <c r="U255">
        <f t="shared" si="29"/>
        <v>0</v>
      </c>
      <c r="W255" s="175" t="str">
        <f t="shared" si="30"/>
        <v/>
      </c>
    </row>
    <row r="256" spans="1:23" ht="15" x14ac:dyDescent="0.2">
      <c r="A256" s="102">
        <v>233</v>
      </c>
      <c r="B256" s="104" t="str">
        <f>IF(G256="","",VLOOKUP(G256,'Account Codes'!$A$2:$C$788,3,FALSE))</f>
        <v/>
      </c>
      <c r="C256" s="183" t="str">
        <f t="shared" si="31"/>
        <v/>
      </c>
      <c r="D256" s="81"/>
      <c r="E256" s="112" t="str">
        <f>IF(AND(LEN(D256)&gt;0,LEN(C256)&gt;0),"ERROR - please do not enter internal order AND cost centre",IF(LEN(C256)&gt;0,VLOOKUP(C256,'Account Codes'!$E$2:$F$5001,2,FALSE),IF(LEN(D256)&gt;0,VLOOKUP(D256,'Account Codes'!$H$2:$I$12186,2,FALSE),"")))</f>
        <v/>
      </c>
      <c r="F256" s="81"/>
      <c r="G256" s="61"/>
      <c r="H256" s="112" t="str">
        <f>IF(LEN(G256)=0,"",VLOOKUP(VALUE(G256),'Account Codes'!$A$2:$C$788,2,FALSE))</f>
        <v/>
      </c>
      <c r="I256" s="50"/>
      <c r="J256" s="184" t="s">
        <v>18</v>
      </c>
      <c r="K256" s="51"/>
      <c r="L256" s="102">
        <f t="shared" si="24"/>
        <v>0</v>
      </c>
      <c r="M256" s="122">
        <f t="shared" si="25"/>
        <v>0</v>
      </c>
      <c r="N256" s="51"/>
      <c r="O256" s="51"/>
      <c r="P256" s="122">
        <f t="shared" si="26"/>
        <v>0</v>
      </c>
      <c r="Q256" s="179"/>
      <c r="R256" s="175"/>
      <c r="S256" s="176" t="str">
        <f t="shared" si="27"/>
        <v/>
      </c>
      <c r="T256" s="65" t="str">
        <f t="shared" si="28"/>
        <v/>
      </c>
      <c r="U256">
        <f t="shared" si="29"/>
        <v>0</v>
      </c>
      <c r="W256" s="175" t="str">
        <f t="shared" si="30"/>
        <v/>
      </c>
    </row>
    <row r="257" spans="1:23" ht="15" x14ac:dyDescent="0.2">
      <c r="A257" s="102">
        <v>234</v>
      </c>
      <c r="B257" s="104" t="str">
        <f>IF(G257="","",VLOOKUP(G257,'Account Codes'!$A$2:$C$788,3,FALSE))</f>
        <v/>
      </c>
      <c r="C257" s="183" t="str">
        <f t="shared" si="31"/>
        <v/>
      </c>
      <c r="D257" s="81"/>
      <c r="E257" s="112" t="str">
        <f>IF(AND(LEN(D257)&gt;0,LEN(C257)&gt;0),"ERROR - please do not enter internal order AND cost centre",IF(LEN(C257)&gt;0,VLOOKUP(C257,'Account Codes'!$E$2:$F$5001,2,FALSE),IF(LEN(D257)&gt;0,VLOOKUP(D257,'Account Codes'!$H$2:$I$12186,2,FALSE),"")))</f>
        <v/>
      </c>
      <c r="F257" s="81"/>
      <c r="G257" s="61"/>
      <c r="H257" s="112" t="str">
        <f>IF(LEN(G257)=0,"",VLOOKUP(VALUE(G257),'Account Codes'!$A$2:$C$788,2,FALSE))</f>
        <v/>
      </c>
      <c r="I257" s="50"/>
      <c r="J257" s="184" t="s">
        <v>18</v>
      </c>
      <c r="K257" s="51"/>
      <c r="L257" s="102">
        <f t="shared" si="24"/>
        <v>0</v>
      </c>
      <c r="M257" s="122">
        <f t="shared" si="25"/>
        <v>0</v>
      </c>
      <c r="N257" s="51"/>
      <c r="O257" s="51"/>
      <c r="P257" s="122">
        <f t="shared" si="26"/>
        <v>0</v>
      </c>
      <c r="Q257" s="179"/>
      <c r="R257" s="175"/>
      <c r="S257" s="176" t="str">
        <f t="shared" si="27"/>
        <v/>
      </c>
      <c r="T257" s="65" t="str">
        <f t="shared" si="28"/>
        <v/>
      </c>
      <c r="U257">
        <f t="shared" si="29"/>
        <v>0</v>
      </c>
      <c r="W257" s="175" t="str">
        <f t="shared" si="30"/>
        <v/>
      </c>
    </row>
    <row r="258" spans="1:23" ht="15" x14ac:dyDescent="0.2">
      <c r="A258" s="102">
        <v>235</v>
      </c>
      <c r="B258" s="104" t="str">
        <f>IF(G258="","",VLOOKUP(G258,'Account Codes'!$A$2:$C$788,3,FALSE))</f>
        <v/>
      </c>
      <c r="C258" s="183" t="str">
        <f t="shared" si="31"/>
        <v/>
      </c>
      <c r="D258" s="81"/>
      <c r="E258" s="112" t="str">
        <f>IF(AND(LEN(D258)&gt;0,LEN(C258)&gt;0),"ERROR - please do not enter internal order AND cost centre",IF(LEN(C258)&gt;0,VLOOKUP(C258,'Account Codes'!$E$2:$F$5001,2,FALSE),IF(LEN(D258)&gt;0,VLOOKUP(D258,'Account Codes'!$H$2:$I$12186,2,FALSE),"")))</f>
        <v/>
      </c>
      <c r="F258" s="81"/>
      <c r="G258" s="61"/>
      <c r="H258" s="112" t="str">
        <f>IF(LEN(G258)=0,"",VLOOKUP(VALUE(G258),'Account Codes'!$A$2:$C$788,2,FALSE))</f>
        <v/>
      </c>
      <c r="I258" s="50"/>
      <c r="J258" s="184" t="s">
        <v>18</v>
      </c>
      <c r="K258" s="51"/>
      <c r="L258" s="102">
        <f t="shared" si="24"/>
        <v>0</v>
      </c>
      <c r="M258" s="122">
        <f t="shared" si="25"/>
        <v>0</v>
      </c>
      <c r="N258" s="51"/>
      <c r="O258" s="51"/>
      <c r="P258" s="122">
        <f t="shared" si="26"/>
        <v>0</v>
      </c>
      <c r="Q258" s="179"/>
      <c r="R258" s="175"/>
      <c r="S258" s="176" t="str">
        <f t="shared" si="27"/>
        <v/>
      </c>
      <c r="T258" s="65" t="str">
        <f t="shared" si="28"/>
        <v/>
      </c>
      <c r="U258">
        <f t="shared" si="29"/>
        <v>0</v>
      </c>
      <c r="W258" s="175" t="str">
        <f t="shared" si="30"/>
        <v/>
      </c>
    </row>
    <row r="259" spans="1:23" ht="15" x14ac:dyDescent="0.2">
      <c r="A259" s="102">
        <v>236</v>
      </c>
      <c r="B259" s="104" t="str">
        <f>IF(G259="","",VLOOKUP(G259,'Account Codes'!$A$2:$C$788,3,FALSE))</f>
        <v/>
      </c>
      <c r="C259" s="183" t="str">
        <f t="shared" si="31"/>
        <v/>
      </c>
      <c r="D259" s="81"/>
      <c r="E259" s="112" t="str">
        <f>IF(AND(LEN(D259)&gt;0,LEN(C259)&gt;0),"ERROR - please do not enter internal order AND cost centre",IF(LEN(C259)&gt;0,VLOOKUP(C259,'Account Codes'!$E$2:$F$5001,2,FALSE),IF(LEN(D259)&gt;0,VLOOKUP(D259,'Account Codes'!$H$2:$I$12186,2,FALSE),"")))</f>
        <v/>
      </c>
      <c r="F259" s="81"/>
      <c r="G259" s="61"/>
      <c r="H259" s="112" t="str">
        <f>IF(LEN(G259)=0,"",VLOOKUP(VALUE(G259),'Account Codes'!$A$2:$C$788,2,FALSE))</f>
        <v/>
      </c>
      <c r="I259" s="50"/>
      <c r="J259" s="184" t="s">
        <v>18</v>
      </c>
      <c r="K259" s="51"/>
      <c r="L259" s="102">
        <f t="shared" si="24"/>
        <v>0</v>
      </c>
      <c r="M259" s="122">
        <f t="shared" si="25"/>
        <v>0</v>
      </c>
      <c r="N259" s="51"/>
      <c r="O259" s="51"/>
      <c r="P259" s="122">
        <f t="shared" si="26"/>
        <v>0</v>
      </c>
      <c r="Q259" s="179"/>
      <c r="R259" s="175"/>
      <c r="S259" s="176" t="str">
        <f t="shared" si="27"/>
        <v/>
      </c>
      <c r="T259" s="65" t="str">
        <f t="shared" si="28"/>
        <v/>
      </c>
      <c r="U259">
        <f t="shared" si="29"/>
        <v>0</v>
      </c>
      <c r="W259" s="175" t="str">
        <f t="shared" si="30"/>
        <v/>
      </c>
    </row>
    <row r="260" spans="1:23" ht="15" x14ac:dyDescent="0.2">
      <c r="A260" s="102">
        <v>237</v>
      </c>
      <c r="B260" s="104" t="str">
        <f>IF(G260="","",VLOOKUP(G260,'Account Codes'!$A$2:$C$788,3,FALSE))</f>
        <v/>
      </c>
      <c r="C260" s="183" t="str">
        <f t="shared" si="31"/>
        <v/>
      </c>
      <c r="D260" s="81"/>
      <c r="E260" s="112" t="str">
        <f>IF(AND(LEN(D260)&gt;0,LEN(C260)&gt;0),"ERROR - please do not enter internal order AND cost centre",IF(LEN(C260)&gt;0,VLOOKUP(C260,'Account Codes'!$E$2:$F$5001,2,FALSE),IF(LEN(D260)&gt;0,VLOOKUP(D260,'Account Codes'!$H$2:$I$12186,2,FALSE),"")))</f>
        <v/>
      </c>
      <c r="F260" s="81"/>
      <c r="G260" s="61"/>
      <c r="H260" s="112" t="str">
        <f>IF(LEN(G260)=0,"",VLOOKUP(VALUE(G260),'Account Codes'!$A$2:$C$788,2,FALSE))</f>
        <v/>
      </c>
      <c r="I260" s="50"/>
      <c r="J260" s="184" t="s">
        <v>18</v>
      </c>
      <c r="K260" s="51"/>
      <c r="L260" s="102">
        <f t="shared" si="24"/>
        <v>0</v>
      </c>
      <c r="M260" s="122">
        <f t="shared" si="25"/>
        <v>0</v>
      </c>
      <c r="N260" s="51"/>
      <c r="O260" s="51"/>
      <c r="P260" s="122">
        <f t="shared" si="26"/>
        <v>0</v>
      </c>
      <c r="Q260" s="179"/>
      <c r="R260" s="175"/>
      <c r="S260" s="176" t="str">
        <f t="shared" si="27"/>
        <v/>
      </c>
      <c r="T260" s="65" t="str">
        <f t="shared" si="28"/>
        <v/>
      </c>
      <c r="U260">
        <f t="shared" si="29"/>
        <v>0</v>
      </c>
      <c r="W260" s="175" t="str">
        <f t="shared" si="30"/>
        <v/>
      </c>
    </row>
    <row r="261" spans="1:23" ht="15" x14ac:dyDescent="0.2">
      <c r="A261" s="102">
        <v>238</v>
      </c>
      <c r="B261" s="104" t="str">
        <f>IF(G261="","",VLOOKUP(G261,'Account Codes'!$A$2:$C$788,3,FALSE))</f>
        <v/>
      </c>
      <c r="C261" s="183" t="str">
        <f t="shared" si="31"/>
        <v/>
      </c>
      <c r="D261" s="81"/>
      <c r="E261" s="112" t="str">
        <f>IF(AND(LEN(D261)&gt;0,LEN(C261)&gt;0),"ERROR - please do not enter internal order AND cost centre",IF(LEN(C261)&gt;0,VLOOKUP(C261,'Account Codes'!$E$2:$F$5001,2,FALSE),IF(LEN(D261)&gt;0,VLOOKUP(D261,'Account Codes'!$H$2:$I$12186,2,FALSE),"")))</f>
        <v/>
      </c>
      <c r="F261" s="81"/>
      <c r="G261" s="61"/>
      <c r="H261" s="112" t="str">
        <f>IF(LEN(G261)=0,"",VLOOKUP(VALUE(G261),'Account Codes'!$A$2:$C$788,2,FALSE))</f>
        <v/>
      </c>
      <c r="I261" s="50"/>
      <c r="J261" s="184" t="s">
        <v>18</v>
      </c>
      <c r="K261" s="51"/>
      <c r="L261" s="102">
        <f t="shared" si="24"/>
        <v>0</v>
      </c>
      <c r="M261" s="122">
        <f t="shared" si="25"/>
        <v>0</v>
      </c>
      <c r="N261" s="51"/>
      <c r="O261" s="51"/>
      <c r="P261" s="122">
        <f t="shared" si="26"/>
        <v>0</v>
      </c>
      <c r="Q261" s="179"/>
      <c r="R261" s="175"/>
      <c r="S261" s="176" t="str">
        <f t="shared" si="27"/>
        <v/>
      </c>
      <c r="T261" s="65" t="str">
        <f t="shared" si="28"/>
        <v/>
      </c>
      <c r="U261">
        <f t="shared" si="29"/>
        <v>0</v>
      </c>
      <c r="W261" s="175" t="str">
        <f t="shared" si="30"/>
        <v/>
      </c>
    </row>
    <row r="262" spans="1:23" ht="15" x14ac:dyDescent="0.2">
      <c r="A262" s="102">
        <v>239</v>
      </c>
      <c r="B262" s="104" t="str">
        <f>IF(G262="","",VLOOKUP(G262,'Account Codes'!$A$2:$C$788,3,FALSE))</f>
        <v/>
      </c>
      <c r="C262" s="183" t="str">
        <f t="shared" si="31"/>
        <v/>
      </c>
      <c r="D262" s="81"/>
      <c r="E262" s="112" t="str">
        <f>IF(AND(LEN(D262)&gt;0,LEN(C262)&gt;0),"ERROR - please do not enter internal order AND cost centre",IF(LEN(C262)&gt;0,VLOOKUP(C262,'Account Codes'!$E$2:$F$5001,2,FALSE),IF(LEN(D262)&gt;0,VLOOKUP(D262,'Account Codes'!$H$2:$I$12186,2,FALSE),"")))</f>
        <v/>
      </c>
      <c r="F262" s="81"/>
      <c r="G262" s="61"/>
      <c r="H262" s="112" t="str">
        <f>IF(LEN(G262)=0,"",VLOOKUP(VALUE(G262),'Account Codes'!$A$2:$C$788,2,FALSE))</f>
        <v/>
      </c>
      <c r="I262" s="50"/>
      <c r="J262" s="184" t="s">
        <v>18</v>
      </c>
      <c r="K262" s="51"/>
      <c r="L262" s="102">
        <f t="shared" si="24"/>
        <v>0</v>
      </c>
      <c r="M262" s="122">
        <f t="shared" si="25"/>
        <v>0</v>
      </c>
      <c r="N262" s="51"/>
      <c r="O262" s="51"/>
      <c r="P262" s="122">
        <f t="shared" si="26"/>
        <v>0</v>
      </c>
      <c r="Q262" s="179"/>
      <c r="R262" s="175"/>
      <c r="S262" s="176" t="str">
        <f t="shared" si="27"/>
        <v/>
      </c>
      <c r="T262" s="65" t="str">
        <f t="shared" si="28"/>
        <v/>
      </c>
      <c r="U262">
        <f t="shared" si="29"/>
        <v>0</v>
      </c>
      <c r="W262" s="175" t="str">
        <f t="shared" si="30"/>
        <v/>
      </c>
    </row>
    <row r="263" spans="1:23" ht="15" x14ac:dyDescent="0.2">
      <c r="A263" s="102">
        <v>240</v>
      </c>
      <c r="B263" s="104" t="str">
        <f>IF(G263="","",VLOOKUP(G263,'Account Codes'!$A$2:$C$788,3,FALSE))</f>
        <v/>
      </c>
      <c r="C263" s="183" t="str">
        <f t="shared" si="31"/>
        <v/>
      </c>
      <c r="D263" s="81"/>
      <c r="E263" s="112" t="str">
        <f>IF(AND(LEN(D263)&gt;0,LEN(C263)&gt;0),"ERROR - please do not enter internal order AND cost centre",IF(LEN(C263)&gt;0,VLOOKUP(C263,'Account Codes'!$E$2:$F$5001,2,FALSE),IF(LEN(D263)&gt;0,VLOOKUP(D263,'Account Codes'!$H$2:$I$12186,2,FALSE),"")))</f>
        <v/>
      </c>
      <c r="F263" s="81"/>
      <c r="G263" s="61"/>
      <c r="H263" s="112" t="str">
        <f>IF(LEN(G263)=0,"",VLOOKUP(VALUE(G263),'Account Codes'!$A$2:$C$788,2,FALSE))</f>
        <v/>
      </c>
      <c r="I263" s="50"/>
      <c r="J263" s="184" t="s">
        <v>18</v>
      </c>
      <c r="K263" s="51"/>
      <c r="L263" s="102">
        <f t="shared" si="24"/>
        <v>0</v>
      </c>
      <c r="M263" s="122">
        <f t="shared" si="25"/>
        <v>0</v>
      </c>
      <c r="N263" s="51"/>
      <c r="O263" s="51"/>
      <c r="P263" s="122">
        <f t="shared" si="26"/>
        <v>0</v>
      </c>
      <c r="Q263" s="179"/>
      <c r="R263" s="175"/>
      <c r="S263" s="176" t="str">
        <f t="shared" si="27"/>
        <v/>
      </c>
      <c r="T263" s="65" t="str">
        <f t="shared" si="28"/>
        <v/>
      </c>
      <c r="U263">
        <f t="shared" si="29"/>
        <v>0</v>
      </c>
      <c r="W263" s="175" t="str">
        <f t="shared" si="30"/>
        <v/>
      </c>
    </row>
    <row r="264" spans="1:23" ht="15" x14ac:dyDescent="0.2">
      <c r="A264" s="102">
        <v>241</v>
      </c>
      <c r="B264" s="104" t="str">
        <f>IF(G264="","",VLOOKUP(G264,'Account Codes'!$A$2:$C$788,3,FALSE))</f>
        <v/>
      </c>
      <c r="C264" s="183" t="str">
        <f t="shared" si="31"/>
        <v/>
      </c>
      <c r="D264" s="81"/>
      <c r="E264" s="112" t="str">
        <f>IF(AND(LEN(D264)&gt;0,LEN(C264)&gt;0),"ERROR - please do not enter internal order AND cost centre",IF(LEN(C264)&gt;0,VLOOKUP(C264,'Account Codes'!$E$2:$F$5001,2,FALSE),IF(LEN(D264)&gt;0,VLOOKUP(D264,'Account Codes'!$H$2:$I$12186,2,FALSE),"")))</f>
        <v/>
      </c>
      <c r="F264" s="81"/>
      <c r="G264" s="61"/>
      <c r="H264" s="112" t="str">
        <f>IF(LEN(G264)=0,"",VLOOKUP(VALUE(G264),'Account Codes'!$A$2:$C$788,2,FALSE))</f>
        <v/>
      </c>
      <c r="I264" s="50"/>
      <c r="J264" s="184" t="s">
        <v>18</v>
      </c>
      <c r="K264" s="51"/>
      <c r="L264" s="102">
        <f t="shared" si="24"/>
        <v>0</v>
      </c>
      <c r="M264" s="122">
        <f t="shared" si="25"/>
        <v>0</v>
      </c>
      <c r="N264" s="51"/>
      <c r="O264" s="51"/>
      <c r="P264" s="122">
        <f t="shared" si="26"/>
        <v>0</v>
      </c>
      <c r="Q264" s="179"/>
      <c r="R264" s="175"/>
      <c r="S264" s="176" t="str">
        <f t="shared" si="27"/>
        <v/>
      </c>
      <c r="T264" s="65" t="str">
        <f t="shared" si="28"/>
        <v/>
      </c>
      <c r="U264">
        <f t="shared" si="29"/>
        <v>0</v>
      </c>
      <c r="W264" s="175" t="str">
        <f t="shared" si="30"/>
        <v/>
      </c>
    </row>
    <row r="265" spans="1:23" ht="15" x14ac:dyDescent="0.2">
      <c r="A265" s="102">
        <v>242</v>
      </c>
      <c r="B265" s="104" t="str">
        <f>IF(G265="","",VLOOKUP(G265,'Account Codes'!$A$2:$C$788,3,FALSE))</f>
        <v/>
      </c>
      <c r="C265" s="183" t="str">
        <f t="shared" si="31"/>
        <v/>
      </c>
      <c r="D265" s="81"/>
      <c r="E265" s="112" t="str">
        <f>IF(AND(LEN(D265)&gt;0,LEN(C265)&gt;0),"ERROR - please do not enter internal order AND cost centre",IF(LEN(C265)&gt;0,VLOOKUP(C265,'Account Codes'!$E$2:$F$5001,2,FALSE),IF(LEN(D265)&gt;0,VLOOKUP(D265,'Account Codes'!$H$2:$I$12186,2,FALSE),"")))</f>
        <v/>
      </c>
      <c r="F265" s="81"/>
      <c r="G265" s="61"/>
      <c r="H265" s="112" t="str">
        <f>IF(LEN(G265)=0,"",VLOOKUP(VALUE(G265),'Account Codes'!$A$2:$C$788,2,FALSE))</f>
        <v/>
      </c>
      <c r="I265" s="50"/>
      <c r="J265" s="184" t="s">
        <v>18</v>
      </c>
      <c r="K265" s="51"/>
      <c r="L265" s="102">
        <f t="shared" si="24"/>
        <v>0</v>
      </c>
      <c r="M265" s="122">
        <f t="shared" si="25"/>
        <v>0</v>
      </c>
      <c r="N265" s="51"/>
      <c r="O265" s="51"/>
      <c r="P265" s="122">
        <f t="shared" si="26"/>
        <v>0</v>
      </c>
      <c r="Q265" s="179"/>
      <c r="R265" s="175"/>
      <c r="S265" s="176" t="str">
        <f t="shared" si="27"/>
        <v/>
      </c>
      <c r="T265" s="65" t="str">
        <f t="shared" si="28"/>
        <v/>
      </c>
      <c r="U265">
        <f t="shared" si="29"/>
        <v>0</v>
      </c>
      <c r="W265" s="175" t="str">
        <f t="shared" si="30"/>
        <v/>
      </c>
    </row>
    <row r="266" spans="1:23" ht="15" x14ac:dyDescent="0.2">
      <c r="A266" s="102">
        <v>243</v>
      </c>
      <c r="B266" s="104" t="str">
        <f>IF(G266="","",VLOOKUP(G266,'Account Codes'!$A$2:$C$788,3,FALSE))</f>
        <v/>
      </c>
      <c r="C266" s="183" t="str">
        <f t="shared" si="31"/>
        <v/>
      </c>
      <c r="D266" s="81"/>
      <c r="E266" s="112" t="str">
        <f>IF(AND(LEN(D266)&gt;0,LEN(C266)&gt;0),"ERROR - please do not enter internal order AND cost centre",IF(LEN(C266)&gt;0,VLOOKUP(C266,'Account Codes'!$E$2:$F$5001,2,FALSE),IF(LEN(D266)&gt;0,VLOOKUP(D266,'Account Codes'!$H$2:$I$12186,2,FALSE),"")))</f>
        <v/>
      </c>
      <c r="F266" s="81"/>
      <c r="G266" s="61"/>
      <c r="H266" s="112" t="str">
        <f>IF(LEN(G266)=0,"",VLOOKUP(VALUE(G266),'Account Codes'!$A$2:$C$788,2,FALSE))</f>
        <v/>
      </c>
      <c r="I266" s="50"/>
      <c r="J266" s="184" t="s">
        <v>18</v>
      </c>
      <c r="K266" s="51"/>
      <c r="L266" s="102">
        <f t="shared" si="24"/>
        <v>0</v>
      </c>
      <c r="M266" s="122">
        <f t="shared" si="25"/>
        <v>0</v>
      </c>
      <c r="N266" s="51"/>
      <c r="O266" s="51"/>
      <c r="P266" s="122">
        <f t="shared" si="26"/>
        <v>0</v>
      </c>
      <c r="Q266" s="179"/>
      <c r="R266" s="175"/>
      <c r="S266" s="176" t="str">
        <f t="shared" si="27"/>
        <v/>
      </c>
      <c r="T266" s="65" t="str">
        <f t="shared" si="28"/>
        <v/>
      </c>
      <c r="U266">
        <f t="shared" si="29"/>
        <v>0</v>
      </c>
      <c r="W266" s="175" t="str">
        <f t="shared" si="30"/>
        <v/>
      </c>
    </row>
    <row r="267" spans="1:23" ht="15" x14ac:dyDescent="0.2">
      <c r="A267" s="102">
        <v>244</v>
      </c>
      <c r="B267" s="104" t="str">
        <f>IF(G267="","",VLOOKUP(G267,'Account Codes'!$A$2:$C$788,3,FALSE))</f>
        <v/>
      </c>
      <c r="C267" s="183" t="str">
        <f t="shared" si="31"/>
        <v/>
      </c>
      <c r="D267" s="81"/>
      <c r="E267" s="112" t="str">
        <f>IF(AND(LEN(D267)&gt;0,LEN(C267)&gt;0),"ERROR - please do not enter internal order AND cost centre",IF(LEN(C267)&gt;0,VLOOKUP(C267,'Account Codes'!$E$2:$F$5001,2,FALSE),IF(LEN(D267)&gt;0,VLOOKUP(D267,'Account Codes'!$H$2:$I$12186,2,FALSE),"")))</f>
        <v/>
      </c>
      <c r="F267" s="81"/>
      <c r="G267" s="61"/>
      <c r="H267" s="112" t="str">
        <f>IF(LEN(G267)=0,"",VLOOKUP(VALUE(G267),'Account Codes'!$A$2:$C$788,2,FALSE))</f>
        <v/>
      </c>
      <c r="I267" s="50"/>
      <c r="J267" s="184" t="s">
        <v>18</v>
      </c>
      <c r="K267" s="51"/>
      <c r="L267" s="102">
        <f t="shared" si="24"/>
        <v>0</v>
      </c>
      <c r="M267" s="122">
        <f t="shared" si="25"/>
        <v>0</v>
      </c>
      <c r="N267" s="51"/>
      <c r="O267" s="51"/>
      <c r="P267" s="122">
        <f t="shared" si="26"/>
        <v>0</v>
      </c>
      <c r="Q267" s="179"/>
      <c r="R267" s="175"/>
      <c r="S267" s="176" t="str">
        <f t="shared" si="27"/>
        <v/>
      </c>
      <c r="T267" s="65" t="str">
        <f t="shared" si="28"/>
        <v/>
      </c>
      <c r="U267">
        <f t="shared" si="29"/>
        <v>0</v>
      </c>
      <c r="W267" s="175" t="str">
        <f t="shared" si="30"/>
        <v/>
      </c>
    </row>
    <row r="268" spans="1:23" ht="15" x14ac:dyDescent="0.2">
      <c r="A268" s="102">
        <v>245</v>
      </c>
      <c r="B268" s="104" t="str">
        <f>IF(G268="","",VLOOKUP(G268,'Account Codes'!$A$2:$C$788,3,FALSE))</f>
        <v/>
      </c>
      <c r="C268" s="183" t="str">
        <f t="shared" si="31"/>
        <v/>
      </c>
      <c r="D268" s="81"/>
      <c r="E268" s="112" t="str">
        <f>IF(AND(LEN(D268)&gt;0,LEN(C268)&gt;0),"ERROR - please do not enter internal order AND cost centre",IF(LEN(C268)&gt;0,VLOOKUP(C268,'Account Codes'!$E$2:$F$5001,2,FALSE),IF(LEN(D268)&gt;0,VLOOKUP(D268,'Account Codes'!$H$2:$I$12186,2,FALSE),"")))</f>
        <v/>
      </c>
      <c r="F268" s="81"/>
      <c r="G268" s="61"/>
      <c r="H268" s="112" t="str">
        <f>IF(LEN(G268)=0,"",VLOOKUP(VALUE(G268),'Account Codes'!$A$2:$C$788,2,FALSE))</f>
        <v/>
      </c>
      <c r="I268" s="50"/>
      <c r="J268" s="184" t="s">
        <v>18</v>
      </c>
      <c r="K268" s="51"/>
      <c r="L268" s="102">
        <f t="shared" si="24"/>
        <v>0</v>
      </c>
      <c r="M268" s="122">
        <f t="shared" si="25"/>
        <v>0</v>
      </c>
      <c r="N268" s="51"/>
      <c r="O268" s="51"/>
      <c r="P268" s="122">
        <f t="shared" si="26"/>
        <v>0</v>
      </c>
      <c r="Q268" s="179"/>
      <c r="R268" s="175"/>
      <c r="S268" s="176" t="str">
        <f t="shared" si="27"/>
        <v/>
      </c>
      <c r="T268" s="65" t="str">
        <f t="shared" si="28"/>
        <v/>
      </c>
      <c r="U268">
        <f t="shared" si="29"/>
        <v>0</v>
      </c>
      <c r="W268" s="175" t="str">
        <f t="shared" si="30"/>
        <v/>
      </c>
    </row>
    <row r="269" spans="1:23" ht="15" x14ac:dyDescent="0.2">
      <c r="A269" s="102">
        <v>246</v>
      </c>
      <c r="B269" s="104" t="str">
        <f>IF(G269="","",VLOOKUP(G269,'Account Codes'!$A$2:$C$788,3,FALSE))</f>
        <v/>
      </c>
      <c r="C269" s="183" t="str">
        <f t="shared" si="31"/>
        <v/>
      </c>
      <c r="D269" s="81"/>
      <c r="E269" s="112" t="str">
        <f>IF(AND(LEN(D269)&gt;0,LEN(C269)&gt;0),"ERROR - please do not enter internal order AND cost centre",IF(LEN(C269)&gt;0,VLOOKUP(C269,'Account Codes'!$E$2:$F$5001,2,FALSE),IF(LEN(D269)&gt;0,VLOOKUP(D269,'Account Codes'!$H$2:$I$12186,2,FALSE),"")))</f>
        <v/>
      </c>
      <c r="F269" s="81"/>
      <c r="G269" s="61"/>
      <c r="H269" s="112" t="str">
        <f>IF(LEN(G269)=0,"",VLOOKUP(VALUE(G269),'Account Codes'!$A$2:$C$788,2,FALSE))</f>
        <v/>
      </c>
      <c r="I269" s="50"/>
      <c r="J269" s="184" t="s">
        <v>18</v>
      </c>
      <c r="K269" s="51"/>
      <c r="L269" s="102">
        <f t="shared" si="24"/>
        <v>0</v>
      </c>
      <c r="M269" s="122">
        <f t="shared" si="25"/>
        <v>0</v>
      </c>
      <c r="N269" s="51"/>
      <c r="O269" s="51"/>
      <c r="P269" s="122">
        <f t="shared" si="26"/>
        <v>0</v>
      </c>
      <c r="Q269" s="179"/>
      <c r="R269" s="175"/>
      <c r="S269" s="176" t="str">
        <f t="shared" si="27"/>
        <v/>
      </c>
      <c r="T269" s="65" t="str">
        <f t="shared" si="28"/>
        <v/>
      </c>
      <c r="U269">
        <f t="shared" si="29"/>
        <v>0</v>
      </c>
      <c r="W269" s="175" t="str">
        <f t="shared" si="30"/>
        <v/>
      </c>
    </row>
    <row r="270" spans="1:23" ht="15" x14ac:dyDescent="0.2">
      <c r="A270" s="102">
        <v>247</v>
      </c>
      <c r="B270" s="104" t="str">
        <f>IF(G270="","",VLOOKUP(G270,'Account Codes'!$A$2:$C$788,3,FALSE))</f>
        <v/>
      </c>
      <c r="C270" s="183" t="str">
        <f t="shared" si="31"/>
        <v/>
      </c>
      <c r="D270" s="81"/>
      <c r="E270" s="112" t="str">
        <f>IF(AND(LEN(D270)&gt;0,LEN(C270)&gt;0),"ERROR - please do not enter internal order AND cost centre",IF(LEN(C270)&gt;0,VLOOKUP(C270,'Account Codes'!$E$2:$F$5001,2,FALSE),IF(LEN(D270)&gt;0,VLOOKUP(D270,'Account Codes'!$H$2:$I$12186,2,FALSE),"")))</f>
        <v/>
      </c>
      <c r="F270" s="81"/>
      <c r="G270" s="61"/>
      <c r="H270" s="112" t="str">
        <f>IF(LEN(G270)=0,"",VLOOKUP(VALUE(G270),'Account Codes'!$A$2:$C$788,2,FALSE))</f>
        <v/>
      </c>
      <c r="I270" s="50"/>
      <c r="J270" s="184" t="s">
        <v>18</v>
      </c>
      <c r="K270" s="51"/>
      <c r="L270" s="102">
        <f t="shared" si="24"/>
        <v>0</v>
      </c>
      <c r="M270" s="122">
        <f t="shared" si="25"/>
        <v>0</v>
      </c>
      <c r="N270" s="51"/>
      <c r="O270" s="51"/>
      <c r="P270" s="122">
        <f t="shared" si="26"/>
        <v>0</v>
      </c>
      <c r="Q270" s="179"/>
      <c r="R270" s="175"/>
      <c r="S270" s="176" t="str">
        <f t="shared" si="27"/>
        <v/>
      </c>
      <c r="T270" s="65" t="str">
        <f t="shared" si="28"/>
        <v/>
      </c>
      <c r="U270">
        <f t="shared" si="29"/>
        <v>0</v>
      </c>
      <c r="W270" s="175" t="str">
        <f t="shared" si="30"/>
        <v/>
      </c>
    </row>
    <row r="271" spans="1:23" ht="15" x14ac:dyDescent="0.2">
      <c r="A271" s="102">
        <v>248</v>
      </c>
      <c r="B271" s="104" t="str">
        <f>IF(G271="","",VLOOKUP(G271,'Account Codes'!$A$2:$C$788,3,FALSE))</f>
        <v/>
      </c>
      <c r="C271" s="183" t="str">
        <f t="shared" si="31"/>
        <v/>
      </c>
      <c r="D271" s="81"/>
      <c r="E271" s="112" t="str">
        <f>IF(AND(LEN(D271)&gt;0,LEN(C271)&gt;0),"ERROR - please do not enter internal order AND cost centre",IF(LEN(C271)&gt;0,VLOOKUP(C271,'Account Codes'!$E$2:$F$5001,2,FALSE),IF(LEN(D271)&gt;0,VLOOKUP(D271,'Account Codes'!$H$2:$I$12186,2,FALSE),"")))</f>
        <v/>
      </c>
      <c r="F271" s="81"/>
      <c r="G271" s="61"/>
      <c r="H271" s="112" t="str">
        <f>IF(LEN(G271)=0,"",VLOOKUP(VALUE(G271),'Account Codes'!$A$2:$C$788,2,FALSE))</f>
        <v/>
      </c>
      <c r="I271" s="50"/>
      <c r="J271" s="184" t="s">
        <v>18</v>
      </c>
      <c r="K271" s="51"/>
      <c r="L271" s="102">
        <f t="shared" si="24"/>
        <v>0</v>
      </c>
      <c r="M271" s="122">
        <f t="shared" si="25"/>
        <v>0</v>
      </c>
      <c r="N271" s="51"/>
      <c r="O271" s="51"/>
      <c r="P271" s="122">
        <f t="shared" si="26"/>
        <v>0</v>
      </c>
      <c r="Q271" s="179"/>
      <c r="R271" s="175"/>
      <c r="S271" s="176" t="str">
        <f t="shared" si="27"/>
        <v/>
      </c>
      <c r="T271" s="65" t="str">
        <f t="shared" si="28"/>
        <v/>
      </c>
      <c r="U271">
        <f t="shared" si="29"/>
        <v>0</v>
      </c>
      <c r="W271" s="175" t="str">
        <f t="shared" si="30"/>
        <v/>
      </c>
    </row>
    <row r="272" spans="1:23" ht="15" x14ac:dyDescent="0.2">
      <c r="A272" s="102">
        <v>249</v>
      </c>
      <c r="B272" s="104" t="str">
        <f>IF(G272="","",VLOOKUP(G272,'Account Codes'!$A$2:$C$788,3,FALSE))</f>
        <v/>
      </c>
      <c r="C272" s="183" t="str">
        <f t="shared" si="31"/>
        <v/>
      </c>
      <c r="D272" s="81"/>
      <c r="E272" s="112" t="str">
        <f>IF(AND(LEN(D272)&gt;0,LEN(C272)&gt;0),"ERROR - please do not enter internal order AND cost centre",IF(LEN(C272)&gt;0,VLOOKUP(C272,'Account Codes'!$E$2:$F$5001,2,FALSE),IF(LEN(D272)&gt;0,VLOOKUP(D272,'Account Codes'!$H$2:$I$12186,2,FALSE),"")))</f>
        <v/>
      </c>
      <c r="F272" s="81"/>
      <c r="G272" s="61"/>
      <c r="H272" s="112" t="str">
        <f>IF(LEN(G272)=0,"",VLOOKUP(VALUE(G272),'Account Codes'!$A$2:$C$788,2,FALSE))</f>
        <v/>
      </c>
      <c r="I272" s="50"/>
      <c r="J272" s="184" t="s">
        <v>18</v>
      </c>
      <c r="K272" s="51"/>
      <c r="L272" s="102">
        <f t="shared" si="24"/>
        <v>0</v>
      </c>
      <c r="M272" s="122">
        <f t="shared" si="25"/>
        <v>0</v>
      </c>
      <c r="N272" s="51"/>
      <c r="O272" s="51"/>
      <c r="P272" s="122">
        <f t="shared" si="26"/>
        <v>0</v>
      </c>
      <c r="Q272" s="179"/>
      <c r="R272" s="175"/>
      <c r="S272" s="176" t="str">
        <f t="shared" si="27"/>
        <v/>
      </c>
      <c r="T272" s="65" t="str">
        <f t="shared" si="28"/>
        <v/>
      </c>
      <c r="U272">
        <f t="shared" si="29"/>
        <v>0</v>
      </c>
      <c r="W272" s="175" t="str">
        <f t="shared" si="30"/>
        <v/>
      </c>
    </row>
    <row r="273" spans="1:23" ht="15" x14ac:dyDescent="0.2">
      <c r="A273" s="102">
        <v>250</v>
      </c>
      <c r="B273" s="104" t="str">
        <f>IF(G273="","",VLOOKUP(G273,'Account Codes'!$A$2:$C$788,3,FALSE))</f>
        <v/>
      </c>
      <c r="C273" s="183" t="str">
        <f t="shared" si="31"/>
        <v/>
      </c>
      <c r="D273" s="81"/>
      <c r="E273" s="112" t="str">
        <f>IF(AND(LEN(D273)&gt;0,LEN(C273)&gt;0),"ERROR - please do not enter internal order AND cost centre",IF(LEN(C273)&gt;0,VLOOKUP(C273,'Account Codes'!$E$2:$F$5001,2,FALSE),IF(LEN(D273)&gt;0,VLOOKUP(D273,'Account Codes'!$H$2:$I$12186,2,FALSE),"")))</f>
        <v/>
      </c>
      <c r="F273" s="81"/>
      <c r="G273" s="61"/>
      <c r="H273" s="112" t="str">
        <f>IF(LEN(G273)=0,"",VLOOKUP(VALUE(G273),'Account Codes'!$A$2:$C$788,2,FALSE))</f>
        <v/>
      </c>
      <c r="I273" s="50"/>
      <c r="J273" s="184" t="s">
        <v>18</v>
      </c>
      <c r="K273" s="51"/>
      <c r="L273" s="102">
        <f t="shared" si="24"/>
        <v>0</v>
      </c>
      <c r="M273" s="122">
        <f t="shared" si="25"/>
        <v>0</v>
      </c>
      <c r="N273" s="51"/>
      <c r="O273" s="51"/>
      <c r="P273" s="122">
        <f t="shared" si="26"/>
        <v>0</v>
      </c>
      <c r="Q273" s="179"/>
      <c r="R273" s="175"/>
      <c r="S273" s="176" t="str">
        <f t="shared" si="27"/>
        <v/>
      </c>
      <c r="T273" s="65" t="str">
        <f t="shared" si="28"/>
        <v/>
      </c>
      <c r="U273">
        <f t="shared" si="29"/>
        <v>0</v>
      </c>
      <c r="W273" s="175" t="str">
        <f t="shared" si="30"/>
        <v/>
      </c>
    </row>
    <row r="274" spans="1:23" ht="15" x14ac:dyDescent="0.2">
      <c r="A274" s="102">
        <v>251</v>
      </c>
      <c r="B274" s="104" t="str">
        <f>IF(G274="","",VLOOKUP(G274,'Account Codes'!$A$2:$C$788,3,FALSE))</f>
        <v/>
      </c>
      <c r="C274" s="183" t="str">
        <f t="shared" si="31"/>
        <v/>
      </c>
      <c r="D274" s="81"/>
      <c r="E274" s="112" t="str">
        <f>IF(AND(LEN(D274)&gt;0,LEN(C274)&gt;0),"ERROR - please do not enter internal order AND cost centre",IF(LEN(C274)&gt;0,VLOOKUP(C274,'Account Codes'!$E$2:$F$5001,2,FALSE),IF(LEN(D274)&gt;0,VLOOKUP(D274,'Account Codes'!$H$2:$I$12186,2,FALSE),"")))</f>
        <v/>
      </c>
      <c r="F274" s="81"/>
      <c r="G274" s="61"/>
      <c r="H274" s="112" t="str">
        <f>IF(LEN(G274)=0,"",VLOOKUP(VALUE(G274),'Account Codes'!$A$2:$C$788,2,FALSE))</f>
        <v/>
      </c>
      <c r="I274" s="50"/>
      <c r="J274" s="184" t="s">
        <v>18</v>
      </c>
      <c r="K274" s="51"/>
      <c r="L274" s="102">
        <f t="shared" si="24"/>
        <v>0</v>
      </c>
      <c r="M274" s="122">
        <f t="shared" si="25"/>
        <v>0</v>
      </c>
      <c r="N274" s="51"/>
      <c r="O274" s="51"/>
      <c r="P274" s="122">
        <f t="shared" si="26"/>
        <v>0</v>
      </c>
      <c r="Q274" s="179"/>
      <c r="R274" s="175"/>
      <c r="S274" s="176" t="str">
        <f t="shared" si="27"/>
        <v/>
      </c>
      <c r="T274" s="65" t="str">
        <f t="shared" si="28"/>
        <v/>
      </c>
      <c r="U274">
        <f t="shared" si="29"/>
        <v>0</v>
      </c>
      <c r="W274" s="175" t="str">
        <f t="shared" si="30"/>
        <v/>
      </c>
    </row>
    <row r="275" spans="1:23" ht="15" x14ac:dyDescent="0.2">
      <c r="A275" s="102">
        <v>252</v>
      </c>
      <c r="B275" s="104" t="str">
        <f>IF(G275="","",VLOOKUP(G275,'Account Codes'!$A$2:$C$788,3,FALSE))</f>
        <v/>
      </c>
      <c r="C275" s="183" t="str">
        <f t="shared" si="31"/>
        <v/>
      </c>
      <c r="D275" s="81"/>
      <c r="E275" s="112" t="str">
        <f>IF(AND(LEN(D275)&gt;0,LEN(C275)&gt;0),"ERROR - please do not enter internal order AND cost centre",IF(LEN(C275)&gt;0,VLOOKUP(C275,'Account Codes'!$E$2:$F$5001,2,FALSE),IF(LEN(D275)&gt;0,VLOOKUP(D275,'Account Codes'!$H$2:$I$12186,2,FALSE),"")))</f>
        <v/>
      </c>
      <c r="F275" s="81"/>
      <c r="G275" s="61"/>
      <c r="H275" s="112" t="str">
        <f>IF(LEN(G275)=0,"",VLOOKUP(VALUE(G275),'Account Codes'!$A$2:$C$788,2,FALSE))</f>
        <v/>
      </c>
      <c r="I275" s="50"/>
      <c r="J275" s="184" t="s">
        <v>18</v>
      </c>
      <c r="K275" s="51"/>
      <c r="L275" s="102">
        <f t="shared" si="24"/>
        <v>0</v>
      </c>
      <c r="M275" s="122">
        <f t="shared" si="25"/>
        <v>0</v>
      </c>
      <c r="N275" s="51"/>
      <c r="O275" s="51"/>
      <c r="P275" s="122">
        <f t="shared" si="26"/>
        <v>0</v>
      </c>
      <c r="Q275" s="179"/>
      <c r="R275" s="175"/>
      <c r="S275" s="176" t="str">
        <f t="shared" si="27"/>
        <v/>
      </c>
      <c r="T275" s="65" t="str">
        <f t="shared" si="28"/>
        <v/>
      </c>
      <c r="U275">
        <f t="shared" si="29"/>
        <v>0</v>
      </c>
      <c r="W275" s="175" t="str">
        <f t="shared" si="30"/>
        <v/>
      </c>
    </row>
    <row r="276" spans="1:23" ht="15" x14ac:dyDescent="0.2">
      <c r="A276" s="102">
        <v>253</v>
      </c>
      <c r="B276" s="104" t="str">
        <f>IF(G276="","",VLOOKUP(G276,'Account Codes'!$A$2:$C$788,3,FALSE))</f>
        <v/>
      </c>
      <c r="C276" s="183" t="str">
        <f t="shared" si="31"/>
        <v/>
      </c>
      <c r="D276" s="81"/>
      <c r="E276" s="112" t="str">
        <f>IF(AND(LEN(D276)&gt;0,LEN(C276)&gt;0),"ERROR - please do not enter internal order AND cost centre",IF(LEN(C276)&gt;0,VLOOKUP(C276,'Account Codes'!$E$2:$F$5001,2,FALSE),IF(LEN(D276)&gt;0,VLOOKUP(D276,'Account Codes'!$H$2:$I$12186,2,FALSE),"")))</f>
        <v/>
      </c>
      <c r="F276" s="81"/>
      <c r="G276" s="61"/>
      <c r="H276" s="112" t="str">
        <f>IF(LEN(G276)=0,"",VLOOKUP(VALUE(G276),'Account Codes'!$A$2:$C$788,2,FALSE))</f>
        <v/>
      </c>
      <c r="I276" s="50"/>
      <c r="J276" s="184" t="s">
        <v>18</v>
      </c>
      <c r="K276" s="51"/>
      <c r="L276" s="102">
        <f t="shared" si="24"/>
        <v>0</v>
      </c>
      <c r="M276" s="122">
        <f t="shared" si="25"/>
        <v>0</v>
      </c>
      <c r="N276" s="51"/>
      <c r="O276" s="51"/>
      <c r="P276" s="122">
        <f t="shared" si="26"/>
        <v>0</v>
      </c>
      <c r="Q276" s="179"/>
      <c r="R276" s="175"/>
      <c r="S276" s="176" t="str">
        <f t="shared" si="27"/>
        <v/>
      </c>
      <c r="T276" s="65" t="str">
        <f t="shared" si="28"/>
        <v/>
      </c>
      <c r="U276">
        <f t="shared" si="29"/>
        <v>0</v>
      </c>
      <c r="W276" s="175" t="str">
        <f t="shared" si="30"/>
        <v/>
      </c>
    </row>
    <row r="277" spans="1:23" ht="15" x14ac:dyDescent="0.2">
      <c r="A277" s="102">
        <v>254</v>
      </c>
      <c r="B277" s="104" t="str">
        <f>IF(G277="","",VLOOKUP(G277,'Account Codes'!$A$2:$C$788,3,FALSE))</f>
        <v/>
      </c>
      <c r="C277" s="183" t="str">
        <f t="shared" si="31"/>
        <v/>
      </c>
      <c r="D277" s="81"/>
      <c r="E277" s="112" t="str">
        <f>IF(AND(LEN(D277)&gt;0,LEN(C277)&gt;0),"ERROR - please do not enter internal order AND cost centre",IF(LEN(C277)&gt;0,VLOOKUP(C277,'Account Codes'!$E$2:$F$5001,2,FALSE),IF(LEN(D277)&gt;0,VLOOKUP(D277,'Account Codes'!$H$2:$I$12186,2,FALSE),"")))</f>
        <v/>
      </c>
      <c r="F277" s="81"/>
      <c r="G277" s="61"/>
      <c r="H277" s="112" t="str">
        <f>IF(LEN(G277)=0,"",VLOOKUP(VALUE(G277),'Account Codes'!$A$2:$C$788,2,FALSE))</f>
        <v/>
      </c>
      <c r="I277" s="50"/>
      <c r="J277" s="184" t="s">
        <v>18</v>
      </c>
      <c r="K277" s="51"/>
      <c r="L277" s="102">
        <f t="shared" si="24"/>
        <v>0</v>
      </c>
      <c r="M277" s="122">
        <f t="shared" si="25"/>
        <v>0</v>
      </c>
      <c r="N277" s="51"/>
      <c r="O277" s="51"/>
      <c r="P277" s="122">
        <f t="shared" si="26"/>
        <v>0</v>
      </c>
      <c r="Q277" s="179"/>
      <c r="R277" s="175"/>
      <c r="S277" s="176" t="str">
        <f t="shared" si="27"/>
        <v/>
      </c>
      <c r="T277" s="65" t="str">
        <f t="shared" si="28"/>
        <v/>
      </c>
      <c r="U277">
        <f t="shared" si="29"/>
        <v>0</v>
      </c>
      <c r="W277" s="175" t="str">
        <f t="shared" si="30"/>
        <v/>
      </c>
    </row>
    <row r="278" spans="1:23" ht="15" x14ac:dyDescent="0.2">
      <c r="A278" s="102">
        <v>255</v>
      </c>
      <c r="B278" s="104" t="str">
        <f>IF(G278="","",VLOOKUP(G278,'Account Codes'!$A$2:$C$788,3,FALSE))</f>
        <v/>
      </c>
      <c r="C278" s="183" t="str">
        <f t="shared" si="31"/>
        <v/>
      </c>
      <c r="D278" s="81"/>
      <c r="E278" s="112" t="str">
        <f>IF(AND(LEN(D278)&gt;0,LEN(C278)&gt;0),"ERROR - please do not enter internal order AND cost centre",IF(LEN(C278)&gt;0,VLOOKUP(C278,'Account Codes'!$E$2:$F$5001,2,FALSE),IF(LEN(D278)&gt;0,VLOOKUP(D278,'Account Codes'!$H$2:$I$12186,2,FALSE),"")))</f>
        <v/>
      </c>
      <c r="F278" s="81"/>
      <c r="G278" s="61"/>
      <c r="H278" s="112" t="str">
        <f>IF(LEN(G278)=0,"",VLOOKUP(VALUE(G278),'Account Codes'!$A$2:$C$788,2,FALSE))</f>
        <v/>
      </c>
      <c r="I278" s="50"/>
      <c r="J278" s="184" t="s">
        <v>18</v>
      </c>
      <c r="K278" s="51"/>
      <c r="L278" s="102">
        <f t="shared" si="24"/>
        <v>0</v>
      </c>
      <c r="M278" s="122">
        <f t="shared" si="25"/>
        <v>0</v>
      </c>
      <c r="N278" s="51"/>
      <c r="O278" s="51"/>
      <c r="P278" s="122">
        <f t="shared" si="26"/>
        <v>0</v>
      </c>
      <c r="Q278" s="179"/>
      <c r="R278" s="175"/>
      <c r="S278" s="176" t="str">
        <f t="shared" si="27"/>
        <v/>
      </c>
      <c r="T278" s="65" t="str">
        <f t="shared" si="28"/>
        <v/>
      </c>
      <c r="U278">
        <f t="shared" si="29"/>
        <v>0</v>
      </c>
      <c r="W278" s="175" t="str">
        <f t="shared" si="30"/>
        <v/>
      </c>
    </row>
    <row r="279" spans="1:23" ht="15" x14ac:dyDescent="0.2">
      <c r="A279" s="102">
        <v>256</v>
      </c>
      <c r="B279" s="104" t="str">
        <f>IF(G279="","",VLOOKUP(G279,'Account Codes'!$A$2:$C$788,3,FALSE))</f>
        <v/>
      </c>
      <c r="C279" s="183" t="str">
        <f t="shared" si="31"/>
        <v/>
      </c>
      <c r="D279" s="81"/>
      <c r="E279" s="112" t="str">
        <f>IF(AND(LEN(D279)&gt;0,LEN(C279)&gt;0),"ERROR - please do not enter internal order AND cost centre",IF(LEN(C279)&gt;0,VLOOKUP(C279,'Account Codes'!$E$2:$F$5001,2,FALSE),IF(LEN(D279)&gt;0,VLOOKUP(D279,'Account Codes'!$H$2:$I$12186,2,FALSE),"")))</f>
        <v/>
      </c>
      <c r="F279" s="81"/>
      <c r="G279" s="61"/>
      <c r="H279" s="112" t="str">
        <f>IF(LEN(G279)=0,"",VLOOKUP(VALUE(G279),'Account Codes'!$A$2:$C$788,2,FALSE))</f>
        <v/>
      </c>
      <c r="I279" s="50"/>
      <c r="J279" s="184" t="s">
        <v>18</v>
      </c>
      <c r="K279" s="51"/>
      <c r="L279" s="102">
        <f t="shared" si="24"/>
        <v>0</v>
      </c>
      <c r="M279" s="122">
        <f t="shared" si="25"/>
        <v>0</v>
      </c>
      <c r="N279" s="51"/>
      <c r="O279" s="51"/>
      <c r="P279" s="122">
        <f t="shared" si="26"/>
        <v>0</v>
      </c>
      <c r="Q279" s="179"/>
      <c r="R279" s="175"/>
      <c r="S279" s="176" t="str">
        <f t="shared" si="27"/>
        <v/>
      </c>
      <c r="T279" s="65" t="str">
        <f t="shared" si="28"/>
        <v/>
      </c>
      <c r="U279">
        <f t="shared" si="29"/>
        <v>0</v>
      </c>
      <c r="W279" s="175" t="str">
        <f t="shared" si="30"/>
        <v/>
      </c>
    </row>
    <row r="280" spans="1:23" ht="15" x14ac:dyDescent="0.2">
      <c r="A280" s="102">
        <v>257</v>
      </c>
      <c r="B280" s="104" t="str">
        <f>IF(G280="","",VLOOKUP(G280,'Account Codes'!$A$2:$C$788,3,FALSE))</f>
        <v/>
      </c>
      <c r="C280" s="183" t="str">
        <f t="shared" si="31"/>
        <v/>
      </c>
      <c r="D280" s="81"/>
      <c r="E280" s="112" t="str">
        <f>IF(AND(LEN(D280)&gt;0,LEN(C280)&gt;0),"ERROR - please do not enter internal order AND cost centre",IF(LEN(C280)&gt;0,VLOOKUP(C280,'Account Codes'!$E$2:$F$5001,2,FALSE),IF(LEN(D280)&gt;0,VLOOKUP(D280,'Account Codes'!$H$2:$I$12186,2,FALSE),"")))</f>
        <v/>
      </c>
      <c r="F280" s="81"/>
      <c r="G280" s="61"/>
      <c r="H280" s="112" t="str">
        <f>IF(LEN(G280)=0,"",VLOOKUP(VALUE(G280),'Account Codes'!$A$2:$C$788,2,FALSE))</f>
        <v/>
      </c>
      <c r="I280" s="50"/>
      <c r="J280" s="184" t="s">
        <v>18</v>
      </c>
      <c r="K280" s="51"/>
      <c r="L280" s="102">
        <f t="shared" si="24"/>
        <v>0</v>
      </c>
      <c r="M280" s="122">
        <f t="shared" si="25"/>
        <v>0</v>
      </c>
      <c r="N280" s="51"/>
      <c r="O280" s="51"/>
      <c r="P280" s="122">
        <f t="shared" si="26"/>
        <v>0</v>
      </c>
      <c r="Q280" s="179"/>
      <c r="R280" s="175"/>
      <c r="S280" s="176" t="str">
        <f t="shared" si="27"/>
        <v/>
      </c>
      <c r="T280" s="65" t="str">
        <f t="shared" si="28"/>
        <v/>
      </c>
      <c r="U280">
        <f t="shared" si="29"/>
        <v>0</v>
      </c>
      <c r="W280" s="175" t="str">
        <f t="shared" si="30"/>
        <v/>
      </c>
    </row>
    <row r="281" spans="1:23" ht="15" x14ac:dyDescent="0.2">
      <c r="A281" s="102">
        <v>258</v>
      </c>
      <c r="B281" s="104" t="str">
        <f>IF(G281="","",VLOOKUP(G281,'Account Codes'!$A$2:$C$788,3,FALSE))</f>
        <v/>
      </c>
      <c r="C281" s="183" t="str">
        <f t="shared" si="31"/>
        <v/>
      </c>
      <c r="D281" s="81"/>
      <c r="E281" s="112" t="str">
        <f>IF(AND(LEN(D281)&gt;0,LEN(C281)&gt;0),"ERROR - please do not enter internal order AND cost centre",IF(LEN(C281)&gt;0,VLOOKUP(C281,'Account Codes'!$E$2:$F$5001,2,FALSE),IF(LEN(D281)&gt;0,VLOOKUP(D281,'Account Codes'!$H$2:$I$12186,2,FALSE),"")))</f>
        <v/>
      </c>
      <c r="F281" s="81"/>
      <c r="G281" s="61"/>
      <c r="H281" s="112" t="str">
        <f>IF(LEN(G281)=0,"",VLOOKUP(VALUE(G281),'Account Codes'!$A$2:$C$788,2,FALSE))</f>
        <v/>
      </c>
      <c r="I281" s="50"/>
      <c r="J281" s="184" t="s">
        <v>18</v>
      </c>
      <c r="K281" s="51"/>
      <c r="L281" s="102">
        <f t="shared" ref="L281:L344" si="32">IF((M281+P281)&gt;49,("ERROR!"),SUM(M281+P281))</f>
        <v>0</v>
      </c>
      <c r="M281" s="122">
        <f t="shared" ref="M281:M344" si="33">LEN(K281)</f>
        <v>0</v>
      </c>
      <c r="N281" s="51"/>
      <c r="O281" s="51"/>
      <c r="P281" s="122">
        <f t="shared" ref="P281:P344" si="34">LEN(O281)</f>
        <v>0</v>
      </c>
      <c r="Q281" s="179"/>
      <c r="R281" s="175"/>
      <c r="S281" s="176" t="str">
        <f t="shared" ref="S281:S344" si="35">IF(G281="","",IF(N281="",1,""))</f>
        <v/>
      </c>
      <c r="T281" s="65" t="str">
        <f t="shared" ref="T281:T344" si="36">IF(G281="","",IF(O281="",1,""))</f>
        <v/>
      </c>
      <c r="U281">
        <f t="shared" ref="U281:U344" si="37">SUM(S281:T281)</f>
        <v>0</v>
      </c>
      <c r="W281" s="175" t="str">
        <f t="shared" ref="W281:W344" si="38">IF(U281=0,"","Please enter a value for Counter Party Type and Name")</f>
        <v/>
      </c>
    </row>
    <row r="282" spans="1:23" ht="15" x14ac:dyDescent="0.2">
      <c r="A282" s="102">
        <v>259</v>
      </c>
      <c r="B282" s="104" t="str">
        <f>IF(G282="","",VLOOKUP(G282,'Account Codes'!$A$2:$C$788,3,FALSE))</f>
        <v/>
      </c>
      <c r="C282" s="183" t="str">
        <f t="shared" ref="C282:C345" si="39">IF(G281="","",$N$2)</f>
        <v/>
      </c>
      <c r="D282" s="81"/>
      <c r="E282" s="112" t="str">
        <f>IF(AND(LEN(D282)&gt;0,LEN(C282)&gt;0),"ERROR - please do not enter internal order AND cost centre",IF(LEN(C282)&gt;0,VLOOKUP(C282,'Account Codes'!$E$2:$F$5001,2,FALSE),IF(LEN(D282)&gt;0,VLOOKUP(D282,'Account Codes'!$H$2:$I$12186,2,FALSE),"")))</f>
        <v/>
      </c>
      <c r="F282" s="81"/>
      <c r="G282" s="61"/>
      <c r="H282" s="112" t="str">
        <f>IF(LEN(G282)=0,"",VLOOKUP(VALUE(G282),'Account Codes'!$A$2:$C$788,2,FALSE))</f>
        <v/>
      </c>
      <c r="I282" s="50"/>
      <c r="J282" s="184" t="s">
        <v>18</v>
      </c>
      <c r="K282" s="51"/>
      <c r="L282" s="102">
        <f t="shared" si="32"/>
        <v>0</v>
      </c>
      <c r="M282" s="122">
        <f t="shared" si="33"/>
        <v>0</v>
      </c>
      <c r="N282" s="51"/>
      <c r="O282" s="51"/>
      <c r="P282" s="122">
        <f t="shared" si="34"/>
        <v>0</v>
      </c>
      <c r="Q282" s="179"/>
      <c r="R282" s="175"/>
      <c r="S282" s="176" t="str">
        <f t="shared" si="35"/>
        <v/>
      </c>
      <c r="T282" s="65" t="str">
        <f t="shared" si="36"/>
        <v/>
      </c>
      <c r="U282">
        <f t="shared" si="37"/>
        <v>0</v>
      </c>
      <c r="W282" s="175" t="str">
        <f t="shared" si="38"/>
        <v/>
      </c>
    </row>
    <row r="283" spans="1:23" ht="15" x14ac:dyDescent="0.2">
      <c r="A283" s="102">
        <v>260</v>
      </c>
      <c r="B283" s="104" t="str">
        <f>IF(G283="","",VLOOKUP(G283,'Account Codes'!$A$2:$C$788,3,FALSE))</f>
        <v/>
      </c>
      <c r="C283" s="183" t="str">
        <f t="shared" si="39"/>
        <v/>
      </c>
      <c r="D283" s="81"/>
      <c r="E283" s="112" t="str">
        <f>IF(AND(LEN(D283)&gt;0,LEN(C283)&gt;0),"ERROR - please do not enter internal order AND cost centre",IF(LEN(C283)&gt;0,VLOOKUP(C283,'Account Codes'!$E$2:$F$5001,2,FALSE),IF(LEN(D283)&gt;0,VLOOKUP(D283,'Account Codes'!$H$2:$I$12186,2,FALSE),"")))</f>
        <v/>
      </c>
      <c r="F283" s="81"/>
      <c r="G283" s="61"/>
      <c r="H283" s="112" t="str">
        <f>IF(LEN(G283)=0,"",VLOOKUP(VALUE(G283),'Account Codes'!$A$2:$C$788,2,FALSE))</f>
        <v/>
      </c>
      <c r="I283" s="50"/>
      <c r="J283" s="184" t="s">
        <v>18</v>
      </c>
      <c r="K283" s="51"/>
      <c r="L283" s="102">
        <f t="shared" si="32"/>
        <v>0</v>
      </c>
      <c r="M283" s="122">
        <f t="shared" si="33"/>
        <v>0</v>
      </c>
      <c r="N283" s="51"/>
      <c r="O283" s="51"/>
      <c r="P283" s="122">
        <f t="shared" si="34"/>
        <v>0</v>
      </c>
      <c r="Q283" s="179"/>
      <c r="R283" s="175"/>
      <c r="S283" s="176" t="str">
        <f t="shared" si="35"/>
        <v/>
      </c>
      <c r="T283" s="65" t="str">
        <f t="shared" si="36"/>
        <v/>
      </c>
      <c r="U283">
        <f t="shared" si="37"/>
        <v>0</v>
      </c>
      <c r="W283" s="175" t="str">
        <f t="shared" si="38"/>
        <v/>
      </c>
    </row>
    <row r="284" spans="1:23" ht="15" x14ac:dyDescent="0.2">
      <c r="A284" s="102">
        <v>261</v>
      </c>
      <c r="B284" s="104" t="str">
        <f>IF(G284="","",VLOOKUP(G284,'Account Codes'!$A$2:$C$788,3,FALSE))</f>
        <v/>
      </c>
      <c r="C284" s="183" t="str">
        <f t="shared" si="39"/>
        <v/>
      </c>
      <c r="D284" s="81"/>
      <c r="E284" s="112" t="str">
        <f>IF(AND(LEN(D284)&gt;0,LEN(C284)&gt;0),"ERROR - please do not enter internal order AND cost centre",IF(LEN(C284)&gt;0,VLOOKUP(C284,'Account Codes'!$E$2:$F$5001,2,FALSE),IF(LEN(D284)&gt;0,VLOOKUP(D284,'Account Codes'!$H$2:$I$12186,2,FALSE),"")))</f>
        <v/>
      </c>
      <c r="F284" s="81"/>
      <c r="G284" s="61"/>
      <c r="H284" s="112" t="str">
        <f>IF(LEN(G284)=0,"",VLOOKUP(VALUE(G284),'Account Codes'!$A$2:$C$788,2,FALSE))</f>
        <v/>
      </c>
      <c r="I284" s="50"/>
      <c r="J284" s="184" t="s">
        <v>18</v>
      </c>
      <c r="K284" s="51"/>
      <c r="L284" s="102">
        <f t="shared" si="32"/>
        <v>0</v>
      </c>
      <c r="M284" s="122">
        <f t="shared" si="33"/>
        <v>0</v>
      </c>
      <c r="N284" s="51"/>
      <c r="O284" s="51"/>
      <c r="P284" s="122">
        <f t="shared" si="34"/>
        <v>0</v>
      </c>
      <c r="Q284" s="179"/>
      <c r="R284" s="175"/>
      <c r="S284" s="176" t="str">
        <f t="shared" si="35"/>
        <v/>
      </c>
      <c r="T284" s="65" t="str">
        <f t="shared" si="36"/>
        <v/>
      </c>
      <c r="U284">
        <f t="shared" si="37"/>
        <v>0</v>
      </c>
      <c r="W284" s="175" t="str">
        <f t="shared" si="38"/>
        <v/>
      </c>
    </row>
    <row r="285" spans="1:23" ht="15" x14ac:dyDescent="0.2">
      <c r="A285" s="102">
        <v>262</v>
      </c>
      <c r="B285" s="104" t="str">
        <f>IF(G285="","",VLOOKUP(G285,'Account Codes'!$A$2:$C$788,3,FALSE))</f>
        <v/>
      </c>
      <c r="C285" s="183" t="str">
        <f t="shared" si="39"/>
        <v/>
      </c>
      <c r="D285" s="81"/>
      <c r="E285" s="112" t="str">
        <f>IF(AND(LEN(D285)&gt;0,LEN(C285)&gt;0),"ERROR - please do not enter internal order AND cost centre",IF(LEN(C285)&gt;0,VLOOKUP(C285,'Account Codes'!$E$2:$F$5001,2,FALSE),IF(LEN(D285)&gt;0,VLOOKUP(D285,'Account Codes'!$H$2:$I$12186,2,FALSE),"")))</f>
        <v/>
      </c>
      <c r="F285" s="81"/>
      <c r="G285" s="61"/>
      <c r="H285" s="112" t="str">
        <f>IF(LEN(G285)=0,"",VLOOKUP(VALUE(G285),'Account Codes'!$A$2:$C$788,2,FALSE))</f>
        <v/>
      </c>
      <c r="I285" s="50"/>
      <c r="J285" s="184" t="s">
        <v>18</v>
      </c>
      <c r="K285" s="51"/>
      <c r="L285" s="102">
        <f t="shared" si="32"/>
        <v>0</v>
      </c>
      <c r="M285" s="122">
        <f t="shared" si="33"/>
        <v>0</v>
      </c>
      <c r="N285" s="51"/>
      <c r="O285" s="51"/>
      <c r="P285" s="122">
        <f t="shared" si="34"/>
        <v>0</v>
      </c>
      <c r="Q285" s="179"/>
      <c r="R285" s="175"/>
      <c r="S285" s="176" t="str">
        <f t="shared" si="35"/>
        <v/>
      </c>
      <c r="T285" s="65" t="str">
        <f t="shared" si="36"/>
        <v/>
      </c>
      <c r="U285">
        <f t="shared" si="37"/>
        <v>0</v>
      </c>
      <c r="W285" s="175" t="str">
        <f t="shared" si="38"/>
        <v/>
      </c>
    </row>
    <row r="286" spans="1:23" ht="15" x14ac:dyDescent="0.2">
      <c r="A286" s="102">
        <v>263</v>
      </c>
      <c r="B286" s="104" t="str">
        <f>IF(G286="","",VLOOKUP(G286,'Account Codes'!$A$2:$C$788,3,FALSE))</f>
        <v/>
      </c>
      <c r="C286" s="183" t="str">
        <f t="shared" si="39"/>
        <v/>
      </c>
      <c r="D286" s="81"/>
      <c r="E286" s="112" t="str">
        <f>IF(AND(LEN(D286)&gt;0,LEN(C286)&gt;0),"ERROR - please do not enter internal order AND cost centre",IF(LEN(C286)&gt;0,VLOOKUP(C286,'Account Codes'!$E$2:$F$5001,2,FALSE),IF(LEN(D286)&gt;0,VLOOKUP(D286,'Account Codes'!$H$2:$I$12186,2,FALSE),"")))</f>
        <v/>
      </c>
      <c r="F286" s="81"/>
      <c r="G286" s="61"/>
      <c r="H286" s="112" t="str">
        <f>IF(LEN(G286)=0,"",VLOOKUP(VALUE(G286),'Account Codes'!$A$2:$C$788,2,FALSE))</f>
        <v/>
      </c>
      <c r="I286" s="50"/>
      <c r="J286" s="184" t="s">
        <v>18</v>
      </c>
      <c r="K286" s="51"/>
      <c r="L286" s="102">
        <f t="shared" si="32"/>
        <v>0</v>
      </c>
      <c r="M286" s="122">
        <f t="shared" si="33"/>
        <v>0</v>
      </c>
      <c r="N286" s="51"/>
      <c r="O286" s="51"/>
      <c r="P286" s="122">
        <f t="shared" si="34"/>
        <v>0</v>
      </c>
      <c r="Q286" s="179"/>
      <c r="R286" s="175"/>
      <c r="S286" s="176" t="str">
        <f t="shared" si="35"/>
        <v/>
      </c>
      <c r="T286" s="65" t="str">
        <f t="shared" si="36"/>
        <v/>
      </c>
      <c r="U286">
        <f t="shared" si="37"/>
        <v>0</v>
      </c>
      <c r="W286" s="175" t="str">
        <f t="shared" si="38"/>
        <v/>
      </c>
    </row>
    <row r="287" spans="1:23" ht="15" x14ac:dyDescent="0.2">
      <c r="A287" s="102">
        <v>264</v>
      </c>
      <c r="B287" s="104" t="str">
        <f>IF(G287="","",VLOOKUP(G287,'Account Codes'!$A$2:$C$788,3,FALSE))</f>
        <v/>
      </c>
      <c r="C287" s="183" t="str">
        <f t="shared" si="39"/>
        <v/>
      </c>
      <c r="D287" s="81"/>
      <c r="E287" s="112" t="str">
        <f>IF(AND(LEN(D287)&gt;0,LEN(C287)&gt;0),"ERROR - please do not enter internal order AND cost centre",IF(LEN(C287)&gt;0,VLOOKUP(C287,'Account Codes'!$E$2:$F$5001,2,FALSE),IF(LEN(D287)&gt;0,VLOOKUP(D287,'Account Codes'!$H$2:$I$12186,2,FALSE),"")))</f>
        <v/>
      </c>
      <c r="F287" s="81"/>
      <c r="G287" s="61"/>
      <c r="H287" s="112" t="str">
        <f>IF(LEN(G287)=0,"",VLOOKUP(VALUE(G287),'Account Codes'!$A$2:$C$788,2,FALSE))</f>
        <v/>
      </c>
      <c r="I287" s="50"/>
      <c r="J287" s="184" t="s">
        <v>18</v>
      </c>
      <c r="K287" s="51"/>
      <c r="L287" s="102">
        <f t="shared" si="32"/>
        <v>0</v>
      </c>
      <c r="M287" s="122">
        <f t="shared" si="33"/>
        <v>0</v>
      </c>
      <c r="N287" s="51"/>
      <c r="O287" s="51"/>
      <c r="P287" s="122">
        <f t="shared" si="34"/>
        <v>0</v>
      </c>
      <c r="Q287" s="179"/>
      <c r="R287" s="175"/>
      <c r="S287" s="176" t="str">
        <f t="shared" si="35"/>
        <v/>
      </c>
      <c r="T287" s="65" t="str">
        <f t="shared" si="36"/>
        <v/>
      </c>
      <c r="U287">
        <f t="shared" si="37"/>
        <v>0</v>
      </c>
      <c r="W287" s="175" t="str">
        <f t="shared" si="38"/>
        <v/>
      </c>
    </row>
    <row r="288" spans="1:23" ht="15" x14ac:dyDescent="0.2">
      <c r="A288" s="102">
        <v>265</v>
      </c>
      <c r="B288" s="104" t="str">
        <f>IF(G288="","",VLOOKUP(G288,'Account Codes'!$A$2:$C$788,3,FALSE))</f>
        <v/>
      </c>
      <c r="C288" s="183" t="str">
        <f t="shared" si="39"/>
        <v/>
      </c>
      <c r="D288" s="81"/>
      <c r="E288" s="112" t="str">
        <f>IF(AND(LEN(D288)&gt;0,LEN(C288)&gt;0),"ERROR - please do not enter internal order AND cost centre",IF(LEN(C288)&gt;0,VLOOKUP(C288,'Account Codes'!$E$2:$F$5001,2,FALSE),IF(LEN(D288)&gt;0,VLOOKUP(D288,'Account Codes'!$H$2:$I$12186,2,FALSE),"")))</f>
        <v/>
      </c>
      <c r="F288" s="81"/>
      <c r="G288" s="61"/>
      <c r="H288" s="112" t="str">
        <f>IF(LEN(G288)=0,"",VLOOKUP(VALUE(G288),'Account Codes'!$A$2:$C$788,2,FALSE))</f>
        <v/>
      </c>
      <c r="I288" s="50"/>
      <c r="J288" s="184" t="s">
        <v>18</v>
      </c>
      <c r="K288" s="51"/>
      <c r="L288" s="102">
        <f t="shared" si="32"/>
        <v>0</v>
      </c>
      <c r="M288" s="122">
        <f t="shared" si="33"/>
        <v>0</v>
      </c>
      <c r="N288" s="51"/>
      <c r="O288" s="51"/>
      <c r="P288" s="122">
        <f t="shared" si="34"/>
        <v>0</v>
      </c>
      <c r="Q288" s="179"/>
      <c r="R288" s="175"/>
      <c r="S288" s="176" t="str">
        <f t="shared" si="35"/>
        <v/>
      </c>
      <c r="T288" s="65" t="str">
        <f t="shared" si="36"/>
        <v/>
      </c>
      <c r="U288">
        <f t="shared" si="37"/>
        <v>0</v>
      </c>
      <c r="W288" s="175" t="str">
        <f t="shared" si="38"/>
        <v/>
      </c>
    </row>
    <row r="289" spans="1:23" ht="15" x14ac:dyDescent="0.2">
      <c r="A289" s="102">
        <v>266</v>
      </c>
      <c r="B289" s="104" t="str">
        <f>IF(G289="","",VLOOKUP(G289,'Account Codes'!$A$2:$C$788,3,FALSE))</f>
        <v/>
      </c>
      <c r="C289" s="183" t="str">
        <f t="shared" si="39"/>
        <v/>
      </c>
      <c r="D289" s="81"/>
      <c r="E289" s="112" t="str">
        <f>IF(AND(LEN(D289)&gt;0,LEN(C289)&gt;0),"ERROR - please do not enter internal order AND cost centre",IF(LEN(C289)&gt;0,VLOOKUP(C289,'Account Codes'!$E$2:$F$5001,2,FALSE),IF(LEN(D289)&gt;0,VLOOKUP(D289,'Account Codes'!$H$2:$I$12186,2,FALSE),"")))</f>
        <v/>
      </c>
      <c r="F289" s="81"/>
      <c r="G289" s="61"/>
      <c r="H289" s="112" t="str">
        <f>IF(LEN(G289)=0,"",VLOOKUP(VALUE(G289),'Account Codes'!$A$2:$C$788,2,FALSE))</f>
        <v/>
      </c>
      <c r="I289" s="50"/>
      <c r="J289" s="184" t="s">
        <v>18</v>
      </c>
      <c r="K289" s="51"/>
      <c r="L289" s="102">
        <f t="shared" si="32"/>
        <v>0</v>
      </c>
      <c r="M289" s="122">
        <f t="shared" si="33"/>
        <v>0</v>
      </c>
      <c r="N289" s="51"/>
      <c r="O289" s="51"/>
      <c r="P289" s="122">
        <f t="shared" si="34"/>
        <v>0</v>
      </c>
      <c r="Q289" s="179"/>
      <c r="R289" s="175"/>
      <c r="S289" s="176" t="str">
        <f t="shared" si="35"/>
        <v/>
      </c>
      <c r="T289" s="65" t="str">
        <f t="shared" si="36"/>
        <v/>
      </c>
      <c r="U289">
        <f t="shared" si="37"/>
        <v>0</v>
      </c>
      <c r="W289" s="175" t="str">
        <f t="shared" si="38"/>
        <v/>
      </c>
    </row>
    <row r="290" spans="1:23" ht="15" x14ac:dyDescent="0.2">
      <c r="A290" s="102">
        <v>267</v>
      </c>
      <c r="B290" s="104" t="str">
        <f>IF(G290="","",VLOOKUP(G290,'Account Codes'!$A$2:$C$788,3,FALSE))</f>
        <v/>
      </c>
      <c r="C290" s="183" t="str">
        <f t="shared" si="39"/>
        <v/>
      </c>
      <c r="D290" s="81"/>
      <c r="E290" s="112" t="str">
        <f>IF(AND(LEN(D290)&gt;0,LEN(C290)&gt;0),"ERROR - please do not enter internal order AND cost centre",IF(LEN(C290)&gt;0,VLOOKUP(C290,'Account Codes'!$E$2:$F$5001,2,FALSE),IF(LEN(D290)&gt;0,VLOOKUP(D290,'Account Codes'!$H$2:$I$12186,2,FALSE),"")))</f>
        <v/>
      </c>
      <c r="F290" s="81"/>
      <c r="G290" s="61"/>
      <c r="H290" s="112" t="str">
        <f>IF(LEN(G290)=0,"",VLOOKUP(VALUE(G290),'Account Codes'!$A$2:$C$788,2,FALSE))</f>
        <v/>
      </c>
      <c r="I290" s="50"/>
      <c r="J290" s="184" t="s">
        <v>18</v>
      </c>
      <c r="K290" s="51"/>
      <c r="L290" s="102">
        <f t="shared" si="32"/>
        <v>0</v>
      </c>
      <c r="M290" s="122">
        <f t="shared" si="33"/>
        <v>0</v>
      </c>
      <c r="N290" s="51"/>
      <c r="O290" s="51"/>
      <c r="P290" s="122">
        <f t="shared" si="34"/>
        <v>0</v>
      </c>
      <c r="Q290" s="179"/>
      <c r="R290" s="175"/>
      <c r="S290" s="176" t="str">
        <f t="shared" si="35"/>
        <v/>
      </c>
      <c r="T290" s="65" t="str">
        <f t="shared" si="36"/>
        <v/>
      </c>
      <c r="U290">
        <f t="shared" si="37"/>
        <v>0</v>
      </c>
      <c r="W290" s="175" t="str">
        <f t="shared" si="38"/>
        <v/>
      </c>
    </row>
    <row r="291" spans="1:23" ht="15" x14ac:dyDescent="0.2">
      <c r="A291" s="102">
        <v>268</v>
      </c>
      <c r="B291" s="104" t="str">
        <f>IF(G291="","",VLOOKUP(G291,'Account Codes'!$A$2:$C$788,3,FALSE))</f>
        <v/>
      </c>
      <c r="C291" s="183" t="str">
        <f t="shared" si="39"/>
        <v/>
      </c>
      <c r="D291" s="81"/>
      <c r="E291" s="112" t="str">
        <f>IF(AND(LEN(D291)&gt;0,LEN(C291)&gt;0),"ERROR - please do not enter internal order AND cost centre",IF(LEN(C291)&gt;0,VLOOKUP(C291,'Account Codes'!$E$2:$F$5001,2,FALSE),IF(LEN(D291)&gt;0,VLOOKUP(D291,'Account Codes'!$H$2:$I$12186,2,FALSE),"")))</f>
        <v/>
      </c>
      <c r="F291" s="81"/>
      <c r="G291" s="61"/>
      <c r="H291" s="112" t="str">
        <f>IF(LEN(G291)=0,"",VLOOKUP(VALUE(G291),'Account Codes'!$A$2:$C$788,2,FALSE))</f>
        <v/>
      </c>
      <c r="I291" s="50"/>
      <c r="J291" s="184" t="s">
        <v>18</v>
      </c>
      <c r="K291" s="51"/>
      <c r="L291" s="102">
        <f t="shared" si="32"/>
        <v>0</v>
      </c>
      <c r="M291" s="122">
        <f t="shared" si="33"/>
        <v>0</v>
      </c>
      <c r="N291" s="51"/>
      <c r="O291" s="51"/>
      <c r="P291" s="122">
        <f t="shared" si="34"/>
        <v>0</v>
      </c>
      <c r="Q291" s="179"/>
      <c r="R291" s="175"/>
      <c r="S291" s="176" t="str">
        <f t="shared" si="35"/>
        <v/>
      </c>
      <c r="T291" s="65" t="str">
        <f t="shared" si="36"/>
        <v/>
      </c>
      <c r="U291">
        <f t="shared" si="37"/>
        <v>0</v>
      </c>
      <c r="W291" s="175" t="str">
        <f t="shared" si="38"/>
        <v/>
      </c>
    </row>
    <row r="292" spans="1:23" ht="15" x14ac:dyDescent="0.2">
      <c r="A292" s="102">
        <v>269</v>
      </c>
      <c r="B292" s="104" t="str">
        <f>IF(G292="","",VLOOKUP(G292,'Account Codes'!$A$2:$C$788,3,FALSE))</f>
        <v/>
      </c>
      <c r="C292" s="183" t="str">
        <f t="shared" si="39"/>
        <v/>
      </c>
      <c r="D292" s="81"/>
      <c r="E292" s="112" t="str">
        <f>IF(AND(LEN(D292)&gt;0,LEN(C292)&gt;0),"ERROR - please do not enter internal order AND cost centre",IF(LEN(C292)&gt;0,VLOOKUP(C292,'Account Codes'!$E$2:$F$5001,2,FALSE),IF(LEN(D292)&gt;0,VLOOKUP(D292,'Account Codes'!$H$2:$I$12186,2,FALSE),"")))</f>
        <v/>
      </c>
      <c r="F292" s="81"/>
      <c r="G292" s="61"/>
      <c r="H292" s="112" t="str">
        <f>IF(LEN(G292)=0,"",VLOOKUP(VALUE(G292),'Account Codes'!$A$2:$C$788,2,FALSE))</f>
        <v/>
      </c>
      <c r="I292" s="50"/>
      <c r="J292" s="184" t="s">
        <v>18</v>
      </c>
      <c r="K292" s="51"/>
      <c r="L292" s="102">
        <f t="shared" si="32"/>
        <v>0</v>
      </c>
      <c r="M292" s="122">
        <f t="shared" si="33"/>
        <v>0</v>
      </c>
      <c r="N292" s="51"/>
      <c r="O292" s="51"/>
      <c r="P292" s="122">
        <f t="shared" si="34"/>
        <v>0</v>
      </c>
      <c r="Q292" s="179"/>
      <c r="R292" s="175"/>
      <c r="S292" s="176" t="str">
        <f t="shared" si="35"/>
        <v/>
      </c>
      <c r="T292" s="65" t="str">
        <f t="shared" si="36"/>
        <v/>
      </c>
      <c r="U292">
        <f t="shared" si="37"/>
        <v>0</v>
      </c>
      <c r="W292" s="175" t="str">
        <f t="shared" si="38"/>
        <v/>
      </c>
    </row>
    <row r="293" spans="1:23" ht="15" x14ac:dyDescent="0.2">
      <c r="A293" s="102">
        <v>270</v>
      </c>
      <c r="B293" s="104" t="str">
        <f>IF(G293="","",VLOOKUP(G293,'Account Codes'!$A$2:$C$788,3,FALSE))</f>
        <v/>
      </c>
      <c r="C293" s="183" t="str">
        <f t="shared" si="39"/>
        <v/>
      </c>
      <c r="D293" s="81"/>
      <c r="E293" s="112" t="str">
        <f>IF(AND(LEN(D293)&gt;0,LEN(C293)&gt;0),"ERROR - please do not enter internal order AND cost centre",IF(LEN(C293)&gt;0,VLOOKUP(C293,'Account Codes'!$E$2:$F$5001,2,FALSE),IF(LEN(D293)&gt;0,VLOOKUP(D293,'Account Codes'!$H$2:$I$12186,2,FALSE),"")))</f>
        <v/>
      </c>
      <c r="F293" s="81"/>
      <c r="G293" s="61"/>
      <c r="H293" s="112" t="str">
        <f>IF(LEN(G293)=0,"",VLOOKUP(VALUE(G293),'Account Codes'!$A$2:$C$788,2,FALSE))</f>
        <v/>
      </c>
      <c r="I293" s="50"/>
      <c r="J293" s="184" t="s">
        <v>18</v>
      </c>
      <c r="K293" s="51"/>
      <c r="L293" s="102">
        <f t="shared" si="32"/>
        <v>0</v>
      </c>
      <c r="M293" s="122">
        <f t="shared" si="33"/>
        <v>0</v>
      </c>
      <c r="N293" s="51"/>
      <c r="O293" s="51"/>
      <c r="P293" s="122">
        <f t="shared" si="34"/>
        <v>0</v>
      </c>
      <c r="Q293" s="179"/>
      <c r="R293" s="175"/>
      <c r="S293" s="176" t="str">
        <f t="shared" si="35"/>
        <v/>
      </c>
      <c r="T293" s="65" t="str">
        <f t="shared" si="36"/>
        <v/>
      </c>
      <c r="U293">
        <f t="shared" si="37"/>
        <v>0</v>
      </c>
      <c r="W293" s="175" t="str">
        <f t="shared" si="38"/>
        <v/>
      </c>
    </row>
    <row r="294" spans="1:23" ht="15" x14ac:dyDescent="0.2">
      <c r="A294" s="102">
        <v>271</v>
      </c>
      <c r="B294" s="104" t="str">
        <f>IF(G294="","",VLOOKUP(G294,'Account Codes'!$A$2:$C$788,3,FALSE))</f>
        <v/>
      </c>
      <c r="C294" s="183" t="str">
        <f t="shared" si="39"/>
        <v/>
      </c>
      <c r="D294" s="81"/>
      <c r="E294" s="112" t="str">
        <f>IF(AND(LEN(D294)&gt;0,LEN(C294)&gt;0),"ERROR - please do not enter internal order AND cost centre",IF(LEN(C294)&gt;0,VLOOKUP(C294,'Account Codes'!$E$2:$F$5001,2,FALSE),IF(LEN(D294)&gt;0,VLOOKUP(D294,'Account Codes'!$H$2:$I$12186,2,FALSE),"")))</f>
        <v/>
      </c>
      <c r="F294" s="81"/>
      <c r="G294" s="61"/>
      <c r="H294" s="112" t="str">
        <f>IF(LEN(G294)=0,"",VLOOKUP(VALUE(G294),'Account Codes'!$A$2:$C$788,2,FALSE))</f>
        <v/>
      </c>
      <c r="I294" s="50"/>
      <c r="J294" s="184" t="s">
        <v>18</v>
      </c>
      <c r="K294" s="51"/>
      <c r="L294" s="102">
        <f t="shared" si="32"/>
        <v>0</v>
      </c>
      <c r="M294" s="122">
        <f t="shared" si="33"/>
        <v>0</v>
      </c>
      <c r="N294" s="51"/>
      <c r="O294" s="51"/>
      <c r="P294" s="122">
        <f t="shared" si="34"/>
        <v>0</v>
      </c>
      <c r="Q294" s="179"/>
      <c r="R294" s="175"/>
      <c r="S294" s="176" t="str">
        <f t="shared" si="35"/>
        <v/>
      </c>
      <c r="T294" s="65" t="str">
        <f t="shared" si="36"/>
        <v/>
      </c>
      <c r="U294">
        <f t="shared" si="37"/>
        <v>0</v>
      </c>
      <c r="W294" s="175" t="str">
        <f t="shared" si="38"/>
        <v/>
      </c>
    </row>
    <row r="295" spans="1:23" ht="15" x14ac:dyDescent="0.2">
      <c r="A295" s="102">
        <v>272</v>
      </c>
      <c r="B295" s="104" t="str">
        <f>IF(G295="","",VLOOKUP(G295,'Account Codes'!$A$2:$C$788,3,FALSE))</f>
        <v/>
      </c>
      <c r="C295" s="183" t="str">
        <f t="shared" si="39"/>
        <v/>
      </c>
      <c r="D295" s="81"/>
      <c r="E295" s="112" t="str">
        <f>IF(AND(LEN(D295)&gt;0,LEN(C295)&gt;0),"ERROR - please do not enter internal order AND cost centre",IF(LEN(C295)&gt;0,VLOOKUP(C295,'Account Codes'!$E$2:$F$5001,2,FALSE),IF(LEN(D295)&gt;0,VLOOKUP(D295,'Account Codes'!$H$2:$I$12186,2,FALSE),"")))</f>
        <v/>
      </c>
      <c r="F295" s="81"/>
      <c r="G295" s="61"/>
      <c r="H295" s="112" t="str">
        <f>IF(LEN(G295)=0,"",VLOOKUP(VALUE(G295),'Account Codes'!$A$2:$C$788,2,FALSE))</f>
        <v/>
      </c>
      <c r="I295" s="50"/>
      <c r="J295" s="184" t="s">
        <v>18</v>
      </c>
      <c r="K295" s="51"/>
      <c r="L295" s="102">
        <f t="shared" si="32"/>
        <v>0</v>
      </c>
      <c r="M295" s="122">
        <f t="shared" si="33"/>
        <v>0</v>
      </c>
      <c r="N295" s="51"/>
      <c r="O295" s="51"/>
      <c r="P295" s="122">
        <f t="shared" si="34"/>
        <v>0</v>
      </c>
      <c r="Q295" s="179"/>
      <c r="R295" s="175"/>
      <c r="S295" s="176" t="str">
        <f t="shared" si="35"/>
        <v/>
      </c>
      <c r="T295" s="65" t="str">
        <f t="shared" si="36"/>
        <v/>
      </c>
      <c r="U295">
        <f t="shared" si="37"/>
        <v>0</v>
      </c>
      <c r="W295" s="175" t="str">
        <f t="shared" si="38"/>
        <v/>
      </c>
    </row>
    <row r="296" spans="1:23" ht="15" x14ac:dyDescent="0.2">
      <c r="A296" s="102">
        <v>273</v>
      </c>
      <c r="B296" s="104" t="str">
        <f>IF(G296="","",VLOOKUP(G296,'Account Codes'!$A$2:$C$788,3,FALSE))</f>
        <v/>
      </c>
      <c r="C296" s="183" t="str">
        <f t="shared" si="39"/>
        <v/>
      </c>
      <c r="D296" s="81"/>
      <c r="E296" s="112" t="str">
        <f>IF(AND(LEN(D296)&gt;0,LEN(C296)&gt;0),"ERROR - please do not enter internal order AND cost centre",IF(LEN(C296)&gt;0,VLOOKUP(C296,'Account Codes'!$E$2:$F$5001,2,FALSE),IF(LEN(D296)&gt;0,VLOOKUP(D296,'Account Codes'!$H$2:$I$12186,2,FALSE),"")))</f>
        <v/>
      </c>
      <c r="F296" s="81"/>
      <c r="G296" s="61"/>
      <c r="H296" s="112" t="str">
        <f>IF(LEN(G296)=0,"",VLOOKUP(VALUE(G296),'Account Codes'!$A$2:$C$788,2,FALSE))</f>
        <v/>
      </c>
      <c r="I296" s="50"/>
      <c r="J296" s="184" t="s">
        <v>18</v>
      </c>
      <c r="K296" s="51"/>
      <c r="L296" s="102">
        <f t="shared" si="32"/>
        <v>0</v>
      </c>
      <c r="M296" s="122">
        <f t="shared" si="33"/>
        <v>0</v>
      </c>
      <c r="N296" s="51"/>
      <c r="O296" s="51"/>
      <c r="P296" s="122">
        <f t="shared" si="34"/>
        <v>0</v>
      </c>
      <c r="Q296" s="179"/>
      <c r="R296" s="175"/>
      <c r="S296" s="176" t="str">
        <f t="shared" si="35"/>
        <v/>
      </c>
      <c r="T296" s="65" t="str">
        <f t="shared" si="36"/>
        <v/>
      </c>
      <c r="U296">
        <f t="shared" si="37"/>
        <v>0</v>
      </c>
      <c r="W296" s="175" t="str">
        <f t="shared" si="38"/>
        <v/>
      </c>
    </row>
    <row r="297" spans="1:23" ht="15" x14ac:dyDescent="0.2">
      <c r="A297" s="102">
        <v>274</v>
      </c>
      <c r="B297" s="104" t="str">
        <f>IF(G297="","",VLOOKUP(G297,'Account Codes'!$A$2:$C$788,3,FALSE))</f>
        <v/>
      </c>
      <c r="C297" s="183" t="str">
        <f t="shared" si="39"/>
        <v/>
      </c>
      <c r="D297" s="81"/>
      <c r="E297" s="112" t="str">
        <f>IF(AND(LEN(D297)&gt;0,LEN(C297)&gt;0),"ERROR - please do not enter internal order AND cost centre",IF(LEN(C297)&gt;0,VLOOKUP(C297,'Account Codes'!$E$2:$F$5001,2,FALSE),IF(LEN(D297)&gt;0,VLOOKUP(D297,'Account Codes'!$H$2:$I$12186,2,FALSE),"")))</f>
        <v/>
      </c>
      <c r="F297" s="81"/>
      <c r="G297" s="61"/>
      <c r="H297" s="112" t="str">
        <f>IF(LEN(G297)=0,"",VLOOKUP(VALUE(G297),'Account Codes'!$A$2:$C$788,2,FALSE))</f>
        <v/>
      </c>
      <c r="I297" s="50"/>
      <c r="J297" s="184" t="s">
        <v>18</v>
      </c>
      <c r="K297" s="51"/>
      <c r="L297" s="102">
        <f t="shared" si="32"/>
        <v>0</v>
      </c>
      <c r="M297" s="122">
        <f t="shared" si="33"/>
        <v>0</v>
      </c>
      <c r="N297" s="51"/>
      <c r="O297" s="51"/>
      <c r="P297" s="122">
        <f t="shared" si="34"/>
        <v>0</v>
      </c>
      <c r="Q297" s="179"/>
      <c r="R297" s="175"/>
      <c r="S297" s="176" t="str">
        <f t="shared" si="35"/>
        <v/>
      </c>
      <c r="T297" s="65" t="str">
        <f t="shared" si="36"/>
        <v/>
      </c>
      <c r="U297">
        <f t="shared" si="37"/>
        <v>0</v>
      </c>
      <c r="W297" s="175" t="str">
        <f t="shared" si="38"/>
        <v/>
      </c>
    </row>
    <row r="298" spans="1:23" ht="15" x14ac:dyDescent="0.2">
      <c r="A298" s="102">
        <v>275</v>
      </c>
      <c r="B298" s="104" t="str">
        <f>IF(G298="","",VLOOKUP(G298,'Account Codes'!$A$2:$C$788,3,FALSE))</f>
        <v/>
      </c>
      <c r="C298" s="183" t="str">
        <f t="shared" si="39"/>
        <v/>
      </c>
      <c r="D298" s="81"/>
      <c r="E298" s="112" t="str">
        <f>IF(AND(LEN(D298)&gt;0,LEN(C298)&gt;0),"ERROR - please do not enter internal order AND cost centre",IF(LEN(C298)&gt;0,VLOOKUP(C298,'Account Codes'!$E$2:$F$5001,2,FALSE),IF(LEN(D298)&gt;0,VLOOKUP(D298,'Account Codes'!$H$2:$I$12186,2,FALSE),"")))</f>
        <v/>
      </c>
      <c r="F298" s="81"/>
      <c r="G298" s="61"/>
      <c r="H298" s="112" t="str">
        <f>IF(LEN(G298)=0,"",VLOOKUP(VALUE(G298),'Account Codes'!$A$2:$C$788,2,FALSE))</f>
        <v/>
      </c>
      <c r="I298" s="50"/>
      <c r="J298" s="184" t="s">
        <v>18</v>
      </c>
      <c r="K298" s="51"/>
      <c r="L298" s="102">
        <f t="shared" si="32"/>
        <v>0</v>
      </c>
      <c r="M298" s="122">
        <f t="shared" si="33"/>
        <v>0</v>
      </c>
      <c r="N298" s="51"/>
      <c r="O298" s="51"/>
      <c r="P298" s="122">
        <f t="shared" si="34"/>
        <v>0</v>
      </c>
      <c r="Q298" s="179"/>
      <c r="R298" s="175"/>
      <c r="S298" s="176" t="str">
        <f t="shared" si="35"/>
        <v/>
      </c>
      <c r="T298" s="65" t="str">
        <f t="shared" si="36"/>
        <v/>
      </c>
      <c r="U298">
        <f t="shared" si="37"/>
        <v>0</v>
      </c>
      <c r="W298" s="175" t="str">
        <f t="shared" si="38"/>
        <v/>
      </c>
    </row>
    <row r="299" spans="1:23" ht="15" x14ac:dyDescent="0.2">
      <c r="A299" s="102">
        <v>276</v>
      </c>
      <c r="B299" s="104" t="str">
        <f>IF(G299="","",VLOOKUP(G299,'Account Codes'!$A$2:$C$788,3,FALSE))</f>
        <v/>
      </c>
      <c r="C299" s="183" t="str">
        <f t="shared" si="39"/>
        <v/>
      </c>
      <c r="D299" s="81"/>
      <c r="E299" s="112" t="str">
        <f>IF(AND(LEN(D299)&gt;0,LEN(C299)&gt;0),"ERROR - please do not enter internal order AND cost centre",IF(LEN(C299)&gt;0,VLOOKUP(C299,'Account Codes'!$E$2:$F$5001,2,FALSE),IF(LEN(D299)&gt;0,VLOOKUP(D299,'Account Codes'!$H$2:$I$12186,2,FALSE),"")))</f>
        <v/>
      </c>
      <c r="F299" s="81"/>
      <c r="G299" s="61"/>
      <c r="H299" s="112" t="str">
        <f>IF(LEN(G299)=0,"",VLOOKUP(VALUE(G299),'Account Codes'!$A$2:$C$788,2,FALSE))</f>
        <v/>
      </c>
      <c r="I299" s="50"/>
      <c r="J299" s="184" t="s">
        <v>18</v>
      </c>
      <c r="K299" s="51"/>
      <c r="L299" s="102">
        <f t="shared" si="32"/>
        <v>0</v>
      </c>
      <c r="M299" s="122">
        <f t="shared" si="33"/>
        <v>0</v>
      </c>
      <c r="N299" s="51"/>
      <c r="O299" s="51"/>
      <c r="P299" s="122">
        <f t="shared" si="34"/>
        <v>0</v>
      </c>
      <c r="Q299" s="179"/>
      <c r="R299" s="175"/>
      <c r="S299" s="176" t="str">
        <f t="shared" si="35"/>
        <v/>
      </c>
      <c r="T299" s="65" t="str">
        <f t="shared" si="36"/>
        <v/>
      </c>
      <c r="U299">
        <f t="shared" si="37"/>
        <v>0</v>
      </c>
      <c r="W299" s="175" t="str">
        <f t="shared" si="38"/>
        <v/>
      </c>
    </row>
    <row r="300" spans="1:23" ht="15" x14ac:dyDescent="0.2">
      <c r="A300" s="102">
        <v>277</v>
      </c>
      <c r="B300" s="104" t="str">
        <f>IF(G300="","",VLOOKUP(G300,'Account Codes'!$A$2:$C$788,3,FALSE))</f>
        <v/>
      </c>
      <c r="C300" s="183" t="str">
        <f t="shared" si="39"/>
        <v/>
      </c>
      <c r="D300" s="81"/>
      <c r="E300" s="112" t="str">
        <f>IF(AND(LEN(D300)&gt;0,LEN(C300)&gt;0),"ERROR - please do not enter internal order AND cost centre",IF(LEN(C300)&gt;0,VLOOKUP(C300,'Account Codes'!$E$2:$F$5001,2,FALSE),IF(LEN(D300)&gt;0,VLOOKUP(D300,'Account Codes'!$H$2:$I$12186,2,FALSE),"")))</f>
        <v/>
      </c>
      <c r="F300" s="81"/>
      <c r="G300" s="61"/>
      <c r="H300" s="112" t="str">
        <f>IF(LEN(G300)=0,"",VLOOKUP(VALUE(G300),'Account Codes'!$A$2:$C$788,2,FALSE))</f>
        <v/>
      </c>
      <c r="I300" s="50"/>
      <c r="J300" s="184" t="s">
        <v>18</v>
      </c>
      <c r="K300" s="51"/>
      <c r="L300" s="102">
        <f t="shared" si="32"/>
        <v>0</v>
      </c>
      <c r="M300" s="122">
        <f t="shared" si="33"/>
        <v>0</v>
      </c>
      <c r="N300" s="51"/>
      <c r="O300" s="51"/>
      <c r="P300" s="122">
        <f t="shared" si="34"/>
        <v>0</v>
      </c>
      <c r="Q300" s="179"/>
      <c r="R300" s="175"/>
      <c r="S300" s="176" t="str">
        <f t="shared" si="35"/>
        <v/>
      </c>
      <c r="T300" s="65" t="str">
        <f t="shared" si="36"/>
        <v/>
      </c>
      <c r="U300">
        <f t="shared" si="37"/>
        <v>0</v>
      </c>
      <c r="W300" s="175" t="str">
        <f t="shared" si="38"/>
        <v/>
      </c>
    </row>
    <row r="301" spans="1:23" ht="15" x14ac:dyDescent="0.2">
      <c r="A301" s="102">
        <v>278</v>
      </c>
      <c r="B301" s="104" t="str">
        <f>IF(G301="","",VLOOKUP(G301,'Account Codes'!$A$2:$C$788,3,FALSE))</f>
        <v/>
      </c>
      <c r="C301" s="183" t="str">
        <f t="shared" si="39"/>
        <v/>
      </c>
      <c r="D301" s="81"/>
      <c r="E301" s="112" t="str">
        <f>IF(AND(LEN(D301)&gt;0,LEN(C301)&gt;0),"ERROR - please do not enter internal order AND cost centre",IF(LEN(C301)&gt;0,VLOOKUP(C301,'Account Codes'!$E$2:$F$5001,2,FALSE),IF(LEN(D301)&gt;0,VLOOKUP(D301,'Account Codes'!$H$2:$I$12186,2,FALSE),"")))</f>
        <v/>
      </c>
      <c r="F301" s="81"/>
      <c r="G301" s="61"/>
      <c r="H301" s="112" t="str">
        <f>IF(LEN(G301)=0,"",VLOOKUP(VALUE(G301),'Account Codes'!$A$2:$C$788,2,FALSE))</f>
        <v/>
      </c>
      <c r="I301" s="50"/>
      <c r="J301" s="184" t="s">
        <v>18</v>
      </c>
      <c r="K301" s="51"/>
      <c r="L301" s="102">
        <f t="shared" si="32"/>
        <v>0</v>
      </c>
      <c r="M301" s="122">
        <f t="shared" si="33"/>
        <v>0</v>
      </c>
      <c r="N301" s="51"/>
      <c r="O301" s="51"/>
      <c r="P301" s="122">
        <f t="shared" si="34"/>
        <v>0</v>
      </c>
      <c r="Q301" s="179"/>
      <c r="R301" s="175"/>
      <c r="S301" s="176" t="str">
        <f t="shared" si="35"/>
        <v/>
      </c>
      <c r="T301" s="65" t="str">
        <f t="shared" si="36"/>
        <v/>
      </c>
      <c r="U301">
        <f t="shared" si="37"/>
        <v>0</v>
      </c>
      <c r="W301" s="175" t="str">
        <f t="shared" si="38"/>
        <v/>
      </c>
    </row>
    <row r="302" spans="1:23" ht="15" x14ac:dyDescent="0.2">
      <c r="A302" s="102">
        <v>279</v>
      </c>
      <c r="B302" s="104" t="str">
        <f>IF(G302="","",VLOOKUP(G302,'Account Codes'!$A$2:$C$788,3,FALSE))</f>
        <v/>
      </c>
      <c r="C302" s="183" t="str">
        <f t="shared" si="39"/>
        <v/>
      </c>
      <c r="D302" s="81"/>
      <c r="E302" s="112" t="str">
        <f>IF(AND(LEN(D302)&gt;0,LEN(C302)&gt;0),"ERROR - please do not enter internal order AND cost centre",IF(LEN(C302)&gt;0,VLOOKUP(C302,'Account Codes'!$E$2:$F$5001,2,FALSE),IF(LEN(D302)&gt;0,VLOOKUP(D302,'Account Codes'!$H$2:$I$12186,2,FALSE),"")))</f>
        <v/>
      </c>
      <c r="F302" s="81"/>
      <c r="G302" s="61"/>
      <c r="H302" s="112" t="str">
        <f>IF(LEN(G302)=0,"",VLOOKUP(VALUE(G302),'Account Codes'!$A$2:$C$788,2,FALSE))</f>
        <v/>
      </c>
      <c r="I302" s="50"/>
      <c r="J302" s="184" t="s">
        <v>18</v>
      </c>
      <c r="K302" s="51"/>
      <c r="L302" s="102">
        <f t="shared" si="32"/>
        <v>0</v>
      </c>
      <c r="M302" s="122">
        <f t="shared" si="33"/>
        <v>0</v>
      </c>
      <c r="N302" s="51"/>
      <c r="O302" s="51"/>
      <c r="P302" s="122">
        <f t="shared" si="34"/>
        <v>0</v>
      </c>
      <c r="Q302" s="179"/>
      <c r="R302" s="175"/>
      <c r="S302" s="176" t="str">
        <f t="shared" si="35"/>
        <v/>
      </c>
      <c r="T302" s="65" t="str">
        <f t="shared" si="36"/>
        <v/>
      </c>
      <c r="U302">
        <f t="shared" si="37"/>
        <v>0</v>
      </c>
      <c r="W302" s="175" t="str">
        <f t="shared" si="38"/>
        <v/>
      </c>
    </row>
    <row r="303" spans="1:23" ht="15" x14ac:dyDescent="0.2">
      <c r="A303" s="102">
        <v>280</v>
      </c>
      <c r="B303" s="104" t="str">
        <f>IF(G303="","",VLOOKUP(G303,'Account Codes'!$A$2:$C$788,3,FALSE))</f>
        <v/>
      </c>
      <c r="C303" s="183" t="str">
        <f t="shared" si="39"/>
        <v/>
      </c>
      <c r="D303" s="81"/>
      <c r="E303" s="112" t="str">
        <f>IF(AND(LEN(D303)&gt;0,LEN(C303)&gt;0),"ERROR - please do not enter internal order AND cost centre",IF(LEN(C303)&gt;0,VLOOKUP(C303,'Account Codes'!$E$2:$F$5001,2,FALSE),IF(LEN(D303)&gt;0,VLOOKUP(D303,'Account Codes'!$H$2:$I$12186,2,FALSE),"")))</f>
        <v/>
      </c>
      <c r="F303" s="81"/>
      <c r="G303" s="61"/>
      <c r="H303" s="112" t="str">
        <f>IF(LEN(G303)=0,"",VLOOKUP(VALUE(G303),'Account Codes'!$A$2:$C$788,2,FALSE))</f>
        <v/>
      </c>
      <c r="I303" s="50"/>
      <c r="J303" s="184" t="s">
        <v>18</v>
      </c>
      <c r="K303" s="51"/>
      <c r="L303" s="102">
        <f t="shared" si="32"/>
        <v>0</v>
      </c>
      <c r="M303" s="122">
        <f t="shared" si="33"/>
        <v>0</v>
      </c>
      <c r="N303" s="51"/>
      <c r="O303" s="51"/>
      <c r="P303" s="122">
        <f t="shared" si="34"/>
        <v>0</v>
      </c>
      <c r="Q303" s="179"/>
      <c r="R303" s="175"/>
      <c r="S303" s="176" t="str">
        <f t="shared" si="35"/>
        <v/>
      </c>
      <c r="T303" s="65" t="str">
        <f t="shared" si="36"/>
        <v/>
      </c>
      <c r="U303">
        <f t="shared" si="37"/>
        <v>0</v>
      </c>
      <c r="W303" s="175" t="str">
        <f t="shared" si="38"/>
        <v/>
      </c>
    </row>
    <row r="304" spans="1:23" ht="15" x14ac:dyDescent="0.2">
      <c r="A304" s="102">
        <v>281</v>
      </c>
      <c r="B304" s="104" t="str">
        <f>IF(G304="","",VLOOKUP(G304,'Account Codes'!$A$2:$C$788,3,FALSE))</f>
        <v/>
      </c>
      <c r="C304" s="183" t="str">
        <f t="shared" si="39"/>
        <v/>
      </c>
      <c r="D304" s="81"/>
      <c r="E304" s="112" t="str">
        <f>IF(AND(LEN(D304)&gt;0,LEN(C304)&gt;0),"ERROR - please do not enter internal order AND cost centre",IF(LEN(C304)&gt;0,VLOOKUP(C304,'Account Codes'!$E$2:$F$5001,2,FALSE),IF(LEN(D304)&gt;0,VLOOKUP(D304,'Account Codes'!$H$2:$I$12186,2,FALSE),"")))</f>
        <v/>
      </c>
      <c r="F304" s="81"/>
      <c r="G304" s="61"/>
      <c r="H304" s="112" t="str">
        <f>IF(LEN(G304)=0,"",VLOOKUP(VALUE(G304),'Account Codes'!$A$2:$C$788,2,FALSE))</f>
        <v/>
      </c>
      <c r="I304" s="50"/>
      <c r="J304" s="184" t="s">
        <v>18</v>
      </c>
      <c r="K304" s="51"/>
      <c r="L304" s="102">
        <f t="shared" si="32"/>
        <v>0</v>
      </c>
      <c r="M304" s="122">
        <f t="shared" si="33"/>
        <v>0</v>
      </c>
      <c r="N304" s="51"/>
      <c r="O304" s="51"/>
      <c r="P304" s="122">
        <f t="shared" si="34"/>
        <v>0</v>
      </c>
      <c r="Q304" s="179"/>
      <c r="R304" s="175"/>
      <c r="S304" s="176" t="str">
        <f t="shared" si="35"/>
        <v/>
      </c>
      <c r="T304" s="65" t="str">
        <f t="shared" si="36"/>
        <v/>
      </c>
      <c r="U304">
        <f t="shared" si="37"/>
        <v>0</v>
      </c>
      <c r="W304" s="175" t="str">
        <f t="shared" si="38"/>
        <v/>
      </c>
    </row>
    <row r="305" spans="1:23" ht="15" x14ac:dyDescent="0.2">
      <c r="A305" s="102">
        <v>282</v>
      </c>
      <c r="B305" s="104" t="str">
        <f>IF(G305="","",VLOOKUP(G305,'Account Codes'!$A$2:$C$788,3,FALSE))</f>
        <v/>
      </c>
      <c r="C305" s="183" t="str">
        <f t="shared" si="39"/>
        <v/>
      </c>
      <c r="D305" s="81"/>
      <c r="E305" s="112" t="str">
        <f>IF(AND(LEN(D305)&gt;0,LEN(C305)&gt;0),"ERROR - please do not enter internal order AND cost centre",IF(LEN(C305)&gt;0,VLOOKUP(C305,'Account Codes'!$E$2:$F$5001,2,FALSE),IF(LEN(D305)&gt;0,VLOOKUP(D305,'Account Codes'!$H$2:$I$12186,2,FALSE),"")))</f>
        <v/>
      </c>
      <c r="F305" s="81"/>
      <c r="G305" s="61"/>
      <c r="H305" s="112" t="str">
        <f>IF(LEN(G305)=0,"",VLOOKUP(VALUE(G305),'Account Codes'!$A$2:$C$788,2,FALSE))</f>
        <v/>
      </c>
      <c r="I305" s="50"/>
      <c r="J305" s="184" t="s">
        <v>18</v>
      </c>
      <c r="K305" s="51"/>
      <c r="L305" s="102">
        <f t="shared" si="32"/>
        <v>0</v>
      </c>
      <c r="M305" s="122">
        <f t="shared" si="33"/>
        <v>0</v>
      </c>
      <c r="N305" s="51"/>
      <c r="O305" s="51"/>
      <c r="P305" s="122">
        <f t="shared" si="34"/>
        <v>0</v>
      </c>
      <c r="Q305" s="179"/>
      <c r="R305" s="175"/>
      <c r="S305" s="176" t="str">
        <f t="shared" si="35"/>
        <v/>
      </c>
      <c r="T305" s="65" t="str">
        <f t="shared" si="36"/>
        <v/>
      </c>
      <c r="U305">
        <f t="shared" si="37"/>
        <v>0</v>
      </c>
      <c r="W305" s="175" t="str">
        <f t="shared" si="38"/>
        <v/>
      </c>
    </row>
    <row r="306" spans="1:23" ht="15" x14ac:dyDescent="0.2">
      <c r="A306" s="102">
        <v>283</v>
      </c>
      <c r="B306" s="104" t="str">
        <f>IF(G306="","",VLOOKUP(G306,'Account Codes'!$A$2:$C$788,3,FALSE))</f>
        <v/>
      </c>
      <c r="C306" s="183" t="str">
        <f t="shared" si="39"/>
        <v/>
      </c>
      <c r="D306" s="81"/>
      <c r="E306" s="112" t="str">
        <f>IF(AND(LEN(D306)&gt;0,LEN(C306)&gt;0),"ERROR - please do not enter internal order AND cost centre",IF(LEN(C306)&gt;0,VLOOKUP(C306,'Account Codes'!$E$2:$F$5001,2,FALSE),IF(LEN(D306)&gt;0,VLOOKUP(D306,'Account Codes'!$H$2:$I$12186,2,FALSE),"")))</f>
        <v/>
      </c>
      <c r="F306" s="81"/>
      <c r="G306" s="61"/>
      <c r="H306" s="112" t="str">
        <f>IF(LEN(G306)=0,"",VLOOKUP(VALUE(G306),'Account Codes'!$A$2:$C$788,2,FALSE))</f>
        <v/>
      </c>
      <c r="I306" s="50"/>
      <c r="J306" s="184" t="s">
        <v>18</v>
      </c>
      <c r="K306" s="51"/>
      <c r="L306" s="102">
        <f t="shared" si="32"/>
        <v>0</v>
      </c>
      <c r="M306" s="122">
        <f t="shared" si="33"/>
        <v>0</v>
      </c>
      <c r="N306" s="51"/>
      <c r="O306" s="51"/>
      <c r="P306" s="122">
        <f t="shared" si="34"/>
        <v>0</v>
      </c>
      <c r="Q306" s="179"/>
      <c r="R306" s="175"/>
      <c r="S306" s="176" t="str">
        <f t="shared" si="35"/>
        <v/>
      </c>
      <c r="T306" s="65" t="str">
        <f t="shared" si="36"/>
        <v/>
      </c>
      <c r="U306">
        <f t="shared" si="37"/>
        <v>0</v>
      </c>
      <c r="W306" s="175" t="str">
        <f t="shared" si="38"/>
        <v/>
      </c>
    </row>
    <row r="307" spans="1:23" ht="15" x14ac:dyDescent="0.2">
      <c r="A307" s="102">
        <v>284</v>
      </c>
      <c r="B307" s="104" t="str">
        <f>IF(G307="","",VLOOKUP(G307,'Account Codes'!$A$2:$C$788,3,FALSE))</f>
        <v/>
      </c>
      <c r="C307" s="183" t="str">
        <f t="shared" si="39"/>
        <v/>
      </c>
      <c r="D307" s="81"/>
      <c r="E307" s="112" t="str">
        <f>IF(AND(LEN(D307)&gt;0,LEN(C307)&gt;0),"ERROR - please do not enter internal order AND cost centre",IF(LEN(C307)&gt;0,VLOOKUP(C307,'Account Codes'!$E$2:$F$5001,2,FALSE),IF(LEN(D307)&gt;0,VLOOKUP(D307,'Account Codes'!$H$2:$I$12186,2,FALSE),"")))</f>
        <v/>
      </c>
      <c r="F307" s="81"/>
      <c r="G307" s="61"/>
      <c r="H307" s="112" t="str">
        <f>IF(LEN(G307)=0,"",VLOOKUP(VALUE(G307),'Account Codes'!$A$2:$C$788,2,FALSE))</f>
        <v/>
      </c>
      <c r="I307" s="50"/>
      <c r="J307" s="184" t="s">
        <v>18</v>
      </c>
      <c r="K307" s="51"/>
      <c r="L307" s="102">
        <f t="shared" si="32"/>
        <v>0</v>
      </c>
      <c r="M307" s="122">
        <f t="shared" si="33"/>
        <v>0</v>
      </c>
      <c r="N307" s="51"/>
      <c r="O307" s="51"/>
      <c r="P307" s="122">
        <f t="shared" si="34"/>
        <v>0</v>
      </c>
      <c r="Q307" s="179"/>
      <c r="R307" s="175"/>
      <c r="S307" s="176" t="str">
        <f t="shared" si="35"/>
        <v/>
      </c>
      <c r="T307" s="65" t="str">
        <f t="shared" si="36"/>
        <v/>
      </c>
      <c r="U307">
        <f t="shared" si="37"/>
        <v>0</v>
      </c>
      <c r="W307" s="175" t="str">
        <f t="shared" si="38"/>
        <v/>
      </c>
    </row>
    <row r="308" spans="1:23" ht="15" x14ac:dyDescent="0.2">
      <c r="A308" s="102">
        <v>285</v>
      </c>
      <c r="B308" s="104" t="str">
        <f>IF(G308="","",VLOOKUP(G308,'Account Codes'!$A$2:$C$788,3,FALSE))</f>
        <v/>
      </c>
      <c r="C308" s="183" t="str">
        <f t="shared" si="39"/>
        <v/>
      </c>
      <c r="D308" s="81"/>
      <c r="E308" s="112" t="str">
        <f>IF(AND(LEN(D308)&gt;0,LEN(C308)&gt;0),"ERROR - please do not enter internal order AND cost centre",IF(LEN(C308)&gt;0,VLOOKUP(C308,'Account Codes'!$E$2:$F$5001,2,FALSE),IF(LEN(D308)&gt;0,VLOOKUP(D308,'Account Codes'!$H$2:$I$12186,2,FALSE),"")))</f>
        <v/>
      </c>
      <c r="F308" s="81"/>
      <c r="G308" s="61"/>
      <c r="H308" s="112" t="str">
        <f>IF(LEN(G308)=0,"",VLOOKUP(VALUE(G308),'Account Codes'!$A$2:$C$788,2,FALSE))</f>
        <v/>
      </c>
      <c r="I308" s="50"/>
      <c r="J308" s="184" t="s">
        <v>18</v>
      </c>
      <c r="K308" s="51"/>
      <c r="L308" s="102">
        <f t="shared" si="32"/>
        <v>0</v>
      </c>
      <c r="M308" s="122">
        <f t="shared" si="33"/>
        <v>0</v>
      </c>
      <c r="N308" s="51"/>
      <c r="O308" s="51"/>
      <c r="P308" s="122">
        <f t="shared" si="34"/>
        <v>0</v>
      </c>
      <c r="Q308" s="179"/>
      <c r="R308" s="175"/>
      <c r="S308" s="176" t="str">
        <f t="shared" si="35"/>
        <v/>
      </c>
      <c r="T308" s="65" t="str">
        <f t="shared" si="36"/>
        <v/>
      </c>
      <c r="U308">
        <f t="shared" si="37"/>
        <v>0</v>
      </c>
      <c r="W308" s="175" t="str">
        <f t="shared" si="38"/>
        <v/>
      </c>
    </row>
    <row r="309" spans="1:23" ht="15" x14ac:dyDescent="0.2">
      <c r="A309" s="102">
        <v>286</v>
      </c>
      <c r="B309" s="104" t="str">
        <f>IF(G309="","",VLOOKUP(G309,'Account Codes'!$A$2:$C$788,3,FALSE))</f>
        <v/>
      </c>
      <c r="C309" s="183" t="str">
        <f t="shared" si="39"/>
        <v/>
      </c>
      <c r="D309" s="81"/>
      <c r="E309" s="112" t="str">
        <f>IF(AND(LEN(D309)&gt;0,LEN(C309)&gt;0),"ERROR - please do not enter internal order AND cost centre",IF(LEN(C309)&gt;0,VLOOKUP(C309,'Account Codes'!$E$2:$F$5001,2,FALSE),IF(LEN(D309)&gt;0,VLOOKUP(D309,'Account Codes'!$H$2:$I$12186,2,FALSE),"")))</f>
        <v/>
      </c>
      <c r="F309" s="81"/>
      <c r="G309" s="61"/>
      <c r="H309" s="112" t="str">
        <f>IF(LEN(G309)=0,"",VLOOKUP(VALUE(G309),'Account Codes'!$A$2:$C$788,2,FALSE))</f>
        <v/>
      </c>
      <c r="I309" s="50"/>
      <c r="J309" s="184" t="s">
        <v>18</v>
      </c>
      <c r="K309" s="51"/>
      <c r="L309" s="102">
        <f t="shared" si="32"/>
        <v>0</v>
      </c>
      <c r="M309" s="122">
        <f t="shared" si="33"/>
        <v>0</v>
      </c>
      <c r="N309" s="51"/>
      <c r="O309" s="51"/>
      <c r="P309" s="122">
        <f t="shared" si="34"/>
        <v>0</v>
      </c>
      <c r="Q309" s="179"/>
      <c r="R309" s="175"/>
      <c r="S309" s="176" t="str">
        <f t="shared" si="35"/>
        <v/>
      </c>
      <c r="T309" s="65" t="str">
        <f t="shared" si="36"/>
        <v/>
      </c>
      <c r="U309">
        <f t="shared" si="37"/>
        <v>0</v>
      </c>
      <c r="W309" s="175" t="str">
        <f t="shared" si="38"/>
        <v/>
      </c>
    </row>
    <row r="310" spans="1:23" ht="15" x14ac:dyDescent="0.2">
      <c r="A310" s="102">
        <v>287</v>
      </c>
      <c r="B310" s="104" t="str">
        <f>IF(G310="","",VLOOKUP(G310,'Account Codes'!$A$2:$C$788,3,FALSE))</f>
        <v/>
      </c>
      <c r="C310" s="183" t="str">
        <f t="shared" si="39"/>
        <v/>
      </c>
      <c r="D310" s="81"/>
      <c r="E310" s="112" t="str">
        <f>IF(AND(LEN(D310)&gt;0,LEN(C310)&gt;0),"ERROR - please do not enter internal order AND cost centre",IF(LEN(C310)&gt;0,VLOOKUP(C310,'Account Codes'!$E$2:$F$5001,2,FALSE),IF(LEN(D310)&gt;0,VLOOKUP(D310,'Account Codes'!$H$2:$I$12186,2,FALSE),"")))</f>
        <v/>
      </c>
      <c r="F310" s="81"/>
      <c r="G310" s="61"/>
      <c r="H310" s="112" t="str">
        <f>IF(LEN(G310)=0,"",VLOOKUP(VALUE(G310),'Account Codes'!$A$2:$C$788,2,FALSE))</f>
        <v/>
      </c>
      <c r="I310" s="50"/>
      <c r="J310" s="184" t="s">
        <v>18</v>
      </c>
      <c r="K310" s="51"/>
      <c r="L310" s="102">
        <f t="shared" si="32"/>
        <v>0</v>
      </c>
      <c r="M310" s="122">
        <f t="shared" si="33"/>
        <v>0</v>
      </c>
      <c r="N310" s="51"/>
      <c r="O310" s="51"/>
      <c r="P310" s="122">
        <f t="shared" si="34"/>
        <v>0</v>
      </c>
      <c r="Q310" s="179"/>
      <c r="R310" s="175"/>
      <c r="S310" s="176" t="str">
        <f t="shared" si="35"/>
        <v/>
      </c>
      <c r="T310" s="65" t="str">
        <f t="shared" si="36"/>
        <v/>
      </c>
      <c r="U310">
        <f t="shared" si="37"/>
        <v>0</v>
      </c>
      <c r="W310" s="175" t="str">
        <f t="shared" si="38"/>
        <v/>
      </c>
    </row>
    <row r="311" spans="1:23" ht="15" x14ac:dyDescent="0.2">
      <c r="A311" s="102">
        <v>288</v>
      </c>
      <c r="B311" s="104" t="str">
        <f>IF(G311="","",VLOOKUP(G311,'Account Codes'!$A$2:$C$788,3,FALSE))</f>
        <v/>
      </c>
      <c r="C311" s="183" t="str">
        <f t="shared" si="39"/>
        <v/>
      </c>
      <c r="D311" s="81"/>
      <c r="E311" s="112" t="str">
        <f>IF(AND(LEN(D311)&gt;0,LEN(C311)&gt;0),"ERROR - please do not enter internal order AND cost centre",IF(LEN(C311)&gt;0,VLOOKUP(C311,'Account Codes'!$E$2:$F$5001,2,FALSE),IF(LEN(D311)&gt;0,VLOOKUP(D311,'Account Codes'!$H$2:$I$12186,2,FALSE),"")))</f>
        <v/>
      </c>
      <c r="F311" s="81"/>
      <c r="G311" s="61"/>
      <c r="H311" s="112" t="str">
        <f>IF(LEN(G311)=0,"",VLOOKUP(VALUE(G311),'Account Codes'!$A$2:$C$788,2,FALSE))</f>
        <v/>
      </c>
      <c r="I311" s="50"/>
      <c r="J311" s="184" t="s">
        <v>18</v>
      </c>
      <c r="K311" s="51"/>
      <c r="L311" s="102">
        <f t="shared" si="32"/>
        <v>0</v>
      </c>
      <c r="M311" s="122">
        <f t="shared" si="33"/>
        <v>0</v>
      </c>
      <c r="N311" s="51"/>
      <c r="O311" s="51"/>
      <c r="P311" s="122">
        <f t="shared" si="34"/>
        <v>0</v>
      </c>
      <c r="Q311" s="179"/>
      <c r="R311" s="175"/>
      <c r="S311" s="176" t="str">
        <f t="shared" si="35"/>
        <v/>
      </c>
      <c r="T311" s="65" t="str">
        <f t="shared" si="36"/>
        <v/>
      </c>
      <c r="U311">
        <f t="shared" si="37"/>
        <v>0</v>
      </c>
      <c r="W311" s="175" t="str">
        <f t="shared" si="38"/>
        <v/>
      </c>
    </row>
    <row r="312" spans="1:23" ht="15" x14ac:dyDescent="0.2">
      <c r="A312" s="102">
        <v>289</v>
      </c>
      <c r="B312" s="104" t="str">
        <f>IF(G312="","",VLOOKUP(G312,'Account Codes'!$A$2:$C$788,3,FALSE))</f>
        <v/>
      </c>
      <c r="C312" s="183" t="str">
        <f t="shared" si="39"/>
        <v/>
      </c>
      <c r="D312" s="81"/>
      <c r="E312" s="112" t="str">
        <f>IF(AND(LEN(D312)&gt;0,LEN(C312)&gt;0),"ERROR - please do not enter internal order AND cost centre",IF(LEN(C312)&gt;0,VLOOKUP(C312,'Account Codes'!$E$2:$F$5001,2,FALSE),IF(LEN(D312)&gt;0,VLOOKUP(D312,'Account Codes'!$H$2:$I$12186,2,FALSE),"")))</f>
        <v/>
      </c>
      <c r="F312" s="81"/>
      <c r="G312" s="61"/>
      <c r="H312" s="112" t="str">
        <f>IF(LEN(G312)=0,"",VLOOKUP(VALUE(G312),'Account Codes'!$A$2:$C$788,2,FALSE))</f>
        <v/>
      </c>
      <c r="I312" s="50"/>
      <c r="J312" s="184" t="s">
        <v>18</v>
      </c>
      <c r="K312" s="51"/>
      <c r="L312" s="102">
        <f t="shared" si="32"/>
        <v>0</v>
      </c>
      <c r="M312" s="122">
        <f t="shared" si="33"/>
        <v>0</v>
      </c>
      <c r="N312" s="51"/>
      <c r="O312" s="51"/>
      <c r="P312" s="122">
        <f t="shared" si="34"/>
        <v>0</v>
      </c>
      <c r="Q312" s="179"/>
      <c r="R312" s="175"/>
      <c r="S312" s="176" t="str">
        <f t="shared" si="35"/>
        <v/>
      </c>
      <c r="T312" s="65" t="str">
        <f t="shared" si="36"/>
        <v/>
      </c>
      <c r="U312">
        <f t="shared" si="37"/>
        <v>0</v>
      </c>
      <c r="W312" s="175" t="str">
        <f t="shared" si="38"/>
        <v/>
      </c>
    </row>
    <row r="313" spans="1:23" ht="15" x14ac:dyDescent="0.2">
      <c r="A313" s="102">
        <v>290</v>
      </c>
      <c r="B313" s="104" t="str">
        <f>IF(G313="","",VLOOKUP(G313,'Account Codes'!$A$2:$C$788,3,FALSE))</f>
        <v/>
      </c>
      <c r="C313" s="183" t="str">
        <f t="shared" si="39"/>
        <v/>
      </c>
      <c r="D313" s="81"/>
      <c r="E313" s="112" t="str">
        <f>IF(AND(LEN(D313)&gt;0,LEN(C313)&gt;0),"ERROR - please do not enter internal order AND cost centre",IF(LEN(C313)&gt;0,VLOOKUP(C313,'Account Codes'!$E$2:$F$5001,2,FALSE),IF(LEN(D313)&gt;0,VLOOKUP(D313,'Account Codes'!$H$2:$I$12186,2,FALSE),"")))</f>
        <v/>
      </c>
      <c r="F313" s="81"/>
      <c r="G313" s="61"/>
      <c r="H313" s="112" t="str">
        <f>IF(LEN(G313)=0,"",VLOOKUP(VALUE(G313),'Account Codes'!$A$2:$C$788,2,FALSE))</f>
        <v/>
      </c>
      <c r="I313" s="50"/>
      <c r="J313" s="184" t="s">
        <v>18</v>
      </c>
      <c r="K313" s="51"/>
      <c r="L313" s="102">
        <f t="shared" si="32"/>
        <v>0</v>
      </c>
      <c r="M313" s="122">
        <f t="shared" si="33"/>
        <v>0</v>
      </c>
      <c r="N313" s="51"/>
      <c r="O313" s="51"/>
      <c r="P313" s="122">
        <f t="shared" si="34"/>
        <v>0</v>
      </c>
      <c r="Q313" s="179"/>
      <c r="R313" s="175"/>
      <c r="S313" s="176" t="str">
        <f t="shared" si="35"/>
        <v/>
      </c>
      <c r="T313" s="65" t="str">
        <f t="shared" si="36"/>
        <v/>
      </c>
      <c r="U313">
        <f t="shared" si="37"/>
        <v>0</v>
      </c>
      <c r="W313" s="175" t="str">
        <f t="shared" si="38"/>
        <v/>
      </c>
    </row>
    <row r="314" spans="1:23" ht="15" x14ac:dyDescent="0.2">
      <c r="A314" s="102">
        <v>291</v>
      </c>
      <c r="B314" s="104" t="str">
        <f>IF(G314="","",VLOOKUP(G314,'Account Codes'!$A$2:$C$788,3,FALSE))</f>
        <v/>
      </c>
      <c r="C314" s="183" t="str">
        <f t="shared" si="39"/>
        <v/>
      </c>
      <c r="D314" s="81"/>
      <c r="E314" s="112" t="str">
        <f>IF(AND(LEN(D314)&gt;0,LEN(C314)&gt;0),"ERROR - please do not enter internal order AND cost centre",IF(LEN(C314)&gt;0,VLOOKUP(C314,'Account Codes'!$E$2:$F$5001,2,FALSE),IF(LEN(D314)&gt;0,VLOOKUP(D314,'Account Codes'!$H$2:$I$12186,2,FALSE),"")))</f>
        <v/>
      </c>
      <c r="F314" s="81"/>
      <c r="G314" s="61"/>
      <c r="H314" s="112" t="str">
        <f>IF(LEN(G314)=0,"",VLOOKUP(VALUE(G314),'Account Codes'!$A$2:$C$788,2,FALSE))</f>
        <v/>
      </c>
      <c r="I314" s="50"/>
      <c r="J314" s="184" t="s">
        <v>18</v>
      </c>
      <c r="K314" s="51"/>
      <c r="L314" s="102">
        <f t="shared" si="32"/>
        <v>0</v>
      </c>
      <c r="M314" s="122">
        <f t="shared" si="33"/>
        <v>0</v>
      </c>
      <c r="N314" s="51"/>
      <c r="O314" s="51"/>
      <c r="P314" s="122">
        <f t="shared" si="34"/>
        <v>0</v>
      </c>
      <c r="Q314" s="179"/>
      <c r="R314" s="175"/>
      <c r="S314" s="176" t="str">
        <f t="shared" si="35"/>
        <v/>
      </c>
      <c r="T314" s="65" t="str">
        <f t="shared" si="36"/>
        <v/>
      </c>
      <c r="U314">
        <f t="shared" si="37"/>
        <v>0</v>
      </c>
      <c r="W314" s="175" t="str">
        <f t="shared" si="38"/>
        <v/>
      </c>
    </row>
    <row r="315" spans="1:23" ht="15" x14ac:dyDescent="0.2">
      <c r="A315" s="102">
        <v>292</v>
      </c>
      <c r="B315" s="104" t="str">
        <f>IF(G315="","",VLOOKUP(G315,'Account Codes'!$A$2:$C$788,3,FALSE))</f>
        <v/>
      </c>
      <c r="C315" s="183" t="str">
        <f t="shared" si="39"/>
        <v/>
      </c>
      <c r="D315" s="81"/>
      <c r="E315" s="112" t="str">
        <f>IF(AND(LEN(D315)&gt;0,LEN(C315)&gt;0),"ERROR - please do not enter internal order AND cost centre",IF(LEN(C315)&gt;0,VLOOKUP(C315,'Account Codes'!$E$2:$F$5001,2,FALSE),IF(LEN(D315)&gt;0,VLOOKUP(D315,'Account Codes'!$H$2:$I$12186,2,FALSE),"")))</f>
        <v/>
      </c>
      <c r="F315" s="81"/>
      <c r="G315" s="61"/>
      <c r="H315" s="112" t="str">
        <f>IF(LEN(G315)=0,"",VLOOKUP(VALUE(G315),'Account Codes'!$A$2:$C$788,2,FALSE))</f>
        <v/>
      </c>
      <c r="I315" s="50"/>
      <c r="J315" s="184" t="s">
        <v>18</v>
      </c>
      <c r="K315" s="51"/>
      <c r="L315" s="102">
        <f t="shared" si="32"/>
        <v>0</v>
      </c>
      <c r="M315" s="122">
        <f t="shared" si="33"/>
        <v>0</v>
      </c>
      <c r="N315" s="51"/>
      <c r="O315" s="51"/>
      <c r="P315" s="122">
        <f t="shared" si="34"/>
        <v>0</v>
      </c>
      <c r="Q315" s="179"/>
      <c r="R315" s="175"/>
      <c r="S315" s="176" t="str">
        <f t="shared" si="35"/>
        <v/>
      </c>
      <c r="T315" s="65" t="str">
        <f t="shared" si="36"/>
        <v/>
      </c>
      <c r="U315">
        <f t="shared" si="37"/>
        <v>0</v>
      </c>
      <c r="W315" s="175" t="str">
        <f t="shared" si="38"/>
        <v/>
      </c>
    </row>
    <row r="316" spans="1:23" ht="15" x14ac:dyDescent="0.2">
      <c r="A316" s="102">
        <v>293</v>
      </c>
      <c r="B316" s="104" t="str">
        <f>IF(G316="","",VLOOKUP(G316,'Account Codes'!$A$2:$C$788,3,FALSE))</f>
        <v/>
      </c>
      <c r="C316" s="183" t="str">
        <f t="shared" si="39"/>
        <v/>
      </c>
      <c r="D316" s="81"/>
      <c r="E316" s="112" t="str">
        <f>IF(AND(LEN(D316)&gt;0,LEN(C316)&gt;0),"ERROR - please do not enter internal order AND cost centre",IF(LEN(C316)&gt;0,VLOOKUP(C316,'Account Codes'!$E$2:$F$5001,2,FALSE),IF(LEN(D316)&gt;0,VLOOKUP(D316,'Account Codes'!$H$2:$I$12186,2,FALSE),"")))</f>
        <v/>
      </c>
      <c r="F316" s="81"/>
      <c r="G316" s="61"/>
      <c r="H316" s="112" t="str">
        <f>IF(LEN(G316)=0,"",VLOOKUP(VALUE(G316),'Account Codes'!$A$2:$C$788,2,FALSE))</f>
        <v/>
      </c>
      <c r="I316" s="50"/>
      <c r="J316" s="184" t="s">
        <v>18</v>
      </c>
      <c r="K316" s="51"/>
      <c r="L316" s="102">
        <f t="shared" si="32"/>
        <v>0</v>
      </c>
      <c r="M316" s="122">
        <f t="shared" si="33"/>
        <v>0</v>
      </c>
      <c r="N316" s="51"/>
      <c r="O316" s="51"/>
      <c r="P316" s="122">
        <f t="shared" si="34"/>
        <v>0</v>
      </c>
      <c r="Q316" s="179"/>
      <c r="R316" s="175"/>
      <c r="S316" s="176" t="str">
        <f t="shared" si="35"/>
        <v/>
      </c>
      <c r="T316" s="65" t="str">
        <f t="shared" si="36"/>
        <v/>
      </c>
      <c r="U316">
        <f t="shared" si="37"/>
        <v>0</v>
      </c>
      <c r="W316" s="175" t="str">
        <f t="shared" si="38"/>
        <v/>
      </c>
    </row>
    <row r="317" spans="1:23" ht="15" x14ac:dyDescent="0.2">
      <c r="A317" s="102">
        <v>294</v>
      </c>
      <c r="B317" s="104" t="str">
        <f>IF(G317="","",VLOOKUP(G317,'Account Codes'!$A$2:$C$788,3,FALSE))</f>
        <v/>
      </c>
      <c r="C317" s="183" t="str">
        <f t="shared" si="39"/>
        <v/>
      </c>
      <c r="D317" s="81"/>
      <c r="E317" s="112" t="str">
        <f>IF(AND(LEN(D317)&gt;0,LEN(C317)&gt;0),"ERROR - please do not enter internal order AND cost centre",IF(LEN(C317)&gt;0,VLOOKUP(C317,'Account Codes'!$E$2:$F$5001,2,FALSE),IF(LEN(D317)&gt;0,VLOOKUP(D317,'Account Codes'!$H$2:$I$12186,2,FALSE),"")))</f>
        <v/>
      </c>
      <c r="F317" s="81"/>
      <c r="G317" s="61"/>
      <c r="H317" s="112" t="str">
        <f>IF(LEN(G317)=0,"",VLOOKUP(VALUE(G317),'Account Codes'!$A$2:$C$788,2,FALSE))</f>
        <v/>
      </c>
      <c r="I317" s="50"/>
      <c r="J317" s="184" t="s">
        <v>18</v>
      </c>
      <c r="K317" s="51"/>
      <c r="L317" s="102">
        <f t="shared" si="32"/>
        <v>0</v>
      </c>
      <c r="M317" s="122">
        <f t="shared" si="33"/>
        <v>0</v>
      </c>
      <c r="N317" s="51"/>
      <c r="O317" s="51"/>
      <c r="P317" s="122">
        <f t="shared" si="34"/>
        <v>0</v>
      </c>
      <c r="Q317" s="179"/>
      <c r="R317" s="175"/>
      <c r="S317" s="176" t="str">
        <f t="shared" si="35"/>
        <v/>
      </c>
      <c r="T317" s="65" t="str">
        <f t="shared" si="36"/>
        <v/>
      </c>
      <c r="U317">
        <f t="shared" si="37"/>
        <v>0</v>
      </c>
      <c r="W317" s="175" t="str">
        <f t="shared" si="38"/>
        <v/>
      </c>
    </row>
    <row r="318" spans="1:23" ht="15" x14ac:dyDescent="0.2">
      <c r="A318" s="102">
        <v>295</v>
      </c>
      <c r="B318" s="104" t="str">
        <f>IF(G318="","",VLOOKUP(G318,'Account Codes'!$A$2:$C$788,3,FALSE))</f>
        <v/>
      </c>
      <c r="C318" s="183" t="str">
        <f t="shared" si="39"/>
        <v/>
      </c>
      <c r="D318" s="81"/>
      <c r="E318" s="112" t="str">
        <f>IF(AND(LEN(D318)&gt;0,LEN(C318)&gt;0),"ERROR - please do not enter internal order AND cost centre",IF(LEN(C318)&gt;0,VLOOKUP(C318,'Account Codes'!$E$2:$F$5001,2,FALSE),IF(LEN(D318)&gt;0,VLOOKUP(D318,'Account Codes'!$H$2:$I$12186,2,FALSE),"")))</f>
        <v/>
      </c>
      <c r="F318" s="81"/>
      <c r="G318" s="61"/>
      <c r="H318" s="112" t="str">
        <f>IF(LEN(G318)=0,"",VLOOKUP(VALUE(G318),'Account Codes'!$A$2:$C$788,2,FALSE))</f>
        <v/>
      </c>
      <c r="I318" s="50"/>
      <c r="J318" s="184" t="s">
        <v>18</v>
      </c>
      <c r="K318" s="51"/>
      <c r="L318" s="102">
        <f t="shared" si="32"/>
        <v>0</v>
      </c>
      <c r="M318" s="122">
        <f t="shared" si="33"/>
        <v>0</v>
      </c>
      <c r="N318" s="51"/>
      <c r="O318" s="51"/>
      <c r="P318" s="122">
        <f t="shared" si="34"/>
        <v>0</v>
      </c>
      <c r="Q318" s="179"/>
      <c r="R318" s="175"/>
      <c r="S318" s="176" t="str">
        <f t="shared" si="35"/>
        <v/>
      </c>
      <c r="T318" s="65" t="str">
        <f t="shared" si="36"/>
        <v/>
      </c>
      <c r="U318">
        <f t="shared" si="37"/>
        <v>0</v>
      </c>
      <c r="W318" s="175" t="str">
        <f t="shared" si="38"/>
        <v/>
      </c>
    </row>
    <row r="319" spans="1:23" ht="15" x14ac:dyDescent="0.2">
      <c r="A319" s="102">
        <v>296</v>
      </c>
      <c r="B319" s="104" t="str">
        <f>IF(G319="","",VLOOKUP(G319,'Account Codes'!$A$2:$C$788,3,FALSE))</f>
        <v/>
      </c>
      <c r="C319" s="183" t="str">
        <f t="shared" si="39"/>
        <v/>
      </c>
      <c r="D319" s="81"/>
      <c r="E319" s="112" t="str">
        <f>IF(AND(LEN(D319)&gt;0,LEN(C319)&gt;0),"ERROR - please do not enter internal order AND cost centre",IF(LEN(C319)&gt;0,VLOOKUP(C319,'Account Codes'!$E$2:$F$5001,2,FALSE),IF(LEN(D319)&gt;0,VLOOKUP(D319,'Account Codes'!$H$2:$I$12186,2,FALSE),"")))</f>
        <v/>
      </c>
      <c r="F319" s="81"/>
      <c r="G319" s="61"/>
      <c r="H319" s="112" t="str">
        <f>IF(LEN(G319)=0,"",VLOOKUP(VALUE(G319),'Account Codes'!$A$2:$C$788,2,FALSE))</f>
        <v/>
      </c>
      <c r="I319" s="50"/>
      <c r="J319" s="184" t="s">
        <v>18</v>
      </c>
      <c r="K319" s="51"/>
      <c r="L319" s="102">
        <f t="shared" si="32"/>
        <v>0</v>
      </c>
      <c r="M319" s="122">
        <f t="shared" si="33"/>
        <v>0</v>
      </c>
      <c r="N319" s="51"/>
      <c r="O319" s="51"/>
      <c r="P319" s="122">
        <f t="shared" si="34"/>
        <v>0</v>
      </c>
      <c r="Q319" s="179"/>
      <c r="R319" s="175"/>
      <c r="S319" s="176" t="str">
        <f t="shared" si="35"/>
        <v/>
      </c>
      <c r="T319" s="65" t="str">
        <f t="shared" si="36"/>
        <v/>
      </c>
      <c r="U319">
        <f t="shared" si="37"/>
        <v>0</v>
      </c>
      <c r="W319" s="175" t="str">
        <f t="shared" si="38"/>
        <v/>
      </c>
    </row>
    <row r="320" spans="1:23" ht="15" x14ac:dyDescent="0.2">
      <c r="A320" s="102">
        <v>297</v>
      </c>
      <c r="B320" s="104" t="str">
        <f>IF(G320="","",VLOOKUP(G320,'Account Codes'!$A$2:$C$788,3,FALSE))</f>
        <v/>
      </c>
      <c r="C320" s="183" t="str">
        <f t="shared" si="39"/>
        <v/>
      </c>
      <c r="D320" s="81"/>
      <c r="E320" s="112" t="str">
        <f>IF(AND(LEN(D320)&gt;0,LEN(C320)&gt;0),"ERROR - please do not enter internal order AND cost centre",IF(LEN(C320)&gt;0,VLOOKUP(C320,'Account Codes'!$E$2:$F$5001,2,FALSE),IF(LEN(D320)&gt;0,VLOOKUP(D320,'Account Codes'!$H$2:$I$12186,2,FALSE),"")))</f>
        <v/>
      </c>
      <c r="F320" s="81"/>
      <c r="G320" s="61"/>
      <c r="H320" s="112" t="str">
        <f>IF(LEN(G320)=0,"",VLOOKUP(VALUE(G320),'Account Codes'!$A$2:$C$788,2,FALSE))</f>
        <v/>
      </c>
      <c r="I320" s="50"/>
      <c r="J320" s="184" t="s">
        <v>18</v>
      </c>
      <c r="K320" s="51"/>
      <c r="L320" s="102">
        <f t="shared" si="32"/>
        <v>0</v>
      </c>
      <c r="M320" s="122">
        <f t="shared" si="33"/>
        <v>0</v>
      </c>
      <c r="N320" s="51"/>
      <c r="O320" s="51"/>
      <c r="P320" s="122">
        <f t="shared" si="34"/>
        <v>0</v>
      </c>
      <c r="Q320" s="179"/>
      <c r="R320" s="175"/>
      <c r="S320" s="176" t="str">
        <f t="shared" si="35"/>
        <v/>
      </c>
      <c r="T320" s="65" t="str">
        <f t="shared" si="36"/>
        <v/>
      </c>
      <c r="U320">
        <f t="shared" si="37"/>
        <v>0</v>
      </c>
      <c r="W320" s="175" t="str">
        <f t="shared" si="38"/>
        <v/>
      </c>
    </row>
    <row r="321" spans="1:23" ht="15" x14ac:dyDescent="0.2">
      <c r="A321" s="102">
        <v>298</v>
      </c>
      <c r="B321" s="104" t="str">
        <f>IF(G321="","",VLOOKUP(G321,'Account Codes'!$A$2:$C$788,3,FALSE))</f>
        <v/>
      </c>
      <c r="C321" s="183" t="str">
        <f t="shared" si="39"/>
        <v/>
      </c>
      <c r="D321" s="81"/>
      <c r="E321" s="112" t="str">
        <f>IF(AND(LEN(D321)&gt;0,LEN(C321)&gt;0),"ERROR - please do not enter internal order AND cost centre",IF(LEN(C321)&gt;0,VLOOKUP(C321,'Account Codes'!$E$2:$F$5001,2,FALSE),IF(LEN(D321)&gt;0,VLOOKUP(D321,'Account Codes'!$H$2:$I$12186,2,FALSE),"")))</f>
        <v/>
      </c>
      <c r="F321" s="81"/>
      <c r="G321" s="61"/>
      <c r="H321" s="112" t="str">
        <f>IF(LEN(G321)=0,"",VLOOKUP(VALUE(G321),'Account Codes'!$A$2:$C$788,2,FALSE))</f>
        <v/>
      </c>
      <c r="I321" s="50"/>
      <c r="J321" s="184" t="s">
        <v>18</v>
      </c>
      <c r="K321" s="51"/>
      <c r="L321" s="102">
        <f t="shared" si="32"/>
        <v>0</v>
      </c>
      <c r="M321" s="122">
        <f t="shared" si="33"/>
        <v>0</v>
      </c>
      <c r="N321" s="51"/>
      <c r="O321" s="51"/>
      <c r="P321" s="122">
        <f t="shared" si="34"/>
        <v>0</v>
      </c>
      <c r="Q321" s="179"/>
      <c r="R321" s="175"/>
      <c r="S321" s="176" t="str">
        <f t="shared" si="35"/>
        <v/>
      </c>
      <c r="T321" s="65" t="str">
        <f t="shared" si="36"/>
        <v/>
      </c>
      <c r="U321">
        <f t="shared" si="37"/>
        <v>0</v>
      </c>
      <c r="W321" s="175" t="str">
        <f t="shared" si="38"/>
        <v/>
      </c>
    </row>
    <row r="322" spans="1:23" ht="15" x14ac:dyDescent="0.2">
      <c r="A322" s="102">
        <v>299</v>
      </c>
      <c r="B322" s="104" t="str">
        <f>IF(G322="","",VLOOKUP(G322,'Account Codes'!$A$2:$C$788,3,FALSE))</f>
        <v/>
      </c>
      <c r="C322" s="183" t="str">
        <f t="shared" si="39"/>
        <v/>
      </c>
      <c r="D322" s="81"/>
      <c r="E322" s="112" t="str">
        <f>IF(AND(LEN(D322)&gt;0,LEN(C322)&gt;0),"ERROR - please do not enter internal order AND cost centre",IF(LEN(C322)&gt;0,VLOOKUP(C322,'Account Codes'!$E$2:$F$5001,2,FALSE),IF(LEN(D322)&gt;0,VLOOKUP(D322,'Account Codes'!$H$2:$I$12186,2,FALSE),"")))</f>
        <v/>
      </c>
      <c r="F322" s="81"/>
      <c r="G322" s="61"/>
      <c r="H322" s="112" t="str">
        <f>IF(LEN(G322)=0,"",VLOOKUP(VALUE(G322),'Account Codes'!$A$2:$C$788,2,FALSE))</f>
        <v/>
      </c>
      <c r="I322" s="50"/>
      <c r="J322" s="184" t="s">
        <v>18</v>
      </c>
      <c r="K322" s="51"/>
      <c r="L322" s="102">
        <f t="shared" si="32"/>
        <v>0</v>
      </c>
      <c r="M322" s="122">
        <f t="shared" si="33"/>
        <v>0</v>
      </c>
      <c r="N322" s="51"/>
      <c r="O322" s="51"/>
      <c r="P322" s="122">
        <f t="shared" si="34"/>
        <v>0</v>
      </c>
      <c r="Q322" s="179"/>
      <c r="R322" s="175"/>
      <c r="S322" s="176" t="str">
        <f t="shared" si="35"/>
        <v/>
      </c>
      <c r="T322" s="65" t="str">
        <f t="shared" si="36"/>
        <v/>
      </c>
      <c r="U322">
        <f t="shared" si="37"/>
        <v>0</v>
      </c>
      <c r="W322" s="175" t="str">
        <f t="shared" si="38"/>
        <v/>
      </c>
    </row>
    <row r="323" spans="1:23" ht="15" x14ac:dyDescent="0.2">
      <c r="A323" s="102">
        <v>300</v>
      </c>
      <c r="B323" s="104" t="str">
        <f>IF(G323="","",VLOOKUP(G323,'Account Codes'!$A$2:$C$788,3,FALSE))</f>
        <v/>
      </c>
      <c r="C323" s="183" t="str">
        <f t="shared" si="39"/>
        <v/>
      </c>
      <c r="D323" s="81"/>
      <c r="E323" s="112" t="str">
        <f>IF(AND(LEN(D323)&gt;0,LEN(C323)&gt;0),"ERROR - please do not enter internal order AND cost centre",IF(LEN(C323)&gt;0,VLOOKUP(C323,'Account Codes'!$E$2:$F$5001,2,FALSE),IF(LEN(D323)&gt;0,VLOOKUP(D323,'Account Codes'!$H$2:$I$12186,2,FALSE),"")))</f>
        <v/>
      </c>
      <c r="F323" s="81"/>
      <c r="G323" s="61"/>
      <c r="H323" s="112" t="str">
        <f>IF(LEN(G323)=0,"",VLOOKUP(VALUE(G323),'Account Codes'!$A$2:$C$788,2,FALSE))</f>
        <v/>
      </c>
      <c r="I323" s="50"/>
      <c r="J323" s="184" t="s">
        <v>18</v>
      </c>
      <c r="K323" s="51"/>
      <c r="L323" s="102">
        <f t="shared" si="32"/>
        <v>0</v>
      </c>
      <c r="M323" s="122">
        <f t="shared" si="33"/>
        <v>0</v>
      </c>
      <c r="N323" s="51"/>
      <c r="O323" s="51"/>
      <c r="P323" s="122">
        <f t="shared" si="34"/>
        <v>0</v>
      </c>
      <c r="Q323" s="179"/>
      <c r="R323" s="175"/>
      <c r="S323" s="176" t="str">
        <f t="shared" si="35"/>
        <v/>
      </c>
      <c r="T323" s="65" t="str">
        <f t="shared" si="36"/>
        <v/>
      </c>
      <c r="U323">
        <f t="shared" si="37"/>
        <v>0</v>
      </c>
      <c r="W323" s="175" t="str">
        <f t="shared" si="38"/>
        <v/>
      </c>
    </row>
    <row r="324" spans="1:23" ht="15" x14ac:dyDescent="0.2">
      <c r="A324" s="102">
        <v>301</v>
      </c>
      <c r="B324" s="104" t="str">
        <f>IF(G324="","",VLOOKUP(G324,'Account Codes'!$A$2:$C$788,3,FALSE))</f>
        <v/>
      </c>
      <c r="C324" s="183" t="str">
        <f t="shared" si="39"/>
        <v/>
      </c>
      <c r="D324" s="81"/>
      <c r="E324" s="112" t="str">
        <f>IF(AND(LEN(D324)&gt;0,LEN(C324)&gt;0),"ERROR - please do not enter internal order AND cost centre",IF(LEN(C324)&gt;0,VLOOKUP(C324,'Account Codes'!$E$2:$F$5001,2,FALSE),IF(LEN(D324)&gt;0,VLOOKUP(D324,'Account Codes'!$H$2:$I$12186,2,FALSE),"")))</f>
        <v/>
      </c>
      <c r="F324" s="81"/>
      <c r="G324" s="61"/>
      <c r="H324" s="112" t="str">
        <f>IF(LEN(G324)=0,"",VLOOKUP(VALUE(G324),'Account Codes'!$A$2:$C$788,2,FALSE))</f>
        <v/>
      </c>
      <c r="I324" s="50"/>
      <c r="J324" s="184" t="s">
        <v>18</v>
      </c>
      <c r="K324" s="51"/>
      <c r="L324" s="102">
        <f t="shared" si="32"/>
        <v>0</v>
      </c>
      <c r="M324" s="122">
        <f t="shared" si="33"/>
        <v>0</v>
      </c>
      <c r="N324" s="51"/>
      <c r="O324" s="51"/>
      <c r="P324" s="122">
        <f t="shared" si="34"/>
        <v>0</v>
      </c>
      <c r="Q324" s="179"/>
      <c r="R324" s="175"/>
      <c r="S324" s="176" t="str">
        <f t="shared" si="35"/>
        <v/>
      </c>
      <c r="T324" s="65" t="str">
        <f t="shared" si="36"/>
        <v/>
      </c>
      <c r="U324">
        <f t="shared" si="37"/>
        <v>0</v>
      </c>
      <c r="W324" s="175" t="str">
        <f t="shared" si="38"/>
        <v/>
      </c>
    </row>
    <row r="325" spans="1:23" ht="15" x14ac:dyDescent="0.2">
      <c r="A325" s="102">
        <v>302</v>
      </c>
      <c r="B325" s="104" t="str">
        <f>IF(G325="","",VLOOKUP(G325,'Account Codes'!$A$2:$C$788,3,FALSE))</f>
        <v/>
      </c>
      <c r="C325" s="183" t="str">
        <f t="shared" si="39"/>
        <v/>
      </c>
      <c r="D325" s="81"/>
      <c r="E325" s="112" t="str">
        <f>IF(AND(LEN(D325)&gt;0,LEN(C325)&gt;0),"ERROR - please do not enter internal order AND cost centre",IF(LEN(C325)&gt;0,VLOOKUP(C325,'Account Codes'!$E$2:$F$5001,2,FALSE),IF(LEN(D325)&gt;0,VLOOKUP(D325,'Account Codes'!$H$2:$I$12186,2,FALSE),"")))</f>
        <v/>
      </c>
      <c r="F325" s="81"/>
      <c r="G325" s="61"/>
      <c r="H325" s="112" t="str">
        <f>IF(LEN(G325)=0,"",VLOOKUP(VALUE(G325),'Account Codes'!$A$2:$C$788,2,FALSE))</f>
        <v/>
      </c>
      <c r="I325" s="50"/>
      <c r="J325" s="184" t="s">
        <v>18</v>
      </c>
      <c r="K325" s="51"/>
      <c r="L325" s="102">
        <f t="shared" si="32"/>
        <v>0</v>
      </c>
      <c r="M325" s="122">
        <f t="shared" si="33"/>
        <v>0</v>
      </c>
      <c r="N325" s="51"/>
      <c r="O325" s="51"/>
      <c r="P325" s="122">
        <f t="shared" si="34"/>
        <v>0</v>
      </c>
      <c r="Q325" s="179"/>
      <c r="R325" s="175"/>
      <c r="S325" s="176" t="str">
        <f t="shared" si="35"/>
        <v/>
      </c>
      <c r="T325" s="65" t="str">
        <f t="shared" si="36"/>
        <v/>
      </c>
      <c r="U325">
        <f t="shared" si="37"/>
        <v>0</v>
      </c>
      <c r="W325" s="175" t="str">
        <f t="shared" si="38"/>
        <v/>
      </c>
    </row>
    <row r="326" spans="1:23" ht="15" x14ac:dyDescent="0.2">
      <c r="A326" s="102">
        <v>303</v>
      </c>
      <c r="B326" s="104" t="str">
        <f>IF(G326="","",VLOOKUP(G326,'Account Codes'!$A$2:$C$788,3,FALSE))</f>
        <v/>
      </c>
      <c r="C326" s="183" t="str">
        <f t="shared" si="39"/>
        <v/>
      </c>
      <c r="D326" s="81"/>
      <c r="E326" s="112" t="str">
        <f>IF(AND(LEN(D326)&gt;0,LEN(C326)&gt;0),"ERROR - please do not enter internal order AND cost centre",IF(LEN(C326)&gt;0,VLOOKUP(C326,'Account Codes'!$E$2:$F$5001,2,FALSE),IF(LEN(D326)&gt;0,VLOOKUP(D326,'Account Codes'!$H$2:$I$12186,2,FALSE),"")))</f>
        <v/>
      </c>
      <c r="F326" s="81"/>
      <c r="G326" s="61"/>
      <c r="H326" s="112" t="str">
        <f>IF(LEN(G326)=0,"",VLOOKUP(VALUE(G326),'Account Codes'!$A$2:$C$788,2,FALSE))</f>
        <v/>
      </c>
      <c r="I326" s="50"/>
      <c r="J326" s="184" t="s">
        <v>18</v>
      </c>
      <c r="K326" s="51"/>
      <c r="L326" s="102">
        <f t="shared" si="32"/>
        <v>0</v>
      </c>
      <c r="M326" s="122">
        <f t="shared" si="33"/>
        <v>0</v>
      </c>
      <c r="N326" s="51"/>
      <c r="O326" s="51"/>
      <c r="P326" s="122">
        <f t="shared" si="34"/>
        <v>0</v>
      </c>
      <c r="Q326" s="179"/>
      <c r="R326" s="175"/>
      <c r="S326" s="176" t="str">
        <f t="shared" si="35"/>
        <v/>
      </c>
      <c r="T326" s="65" t="str">
        <f t="shared" si="36"/>
        <v/>
      </c>
      <c r="U326">
        <f t="shared" si="37"/>
        <v>0</v>
      </c>
      <c r="W326" s="175" t="str">
        <f t="shared" si="38"/>
        <v/>
      </c>
    </row>
    <row r="327" spans="1:23" ht="15" x14ac:dyDescent="0.2">
      <c r="A327" s="102">
        <v>304</v>
      </c>
      <c r="B327" s="104" t="str">
        <f>IF(G327="","",VLOOKUP(G327,'Account Codes'!$A$2:$C$788,3,FALSE))</f>
        <v/>
      </c>
      <c r="C327" s="183" t="str">
        <f t="shared" si="39"/>
        <v/>
      </c>
      <c r="D327" s="81"/>
      <c r="E327" s="112" t="str">
        <f>IF(AND(LEN(D327)&gt;0,LEN(C327)&gt;0),"ERROR - please do not enter internal order AND cost centre",IF(LEN(C327)&gt;0,VLOOKUP(C327,'Account Codes'!$E$2:$F$5001,2,FALSE),IF(LEN(D327)&gt;0,VLOOKUP(D327,'Account Codes'!$H$2:$I$12186,2,FALSE),"")))</f>
        <v/>
      </c>
      <c r="F327" s="81"/>
      <c r="G327" s="61"/>
      <c r="H327" s="112" t="str">
        <f>IF(LEN(G327)=0,"",VLOOKUP(VALUE(G327),'Account Codes'!$A$2:$C$788,2,FALSE))</f>
        <v/>
      </c>
      <c r="I327" s="50"/>
      <c r="J327" s="184" t="s">
        <v>18</v>
      </c>
      <c r="K327" s="51"/>
      <c r="L327" s="102">
        <f t="shared" si="32"/>
        <v>0</v>
      </c>
      <c r="M327" s="122">
        <f t="shared" si="33"/>
        <v>0</v>
      </c>
      <c r="N327" s="51"/>
      <c r="O327" s="51"/>
      <c r="P327" s="122">
        <f t="shared" si="34"/>
        <v>0</v>
      </c>
      <c r="Q327" s="179"/>
      <c r="R327" s="175"/>
      <c r="S327" s="176" t="str">
        <f t="shared" si="35"/>
        <v/>
      </c>
      <c r="T327" s="65" t="str">
        <f t="shared" si="36"/>
        <v/>
      </c>
      <c r="U327">
        <f t="shared" si="37"/>
        <v>0</v>
      </c>
      <c r="W327" s="175" t="str">
        <f t="shared" si="38"/>
        <v/>
      </c>
    </row>
    <row r="328" spans="1:23" ht="15" x14ac:dyDescent="0.2">
      <c r="A328" s="102">
        <v>305</v>
      </c>
      <c r="B328" s="104" t="str">
        <f>IF(G328="","",VLOOKUP(G328,'Account Codes'!$A$2:$C$788,3,FALSE))</f>
        <v/>
      </c>
      <c r="C328" s="183" t="str">
        <f t="shared" si="39"/>
        <v/>
      </c>
      <c r="D328" s="81"/>
      <c r="E328" s="112" t="str">
        <f>IF(AND(LEN(D328)&gt;0,LEN(C328)&gt;0),"ERROR - please do not enter internal order AND cost centre",IF(LEN(C328)&gt;0,VLOOKUP(C328,'Account Codes'!$E$2:$F$5001,2,FALSE),IF(LEN(D328)&gt;0,VLOOKUP(D328,'Account Codes'!$H$2:$I$12186,2,FALSE),"")))</f>
        <v/>
      </c>
      <c r="F328" s="81"/>
      <c r="G328" s="61"/>
      <c r="H328" s="112" t="str">
        <f>IF(LEN(G328)=0,"",VLOOKUP(VALUE(G328),'Account Codes'!$A$2:$C$788,2,FALSE))</f>
        <v/>
      </c>
      <c r="I328" s="50"/>
      <c r="J328" s="184" t="s">
        <v>18</v>
      </c>
      <c r="K328" s="51"/>
      <c r="L328" s="102">
        <f t="shared" si="32"/>
        <v>0</v>
      </c>
      <c r="M328" s="122">
        <f t="shared" si="33"/>
        <v>0</v>
      </c>
      <c r="N328" s="51"/>
      <c r="O328" s="51"/>
      <c r="P328" s="122">
        <f t="shared" si="34"/>
        <v>0</v>
      </c>
      <c r="Q328" s="179"/>
      <c r="R328" s="175"/>
      <c r="S328" s="176" t="str">
        <f t="shared" si="35"/>
        <v/>
      </c>
      <c r="T328" s="65" t="str">
        <f t="shared" si="36"/>
        <v/>
      </c>
      <c r="U328">
        <f t="shared" si="37"/>
        <v>0</v>
      </c>
      <c r="W328" s="175" t="str">
        <f t="shared" si="38"/>
        <v/>
      </c>
    </row>
    <row r="329" spans="1:23" ht="15" x14ac:dyDescent="0.2">
      <c r="A329" s="102">
        <v>306</v>
      </c>
      <c r="B329" s="104" t="str">
        <f>IF(G329="","",VLOOKUP(G329,'Account Codes'!$A$2:$C$788,3,FALSE))</f>
        <v/>
      </c>
      <c r="C329" s="183" t="str">
        <f t="shared" si="39"/>
        <v/>
      </c>
      <c r="D329" s="81"/>
      <c r="E329" s="112" t="str">
        <f>IF(AND(LEN(D329)&gt;0,LEN(C329)&gt;0),"ERROR - please do not enter internal order AND cost centre",IF(LEN(C329)&gt;0,VLOOKUP(C329,'Account Codes'!$E$2:$F$5001,2,FALSE),IF(LEN(D329)&gt;0,VLOOKUP(D329,'Account Codes'!$H$2:$I$12186,2,FALSE),"")))</f>
        <v/>
      </c>
      <c r="F329" s="81"/>
      <c r="G329" s="61"/>
      <c r="H329" s="112" t="str">
        <f>IF(LEN(G329)=0,"",VLOOKUP(VALUE(G329),'Account Codes'!$A$2:$C$788,2,FALSE))</f>
        <v/>
      </c>
      <c r="I329" s="50"/>
      <c r="J329" s="184" t="s">
        <v>18</v>
      </c>
      <c r="K329" s="51"/>
      <c r="L329" s="102">
        <f t="shared" si="32"/>
        <v>0</v>
      </c>
      <c r="M329" s="122">
        <f t="shared" si="33"/>
        <v>0</v>
      </c>
      <c r="N329" s="51"/>
      <c r="O329" s="51"/>
      <c r="P329" s="122">
        <f t="shared" si="34"/>
        <v>0</v>
      </c>
      <c r="Q329" s="179"/>
      <c r="R329" s="175"/>
      <c r="S329" s="176" t="str">
        <f t="shared" si="35"/>
        <v/>
      </c>
      <c r="T329" s="65" t="str">
        <f t="shared" si="36"/>
        <v/>
      </c>
      <c r="U329">
        <f t="shared" si="37"/>
        <v>0</v>
      </c>
      <c r="W329" s="175" t="str">
        <f t="shared" si="38"/>
        <v/>
      </c>
    </row>
    <row r="330" spans="1:23" ht="15" x14ac:dyDescent="0.2">
      <c r="A330" s="102">
        <v>307</v>
      </c>
      <c r="B330" s="104" t="str">
        <f>IF(G330="","",VLOOKUP(G330,'Account Codes'!$A$2:$C$788,3,FALSE))</f>
        <v/>
      </c>
      <c r="C330" s="183" t="str">
        <f t="shared" si="39"/>
        <v/>
      </c>
      <c r="D330" s="81"/>
      <c r="E330" s="112" t="str">
        <f>IF(AND(LEN(D330)&gt;0,LEN(C330)&gt;0),"ERROR - please do not enter internal order AND cost centre",IF(LEN(C330)&gt;0,VLOOKUP(C330,'Account Codes'!$E$2:$F$5001,2,FALSE),IF(LEN(D330)&gt;0,VLOOKUP(D330,'Account Codes'!$H$2:$I$12186,2,FALSE),"")))</f>
        <v/>
      </c>
      <c r="F330" s="81"/>
      <c r="G330" s="61"/>
      <c r="H330" s="112" t="str">
        <f>IF(LEN(G330)=0,"",VLOOKUP(VALUE(G330),'Account Codes'!$A$2:$C$788,2,FALSE))</f>
        <v/>
      </c>
      <c r="I330" s="50"/>
      <c r="J330" s="184" t="s">
        <v>18</v>
      </c>
      <c r="K330" s="51"/>
      <c r="L330" s="102">
        <f t="shared" si="32"/>
        <v>0</v>
      </c>
      <c r="M330" s="122">
        <f t="shared" si="33"/>
        <v>0</v>
      </c>
      <c r="N330" s="51"/>
      <c r="O330" s="51"/>
      <c r="P330" s="122">
        <f t="shared" si="34"/>
        <v>0</v>
      </c>
      <c r="Q330" s="179"/>
      <c r="R330" s="175"/>
      <c r="S330" s="176" t="str">
        <f t="shared" si="35"/>
        <v/>
      </c>
      <c r="T330" s="65" t="str">
        <f t="shared" si="36"/>
        <v/>
      </c>
      <c r="U330">
        <f t="shared" si="37"/>
        <v>0</v>
      </c>
      <c r="W330" s="175" t="str">
        <f t="shared" si="38"/>
        <v/>
      </c>
    </row>
    <row r="331" spans="1:23" ht="15" x14ac:dyDescent="0.2">
      <c r="A331" s="102">
        <v>308</v>
      </c>
      <c r="B331" s="104" t="str">
        <f>IF(G331="","",VLOOKUP(G331,'Account Codes'!$A$2:$C$788,3,FALSE))</f>
        <v/>
      </c>
      <c r="C331" s="183" t="str">
        <f t="shared" si="39"/>
        <v/>
      </c>
      <c r="D331" s="81"/>
      <c r="E331" s="112" t="str">
        <f>IF(AND(LEN(D331)&gt;0,LEN(C331)&gt;0),"ERROR - please do not enter internal order AND cost centre",IF(LEN(C331)&gt;0,VLOOKUP(C331,'Account Codes'!$E$2:$F$5001,2,FALSE),IF(LEN(D331)&gt;0,VLOOKUP(D331,'Account Codes'!$H$2:$I$12186,2,FALSE),"")))</f>
        <v/>
      </c>
      <c r="F331" s="81"/>
      <c r="G331" s="61"/>
      <c r="H331" s="112" t="str">
        <f>IF(LEN(G331)=0,"",VLOOKUP(VALUE(G331),'Account Codes'!$A$2:$C$788,2,FALSE))</f>
        <v/>
      </c>
      <c r="I331" s="50"/>
      <c r="J331" s="184" t="s">
        <v>18</v>
      </c>
      <c r="K331" s="51"/>
      <c r="L331" s="102">
        <f t="shared" si="32"/>
        <v>0</v>
      </c>
      <c r="M331" s="122">
        <f t="shared" si="33"/>
        <v>0</v>
      </c>
      <c r="N331" s="51"/>
      <c r="O331" s="51"/>
      <c r="P331" s="122">
        <f t="shared" si="34"/>
        <v>0</v>
      </c>
      <c r="Q331" s="179"/>
      <c r="R331" s="175"/>
      <c r="S331" s="176" t="str">
        <f t="shared" si="35"/>
        <v/>
      </c>
      <c r="T331" s="65" t="str">
        <f t="shared" si="36"/>
        <v/>
      </c>
      <c r="U331">
        <f t="shared" si="37"/>
        <v>0</v>
      </c>
      <c r="W331" s="175" t="str">
        <f t="shared" si="38"/>
        <v/>
      </c>
    </row>
    <row r="332" spans="1:23" ht="15" x14ac:dyDescent="0.2">
      <c r="A332" s="102">
        <v>309</v>
      </c>
      <c r="B332" s="104" t="str">
        <f>IF(G332="","",VLOOKUP(G332,'Account Codes'!$A$2:$C$788,3,FALSE))</f>
        <v/>
      </c>
      <c r="C332" s="183" t="str">
        <f t="shared" si="39"/>
        <v/>
      </c>
      <c r="D332" s="81"/>
      <c r="E332" s="112" t="str">
        <f>IF(AND(LEN(D332)&gt;0,LEN(C332)&gt;0),"ERROR - please do not enter internal order AND cost centre",IF(LEN(C332)&gt;0,VLOOKUP(C332,'Account Codes'!$E$2:$F$5001,2,FALSE),IF(LEN(D332)&gt;0,VLOOKUP(D332,'Account Codes'!$H$2:$I$12186,2,FALSE),"")))</f>
        <v/>
      </c>
      <c r="F332" s="81"/>
      <c r="G332" s="61"/>
      <c r="H332" s="112" t="str">
        <f>IF(LEN(G332)=0,"",VLOOKUP(VALUE(G332),'Account Codes'!$A$2:$C$788,2,FALSE))</f>
        <v/>
      </c>
      <c r="I332" s="50"/>
      <c r="J332" s="184" t="s">
        <v>18</v>
      </c>
      <c r="K332" s="51"/>
      <c r="L332" s="102">
        <f t="shared" si="32"/>
        <v>0</v>
      </c>
      <c r="M332" s="122">
        <f t="shared" si="33"/>
        <v>0</v>
      </c>
      <c r="N332" s="51"/>
      <c r="O332" s="51"/>
      <c r="P332" s="122">
        <f t="shared" si="34"/>
        <v>0</v>
      </c>
      <c r="Q332" s="179"/>
      <c r="R332" s="175"/>
      <c r="S332" s="176" t="str">
        <f t="shared" si="35"/>
        <v/>
      </c>
      <c r="T332" s="65" t="str">
        <f t="shared" si="36"/>
        <v/>
      </c>
      <c r="U332">
        <f t="shared" si="37"/>
        <v>0</v>
      </c>
      <c r="W332" s="175" t="str">
        <f t="shared" si="38"/>
        <v/>
      </c>
    </row>
    <row r="333" spans="1:23" ht="15" x14ac:dyDescent="0.2">
      <c r="A333" s="102">
        <v>310</v>
      </c>
      <c r="B333" s="104" t="str">
        <f>IF(G333="","",VLOOKUP(G333,'Account Codes'!$A$2:$C$788,3,FALSE))</f>
        <v/>
      </c>
      <c r="C333" s="183" t="str">
        <f t="shared" si="39"/>
        <v/>
      </c>
      <c r="D333" s="81"/>
      <c r="E333" s="112" t="str">
        <f>IF(AND(LEN(D333)&gt;0,LEN(C333)&gt;0),"ERROR - please do not enter internal order AND cost centre",IF(LEN(C333)&gt;0,VLOOKUP(C333,'Account Codes'!$E$2:$F$5001,2,FALSE),IF(LEN(D333)&gt;0,VLOOKUP(D333,'Account Codes'!$H$2:$I$12186,2,FALSE),"")))</f>
        <v/>
      </c>
      <c r="F333" s="81"/>
      <c r="G333" s="61"/>
      <c r="H333" s="112" t="str">
        <f>IF(LEN(G333)=0,"",VLOOKUP(VALUE(G333),'Account Codes'!$A$2:$C$788,2,FALSE))</f>
        <v/>
      </c>
      <c r="I333" s="50"/>
      <c r="J333" s="184" t="s">
        <v>18</v>
      </c>
      <c r="K333" s="51"/>
      <c r="L333" s="102">
        <f t="shared" si="32"/>
        <v>0</v>
      </c>
      <c r="M333" s="122">
        <f t="shared" si="33"/>
        <v>0</v>
      </c>
      <c r="N333" s="51"/>
      <c r="O333" s="51"/>
      <c r="P333" s="122">
        <f t="shared" si="34"/>
        <v>0</v>
      </c>
      <c r="Q333" s="179"/>
      <c r="R333" s="175"/>
      <c r="S333" s="176" t="str">
        <f t="shared" si="35"/>
        <v/>
      </c>
      <c r="T333" s="65" t="str">
        <f t="shared" si="36"/>
        <v/>
      </c>
      <c r="U333">
        <f t="shared" si="37"/>
        <v>0</v>
      </c>
      <c r="W333" s="175" t="str">
        <f t="shared" si="38"/>
        <v/>
      </c>
    </row>
    <row r="334" spans="1:23" ht="15" x14ac:dyDescent="0.2">
      <c r="A334" s="102">
        <v>311</v>
      </c>
      <c r="B334" s="104" t="str">
        <f>IF(G334="","",VLOOKUP(G334,'Account Codes'!$A$2:$C$788,3,FALSE))</f>
        <v/>
      </c>
      <c r="C334" s="183" t="str">
        <f t="shared" si="39"/>
        <v/>
      </c>
      <c r="D334" s="81"/>
      <c r="E334" s="112" t="str">
        <f>IF(AND(LEN(D334)&gt;0,LEN(C334)&gt;0),"ERROR - please do not enter internal order AND cost centre",IF(LEN(C334)&gt;0,VLOOKUP(C334,'Account Codes'!$E$2:$F$5001,2,FALSE),IF(LEN(D334)&gt;0,VLOOKUP(D334,'Account Codes'!$H$2:$I$12186,2,FALSE),"")))</f>
        <v/>
      </c>
      <c r="F334" s="81"/>
      <c r="G334" s="61"/>
      <c r="H334" s="112" t="str">
        <f>IF(LEN(G334)=0,"",VLOOKUP(VALUE(G334),'Account Codes'!$A$2:$C$788,2,FALSE))</f>
        <v/>
      </c>
      <c r="I334" s="50"/>
      <c r="J334" s="184" t="s">
        <v>18</v>
      </c>
      <c r="K334" s="51"/>
      <c r="L334" s="102">
        <f t="shared" si="32"/>
        <v>0</v>
      </c>
      <c r="M334" s="122">
        <f t="shared" si="33"/>
        <v>0</v>
      </c>
      <c r="N334" s="51"/>
      <c r="O334" s="51"/>
      <c r="P334" s="122">
        <f t="shared" si="34"/>
        <v>0</v>
      </c>
      <c r="Q334" s="179"/>
      <c r="R334" s="175"/>
      <c r="S334" s="176" t="str">
        <f t="shared" si="35"/>
        <v/>
      </c>
      <c r="T334" s="65" t="str">
        <f t="shared" si="36"/>
        <v/>
      </c>
      <c r="U334">
        <f t="shared" si="37"/>
        <v>0</v>
      </c>
      <c r="W334" s="175" t="str">
        <f t="shared" si="38"/>
        <v/>
      </c>
    </row>
    <row r="335" spans="1:23" ht="15" x14ac:dyDescent="0.2">
      <c r="A335" s="102">
        <v>312</v>
      </c>
      <c r="B335" s="104" t="str">
        <f>IF(G335="","",VLOOKUP(G335,'Account Codes'!$A$2:$C$788,3,FALSE))</f>
        <v/>
      </c>
      <c r="C335" s="183" t="str">
        <f t="shared" si="39"/>
        <v/>
      </c>
      <c r="D335" s="81"/>
      <c r="E335" s="112" t="str">
        <f>IF(AND(LEN(D335)&gt;0,LEN(C335)&gt;0),"ERROR - please do not enter internal order AND cost centre",IF(LEN(C335)&gt;0,VLOOKUP(C335,'Account Codes'!$E$2:$F$5001,2,FALSE),IF(LEN(D335)&gt;0,VLOOKUP(D335,'Account Codes'!$H$2:$I$12186,2,FALSE),"")))</f>
        <v/>
      </c>
      <c r="F335" s="81"/>
      <c r="G335" s="61"/>
      <c r="H335" s="112" t="str">
        <f>IF(LEN(G335)=0,"",VLOOKUP(VALUE(G335),'Account Codes'!$A$2:$C$788,2,FALSE))</f>
        <v/>
      </c>
      <c r="I335" s="50"/>
      <c r="J335" s="184" t="s">
        <v>18</v>
      </c>
      <c r="K335" s="51"/>
      <c r="L335" s="102">
        <f t="shared" si="32"/>
        <v>0</v>
      </c>
      <c r="M335" s="122">
        <f t="shared" si="33"/>
        <v>0</v>
      </c>
      <c r="N335" s="51"/>
      <c r="O335" s="51"/>
      <c r="P335" s="122">
        <f t="shared" si="34"/>
        <v>0</v>
      </c>
      <c r="Q335" s="179"/>
      <c r="R335" s="175"/>
      <c r="S335" s="176" t="str">
        <f t="shared" si="35"/>
        <v/>
      </c>
      <c r="T335" s="65" t="str">
        <f t="shared" si="36"/>
        <v/>
      </c>
      <c r="U335">
        <f t="shared" si="37"/>
        <v>0</v>
      </c>
      <c r="W335" s="175" t="str">
        <f t="shared" si="38"/>
        <v/>
      </c>
    </row>
    <row r="336" spans="1:23" ht="15" x14ac:dyDescent="0.2">
      <c r="A336" s="102">
        <v>313</v>
      </c>
      <c r="B336" s="104" t="str">
        <f>IF(G336="","",VLOOKUP(G336,'Account Codes'!$A$2:$C$788,3,FALSE))</f>
        <v/>
      </c>
      <c r="C336" s="183" t="str">
        <f t="shared" si="39"/>
        <v/>
      </c>
      <c r="D336" s="81"/>
      <c r="E336" s="112" t="str">
        <f>IF(AND(LEN(D336)&gt;0,LEN(C336)&gt;0),"ERROR - please do not enter internal order AND cost centre",IF(LEN(C336)&gt;0,VLOOKUP(C336,'Account Codes'!$E$2:$F$5001,2,FALSE),IF(LEN(D336)&gt;0,VLOOKUP(D336,'Account Codes'!$H$2:$I$12186,2,FALSE),"")))</f>
        <v/>
      </c>
      <c r="F336" s="81"/>
      <c r="G336" s="61"/>
      <c r="H336" s="112" t="str">
        <f>IF(LEN(G336)=0,"",VLOOKUP(VALUE(G336),'Account Codes'!$A$2:$C$788,2,FALSE))</f>
        <v/>
      </c>
      <c r="I336" s="50"/>
      <c r="J336" s="184" t="s">
        <v>18</v>
      </c>
      <c r="K336" s="51"/>
      <c r="L336" s="102">
        <f t="shared" si="32"/>
        <v>0</v>
      </c>
      <c r="M336" s="122">
        <f t="shared" si="33"/>
        <v>0</v>
      </c>
      <c r="N336" s="51"/>
      <c r="O336" s="51"/>
      <c r="P336" s="122">
        <f t="shared" si="34"/>
        <v>0</v>
      </c>
      <c r="Q336" s="179"/>
      <c r="R336" s="175"/>
      <c r="S336" s="176" t="str">
        <f t="shared" si="35"/>
        <v/>
      </c>
      <c r="T336" s="65" t="str">
        <f t="shared" si="36"/>
        <v/>
      </c>
      <c r="U336">
        <f t="shared" si="37"/>
        <v>0</v>
      </c>
      <c r="W336" s="175" t="str">
        <f t="shared" si="38"/>
        <v/>
      </c>
    </row>
    <row r="337" spans="1:23" ht="15" x14ac:dyDescent="0.2">
      <c r="A337" s="102">
        <v>314</v>
      </c>
      <c r="B337" s="104" t="str">
        <f>IF(G337="","",VLOOKUP(G337,'Account Codes'!$A$2:$C$788,3,FALSE))</f>
        <v/>
      </c>
      <c r="C337" s="183" t="str">
        <f t="shared" si="39"/>
        <v/>
      </c>
      <c r="D337" s="81"/>
      <c r="E337" s="112" t="str">
        <f>IF(AND(LEN(D337)&gt;0,LEN(C337)&gt;0),"ERROR - please do not enter internal order AND cost centre",IF(LEN(C337)&gt;0,VLOOKUP(C337,'Account Codes'!$E$2:$F$5001,2,FALSE),IF(LEN(D337)&gt;0,VLOOKUP(D337,'Account Codes'!$H$2:$I$12186,2,FALSE),"")))</f>
        <v/>
      </c>
      <c r="F337" s="81"/>
      <c r="G337" s="61"/>
      <c r="H337" s="112" t="str">
        <f>IF(LEN(G337)=0,"",VLOOKUP(VALUE(G337),'Account Codes'!$A$2:$C$788,2,FALSE))</f>
        <v/>
      </c>
      <c r="I337" s="50"/>
      <c r="J337" s="184" t="s">
        <v>18</v>
      </c>
      <c r="K337" s="51"/>
      <c r="L337" s="102">
        <f t="shared" si="32"/>
        <v>0</v>
      </c>
      <c r="M337" s="122">
        <f t="shared" si="33"/>
        <v>0</v>
      </c>
      <c r="N337" s="51"/>
      <c r="O337" s="51"/>
      <c r="P337" s="122">
        <f t="shared" si="34"/>
        <v>0</v>
      </c>
      <c r="Q337" s="179"/>
      <c r="R337" s="175"/>
      <c r="S337" s="176" t="str">
        <f t="shared" si="35"/>
        <v/>
      </c>
      <c r="T337" s="65" t="str">
        <f t="shared" si="36"/>
        <v/>
      </c>
      <c r="U337">
        <f t="shared" si="37"/>
        <v>0</v>
      </c>
      <c r="W337" s="175" t="str">
        <f t="shared" si="38"/>
        <v/>
      </c>
    </row>
    <row r="338" spans="1:23" ht="15" x14ac:dyDescent="0.2">
      <c r="A338" s="102">
        <v>315</v>
      </c>
      <c r="B338" s="104" t="str">
        <f>IF(G338="","",VLOOKUP(G338,'Account Codes'!$A$2:$C$788,3,FALSE))</f>
        <v/>
      </c>
      <c r="C338" s="183" t="str">
        <f t="shared" si="39"/>
        <v/>
      </c>
      <c r="D338" s="81"/>
      <c r="E338" s="112" t="str">
        <f>IF(AND(LEN(D338)&gt;0,LEN(C338)&gt;0),"ERROR - please do not enter internal order AND cost centre",IF(LEN(C338)&gt;0,VLOOKUP(C338,'Account Codes'!$E$2:$F$5001,2,FALSE),IF(LEN(D338)&gt;0,VLOOKUP(D338,'Account Codes'!$H$2:$I$12186,2,FALSE),"")))</f>
        <v/>
      </c>
      <c r="F338" s="81"/>
      <c r="G338" s="61"/>
      <c r="H338" s="112" t="str">
        <f>IF(LEN(G338)=0,"",VLOOKUP(VALUE(G338),'Account Codes'!$A$2:$C$788,2,FALSE))</f>
        <v/>
      </c>
      <c r="I338" s="50"/>
      <c r="J338" s="184" t="s">
        <v>18</v>
      </c>
      <c r="K338" s="51"/>
      <c r="L338" s="102">
        <f t="shared" si="32"/>
        <v>0</v>
      </c>
      <c r="M338" s="122">
        <f t="shared" si="33"/>
        <v>0</v>
      </c>
      <c r="N338" s="51"/>
      <c r="O338" s="51"/>
      <c r="P338" s="122">
        <f t="shared" si="34"/>
        <v>0</v>
      </c>
      <c r="Q338" s="179"/>
      <c r="R338" s="175"/>
      <c r="S338" s="176" t="str">
        <f t="shared" si="35"/>
        <v/>
      </c>
      <c r="T338" s="65" t="str">
        <f t="shared" si="36"/>
        <v/>
      </c>
      <c r="U338">
        <f t="shared" si="37"/>
        <v>0</v>
      </c>
      <c r="W338" s="175" t="str">
        <f t="shared" si="38"/>
        <v/>
      </c>
    </row>
    <row r="339" spans="1:23" ht="15" x14ac:dyDescent="0.2">
      <c r="A339" s="102">
        <v>316</v>
      </c>
      <c r="B339" s="104" t="str">
        <f>IF(G339="","",VLOOKUP(G339,'Account Codes'!$A$2:$C$788,3,FALSE))</f>
        <v/>
      </c>
      <c r="C339" s="183" t="str">
        <f t="shared" si="39"/>
        <v/>
      </c>
      <c r="D339" s="81"/>
      <c r="E339" s="112" t="str">
        <f>IF(AND(LEN(D339)&gt;0,LEN(C339)&gt;0),"ERROR - please do not enter internal order AND cost centre",IF(LEN(C339)&gt;0,VLOOKUP(C339,'Account Codes'!$E$2:$F$5001,2,FALSE),IF(LEN(D339)&gt;0,VLOOKUP(D339,'Account Codes'!$H$2:$I$12186,2,FALSE),"")))</f>
        <v/>
      </c>
      <c r="F339" s="81"/>
      <c r="G339" s="61"/>
      <c r="H339" s="112" t="str">
        <f>IF(LEN(G339)=0,"",VLOOKUP(VALUE(G339),'Account Codes'!$A$2:$C$788,2,FALSE))</f>
        <v/>
      </c>
      <c r="I339" s="50"/>
      <c r="J339" s="184" t="s">
        <v>18</v>
      </c>
      <c r="K339" s="51"/>
      <c r="L339" s="102">
        <f t="shared" si="32"/>
        <v>0</v>
      </c>
      <c r="M339" s="122">
        <f t="shared" si="33"/>
        <v>0</v>
      </c>
      <c r="N339" s="51"/>
      <c r="O339" s="51"/>
      <c r="P339" s="122">
        <f t="shared" si="34"/>
        <v>0</v>
      </c>
      <c r="Q339" s="179"/>
      <c r="R339" s="175"/>
      <c r="S339" s="176" t="str">
        <f t="shared" si="35"/>
        <v/>
      </c>
      <c r="T339" s="65" t="str">
        <f t="shared" si="36"/>
        <v/>
      </c>
      <c r="U339">
        <f t="shared" si="37"/>
        <v>0</v>
      </c>
      <c r="W339" s="175" t="str">
        <f t="shared" si="38"/>
        <v/>
      </c>
    </row>
    <row r="340" spans="1:23" ht="15" x14ac:dyDescent="0.2">
      <c r="A340" s="102">
        <v>317</v>
      </c>
      <c r="B340" s="104" t="str">
        <f>IF(G340="","",VLOOKUP(G340,'Account Codes'!$A$2:$C$788,3,FALSE))</f>
        <v/>
      </c>
      <c r="C340" s="183" t="str">
        <f t="shared" si="39"/>
        <v/>
      </c>
      <c r="D340" s="81"/>
      <c r="E340" s="112" t="str">
        <f>IF(AND(LEN(D340)&gt;0,LEN(C340)&gt;0),"ERROR - please do not enter internal order AND cost centre",IF(LEN(C340)&gt;0,VLOOKUP(C340,'Account Codes'!$E$2:$F$5001,2,FALSE),IF(LEN(D340)&gt;0,VLOOKUP(D340,'Account Codes'!$H$2:$I$12186,2,FALSE),"")))</f>
        <v/>
      </c>
      <c r="F340" s="81"/>
      <c r="G340" s="61"/>
      <c r="H340" s="112" t="str">
        <f>IF(LEN(G340)=0,"",VLOOKUP(VALUE(G340),'Account Codes'!$A$2:$C$788,2,FALSE))</f>
        <v/>
      </c>
      <c r="I340" s="50"/>
      <c r="J340" s="184" t="s">
        <v>18</v>
      </c>
      <c r="K340" s="51"/>
      <c r="L340" s="102">
        <f t="shared" si="32"/>
        <v>0</v>
      </c>
      <c r="M340" s="122">
        <f t="shared" si="33"/>
        <v>0</v>
      </c>
      <c r="N340" s="51"/>
      <c r="O340" s="51"/>
      <c r="P340" s="122">
        <f t="shared" si="34"/>
        <v>0</v>
      </c>
      <c r="Q340" s="179"/>
      <c r="R340" s="175"/>
      <c r="S340" s="176" t="str">
        <f t="shared" si="35"/>
        <v/>
      </c>
      <c r="T340" s="65" t="str">
        <f t="shared" si="36"/>
        <v/>
      </c>
      <c r="U340">
        <f t="shared" si="37"/>
        <v>0</v>
      </c>
      <c r="W340" s="175" t="str">
        <f t="shared" si="38"/>
        <v/>
      </c>
    </row>
    <row r="341" spans="1:23" ht="15" x14ac:dyDescent="0.2">
      <c r="A341" s="102">
        <v>318</v>
      </c>
      <c r="B341" s="104" t="str">
        <f>IF(G341="","",VLOOKUP(G341,'Account Codes'!$A$2:$C$788,3,FALSE))</f>
        <v/>
      </c>
      <c r="C341" s="183" t="str">
        <f t="shared" si="39"/>
        <v/>
      </c>
      <c r="D341" s="81"/>
      <c r="E341" s="112" t="str">
        <f>IF(AND(LEN(D341)&gt;0,LEN(C341)&gt;0),"ERROR - please do not enter internal order AND cost centre",IF(LEN(C341)&gt;0,VLOOKUP(C341,'Account Codes'!$E$2:$F$5001,2,FALSE),IF(LEN(D341)&gt;0,VLOOKUP(D341,'Account Codes'!$H$2:$I$12186,2,FALSE),"")))</f>
        <v/>
      </c>
      <c r="F341" s="81"/>
      <c r="G341" s="61"/>
      <c r="H341" s="112" t="str">
        <f>IF(LEN(G341)=0,"",VLOOKUP(VALUE(G341),'Account Codes'!$A$2:$C$788,2,FALSE))</f>
        <v/>
      </c>
      <c r="I341" s="50"/>
      <c r="J341" s="184" t="s">
        <v>18</v>
      </c>
      <c r="K341" s="51"/>
      <c r="L341" s="102">
        <f t="shared" si="32"/>
        <v>0</v>
      </c>
      <c r="M341" s="122">
        <f t="shared" si="33"/>
        <v>0</v>
      </c>
      <c r="N341" s="51"/>
      <c r="O341" s="51"/>
      <c r="P341" s="122">
        <f t="shared" si="34"/>
        <v>0</v>
      </c>
      <c r="Q341" s="179"/>
      <c r="R341" s="175"/>
      <c r="S341" s="176" t="str">
        <f t="shared" si="35"/>
        <v/>
      </c>
      <c r="T341" s="65" t="str">
        <f t="shared" si="36"/>
        <v/>
      </c>
      <c r="U341">
        <f t="shared" si="37"/>
        <v>0</v>
      </c>
      <c r="W341" s="175" t="str">
        <f t="shared" si="38"/>
        <v/>
      </c>
    </row>
    <row r="342" spans="1:23" ht="15" x14ac:dyDescent="0.2">
      <c r="A342" s="102">
        <v>319</v>
      </c>
      <c r="B342" s="104" t="str">
        <f>IF(G342="","",VLOOKUP(G342,'Account Codes'!$A$2:$C$788,3,FALSE))</f>
        <v/>
      </c>
      <c r="C342" s="183" t="str">
        <f t="shared" si="39"/>
        <v/>
      </c>
      <c r="D342" s="81"/>
      <c r="E342" s="112" t="str">
        <f>IF(AND(LEN(D342)&gt;0,LEN(C342)&gt;0),"ERROR - please do not enter internal order AND cost centre",IF(LEN(C342)&gt;0,VLOOKUP(C342,'Account Codes'!$E$2:$F$5001,2,FALSE),IF(LEN(D342)&gt;0,VLOOKUP(D342,'Account Codes'!$H$2:$I$12186,2,FALSE),"")))</f>
        <v/>
      </c>
      <c r="F342" s="81"/>
      <c r="G342" s="61"/>
      <c r="H342" s="112" t="str">
        <f>IF(LEN(G342)=0,"",VLOOKUP(VALUE(G342),'Account Codes'!$A$2:$C$788,2,FALSE))</f>
        <v/>
      </c>
      <c r="I342" s="50"/>
      <c r="J342" s="184" t="s">
        <v>18</v>
      </c>
      <c r="K342" s="51"/>
      <c r="L342" s="102">
        <f t="shared" si="32"/>
        <v>0</v>
      </c>
      <c r="M342" s="122">
        <f t="shared" si="33"/>
        <v>0</v>
      </c>
      <c r="N342" s="51"/>
      <c r="O342" s="51"/>
      <c r="P342" s="122">
        <f t="shared" si="34"/>
        <v>0</v>
      </c>
      <c r="Q342" s="179"/>
      <c r="R342" s="175"/>
      <c r="S342" s="176" t="str">
        <f t="shared" si="35"/>
        <v/>
      </c>
      <c r="T342" s="65" t="str">
        <f t="shared" si="36"/>
        <v/>
      </c>
      <c r="U342">
        <f t="shared" si="37"/>
        <v>0</v>
      </c>
      <c r="W342" s="175" t="str">
        <f t="shared" si="38"/>
        <v/>
      </c>
    </row>
    <row r="343" spans="1:23" ht="15" x14ac:dyDescent="0.2">
      <c r="A343" s="102">
        <v>320</v>
      </c>
      <c r="B343" s="104" t="str">
        <f>IF(G343="","",VLOOKUP(G343,'Account Codes'!$A$2:$C$788,3,FALSE))</f>
        <v/>
      </c>
      <c r="C343" s="183" t="str">
        <f t="shared" si="39"/>
        <v/>
      </c>
      <c r="D343" s="81"/>
      <c r="E343" s="112" t="str">
        <f>IF(AND(LEN(D343)&gt;0,LEN(C343)&gt;0),"ERROR - please do not enter internal order AND cost centre",IF(LEN(C343)&gt;0,VLOOKUP(C343,'Account Codes'!$E$2:$F$5001,2,FALSE),IF(LEN(D343)&gt;0,VLOOKUP(D343,'Account Codes'!$H$2:$I$12186,2,FALSE),"")))</f>
        <v/>
      </c>
      <c r="F343" s="81"/>
      <c r="G343" s="61"/>
      <c r="H343" s="112" t="str">
        <f>IF(LEN(G343)=0,"",VLOOKUP(VALUE(G343),'Account Codes'!$A$2:$C$788,2,FALSE))</f>
        <v/>
      </c>
      <c r="I343" s="50"/>
      <c r="J343" s="184" t="s">
        <v>18</v>
      </c>
      <c r="K343" s="51"/>
      <c r="L343" s="102">
        <f t="shared" si="32"/>
        <v>0</v>
      </c>
      <c r="M343" s="122">
        <f t="shared" si="33"/>
        <v>0</v>
      </c>
      <c r="N343" s="51"/>
      <c r="O343" s="51"/>
      <c r="P343" s="122">
        <f t="shared" si="34"/>
        <v>0</v>
      </c>
      <c r="Q343" s="179"/>
      <c r="R343" s="175"/>
      <c r="S343" s="176" t="str">
        <f t="shared" si="35"/>
        <v/>
      </c>
      <c r="T343" s="65" t="str">
        <f t="shared" si="36"/>
        <v/>
      </c>
      <c r="U343">
        <f t="shared" si="37"/>
        <v>0</v>
      </c>
      <c r="W343" s="175" t="str">
        <f t="shared" si="38"/>
        <v/>
      </c>
    </row>
    <row r="344" spans="1:23" ht="15" x14ac:dyDescent="0.2">
      <c r="A344" s="102">
        <v>321</v>
      </c>
      <c r="B344" s="104" t="str">
        <f>IF(G344="","",VLOOKUP(G344,'Account Codes'!$A$2:$C$788,3,FALSE))</f>
        <v/>
      </c>
      <c r="C344" s="183" t="str">
        <f t="shared" si="39"/>
        <v/>
      </c>
      <c r="D344" s="81"/>
      <c r="E344" s="112" t="str">
        <f>IF(AND(LEN(D344)&gt;0,LEN(C344)&gt;0),"ERROR - please do not enter internal order AND cost centre",IF(LEN(C344)&gt;0,VLOOKUP(C344,'Account Codes'!$E$2:$F$5001,2,FALSE),IF(LEN(D344)&gt;0,VLOOKUP(D344,'Account Codes'!$H$2:$I$12186,2,FALSE),"")))</f>
        <v/>
      </c>
      <c r="F344" s="81"/>
      <c r="G344" s="61"/>
      <c r="H344" s="112" t="str">
        <f>IF(LEN(G344)=0,"",VLOOKUP(VALUE(G344),'Account Codes'!$A$2:$C$788,2,FALSE))</f>
        <v/>
      </c>
      <c r="I344" s="50"/>
      <c r="J344" s="184" t="s">
        <v>18</v>
      </c>
      <c r="K344" s="51"/>
      <c r="L344" s="102">
        <f t="shared" si="32"/>
        <v>0</v>
      </c>
      <c r="M344" s="122">
        <f t="shared" si="33"/>
        <v>0</v>
      </c>
      <c r="N344" s="51"/>
      <c r="O344" s="51"/>
      <c r="P344" s="122">
        <f t="shared" si="34"/>
        <v>0</v>
      </c>
      <c r="Q344" s="179"/>
      <c r="R344" s="175"/>
      <c r="S344" s="176" t="str">
        <f t="shared" si="35"/>
        <v/>
      </c>
      <c r="T344" s="65" t="str">
        <f t="shared" si="36"/>
        <v/>
      </c>
      <c r="U344">
        <f t="shared" si="37"/>
        <v>0</v>
      </c>
      <c r="W344" s="175" t="str">
        <f t="shared" si="38"/>
        <v/>
      </c>
    </row>
    <row r="345" spans="1:23" ht="15" x14ac:dyDescent="0.2">
      <c r="A345" s="102">
        <v>322</v>
      </c>
      <c r="B345" s="104" t="str">
        <f>IF(G345="","",VLOOKUP(G345,'Account Codes'!$A$2:$C$788,3,FALSE))</f>
        <v/>
      </c>
      <c r="C345" s="183" t="str">
        <f t="shared" si="39"/>
        <v/>
      </c>
      <c r="D345" s="81"/>
      <c r="E345" s="112" t="str">
        <f>IF(AND(LEN(D345)&gt;0,LEN(C345)&gt;0),"ERROR - please do not enter internal order AND cost centre",IF(LEN(C345)&gt;0,VLOOKUP(C345,'Account Codes'!$E$2:$F$5001,2,FALSE),IF(LEN(D345)&gt;0,VLOOKUP(D345,'Account Codes'!$H$2:$I$12186,2,FALSE),"")))</f>
        <v/>
      </c>
      <c r="F345" s="81"/>
      <c r="G345" s="61"/>
      <c r="H345" s="112" t="str">
        <f>IF(LEN(G345)=0,"",VLOOKUP(VALUE(G345),'Account Codes'!$A$2:$C$788,2,FALSE))</f>
        <v/>
      </c>
      <c r="I345" s="50"/>
      <c r="J345" s="184" t="s">
        <v>18</v>
      </c>
      <c r="K345" s="51"/>
      <c r="L345" s="102">
        <f t="shared" ref="L345:L408" si="40">IF((M345+P345)&gt;49,("ERROR!"),SUM(M345+P345))</f>
        <v>0</v>
      </c>
      <c r="M345" s="122">
        <f t="shared" ref="M345:M408" si="41">LEN(K345)</f>
        <v>0</v>
      </c>
      <c r="N345" s="51"/>
      <c r="O345" s="51"/>
      <c r="P345" s="122">
        <f t="shared" ref="P345:P408" si="42">LEN(O345)</f>
        <v>0</v>
      </c>
      <c r="Q345" s="179"/>
      <c r="R345" s="175"/>
      <c r="S345" s="176" t="str">
        <f t="shared" ref="S345:S408" si="43">IF(G345="","",IF(N345="",1,""))</f>
        <v/>
      </c>
      <c r="T345" s="65" t="str">
        <f t="shared" ref="T345:T408" si="44">IF(G345="","",IF(O345="",1,""))</f>
        <v/>
      </c>
      <c r="U345">
        <f t="shared" ref="U345:U408" si="45">SUM(S345:T345)</f>
        <v>0</v>
      </c>
      <c r="W345" s="175" t="str">
        <f t="shared" ref="W345:W408" si="46">IF(U345=0,"","Please enter a value for Counter Party Type and Name")</f>
        <v/>
      </c>
    </row>
    <row r="346" spans="1:23" ht="15" x14ac:dyDescent="0.2">
      <c r="A346" s="102">
        <v>323</v>
      </c>
      <c r="B346" s="104" t="str">
        <f>IF(G346="","",VLOOKUP(G346,'Account Codes'!$A$2:$C$788,3,FALSE))</f>
        <v/>
      </c>
      <c r="C346" s="183" t="str">
        <f t="shared" ref="C346:C409" si="47">IF(G345="","",$N$2)</f>
        <v/>
      </c>
      <c r="D346" s="81"/>
      <c r="E346" s="112" t="str">
        <f>IF(AND(LEN(D346)&gt;0,LEN(C346)&gt;0),"ERROR - please do not enter internal order AND cost centre",IF(LEN(C346)&gt;0,VLOOKUP(C346,'Account Codes'!$E$2:$F$5001,2,FALSE),IF(LEN(D346)&gt;0,VLOOKUP(D346,'Account Codes'!$H$2:$I$12186,2,FALSE),"")))</f>
        <v/>
      </c>
      <c r="F346" s="81"/>
      <c r="G346" s="61"/>
      <c r="H346" s="112" t="str">
        <f>IF(LEN(G346)=0,"",VLOOKUP(VALUE(G346),'Account Codes'!$A$2:$C$788,2,FALSE))</f>
        <v/>
      </c>
      <c r="I346" s="50"/>
      <c r="J346" s="184" t="s">
        <v>18</v>
      </c>
      <c r="K346" s="51"/>
      <c r="L346" s="102">
        <f t="shared" si="40"/>
        <v>0</v>
      </c>
      <c r="M346" s="122">
        <f t="shared" si="41"/>
        <v>0</v>
      </c>
      <c r="N346" s="51"/>
      <c r="O346" s="51"/>
      <c r="P346" s="122">
        <f t="shared" si="42"/>
        <v>0</v>
      </c>
      <c r="Q346" s="179"/>
      <c r="R346" s="175"/>
      <c r="S346" s="176" t="str">
        <f t="shared" si="43"/>
        <v/>
      </c>
      <c r="T346" s="65" t="str">
        <f t="shared" si="44"/>
        <v/>
      </c>
      <c r="U346">
        <f t="shared" si="45"/>
        <v>0</v>
      </c>
      <c r="W346" s="175" t="str">
        <f t="shared" si="46"/>
        <v/>
      </c>
    </row>
    <row r="347" spans="1:23" ht="15" x14ac:dyDescent="0.2">
      <c r="A347" s="102">
        <v>324</v>
      </c>
      <c r="B347" s="104" t="str">
        <f>IF(G347="","",VLOOKUP(G347,'Account Codes'!$A$2:$C$788,3,FALSE))</f>
        <v/>
      </c>
      <c r="C347" s="183" t="str">
        <f t="shared" si="47"/>
        <v/>
      </c>
      <c r="D347" s="81"/>
      <c r="E347" s="112" t="str">
        <f>IF(AND(LEN(D347)&gt;0,LEN(C347)&gt;0),"ERROR - please do not enter internal order AND cost centre",IF(LEN(C347)&gt;0,VLOOKUP(C347,'Account Codes'!$E$2:$F$5001,2,FALSE),IF(LEN(D347)&gt;0,VLOOKUP(D347,'Account Codes'!$H$2:$I$12186,2,FALSE),"")))</f>
        <v/>
      </c>
      <c r="F347" s="81"/>
      <c r="G347" s="61"/>
      <c r="H347" s="112" t="str">
        <f>IF(LEN(G347)=0,"",VLOOKUP(VALUE(G347),'Account Codes'!$A$2:$C$788,2,FALSE))</f>
        <v/>
      </c>
      <c r="I347" s="50"/>
      <c r="J347" s="184" t="s">
        <v>18</v>
      </c>
      <c r="K347" s="51"/>
      <c r="L347" s="102">
        <f t="shared" si="40"/>
        <v>0</v>
      </c>
      <c r="M347" s="122">
        <f t="shared" si="41"/>
        <v>0</v>
      </c>
      <c r="N347" s="51"/>
      <c r="O347" s="51"/>
      <c r="P347" s="122">
        <f t="shared" si="42"/>
        <v>0</v>
      </c>
      <c r="Q347" s="179"/>
      <c r="R347" s="175"/>
      <c r="S347" s="176" t="str">
        <f t="shared" si="43"/>
        <v/>
      </c>
      <c r="T347" s="65" t="str">
        <f t="shared" si="44"/>
        <v/>
      </c>
      <c r="U347">
        <f t="shared" si="45"/>
        <v>0</v>
      </c>
      <c r="W347" s="175" t="str">
        <f t="shared" si="46"/>
        <v/>
      </c>
    </row>
    <row r="348" spans="1:23" ht="15" x14ac:dyDescent="0.2">
      <c r="A348" s="102">
        <v>325</v>
      </c>
      <c r="B348" s="104" t="str">
        <f>IF(G348="","",VLOOKUP(G348,'Account Codes'!$A$2:$C$788,3,FALSE))</f>
        <v/>
      </c>
      <c r="C348" s="183" t="str">
        <f t="shared" si="47"/>
        <v/>
      </c>
      <c r="D348" s="81"/>
      <c r="E348" s="112" t="str">
        <f>IF(AND(LEN(D348)&gt;0,LEN(C348)&gt;0),"ERROR - please do not enter internal order AND cost centre",IF(LEN(C348)&gt;0,VLOOKUP(C348,'Account Codes'!$E$2:$F$5001,2,FALSE),IF(LEN(D348)&gt;0,VLOOKUP(D348,'Account Codes'!$H$2:$I$12186,2,FALSE),"")))</f>
        <v/>
      </c>
      <c r="F348" s="81"/>
      <c r="G348" s="61"/>
      <c r="H348" s="112" t="str">
        <f>IF(LEN(G348)=0,"",VLOOKUP(VALUE(G348),'Account Codes'!$A$2:$C$788,2,FALSE))</f>
        <v/>
      </c>
      <c r="I348" s="50"/>
      <c r="J348" s="184" t="s">
        <v>18</v>
      </c>
      <c r="K348" s="51"/>
      <c r="L348" s="102">
        <f t="shared" si="40"/>
        <v>0</v>
      </c>
      <c r="M348" s="122">
        <f t="shared" si="41"/>
        <v>0</v>
      </c>
      <c r="N348" s="51"/>
      <c r="O348" s="51"/>
      <c r="P348" s="122">
        <f t="shared" si="42"/>
        <v>0</v>
      </c>
      <c r="Q348" s="179"/>
      <c r="R348" s="175"/>
      <c r="S348" s="176" t="str">
        <f t="shared" si="43"/>
        <v/>
      </c>
      <c r="T348" s="65" t="str">
        <f t="shared" si="44"/>
        <v/>
      </c>
      <c r="U348">
        <f t="shared" si="45"/>
        <v>0</v>
      </c>
      <c r="W348" s="175" t="str">
        <f t="shared" si="46"/>
        <v/>
      </c>
    </row>
    <row r="349" spans="1:23" ht="15" x14ac:dyDescent="0.2">
      <c r="A349" s="102">
        <v>326</v>
      </c>
      <c r="B349" s="104" t="str">
        <f>IF(G349="","",VLOOKUP(G349,'Account Codes'!$A$2:$C$788,3,FALSE))</f>
        <v/>
      </c>
      <c r="C349" s="183" t="str">
        <f t="shared" si="47"/>
        <v/>
      </c>
      <c r="D349" s="81"/>
      <c r="E349" s="112" t="str">
        <f>IF(AND(LEN(D349)&gt;0,LEN(C349)&gt;0),"ERROR - please do not enter internal order AND cost centre",IF(LEN(C349)&gt;0,VLOOKUP(C349,'Account Codes'!$E$2:$F$5001,2,FALSE),IF(LEN(D349)&gt;0,VLOOKUP(D349,'Account Codes'!$H$2:$I$12186,2,FALSE),"")))</f>
        <v/>
      </c>
      <c r="F349" s="81"/>
      <c r="G349" s="61"/>
      <c r="H349" s="112" t="str">
        <f>IF(LEN(G349)=0,"",VLOOKUP(VALUE(G349),'Account Codes'!$A$2:$C$788,2,FALSE))</f>
        <v/>
      </c>
      <c r="I349" s="50"/>
      <c r="J349" s="184" t="s">
        <v>18</v>
      </c>
      <c r="K349" s="51"/>
      <c r="L349" s="102">
        <f t="shared" si="40"/>
        <v>0</v>
      </c>
      <c r="M349" s="122">
        <f t="shared" si="41"/>
        <v>0</v>
      </c>
      <c r="N349" s="51"/>
      <c r="O349" s="51"/>
      <c r="P349" s="122">
        <f t="shared" si="42"/>
        <v>0</v>
      </c>
      <c r="Q349" s="179"/>
      <c r="R349" s="175"/>
      <c r="S349" s="176" t="str">
        <f t="shared" si="43"/>
        <v/>
      </c>
      <c r="T349" s="65" t="str">
        <f t="shared" si="44"/>
        <v/>
      </c>
      <c r="U349">
        <f t="shared" si="45"/>
        <v>0</v>
      </c>
      <c r="W349" s="175" t="str">
        <f t="shared" si="46"/>
        <v/>
      </c>
    </row>
    <row r="350" spans="1:23" ht="15" x14ac:dyDescent="0.2">
      <c r="A350" s="102">
        <v>327</v>
      </c>
      <c r="B350" s="104" t="str">
        <f>IF(G350="","",VLOOKUP(G350,'Account Codes'!$A$2:$C$788,3,FALSE))</f>
        <v/>
      </c>
      <c r="C350" s="183" t="str">
        <f t="shared" si="47"/>
        <v/>
      </c>
      <c r="D350" s="81"/>
      <c r="E350" s="112" t="str">
        <f>IF(AND(LEN(D350)&gt;0,LEN(C350)&gt;0),"ERROR - please do not enter internal order AND cost centre",IF(LEN(C350)&gt;0,VLOOKUP(C350,'Account Codes'!$E$2:$F$5001,2,FALSE),IF(LEN(D350)&gt;0,VLOOKUP(D350,'Account Codes'!$H$2:$I$12186,2,FALSE),"")))</f>
        <v/>
      </c>
      <c r="F350" s="81"/>
      <c r="G350" s="61"/>
      <c r="H350" s="112" t="str">
        <f>IF(LEN(G350)=0,"",VLOOKUP(VALUE(G350),'Account Codes'!$A$2:$C$788,2,FALSE))</f>
        <v/>
      </c>
      <c r="I350" s="50"/>
      <c r="J350" s="184" t="s">
        <v>18</v>
      </c>
      <c r="K350" s="51"/>
      <c r="L350" s="102">
        <f t="shared" si="40"/>
        <v>0</v>
      </c>
      <c r="M350" s="122">
        <f t="shared" si="41"/>
        <v>0</v>
      </c>
      <c r="N350" s="51"/>
      <c r="O350" s="51"/>
      <c r="P350" s="122">
        <f t="shared" si="42"/>
        <v>0</v>
      </c>
      <c r="Q350" s="179"/>
      <c r="R350" s="175"/>
      <c r="S350" s="176" t="str">
        <f t="shared" si="43"/>
        <v/>
      </c>
      <c r="T350" s="65" t="str">
        <f t="shared" si="44"/>
        <v/>
      </c>
      <c r="U350">
        <f t="shared" si="45"/>
        <v>0</v>
      </c>
      <c r="W350" s="175" t="str">
        <f t="shared" si="46"/>
        <v/>
      </c>
    </row>
    <row r="351" spans="1:23" ht="15" x14ac:dyDescent="0.2">
      <c r="A351" s="102">
        <v>328</v>
      </c>
      <c r="B351" s="104" t="str">
        <f>IF(G351="","",VLOOKUP(G351,'Account Codes'!$A$2:$C$788,3,FALSE))</f>
        <v/>
      </c>
      <c r="C351" s="183" t="str">
        <f t="shared" si="47"/>
        <v/>
      </c>
      <c r="D351" s="81"/>
      <c r="E351" s="112" t="str">
        <f>IF(AND(LEN(D351)&gt;0,LEN(C351)&gt;0),"ERROR - please do not enter internal order AND cost centre",IF(LEN(C351)&gt;0,VLOOKUP(C351,'Account Codes'!$E$2:$F$5001,2,FALSE),IF(LEN(D351)&gt;0,VLOOKUP(D351,'Account Codes'!$H$2:$I$12186,2,FALSE),"")))</f>
        <v/>
      </c>
      <c r="F351" s="81"/>
      <c r="G351" s="61"/>
      <c r="H351" s="112" t="str">
        <f>IF(LEN(G351)=0,"",VLOOKUP(VALUE(G351),'Account Codes'!$A$2:$C$788,2,FALSE))</f>
        <v/>
      </c>
      <c r="I351" s="50"/>
      <c r="J351" s="184" t="s">
        <v>18</v>
      </c>
      <c r="K351" s="51"/>
      <c r="L351" s="102">
        <f t="shared" si="40"/>
        <v>0</v>
      </c>
      <c r="M351" s="122">
        <f t="shared" si="41"/>
        <v>0</v>
      </c>
      <c r="N351" s="51"/>
      <c r="O351" s="51"/>
      <c r="P351" s="122">
        <f t="shared" si="42"/>
        <v>0</v>
      </c>
      <c r="Q351" s="179"/>
      <c r="R351" s="175"/>
      <c r="S351" s="176" t="str">
        <f t="shared" si="43"/>
        <v/>
      </c>
      <c r="T351" s="65" t="str">
        <f t="shared" si="44"/>
        <v/>
      </c>
      <c r="U351">
        <f t="shared" si="45"/>
        <v>0</v>
      </c>
      <c r="W351" s="175" t="str">
        <f t="shared" si="46"/>
        <v/>
      </c>
    </row>
    <row r="352" spans="1:23" ht="15" x14ac:dyDescent="0.2">
      <c r="A352" s="102">
        <v>329</v>
      </c>
      <c r="B352" s="104" t="str">
        <f>IF(G352="","",VLOOKUP(G352,'Account Codes'!$A$2:$C$788,3,FALSE))</f>
        <v/>
      </c>
      <c r="C352" s="183" t="str">
        <f t="shared" si="47"/>
        <v/>
      </c>
      <c r="D352" s="81"/>
      <c r="E352" s="112" t="str">
        <f>IF(AND(LEN(D352)&gt;0,LEN(C352)&gt;0),"ERROR - please do not enter internal order AND cost centre",IF(LEN(C352)&gt;0,VLOOKUP(C352,'Account Codes'!$E$2:$F$5001,2,FALSE),IF(LEN(D352)&gt;0,VLOOKUP(D352,'Account Codes'!$H$2:$I$12186,2,FALSE),"")))</f>
        <v/>
      </c>
      <c r="F352" s="81"/>
      <c r="G352" s="61"/>
      <c r="H352" s="112" t="str">
        <f>IF(LEN(G352)=0,"",VLOOKUP(VALUE(G352),'Account Codes'!$A$2:$C$788,2,FALSE))</f>
        <v/>
      </c>
      <c r="I352" s="50"/>
      <c r="J352" s="184" t="s">
        <v>18</v>
      </c>
      <c r="K352" s="51"/>
      <c r="L352" s="102">
        <f t="shared" si="40"/>
        <v>0</v>
      </c>
      <c r="M352" s="122">
        <f t="shared" si="41"/>
        <v>0</v>
      </c>
      <c r="N352" s="51"/>
      <c r="O352" s="51"/>
      <c r="P352" s="122">
        <f t="shared" si="42"/>
        <v>0</v>
      </c>
      <c r="Q352" s="179"/>
      <c r="R352" s="175"/>
      <c r="S352" s="176" t="str">
        <f t="shared" si="43"/>
        <v/>
      </c>
      <c r="T352" s="65" t="str">
        <f t="shared" si="44"/>
        <v/>
      </c>
      <c r="U352">
        <f t="shared" si="45"/>
        <v>0</v>
      </c>
      <c r="W352" s="175" t="str">
        <f t="shared" si="46"/>
        <v/>
      </c>
    </row>
    <row r="353" spans="1:23" ht="15" x14ac:dyDescent="0.2">
      <c r="A353" s="102">
        <v>330</v>
      </c>
      <c r="B353" s="104" t="str">
        <f>IF(G353="","",VLOOKUP(G353,'Account Codes'!$A$2:$C$788,3,FALSE))</f>
        <v/>
      </c>
      <c r="C353" s="183" t="str">
        <f t="shared" si="47"/>
        <v/>
      </c>
      <c r="D353" s="81"/>
      <c r="E353" s="112" t="str">
        <f>IF(AND(LEN(D353)&gt;0,LEN(C353)&gt;0),"ERROR - please do not enter internal order AND cost centre",IF(LEN(C353)&gt;0,VLOOKUP(C353,'Account Codes'!$E$2:$F$5001,2,FALSE),IF(LEN(D353)&gt;0,VLOOKUP(D353,'Account Codes'!$H$2:$I$12186,2,FALSE),"")))</f>
        <v/>
      </c>
      <c r="F353" s="81"/>
      <c r="G353" s="61"/>
      <c r="H353" s="112" t="str">
        <f>IF(LEN(G353)=0,"",VLOOKUP(VALUE(G353),'Account Codes'!$A$2:$C$788,2,FALSE))</f>
        <v/>
      </c>
      <c r="I353" s="50"/>
      <c r="J353" s="184" t="s">
        <v>18</v>
      </c>
      <c r="K353" s="51"/>
      <c r="L353" s="102">
        <f t="shared" si="40"/>
        <v>0</v>
      </c>
      <c r="M353" s="122">
        <f t="shared" si="41"/>
        <v>0</v>
      </c>
      <c r="N353" s="51"/>
      <c r="O353" s="51"/>
      <c r="P353" s="122">
        <f t="shared" si="42"/>
        <v>0</v>
      </c>
      <c r="Q353" s="179"/>
      <c r="R353" s="175"/>
      <c r="S353" s="176" t="str">
        <f t="shared" si="43"/>
        <v/>
      </c>
      <c r="T353" s="65" t="str">
        <f t="shared" si="44"/>
        <v/>
      </c>
      <c r="U353">
        <f t="shared" si="45"/>
        <v>0</v>
      </c>
      <c r="W353" s="175" t="str">
        <f t="shared" si="46"/>
        <v/>
      </c>
    </row>
    <row r="354" spans="1:23" ht="15" x14ac:dyDescent="0.2">
      <c r="A354" s="102">
        <v>331</v>
      </c>
      <c r="B354" s="104" t="str">
        <f>IF(G354="","",VLOOKUP(G354,'Account Codes'!$A$2:$C$788,3,FALSE))</f>
        <v/>
      </c>
      <c r="C354" s="183" t="str">
        <f t="shared" si="47"/>
        <v/>
      </c>
      <c r="D354" s="81"/>
      <c r="E354" s="112" t="str">
        <f>IF(AND(LEN(D354)&gt;0,LEN(C354)&gt;0),"ERROR - please do not enter internal order AND cost centre",IF(LEN(C354)&gt;0,VLOOKUP(C354,'Account Codes'!$E$2:$F$5001,2,FALSE),IF(LEN(D354)&gt;0,VLOOKUP(D354,'Account Codes'!$H$2:$I$12186,2,FALSE),"")))</f>
        <v/>
      </c>
      <c r="F354" s="81"/>
      <c r="G354" s="61"/>
      <c r="H354" s="112" t="str">
        <f>IF(LEN(G354)=0,"",VLOOKUP(VALUE(G354),'Account Codes'!$A$2:$C$788,2,FALSE))</f>
        <v/>
      </c>
      <c r="I354" s="50"/>
      <c r="J354" s="184" t="s">
        <v>18</v>
      </c>
      <c r="K354" s="51"/>
      <c r="L354" s="102">
        <f t="shared" si="40"/>
        <v>0</v>
      </c>
      <c r="M354" s="122">
        <f t="shared" si="41"/>
        <v>0</v>
      </c>
      <c r="N354" s="51"/>
      <c r="O354" s="51"/>
      <c r="P354" s="122">
        <f t="shared" si="42"/>
        <v>0</v>
      </c>
      <c r="Q354" s="179"/>
      <c r="R354" s="175"/>
      <c r="S354" s="176" t="str">
        <f t="shared" si="43"/>
        <v/>
      </c>
      <c r="T354" s="65" t="str">
        <f t="shared" si="44"/>
        <v/>
      </c>
      <c r="U354">
        <f t="shared" si="45"/>
        <v>0</v>
      </c>
      <c r="W354" s="175" t="str">
        <f t="shared" si="46"/>
        <v/>
      </c>
    </row>
    <row r="355" spans="1:23" ht="15" x14ac:dyDescent="0.2">
      <c r="A355" s="102">
        <v>332</v>
      </c>
      <c r="B355" s="104" t="str">
        <f>IF(G355="","",VLOOKUP(G355,'Account Codes'!$A$2:$C$788,3,FALSE))</f>
        <v/>
      </c>
      <c r="C355" s="183" t="str">
        <f t="shared" si="47"/>
        <v/>
      </c>
      <c r="D355" s="81"/>
      <c r="E355" s="112" t="str">
        <f>IF(AND(LEN(D355)&gt;0,LEN(C355)&gt;0),"ERROR - please do not enter internal order AND cost centre",IF(LEN(C355)&gt;0,VLOOKUP(C355,'Account Codes'!$E$2:$F$5001,2,FALSE),IF(LEN(D355)&gt;0,VLOOKUP(D355,'Account Codes'!$H$2:$I$12186,2,FALSE),"")))</f>
        <v/>
      </c>
      <c r="F355" s="81"/>
      <c r="G355" s="61"/>
      <c r="H355" s="112" t="str">
        <f>IF(LEN(G355)=0,"",VLOOKUP(VALUE(G355),'Account Codes'!$A$2:$C$788,2,FALSE))</f>
        <v/>
      </c>
      <c r="I355" s="50"/>
      <c r="J355" s="184" t="s">
        <v>18</v>
      </c>
      <c r="K355" s="51"/>
      <c r="L355" s="102">
        <f t="shared" si="40"/>
        <v>0</v>
      </c>
      <c r="M355" s="122">
        <f t="shared" si="41"/>
        <v>0</v>
      </c>
      <c r="N355" s="51"/>
      <c r="O355" s="51"/>
      <c r="P355" s="122">
        <f t="shared" si="42"/>
        <v>0</v>
      </c>
      <c r="Q355" s="179"/>
      <c r="R355" s="175"/>
      <c r="S355" s="176" t="str">
        <f t="shared" si="43"/>
        <v/>
      </c>
      <c r="T355" s="65" t="str">
        <f t="shared" si="44"/>
        <v/>
      </c>
      <c r="U355">
        <f t="shared" si="45"/>
        <v>0</v>
      </c>
      <c r="W355" s="175" t="str">
        <f t="shared" si="46"/>
        <v/>
      </c>
    </row>
    <row r="356" spans="1:23" ht="15" x14ac:dyDescent="0.2">
      <c r="A356" s="102">
        <v>333</v>
      </c>
      <c r="B356" s="104" t="str">
        <f>IF(G356="","",VLOOKUP(G356,'Account Codes'!$A$2:$C$788,3,FALSE))</f>
        <v/>
      </c>
      <c r="C356" s="183" t="str">
        <f t="shared" si="47"/>
        <v/>
      </c>
      <c r="D356" s="81"/>
      <c r="E356" s="112" t="str">
        <f>IF(AND(LEN(D356)&gt;0,LEN(C356)&gt;0),"ERROR - please do not enter internal order AND cost centre",IF(LEN(C356)&gt;0,VLOOKUP(C356,'Account Codes'!$E$2:$F$5001,2,FALSE),IF(LEN(D356)&gt;0,VLOOKUP(D356,'Account Codes'!$H$2:$I$12186,2,FALSE),"")))</f>
        <v/>
      </c>
      <c r="F356" s="81"/>
      <c r="G356" s="61"/>
      <c r="H356" s="112" t="str">
        <f>IF(LEN(G356)=0,"",VLOOKUP(VALUE(G356),'Account Codes'!$A$2:$C$788,2,FALSE))</f>
        <v/>
      </c>
      <c r="I356" s="50"/>
      <c r="J356" s="184" t="s">
        <v>18</v>
      </c>
      <c r="K356" s="51"/>
      <c r="L356" s="102">
        <f t="shared" si="40"/>
        <v>0</v>
      </c>
      <c r="M356" s="122">
        <f t="shared" si="41"/>
        <v>0</v>
      </c>
      <c r="N356" s="51"/>
      <c r="O356" s="51"/>
      <c r="P356" s="122">
        <f t="shared" si="42"/>
        <v>0</v>
      </c>
      <c r="Q356" s="179"/>
      <c r="R356" s="175"/>
      <c r="S356" s="176" t="str">
        <f t="shared" si="43"/>
        <v/>
      </c>
      <c r="T356" s="65" t="str">
        <f t="shared" si="44"/>
        <v/>
      </c>
      <c r="U356">
        <f t="shared" si="45"/>
        <v>0</v>
      </c>
      <c r="W356" s="175" t="str">
        <f t="shared" si="46"/>
        <v/>
      </c>
    </row>
    <row r="357" spans="1:23" ht="15" x14ac:dyDescent="0.2">
      <c r="A357" s="102">
        <v>334</v>
      </c>
      <c r="B357" s="104" t="str">
        <f>IF(G357="","",VLOOKUP(G357,'Account Codes'!$A$2:$C$788,3,FALSE))</f>
        <v/>
      </c>
      <c r="C357" s="183" t="str">
        <f t="shared" si="47"/>
        <v/>
      </c>
      <c r="D357" s="81"/>
      <c r="E357" s="112" t="str">
        <f>IF(AND(LEN(D357)&gt;0,LEN(C357)&gt;0),"ERROR - please do not enter internal order AND cost centre",IF(LEN(C357)&gt;0,VLOOKUP(C357,'Account Codes'!$E$2:$F$5001,2,FALSE),IF(LEN(D357)&gt;0,VLOOKUP(D357,'Account Codes'!$H$2:$I$12186,2,FALSE),"")))</f>
        <v/>
      </c>
      <c r="F357" s="81"/>
      <c r="G357" s="61"/>
      <c r="H357" s="112" t="str">
        <f>IF(LEN(G357)=0,"",VLOOKUP(VALUE(G357),'Account Codes'!$A$2:$C$788,2,FALSE))</f>
        <v/>
      </c>
      <c r="I357" s="50"/>
      <c r="J357" s="184" t="s">
        <v>18</v>
      </c>
      <c r="K357" s="51"/>
      <c r="L357" s="102">
        <f t="shared" si="40"/>
        <v>0</v>
      </c>
      <c r="M357" s="122">
        <f t="shared" si="41"/>
        <v>0</v>
      </c>
      <c r="N357" s="51"/>
      <c r="O357" s="51"/>
      <c r="P357" s="122">
        <f t="shared" si="42"/>
        <v>0</v>
      </c>
      <c r="Q357" s="179"/>
      <c r="R357" s="175"/>
      <c r="S357" s="176" t="str">
        <f t="shared" si="43"/>
        <v/>
      </c>
      <c r="T357" s="65" t="str">
        <f t="shared" si="44"/>
        <v/>
      </c>
      <c r="U357">
        <f t="shared" si="45"/>
        <v>0</v>
      </c>
      <c r="W357" s="175" t="str">
        <f t="shared" si="46"/>
        <v/>
      </c>
    </row>
    <row r="358" spans="1:23" ht="15" x14ac:dyDescent="0.2">
      <c r="A358" s="102">
        <v>335</v>
      </c>
      <c r="B358" s="104" t="str">
        <f>IF(G358="","",VLOOKUP(G358,'Account Codes'!$A$2:$C$788,3,FALSE))</f>
        <v/>
      </c>
      <c r="C358" s="183" t="str">
        <f t="shared" si="47"/>
        <v/>
      </c>
      <c r="D358" s="81"/>
      <c r="E358" s="112" t="str">
        <f>IF(AND(LEN(D358)&gt;0,LEN(C358)&gt;0),"ERROR - please do not enter internal order AND cost centre",IF(LEN(C358)&gt;0,VLOOKUP(C358,'Account Codes'!$E$2:$F$5001,2,FALSE),IF(LEN(D358)&gt;0,VLOOKUP(D358,'Account Codes'!$H$2:$I$12186,2,FALSE),"")))</f>
        <v/>
      </c>
      <c r="F358" s="81"/>
      <c r="G358" s="61"/>
      <c r="H358" s="112" t="str">
        <f>IF(LEN(G358)=0,"",VLOOKUP(VALUE(G358),'Account Codes'!$A$2:$C$788,2,FALSE))</f>
        <v/>
      </c>
      <c r="I358" s="50"/>
      <c r="J358" s="184" t="s">
        <v>18</v>
      </c>
      <c r="K358" s="51"/>
      <c r="L358" s="102">
        <f t="shared" si="40"/>
        <v>0</v>
      </c>
      <c r="M358" s="122">
        <f t="shared" si="41"/>
        <v>0</v>
      </c>
      <c r="N358" s="51"/>
      <c r="O358" s="51"/>
      <c r="P358" s="122">
        <f t="shared" si="42"/>
        <v>0</v>
      </c>
      <c r="Q358" s="179"/>
      <c r="R358" s="175"/>
      <c r="S358" s="176" t="str">
        <f t="shared" si="43"/>
        <v/>
      </c>
      <c r="T358" s="65" t="str">
        <f t="shared" si="44"/>
        <v/>
      </c>
      <c r="U358">
        <f t="shared" si="45"/>
        <v>0</v>
      </c>
      <c r="W358" s="175" t="str">
        <f t="shared" si="46"/>
        <v/>
      </c>
    </row>
    <row r="359" spans="1:23" ht="15" x14ac:dyDescent="0.2">
      <c r="A359" s="102">
        <v>336</v>
      </c>
      <c r="B359" s="104" t="str">
        <f>IF(G359="","",VLOOKUP(G359,'Account Codes'!$A$2:$C$788,3,FALSE))</f>
        <v/>
      </c>
      <c r="C359" s="183" t="str">
        <f t="shared" si="47"/>
        <v/>
      </c>
      <c r="D359" s="81"/>
      <c r="E359" s="112" t="str">
        <f>IF(AND(LEN(D359)&gt;0,LEN(C359)&gt;0),"ERROR - please do not enter internal order AND cost centre",IF(LEN(C359)&gt;0,VLOOKUP(C359,'Account Codes'!$E$2:$F$5001,2,FALSE),IF(LEN(D359)&gt;0,VLOOKUP(D359,'Account Codes'!$H$2:$I$12186,2,FALSE),"")))</f>
        <v/>
      </c>
      <c r="F359" s="81"/>
      <c r="G359" s="61"/>
      <c r="H359" s="112" t="str">
        <f>IF(LEN(G359)=0,"",VLOOKUP(VALUE(G359),'Account Codes'!$A$2:$C$788,2,FALSE))</f>
        <v/>
      </c>
      <c r="I359" s="50"/>
      <c r="J359" s="184" t="s">
        <v>18</v>
      </c>
      <c r="K359" s="51"/>
      <c r="L359" s="102">
        <f t="shared" si="40"/>
        <v>0</v>
      </c>
      <c r="M359" s="122">
        <f t="shared" si="41"/>
        <v>0</v>
      </c>
      <c r="N359" s="51"/>
      <c r="O359" s="51"/>
      <c r="P359" s="122">
        <f t="shared" si="42"/>
        <v>0</v>
      </c>
      <c r="Q359" s="179"/>
      <c r="R359" s="175"/>
      <c r="S359" s="176" t="str">
        <f t="shared" si="43"/>
        <v/>
      </c>
      <c r="T359" s="65" t="str">
        <f t="shared" si="44"/>
        <v/>
      </c>
      <c r="U359">
        <f t="shared" si="45"/>
        <v>0</v>
      </c>
      <c r="W359" s="175" t="str">
        <f t="shared" si="46"/>
        <v/>
      </c>
    </row>
    <row r="360" spans="1:23" ht="15" x14ac:dyDescent="0.2">
      <c r="A360" s="102">
        <v>337</v>
      </c>
      <c r="B360" s="104" t="str">
        <f>IF(G360="","",VLOOKUP(G360,'Account Codes'!$A$2:$C$788,3,FALSE))</f>
        <v/>
      </c>
      <c r="C360" s="183" t="str">
        <f t="shared" si="47"/>
        <v/>
      </c>
      <c r="D360" s="81"/>
      <c r="E360" s="112" t="str">
        <f>IF(AND(LEN(D360)&gt;0,LEN(C360)&gt;0),"ERROR - please do not enter internal order AND cost centre",IF(LEN(C360)&gt;0,VLOOKUP(C360,'Account Codes'!$E$2:$F$5001,2,FALSE),IF(LEN(D360)&gt;0,VLOOKUP(D360,'Account Codes'!$H$2:$I$12186,2,FALSE),"")))</f>
        <v/>
      </c>
      <c r="F360" s="81"/>
      <c r="G360" s="61"/>
      <c r="H360" s="112" t="str">
        <f>IF(LEN(G360)=0,"",VLOOKUP(VALUE(G360),'Account Codes'!$A$2:$C$788,2,FALSE))</f>
        <v/>
      </c>
      <c r="I360" s="50"/>
      <c r="J360" s="184" t="s">
        <v>18</v>
      </c>
      <c r="K360" s="51"/>
      <c r="L360" s="102">
        <f t="shared" si="40"/>
        <v>0</v>
      </c>
      <c r="M360" s="122">
        <f t="shared" si="41"/>
        <v>0</v>
      </c>
      <c r="N360" s="51"/>
      <c r="O360" s="51"/>
      <c r="P360" s="122">
        <f t="shared" si="42"/>
        <v>0</v>
      </c>
      <c r="Q360" s="179"/>
      <c r="R360" s="175"/>
      <c r="S360" s="176" t="str">
        <f t="shared" si="43"/>
        <v/>
      </c>
      <c r="T360" s="65" t="str">
        <f t="shared" si="44"/>
        <v/>
      </c>
      <c r="U360">
        <f t="shared" si="45"/>
        <v>0</v>
      </c>
      <c r="W360" s="175" t="str">
        <f t="shared" si="46"/>
        <v/>
      </c>
    </row>
    <row r="361" spans="1:23" ht="15" x14ac:dyDescent="0.2">
      <c r="A361" s="102">
        <v>338</v>
      </c>
      <c r="B361" s="104" t="str">
        <f>IF(G361="","",VLOOKUP(G361,'Account Codes'!$A$2:$C$788,3,FALSE))</f>
        <v/>
      </c>
      <c r="C361" s="183" t="str">
        <f t="shared" si="47"/>
        <v/>
      </c>
      <c r="D361" s="81"/>
      <c r="E361" s="112" t="str">
        <f>IF(AND(LEN(D361)&gt;0,LEN(C361)&gt;0),"ERROR - please do not enter internal order AND cost centre",IF(LEN(C361)&gt;0,VLOOKUP(C361,'Account Codes'!$E$2:$F$5001,2,FALSE),IF(LEN(D361)&gt;0,VLOOKUP(D361,'Account Codes'!$H$2:$I$12186,2,FALSE),"")))</f>
        <v/>
      </c>
      <c r="F361" s="81"/>
      <c r="G361" s="61"/>
      <c r="H361" s="112" t="str">
        <f>IF(LEN(G361)=0,"",VLOOKUP(VALUE(G361),'Account Codes'!$A$2:$C$788,2,FALSE))</f>
        <v/>
      </c>
      <c r="I361" s="50"/>
      <c r="J361" s="184" t="s">
        <v>18</v>
      </c>
      <c r="K361" s="51"/>
      <c r="L361" s="102">
        <f t="shared" si="40"/>
        <v>0</v>
      </c>
      <c r="M361" s="122">
        <f t="shared" si="41"/>
        <v>0</v>
      </c>
      <c r="N361" s="51"/>
      <c r="O361" s="51"/>
      <c r="P361" s="122">
        <f t="shared" si="42"/>
        <v>0</v>
      </c>
      <c r="Q361" s="179"/>
      <c r="R361" s="175"/>
      <c r="S361" s="176" t="str">
        <f t="shared" si="43"/>
        <v/>
      </c>
      <c r="T361" s="65" t="str">
        <f t="shared" si="44"/>
        <v/>
      </c>
      <c r="U361">
        <f t="shared" si="45"/>
        <v>0</v>
      </c>
      <c r="W361" s="175" t="str">
        <f t="shared" si="46"/>
        <v/>
      </c>
    </row>
    <row r="362" spans="1:23" ht="15" x14ac:dyDescent="0.2">
      <c r="A362" s="102">
        <v>339</v>
      </c>
      <c r="B362" s="104" t="str">
        <f>IF(G362="","",VLOOKUP(G362,'Account Codes'!$A$2:$C$788,3,FALSE))</f>
        <v/>
      </c>
      <c r="C362" s="183" t="str">
        <f t="shared" si="47"/>
        <v/>
      </c>
      <c r="D362" s="81"/>
      <c r="E362" s="112" t="str">
        <f>IF(AND(LEN(D362)&gt;0,LEN(C362)&gt;0),"ERROR - please do not enter internal order AND cost centre",IF(LEN(C362)&gt;0,VLOOKUP(C362,'Account Codes'!$E$2:$F$5001,2,FALSE),IF(LEN(D362)&gt;0,VLOOKUP(D362,'Account Codes'!$H$2:$I$12186,2,FALSE),"")))</f>
        <v/>
      </c>
      <c r="F362" s="81"/>
      <c r="G362" s="61"/>
      <c r="H362" s="112" t="str">
        <f>IF(LEN(G362)=0,"",VLOOKUP(VALUE(G362),'Account Codes'!$A$2:$C$788,2,FALSE))</f>
        <v/>
      </c>
      <c r="I362" s="50"/>
      <c r="J362" s="184" t="s">
        <v>18</v>
      </c>
      <c r="K362" s="51"/>
      <c r="L362" s="102">
        <f t="shared" si="40"/>
        <v>0</v>
      </c>
      <c r="M362" s="122">
        <f t="shared" si="41"/>
        <v>0</v>
      </c>
      <c r="N362" s="51"/>
      <c r="O362" s="51"/>
      <c r="P362" s="122">
        <f t="shared" si="42"/>
        <v>0</v>
      </c>
      <c r="Q362" s="179"/>
      <c r="R362" s="175"/>
      <c r="S362" s="176" t="str">
        <f t="shared" si="43"/>
        <v/>
      </c>
      <c r="T362" s="65" t="str">
        <f t="shared" si="44"/>
        <v/>
      </c>
      <c r="U362">
        <f t="shared" si="45"/>
        <v>0</v>
      </c>
      <c r="W362" s="175" t="str">
        <f t="shared" si="46"/>
        <v/>
      </c>
    </row>
    <row r="363" spans="1:23" ht="15" x14ac:dyDescent="0.2">
      <c r="A363" s="102">
        <v>340</v>
      </c>
      <c r="B363" s="104" t="str">
        <f>IF(G363="","",VLOOKUP(G363,'Account Codes'!$A$2:$C$788,3,FALSE))</f>
        <v/>
      </c>
      <c r="C363" s="183" t="str">
        <f t="shared" si="47"/>
        <v/>
      </c>
      <c r="D363" s="81"/>
      <c r="E363" s="112" t="str">
        <f>IF(AND(LEN(D363)&gt;0,LEN(C363)&gt;0),"ERROR - please do not enter internal order AND cost centre",IF(LEN(C363)&gt;0,VLOOKUP(C363,'Account Codes'!$E$2:$F$5001,2,FALSE),IF(LEN(D363)&gt;0,VLOOKUP(D363,'Account Codes'!$H$2:$I$12186,2,FALSE),"")))</f>
        <v/>
      </c>
      <c r="F363" s="81"/>
      <c r="G363" s="61"/>
      <c r="H363" s="112" t="str">
        <f>IF(LEN(G363)=0,"",VLOOKUP(VALUE(G363),'Account Codes'!$A$2:$C$788,2,FALSE))</f>
        <v/>
      </c>
      <c r="I363" s="50"/>
      <c r="J363" s="184" t="s">
        <v>18</v>
      </c>
      <c r="K363" s="51"/>
      <c r="L363" s="102">
        <f t="shared" si="40"/>
        <v>0</v>
      </c>
      <c r="M363" s="122">
        <f t="shared" si="41"/>
        <v>0</v>
      </c>
      <c r="N363" s="51"/>
      <c r="O363" s="51"/>
      <c r="P363" s="122">
        <f t="shared" si="42"/>
        <v>0</v>
      </c>
      <c r="Q363" s="179"/>
      <c r="R363" s="175"/>
      <c r="S363" s="176" t="str">
        <f t="shared" si="43"/>
        <v/>
      </c>
      <c r="T363" s="65" t="str">
        <f t="shared" si="44"/>
        <v/>
      </c>
      <c r="U363">
        <f t="shared" si="45"/>
        <v>0</v>
      </c>
      <c r="W363" s="175" t="str">
        <f t="shared" si="46"/>
        <v/>
      </c>
    </row>
    <row r="364" spans="1:23" ht="15" x14ac:dyDescent="0.2">
      <c r="A364" s="102">
        <v>341</v>
      </c>
      <c r="B364" s="104" t="str">
        <f>IF(G364="","",VLOOKUP(G364,'Account Codes'!$A$2:$C$788,3,FALSE))</f>
        <v/>
      </c>
      <c r="C364" s="183" t="str">
        <f t="shared" si="47"/>
        <v/>
      </c>
      <c r="D364" s="81"/>
      <c r="E364" s="112" t="str">
        <f>IF(AND(LEN(D364)&gt;0,LEN(C364)&gt;0),"ERROR - please do not enter internal order AND cost centre",IF(LEN(C364)&gt;0,VLOOKUP(C364,'Account Codes'!$E$2:$F$5001,2,FALSE),IF(LEN(D364)&gt;0,VLOOKUP(D364,'Account Codes'!$H$2:$I$12186,2,FALSE),"")))</f>
        <v/>
      </c>
      <c r="F364" s="81"/>
      <c r="G364" s="61"/>
      <c r="H364" s="112" t="str">
        <f>IF(LEN(G364)=0,"",VLOOKUP(VALUE(G364),'Account Codes'!$A$2:$C$788,2,FALSE))</f>
        <v/>
      </c>
      <c r="I364" s="50"/>
      <c r="J364" s="184" t="s">
        <v>18</v>
      </c>
      <c r="K364" s="51"/>
      <c r="L364" s="102">
        <f t="shared" si="40"/>
        <v>0</v>
      </c>
      <c r="M364" s="122">
        <f t="shared" si="41"/>
        <v>0</v>
      </c>
      <c r="N364" s="51"/>
      <c r="O364" s="51"/>
      <c r="P364" s="122">
        <f t="shared" si="42"/>
        <v>0</v>
      </c>
      <c r="Q364" s="179"/>
      <c r="R364" s="175"/>
      <c r="S364" s="176" t="str">
        <f t="shared" si="43"/>
        <v/>
      </c>
      <c r="T364" s="65" t="str">
        <f t="shared" si="44"/>
        <v/>
      </c>
      <c r="U364">
        <f t="shared" si="45"/>
        <v>0</v>
      </c>
      <c r="W364" s="175" t="str">
        <f t="shared" si="46"/>
        <v/>
      </c>
    </row>
    <row r="365" spans="1:23" ht="15" x14ac:dyDescent="0.2">
      <c r="A365" s="102">
        <v>342</v>
      </c>
      <c r="B365" s="104" t="str">
        <f>IF(G365="","",VLOOKUP(G365,'Account Codes'!$A$2:$C$788,3,FALSE))</f>
        <v/>
      </c>
      <c r="C365" s="183" t="str">
        <f t="shared" si="47"/>
        <v/>
      </c>
      <c r="D365" s="81"/>
      <c r="E365" s="112" t="str">
        <f>IF(AND(LEN(D365)&gt;0,LEN(C365)&gt;0),"ERROR - please do not enter internal order AND cost centre",IF(LEN(C365)&gt;0,VLOOKUP(C365,'Account Codes'!$E$2:$F$5001,2,FALSE),IF(LEN(D365)&gt;0,VLOOKUP(D365,'Account Codes'!$H$2:$I$12186,2,FALSE),"")))</f>
        <v/>
      </c>
      <c r="F365" s="81"/>
      <c r="G365" s="61"/>
      <c r="H365" s="112" t="str">
        <f>IF(LEN(G365)=0,"",VLOOKUP(VALUE(G365),'Account Codes'!$A$2:$C$788,2,FALSE))</f>
        <v/>
      </c>
      <c r="I365" s="50"/>
      <c r="J365" s="184" t="s">
        <v>18</v>
      </c>
      <c r="K365" s="51"/>
      <c r="L365" s="102">
        <f t="shared" si="40"/>
        <v>0</v>
      </c>
      <c r="M365" s="122">
        <f t="shared" si="41"/>
        <v>0</v>
      </c>
      <c r="N365" s="51"/>
      <c r="O365" s="51"/>
      <c r="P365" s="122">
        <f t="shared" si="42"/>
        <v>0</v>
      </c>
      <c r="Q365" s="179"/>
      <c r="R365" s="175"/>
      <c r="S365" s="176" t="str">
        <f t="shared" si="43"/>
        <v/>
      </c>
      <c r="T365" s="65" t="str">
        <f t="shared" si="44"/>
        <v/>
      </c>
      <c r="U365">
        <f t="shared" si="45"/>
        <v>0</v>
      </c>
      <c r="W365" s="175" t="str">
        <f t="shared" si="46"/>
        <v/>
      </c>
    </row>
    <row r="366" spans="1:23" ht="15" x14ac:dyDescent="0.2">
      <c r="A366" s="102">
        <v>343</v>
      </c>
      <c r="B366" s="104" t="str">
        <f>IF(G366="","",VLOOKUP(G366,'Account Codes'!$A$2:$C$788,3,FALSE))</f>
        <v/>
      </c>
      <c r="C366" s="183" t="str">
        <f t="shared" si="47"/>
        <v/>
      </c>
      <c r="D366" s="81"/>
      <c r="E366" s="112" t="str">
        <f>IF(AND(LEN(D366)&gt;0,LEN(C366)&gt;0),"ERROR - please do not enter internal order AND cost centre",IF(LEN(C366)&gt;0,VLOOKUP(C366,'Account Codes'!$E$2:$F$5001,2,FALSE),IF(LEN(D366)&gt;0,VLOOKUP(D366,'Account Codes'!$H$2:$I$12186,2,FALSE),"")))</f>
        <v/>
      </c>
      <c r="F366" s="81"/>
      <c r="G366" s="61"/>
      <c r="H366" s="112" t="str">
        <f>IF(LEN(G366)=0,"",VLOOKUP(VALUE(G366),'Account Codes'!$A$2:$C$788,2,FALSE))</f>
        <v/>
      </c>
      <c r="I366" s="50"/>
      <c r="J366" s="184" t="s">
        <v>18</v>
      </c>
      <c r="K366" s="51"/>
      <c r="L366" s="102">
        <f t="shared" si="40"/>
        <v>0</v>
      </c>
      <c r="M366" s="122">
        <f t="shared" si="41"/>
        <v>0</v>
      </c>
      <c r="N366" s="51"/>
      <c r="O366" s="51"/>
      <c r="P366" s="122">
        <f t="shared" si="42"/>
        <v>0</v>
      </c>
      <c r="Q366" s="179"/>
      <c r="R366" s="175"/>
      <c r="S366" s="176" t="str">
        <f t="shared" si="43"/>
        <v/>
      </c>
      <c r="T366" s="65" t="str">
        <f t="shared" si="44"/>
        <v/>
      </c>
      <c r="U366">
        <f t="shared" si="45"/>
        <v>0</v>
      </c>
      <c r="W366" s="175" t="str">
        <f t="shared" si="46"/>
        <v/>
      </c>
    </row>
    <row r="367" spans="1:23" ht="15" x14ac:dyDescent="0.2">
      <c r="A367" s="102">
        <v>344</v>
      </c>
      <c r="B367" s="104" t="str">
        <f>IF(G367="","",VLOOKUP(G367,'Account Codes'!$A$2:$C$788,3,FALSE))</f>
        <v/>
      </c>
      <c r="C367" s="183" t="str">
        <f t="shared" si="47"/>
        <v/>
      </c>
      <c r="D367" s="81"/>
      <c r="E367" s="112" t="str">
        <f>IF(AND(LEN(D367)&gt;0,LEN(C367)&gt;0),"ERROR - please do not enter internal order AND cost centre",IF(LEN(C367)&gt;0,VLOOKUP(C367,'Account Codes'!$E$2:$F$5001,2,FALSE),IF(LEN(D367)&gt;0,VLOOKUP(D367,'Account Codes'!$H$2:$I$12186,2,FALSE),"")))</f>
        <v/>
      </c>
      <c r="F367" s="81"/>
      <c r="G367" s="61"/>
      <c r="H367" s="112" t="str">
        <f>IF(LEN(G367)=0,"",VLOOKUP(VALUE(G367),'Account Codes'!$A$2:$C$788,2,FALSE))</f>
        <v/>
      </c>
      <c r="I367" s="50"/>
      <c r="J367" s="184" t="s">
        <v>18</v>
      </c>
      <c r="K367" s="51"/>
      <c r="L367" s="102">
        <f t="shared" si="40"/>
        <v>0</v>
      </c>
      <c r="M367" s="122">
        <f t="shared" si="41"/>
        <v>0</v>
      </c>
      <c r="N367" s="51"/>
      <c r="O367" s="51"/>
      <c r="P367" s="122">
        <f t="shared" si="42"/>
        <v>0</v>
      </c>
      <c r="Q367" s="179"/>
      <c r="R367" s="175"/>
      <c r="S367" s="176" t="str">
        <f t="shared" si="43"/>
        <v/>
      </c>
      <c r="T367" s="65" t="str">
        <f t="shared" si="44"/>
        <v/>
      </c>
      <c r="U367">
        <f t="shared" si="45"/>
        <v>0</v>
      </c>
      <c r="W367" s="175" t="str">
        <f t="shared" si="46"/>
        <v/>
      </c>
    </row>
    <row r="368" spans="1:23" ht="15" x14ac:dyDescent="0.2">
      <c r="A368" s="102">
        <v>345</v>
      </c>
      <c r="B368" s="104" t="str">
        <f>IF(G368="","",VLOOKUP(G368,'Account Codes'!$A$2:$C$788,3,FALSE))</f>
        <v/>
      </c>
      <c r="C368" s="183" t="str">
        <f t="shared" si="47"/>
        <v/>
      </c>
      <c r="D368" s="81"/>
      <c r="E368" s="112" t="str">
        <f>IF(AND(LEN(D368)&gt;0,LEN(C368)&gt;0),"ERROR - please do not enter internal order AND cost centre",IF(LEN(C368)&gt;0,VLOOKUP(C368,'Account Codes'!$E$2:$F$5001,2,FALSE),IF(LEN(D368)&gt;0,VLOOKUP(D368,'Account Codes'!$H$2:$I$12186,2,FALSE),"")))</f>
        <v/>
      </c>
      <c r="F368" s="81"/>
      <c r="G368" s="61"/>
      <c r="H368" s="112" t="str">
        <f>IF(LEN(G368)=0,"",VLOOKUP(VALUE(G368),'Account Codes'!$A$2:$C$788,2,FALSE))</f>
        <v/>
      </c>
      <c r="I368" s="50"/>
      <c r="J368" s="184" t="s">
        <v>18</v>
      </c>
      <c r="K368" s="51"/>
      <c r="L368" s="102">
        <f t="shared" si="40"/>
        <v>0</v>
      </c>
      <c r="M368" s="122">
        <f t="shared" si="41"/>
        <v>0</v>
      </c>
      <c r="N368" s="51"/>
      <c r="O368" s="51"/>
      <c r="P368" s="122">
        <f t="shared" si="42"/>
        <v>0</v>
      </c>
      <c r="Q368" s="179"/>
      <c r="R368" s="175"/>
      <c r="S368" s="176" t="str">
        <f t="shared" si="43"/>
        <v/>
      </c>
      <c r="T368" s="65" t="str">
        <f t="shared" si="44"/>
        <v/>
      </c>
      <c r="U368">
        <f t="shared" si="45"/>
        <v>0</v>
      </c>
      <c r="W368" s="175" t="str">
        <f t="shared" si="46"/>
        <v/>
      </c>
    </row>
    <row r="369" spans="1:23" ht="15" x14ac:dyDescent="0.2">
      <c r="A369" s="102">
        <v>346</v>
      </c>
      <c r="B369" s="104" t="str">
        <f>IF(G369="","",VLOOKUP(G369,'Account Codes'!$A$2:$C$788,3,FALSE))</f>
        <v/>
      </c>
      <c r="C369" s="183" t="str">
        <f t="shared" si="47"/>
        <v/>
      </c>
      <c r="D369" s="81"/>
      <c r="E369" s="112" t="str">
        <f>IF(AND(LEN(D369)&gt;0,LEN(C369)&gt;0),"ERROR - please do not enter internal order AND cost centre",IF(LEN(C369)&gt;0,VLOOKUP(C369,'Account Codes'!$E$2:$F$5001,2,FALSE),IF(LEN(D369)&gt;0,VLOOKUP(D369,'Account Codes'!$H$2:$I$12186,2,FALSE),"")))</f>
        <v/>
      </c>
      <c r="F369" s="81"/>
      <c r="G369" s="61"/>
      <c r="H369" s="112" t="str">
        <f>IF(LEN(G369)=0,"",VLOOKUP(VALUE(G369),'Account Codes'!$A$2:$C$788,2,FALSE))</f>
        <v/>
      </c>
      <c r="I369" s="50"/>
      <c r="J369" s="184" t="s">
        <v>18</v>
      </c>
      <c r="K369" s="51"/>
      <c r="L369" s="102">
        <f t="shared" si="40"/>
        <v>0</v>
      </c>
      <c r="M369" s="122">
        <f t="shared" si="41"/>
        <v>0</v>
      </c>
      <c r="N369" s="51"/>
      <c r="O369" s="51"/>
      <c r="P369" s="122">
        <f t="shared" si="42"/>
        <v>0</v>
      </c>
      <c r="Q369" s="179"/>
      <c r="R369" s="175"/>
      <c r="S369" s="176" t="str">
        <f t="shared" si="43"/>
        <v/>
      </c>
      <c r="T369" s="65" t="str">
        <f t="shared" si="44"/>
        <v/>
      </c>
      <c r="U369">
        <f t="shared" si="45"/>
        <v>0</v>
      </c>
      <c r="W369" s="175" t="str">
        <f t="shared" si="46"/>
        <v/>
      </c>
    </row>
    <row r="370" spans="1:23" ht="15" x14ac:dyDescent="0.2">
      <c r="A370" s="102">
        <v>347</v>
      </c>
      <c r="B370" s="104" t="str">
        <f>IF(G370="","",VLOOKUP(G370,'Account Codes'!$A$2:$C$788,3,FALSE))</f>
        <v/>
      </c>
      <c r="C370" s="183" t="str">
        <f t="shared" si="47"/>
        <v/>
      </c>
      <c r="D370" s="81"/>
      <c r="E370" s="112" t="str">
        <f>IF(AND(LEN(D370)&gt;0,LEN(C370)&gt;0),"ERROR - please do not enter internal order AND cost centre",IF(LEN(C370)&gt;0,VLOOKUP(C370,'Account Codes'!$E$2:$F$5001,2,FALSE),IF(LEN(D370)&gt;0,VLOOKUP(D370,'Account Codes'!$H$2:$I$12186,2,FALSE),"")))</f>
        <v/>
      </c>
      <c r="F370" s="81"/>
      <c r="G370" s="61"/>
      <c r="H370" s="112" t="str">
        <f>IF(LEN(G370)=0,"",VLOOKUP(VALUE(G370),'Account Codes'!$A$2:$C$788,2,FALSE))</f>
        <v/>
      </c>
      <c r="I370" s="50"/>
      <c r="J370" s="184" t="s">
        <v>18</v>
      </c>
      <c r="K370" s="51"/>
      <c r="L370" s="102">
        <f t="shared" si="40"/>
        <v>0</v>
      </c>
      <c r="M370" s="122">
        <f t="shared" si="41"/>
        <v>0</v>
      </c>
      <c r="N370" s="51"/>
      <c r="O370" s="51"/>
      <c r="P370" s="122">
        <f t="shared" si="42"/>
        <v>0</v>
      </c>
      <c r="Q370" s="179"/>
      <c r="R370" s="175"/>
      <c r="S370" s="176" t="str">
        <f t="shared" si="43"/>
        <v/>
      </c>
      <c r="T370" s="65" t="str">
        <f t="shared" si="44"/>
        <v/>
      </c>
      <c r="U370">
        <f t="shared" si="45"/>
        <v>0</v>
      </c>
      <c r="W370" s="175" t="str">
        <f t="shared" si="46"/>
        <v/>
      </c>
    </row>
    <row r="371" spans="1:23" ht="15" x14ac:dyDescent="0.2">
      <c r="A371" s="102">
        <v>348</v>
      </c>
      <c r="B371" s="104" t="str">
        <f>IF(G371="","",VLOOKUP(G371,'Account Codes'!$A$2:$C$788,3,FALSE))</f>
        <v/>
      </c>
      <c r="C371" s="183" t="str">
        <f t="shared" si="47"/>
        <v/>
      </c>
      <c r="D371" s="81"/>
      <c r="E371" s="112" t="str">
        <f>IF(AND(LEN(D371)&gt;0,LEN(C371)&gt;0),"ERROR - please do not enter internal order AND cost centre",IF(LEN(C371)&gt;0,VLOOKUP(C371,'Account Codes'!$E$2:$F$5001,2,FALSE),IF(LEN(D371)&gt;0,VLOOKUP(D371,'Account Codes'!$H$2:$I$12186,2,FALSE),"")))</f>
        <v/>
      </c>
      <c r="F371" s="81"/>
      <c r="G371" s="61"/>
      <c r="H371" s="112" t="str">
        <f>IF(LEN(G371)=0,"",VLOOKUP(VALUE(G371),'Account Codes'!$A$2:$C$788,2,FALSE))</f>
        <v/>
      </c>
      <c r="I371" s="50"/>
      <c r="J371" s="184" t="s">
        <v>18</v>
      </c>
      <c r="K371" s="51"/>
      <c r="L371" s="102">
        <f t="shared" si="40"/>
        <v>0</v>
      </c>
      <c r="M371" s="122">
        <f t="shared" si="41"/>
        <v>0</v>
      </c>
      <c r="N371" s="51"/>
      <c r="O371" s="51"/>
      <c r="P371" s="122">
        <f t="shared" si="42"/>
        <v>0</v>
      </c>
      <c r="Q371" s="179"/>
      <c r="R371" s="175"/>
      <c r="S371" s="176" t="str">
        <f t="shared" si="43"/>
        <v/>
      </c>
      <c r="T371" s="65" t="str">
        <f t="shared" si="44"/>
        <v/>
      </c>
      <c r="U371">
        <f t="shared" si="45"/>
        <v>0</v>
      </c>
      <c r="W371" s="175" t="str">
        <f t="shared" si="46"/>
        <v/>
      </c>
    </row>
    <row r="372" spans="1:23" ht="15" x14ac:dyDescent="0.2">
      <c r="A372" s="102">
        <v>349</v>
      </c>
      <c r="B372" s="104" t="str">
        <f>IF(G372="","",VLOOKUP(G372,'Account Codes'!$A$2:$C$788,3,FALSE))</f>
        <v/>
      </c>
      <c r="C372" s="183" t="str">
        <f t="shared" si="47"/>
        <v/>
      </c>
      <c r="D372" s="81"/>
      <c r="E372" s="112" t="str">
        <f>IF(AND(LEN(D372)&gt;0,LEN(C372)&gt;0),"ERROR - please do not enter internal order AND cost centre",IF(LEN(C372)&gt;0,VLOOKUP(C372,'Account Codes'!$E$2:$F$5001,2,FALSE),IF(LEN(D372)&gt;0,VLOOKUP(D372,'Account Codes'!$H$2:$I$12186,2,FALSE),"")))</f>
        <v/>
      </c>
      <c r="F372" s="81"/>
      <c r="G372" s="61"/>
      <c r="H372" s="112" t="str">
        <f>IF(LEN(G372)=0,"",VLOOKUP(VALUE(G372),'Account Codes'!$A$2:$C$788,2,FALSE))</f>
        <v/>
      </c>
      <c r="I372" s="50"/>
      <c r="J372" s="184" t="s">
        <v>18</v>
      </c>
      <c r="K372" s="51"/>
      <c r="L372" s="102">
        <f t="shared" si="40"/>
        <v>0</v>
      </c>
      <c r="M372" s="122">
        <f t="shared" si="41"/>
        <v>0</v>
      </c>
      <c r="N372" s="51"/>
      <c r="O372" s="51"/>
      <c r="P372" s="122">
        <f t="shared" si="42"/>
        <v>0</v>
      </c>
      <c r="Q372" s="179"/>
      <c r="R372" s="175"/>
      <c r="S372" s="176" t="str">
        <f t="shared" si="43"/>
        <v/>
      </c>
      <c r="T372" s="65" t="str">
        <f t="shared" si="44"/>
        <v/>
      </c>
      <c r="U372">
        <f t="shared" si="45"/>
        <v>0</v>
      </c>
      <c r="W372" s="175" t="str">
        <f t="shared" si="46"/>
        <v/>
      </c>
    </row>
    <row r="373" spans="1:23" ht="15" x14ac:dyDescent="0.2">
      <c r="A373" s="102">
        <v>350</v>
      </c>
      <c r="B373" s="104" t="str">
        <f>IF(G373="","",VLOOKUP(G373,'Account Codes'!$A$2:$C$788,3,FALSE))</f>
        <v/>
      </c>
      <c r="C373" s="183" t="str">
        <f t="shared" si="47"/>
        <v/>
      </c>
      <c r="D373" s="81"/>
      <c r="E373" s="112" t="str">
        <f>IF(AND(LEN(D373)&gt;0,LEN(C373)&gt;0),"ERROR - please do not enter internal order AND cost centre",IF(LEN(C373)&gt;0,VLOOKUP(C373,'Account Codes'!$E$2:$F$5001,2,FALSE),IF(LEN(D373)&gt;0,VLOOKUP(D373,'Account Codes'!$H$2:$I$12186,2,FALSE),"")))</f>
        <v/>
      </c>
      <c r="F373" s="81"/>
      <c r="G373" s="61"/>
      <c r="H373" s="112" t="str">
        <f>IF(LEN(G373)=0,"",VLOOKUP(VALUE(G373),'Account Codes'!$A$2:$C$788,2,FALSE))</f>
        <v/>
      </c>
      <c r="I373" s="50"/>
      <c r="J373" s="184" t="s">
        <v>18</v>
      </c>
      <c r="K373" s="51"/>
      <c r="L373" s="102">
        <f t="shared" si="40"/>
        <v>0</v>
      </c>
      <c r="M373" s="122">
        <f t="shared" si="41"/>
        <v>0</v>
      </c>
      <c r="N373" s="51"/>
      <c r="O373" s="51"/>
      <c r="P373" s="122">
        <f t="shared" si="42"/>
        <v>0</v>
      </c>
      <c r="Q373" s="179"/>
      <c r="R373" s="175"/>
      <c r="S373" s="176" t="str">
        <f t="shared" si="43"/>
        <v/>
      </c>
      <c r="T373" s="65" t="str">
        <f t="shared" si="44"/>
        <v/>
      </c>
      <c r="U373">
        <f t="shared" si="45"/>
        <v>0</v>
      </c>
      <c r="W373" s="175" t="str">
        <f t="shared" si="46"/>
        <v/>
      </c>
    </row>
    <row r="374" spans="1:23" ht="15" x14ac:dyDescent="0.2">
      <c r="A374" s="102">
        <v>351</v>
      </c>
      <c r="B374" s="104" t="str">
        <f>IF(G374="","",VLOOKUP(G374,'Account Codes'!$A$2:$C$788,3,FALSE))</f>
        <v/>
      </c>
      <c r="C374" s="183" t="str">
        <f t="shared" si="47"/>
        <v/>
      </c>
      <c r="D374" s="81"/>
      <c r="E374" s="112" t="str">
        <f>IF(AND(LEN(D374)&gt;0,LEN(C374)&gt;0),"ERROR - please do not enter internal order AND cost centre",IF(LEN(C374)&gt;0,VLOOKUP(C374,'Account Codes'!$E$2:$F$5001,2,FALSE),IF(LEN(D374)&gt;0,VLOOKUP(D374,'Account Codes'!$H$2:$I$12186,2,FALSE),"")))</f>
        <v/>
      </c>
      <c r="F374" s="81"/>
      <c r="G374" s="61"/>
      <c r="H374" s="112" t="str">
        <f>IF(LEN(G374)=0,"",VLOOKUP(VALUE(G374),'Account Codes'!$A$2:$C$788,2,FALSE))</f>
        <v/>
      </c>
      <c r="I374" s="50"/>
      <c r="J374" s="184" t="s">
        <v>18</v>
      </c>
      <c r="K374" s="51"/>
      <c r="L374" s="102">
        <f t="shared" si="40"/>
        <v>0</v>
      </c>
      <c r="M374" s="122">
        <f t="shared" si="41"/>
        <v>0</v>
      </c>
      <c r="N374" s="51"/>
      <c r="O374" s="51"/>
      <c r="P374" s="122">
        <f t="shared" si="42"/>
        <v>0</v>
      </c>
      <c r="Q374" s="179"/>
      <c r="R374" s="175"/>
      <c r="S374" s="176" t="str">
        <f t="shared" si="43"/>
        <v/>
      </c>
      <c r="T374" s="65" t="str">
        <f t="shared" si="44"/>
        <v/>
      </c>
      <c r="U374">
        <f t="shared" si="45"/>
        <v>0</v>
      </c>
      <c r="W374" s="175" t="str">
        <f t="shared" si="46"/>
        <v/>
      </c>
    </row>
    <row r="375" spans="1:23" ht="15" x14ac:dyDescent="0.2">
      <c r="A375" s="102">
        <v>352</v>
      </c>
      <c r="B375" s="104" t="str">
        <f>IF(G375="","",VLOOKUP(G375,'Account Codes'!$A$2:$C$788,3,FALSE))</f>
        <v/>
      </c>
      <c r="C375" s="183" t="str">
        <f t="shared" si="47"/>
        <v/>
      </c>
      <c r="D375" s="81"/>
      <c r="E375" s="112" t="str">
        <f>IF(AND(LEN(D375)&gt;0,LEN(C375)&gt;0),"ERROR - please do not enter internal order AND cost centre",IF(LEN(C375)&gt;0,VLOOKUP(C375,'Account Codes'!$E$2:$F$5001,2,FALSE),IF(LEN(D375)&gt;0,VLOOKUP(D375,'Account Codes'!$H$2:$I$12186,2,FALSE),"")))</f>
        <v/>
      </c>
      <c r="F375" s="81"/>
      <c r="G375" s="61"/>
      <c r="H375" s="112" t="str">
        <f>IF(LEN(G375)=0,"",VLOOKUP(VALUE(G375),'Account Codes'!$A$2:$C$788,2,FALSE))</f>
        <v/>
      </c>
      <c r="I375" s="50"/>
      <c r="J375" s="184" t="s">
        <v>18</v>
      </c>
      <c r="K375" s="51"/>
      <c r="L375" s="102">
        <f t="shared" si="40"/>
        <v>0</v>
      </c>
      <c r="M375" s="122">
        <f t="shared" si="41"/>
        <v>0</v>
      </c>
      <c r="N375" s="51"/>
      <c r="O375" s="51"/>
      <c r="P375" s="122">
        <f t="shared" si="42"/>
        <v>0</v>
      </c>
      <c r="Q375" s="179"/>
      <c r="R375" s="175"/>
      <c r="S375" s="176" t="str">
        <f t="shared" si="43"/>
        <v/>
      </c>
      <c r="T375" s="65" t="str">
        <f t="shared" si="44"/>
        <v/>
      </c>
      <c r="U375">
        <f t="shared" si="45"/>
        <v>0</v>
      </c>
      <c r="W375" s="175" t="str">
        <f t="shared" si="46"/>
        <v/>
      </c>
    </row>
    <row r="376" spans="1:23" ht="15" x14ac:dyDescent="0.2">
      <c r="A376" s="102">
        <v>353</v>
      </c>
      <c r="B376" s="104" t="str">
        <f>IF(G376="","",VLOOKUP(G376,'Account Codes'!$A$2:$C$788,3,FALSE))</f>
        <v/>
      </c>
      <c r="C376" s="183" t="str">
        <f t="shared" si="47"/>
        <v/>
      </c>
      <c r="D376" s="81"/>
      <c r="E376" s="112" t="str">
        <f>IF(AND(LEN(D376)&gt;0,LEN(C376)&gt;0),"ERROR - please do not enter internal order AND cost centre",IF(LEN(C376)&gt;0,VLOOKUP(C376,'Account Codes'!$E$2:$F$5001,2,FALSE),IF(LEN(D376)&gt;0,VLOOKUP(D376,'Account Codes'!$H$2:$I$12186,2,FALSE),"")))</f>
        <v/>
      </c>
      <c r="F376" s="81"/>
      <c r="G376" s="61"/>
      <c r="H376" s="112" t="str">
        <f>IF(LEN(G376)=0,"",VLOOKUP(VALUE(G376),'Account Codes'!$A$2:$C$788,2,FALSE))</f>
        <v/>
      </c>
      <c r="I376" s="50"/>
      <c r="J376" s="184" t="s">
        <v>18</v>
      </c>
      <c r="K376" s="51"/>
      <c r="L376" s="102">
        <f t="shared" si="40"/>
        <v>0</v>
      </c>
      <c r="M376" s="122">
        <f t="shared" si="41"/>
        <v>0</v>
      </c>
      <c r="N376" s="51"/>
      <c r="O376" s="51"/>
      <c r="P376" s="122">
        <f t="shared" si="42"/>
        <v>0</v>
      </c>
      <c r="Q376" s="179"/>
      <c r="R376" s="175"/>
      <c r="S376" s="176" t="str">
        <f t="shared" si="43"/>
        <v/>
      </c>
      <c r="T376" s="65" t="str">
        <f t="shared" si="44"/>
        <v/>
      </c>
      <c r="U376">
        <f t="shared" si="45"/>
        <v>0</v>
      </c>
      <c r="W376" s="175" t="str">
        <f t="shared" si="46"/>
        <v/>
      </c>
    </row>
    <row r="377" spans="1:23" ht="15" x14ac:dyDescent="0.2">
      <c r="A377" s="102">
        <v>354</v>
      </c>
      <c r="B377" s="104" t="str">
        <f>IF(G377="","",VLOOKUP(G377,'Account Codes'!$A$2:$C$788,3,FALSE))</f>
        <v/>
      </c>
      <c r="C377" s="183" t="str">
        <f t="shared" si="47"/>
        <v/>
      </c>
      <c r="D377" s="81"/>
      <c r="E377" s="112" t="str">
        <f>IF(AND(LEN(D377)&gt;0,LEN(C377)&gt;0),"ERROR - please do not enter internal order AND cost centre",IF(LEN(C377)&gt;0,VLOOKUP(C377,'Account Codes'!$E$2:$F$5001,2,FALSE),IF(LEN(D377)&gt;0,VLOOKUP(D377,'Account Codes'!$H$2:$I$12186,2,FALSE),"")))</f>
        <v/>
      </c>
      <c r="F377" s="81"/>
      <c r="G377" s="61"/>
      <c r="H377" s="112" t="str">
        <f>IF(LEN(G377)=0,"",VLOOKUP(VALUE(G377),'Account Codes'!$A$2:$C$788,2,FALSE))</f>
        <v/>
      </c>
      <c r="I377" s="50"/>
      <c r="J377" s="184" t="s">
        <v>18</v>
      </c>
      <c r="K377" s="51"/>
      <c r="L377" s="102">
        <f t="shared" si="40"/>
        <v>0</v>
      </c>
      <c r="M377" s="122">
        <f t="shared" si="41"/>
        <v>0</v>
      </c>
      <c r="N377" s="51"/>
      <c r="O377" s="51"/>
      <c r="P377" s="122">
        <f t="shared" si="42"/>
        <v>0</v>
      </c>
      <c r="Q377" s="179"/>
      <c r="R377" s="175"/>
      <c r="S377" s="176" t="str">
        <f t="shared" si="43"/>
        <v/>
      </c>
      <c r="T377" s="65" t="str">
        <f t="shared" si="44"/>
        <v/>
      </c>
      <c r="U377">
        <f t="shared" si="45"/>
        <v>0</v>
      </c>
      <c r="W377" s="175" t="str">
        <f t="shared" si="46"/>
        <v/>
      </c>
    </row>
    <row r="378" spans="1:23" ht="15" x14ac:dyDescent="0.2">
      <c r="A378" s="102">
        <v>355</v>
      </c>
      <c r="B378" s="104" t="str">
        <f>IF(G378="","",VLOOKUP(G378,'Account Codes'!$A$2:$C$788,3,FALSE))</f>
        <v/>
      </c>
      <c r="C378" s="183" t="str">
        <f t="shared" si="47"/>
        <v/>
      </c>
      <c r="D378" s="81"/>
      <c r="E378" s="112" t="str">
        <f>IF(AND(LEN(D378)&gt;0,LEN(C378)&gt;0),"ERROR - please do not enter internal order AND cost centre",IF(LEN(C378)&gt;0,VLOOKUP(C378,'Account Codes'!$E$2:$F$5001,2,FALSE),IF(LEN(D378)&gt;0,VLOOKUP(D378,'Account Codes'!$H$2:$I$12186,2,FALSE),"")))</f>
        <v/>
      </c>
      <c r="F378" s="81"/>
      <c r="G378" s="61"/>
      <c r="H378" s="112" t="str">
        <f>IF(LEN(G378)=0,"",VLOOKUP(VALUE(G378),'Account Codes'!$A$2:$C$788,2,FALSE))</f>
        <v/>
      </c>
      <c r="I378" s="50"/>
      <c r="J378" s="184" t="s">
        <v>18</v>
      </c>
      <c r="K378" s="51"/>
      <c r="L378" s="102">
        <f t="shared" si="40"/>
        <v>0</v>
      </c>
      <c r="M378" s="122">
        <f t="shared" si="41"/>
        <v>0</v>
      </c>
      <c r="N378" s="51"/>
      <c r="O378" s="51"/>
      <c r="P378" s="122">
        <f t="shared" si="42"/>
        <v>0</v>
      </c>
      <c r="Q378" s="179"/>
      <c r="R378" s="175"/>
      <c r="S378" s="176" t="str">
        <f t="shared" si="43"/>
        <v/>
      </c>
      <c r="T378" s="65" t="str">
        <f t="shared" si="44"/>
        <v/>
      </c>
      <c r="U378">
        <f t="shared" si="45"/>
        <v>0</v>
      </c>
      <c r="W378" s="175" t="str">
        <f t="shared" si="46"/>
        <v/>
      </c>
    </row>
    <row r="379" spans="1:23" ht="15" x14ac:dyDescent="0.2">
      <c r="A379" s="102">
        <v>356</v>
      </c>
      <c r="B379" s="104" t="str">
        <f>IF(G379="","",VLOOKUP(G379,'Account Codes'!$A$2:$C$788,3,FALSE))</f>
        <v/>
      </c>
      <c r="C379" s="183" t="str">
        <f t="shared" si="47"/>
        <v/>
      </c>
      <c r="D379" s="81"/>
      <c r="E379" s="112" t="str">
        <f>IF(AND(LEN(D379)&gt;0,LEN(C379)&gt;0),"ERROR - please do not enter internal order AND cost centre",IF(LEN(C379)&gt;0,VLOOKUP(C379,'Account Codes'!$E$2:$F$5001,2,FALSE),IF(LEN(D379)&gt;0,VLOOKUP(D379,'Account Codes'!$H$2:$I$12186,2,FALSE),"")))</f>
        <v/>
      </c>
      <c r="F379" s="81"/>
      <c r="G379" s="61"/>
      <c r="H379" s="112" t="str">
        <f>IF(LEN(G379)=0,"",VLOOKUP(VALUE(G379),'Account Codes'!$A$2:$C$788,2,FALSE))</f>
        <v/>
      </c>
      <c r="I379" s="50"/>
      <c r="J379" s="184" t="s">
        <v>18</v>
      </c>
      <c r="K379" s="51"/>
      <c r="L379" s="102">
        <f t="shared" si="40"/>
        <v>0</v>
      </c>
      <c r="M379" s="122">
        <f t="shared" si="41"/>
        <v>0</v>
      </c>
      <c r="N379" s="51"/>
      <c r="O379" s="51"/>
      <c r="P379" s="122">
        <f t="shared" si="42"/>
        <v>0</v>
      </c>
      <c r="Q379" s="179"/>
      <c r="R379" s="175"/>
      <c r="S379" s="176" t="str">
        <f t="shared" si="43"/>
        <v/>
      </c>
      <c r="T379" s="65" t="str">
        <f t="shared" si="44"/>
        <v/>
      </c>
      <c r="U379">
        <f t="shared" si="45"/>
        <v>0</v>
      </c>
      <c r="W379" s="175" t="str">
        <f t="shared" si="46"/>
        <v/>
      </c>
    </row>
    <row r="380" spans="1:23" ht="15" x14ac:dyDescent="0.2">
      <c r="A380" s="102">
        <v>357</v>
      </c>
      <c r="B380" s="104" t="str">
        <f>IF(G380="","",VLOOKUP(G380,'Account Codes'!$A$2:$C$788,3,FALSE))</f>
        <v/>
      </c>
      <c r="C380" s="183" t="str">
        <f t="shared" si="47"/>
        <v/>
      </c>
      <c r="D380" s="81"/>
      <c r="E380" s="112" t="str">
        <f>IF(AND(LEN(D380)&gt;0,LEN(C380)&gt;0),"ERROR - please do not enter internal order AND cost centre",IF(LEN(C380)&gt;0,VLOOKUP(C380,'Account Codes'!$E$2:$F$5001,2,FALSE),IF(LEN(D380)&gt;0,VLOOKUP(D380,'Account Codes'!$H$2:$I$12186,2,FALSE),"")))</f>
        <v/>
      </c>
      <c r="F380" s="81"/>
      <c r="G380" s="61"/>
      <c r="H380" s="112" t="str">
        <f>IF(LEN(G380)=0,"",VLOOKUP(VALUE(G380),'Account Codes'!$A$2:$C$788,2,FALSE))</f>
        <v/>
      </c>
      <c r="I380" s="50"/>
      <c r="J380" s="184" t="s">
        <v>18</v>
      </c>
      <c r="K380" s="51"/>
      <c r="L380" s="102">
        <f t="shared" si="40"/>
        <v>0</v>
      </c>
      <c r="M380" s="122">
        <f t="shared" si="41"/>
        <v>0</v>
      </c>
      <c r="N380" s="51"/>
      <c r="O380" s="51"/>
      <c r="P380" s="122">
        <f t="shared" si="42"/>
        <v>0</v>
      </c>
      <c r="Q380" s="179"/>
      <c r="R380" s="175"/>
      <c r="S380" s="176" t="str">
        <f t="shared" si="43"/>
        <v/>
      </c>
      <c r="T380" s="65" t="str">
        <f t="shared" si="44"/>
        <v/>
      </c>
      <c r="U380">
        <f t="shared" si="45"/>
        <v>0</v>
      </c>
      <c r="W380" s="175" t="str">
        <f t="shared" si="46"/>
        <v/>
      </c>
    </row>
    <row r="381" spans="1:23" ht="15" x14ac:dyDescent="0.2">
      <c r="A381" s="102">
        <v>358</v>
      </c>
      <c r="B381" s="104" t="str">
        <f>IF(G381="","",VLOOKUP(G381,'Account Codes'!$A$2:$C$788,3,FALSE))</f>
        <v/>
      </c>
      <c r="C381" s="183" t="str">
        <f t="shared" si="47"/>
        <v/>
      </c>
      <c r="D381" s="81"/>
      <c r="E381" s="112" t="str">
        <f>IF(AND(LEN(D381)&gt;0,LEN(C381)&gt;0),"ERROR - please do not enter internal order AND cost centre",IF(LEN(C381)&gt;0,VLOOKUP(C381,'Account Codes'!$E$2:$F$5001,2,FALSE),IF(LEN(D381)&gt;0,VLOOKUP(D381,'Account Codes'!$H$2:$I$12186,2,FALSE),"")))</f>
        <v/>
      </c>
      <c r="F381" s="81"/>
      <c r="G381" s="61"/>
      <c r="H381" s="112" t="str">
        <f>IF(LEN(G381)=0,"",VLOOKUP(VALUE(G381),'Account Codes'!$A$2:$C$788,2,FALSE))</f>
        <v/>
      </c>
      <c r="I381" s="50"/>
      <c r="J381" s="184" t="s">
        <v>18</v>
      </c>
      <c r="K381" s="51"/>
      <c r="L381" s="102">
        <f t="shared" si="40"/>
        <v>0</v>
      </c>
      <c r="M381" s="122">
        <f t="shared" si="41"/>
        <v>0</v>
      </c>
      <c r="N381" s="51"/>
      <c r="O381" s="51"/>
      <c r="P381" s="122">
        <f t="shared" si="42"/>
        <v>0</v>
      </c>
      <c r="Q381" s="179"/>
      <c r="R381" s="175"/>
      <c r="S381" s="176" t="str">
        <f t="shared" si="43"/>
        <v/>
      </c>
      <c r="T381" s="65" t="str">
        <f t="shared" si="44"/>
        <v/>
      </c>
      <c r="U381">
        <f t="shared" si="45"/>
        <v>0</v>
      </c>
      <c r="W381" s="175" t="str">
        <f t="shared" si="46"/>
        <v/>
      </c>
    </row>
    <row r="382" spans="1:23" ht="15" x14ac:dyDescent="0.2">
      <c r="A382" s="102">
        <v>359</v>
      </c>
      <c r="B382" s="104" t="str">
        <f>IF(G382="","",VLOOKUP(G382,'Account Codes'!$A$2:$C$788,3,FALSE))</f>
        <v/>
      </c>
      <c r="C382" s="183" t="str">
        <f t="shared" si="47"/>
        <v/>
      </c>
      <c r="D382" s="81"/>
      <c r="E382" s="112" t="str">
        <f>IF(AND(LEN(D382)&gt;0,LEN(C382)&gt;0),"ERROR - please do not enter internal order AND cost centre",IF(LEN(C382)&gt;0,VLOOKUP(C382,'Account Codes'!$E$2:$F$5001,2,FALSE),IF(LEN(D382)&gt;0,VLOOKUP(D382,'Account Codes'!$H$2:$I$12186,2,FALSE),"")))</f>
        <v/>
      </c>
      <c r="F382" s="81"/>
      <c r="G382" s="61"/>
      <c r="H382" s="112" t="str">
        <f>IF(LEN(G382)=0,"",VLOOKUP(VALUE(G382),'Account Codes'!$A$2:$C$788,2,FALSE))</f>
        <v/>
      </c>
      <c r="I382" s="50"/>
      <c r="J382" s="184" t="s">
        <v>18</v>
      </c>
      <c r="K382" s="51"/>
      <c r="L382" s="102">
        <f t="shared" si="40"/>
        <v>0</v>
      </c>
      <c r="M382" s="122">
        <f t="shared" si="41"/>
        <v>0</v>
      </c>
      <c r="N382" s="51"/>
      <c r="O382" s="51"/>
      <c r="P382" s="122">
        <f t="shared" si="42"/>
        <v>0</v>
      </c>
      <c r="Q382" s="179"/>
      <c r="R382" s="175"/>
      <c r="S382" s="176" t="str">
        <f t="shared" si="43"/>
        <v/>
      </c>
      <c r="T382" s="65" t="str">
        <f t="shared" si="44"/>
        <v/>
      </c>
      <c r="U382">
        <f t="shared" si="45"/>
        <v>0</v>
      </c>
      <c r="W382" s="175" t="str">
        <f t="shared" si="46"/>
        <v/>
      </c>
    </row>
    <row r="383" spans="1:23" ht="15" x14ac:dyDescent="0.2">
      <c r="A383" s="102">
        <v>360</v>
      </c>
      <c r="B383" s="104" t="str">
        <f>IF(G383="","",VLOOKUP(G383,'Account Codes'!$A$2:$C$788,3,FALSE))</f>
        <v/>
      </c>
      <c r="C383" s="183" t="str">
        <f t="shared" si="47"/>
        <v/>
      </c>
      <c r="D383" s="81"/>
      <c r="E383" s="112" t="str">
        <f>IF(AND(LEN(D383)&gt;0,LEN(C383)&gt;0),"ERROR - please do not enter internal order AND cost centre",IF(LEN(C383)&gt;0,VLOOKUP(C383,'Account Codes'!$E$2:$F$5001,2,FALSE),IF(LEN(D383)&gt;0,VLOOKUP(D383,'Account Codes'!$H$2:$I$12186,2,FALSE),"")))</f>
        <v/>
      </c>
      <c r="F383" s="81"/>
      <c r="G383" s="61"/>
      <c r="H383" s="112" t="str">
        <f>IF(LEN(G383)=0,"",VLOOKUP(VALUE(G383),'Account Codes'!$A$2:$C$788,2,FALSE))</f>
        <v/>
      </c>
      <c r="I383" s="50"/>
      <c r="J383" s="184" t="s">
        <v>18</v>
      </c>
      <c r="K383" s="51"/>
      <c r="L383" s="102">
        <f t="shared" si="40"/>
        <v>0</v>
      </c>
      <c r="M383" s="122">
        <f t="shared" si="41"/>
        <v>0</v>
      </c>
      <c r="N383" s="51"/>
      <c r="O383" s="51"/>
      <c r="P383" s="122">
        <f t="shared" si="42"/>
        <v>0</v>
      </c>
      <c r="Q383" s="179"/>
      <c r="R383" s="175"/>
      <c r="S383" s="176" t="str">
        <f t="shared" si="43"/>
        <v/>
      </c>
      <c r="T383" s="65" t="str">
        <f t="shared" si="44"/>
        <v/>
      </c>
      <c r="U383">
        <f t="shared" si="45"/>
        <v>0</v>
      </c>
      <c r="W383" s="175" t="str">
        <f t="shared" si="46"/>
        <v/>
      </c>
    </row>
    <row r="384" spans="1:23" ht="15" x14ac:dyDescent="0.2">
      <c r="A384" s="102">
        <v>361</v>
      </c>
      <c r="B384" s="104" t="str">
        <f>IF(G384="","",VLOOKUP(G384,'Account Codes'!$A$2:$C$788,3,FALSE))</f>
        <v/>
      </c>
      <c r="C384" s="183" t="str">
        <f t="shared" si="47"/>
        <v/>
      </c>
      <c r="D384" s="81"/>
      <c r="E384" s="112" t="str">
        <f>IF(AND(LEN(D384)&gt;0,LEN(C384)&gt;0),"ERROR - please do not enter internal order AND cost centre",IF(LEN(C384)&gt;0,VLOOKUP(C384,'Account Codes'!$E$2:$F$5001,2,FALSE),IF(LEN(D384)&gt;0,VLOOKUP(D384,'Account Codes'!$H$2:$I$12186,2,FALSE),"")))</f>
        <v/>
      </c>
      <c r="F384" s="81"/>
      <c r="G384" s="61"/>
      <c r="H384" s="112" t="str">
        <f>IF(LEN(G384)=0,"",VLOOKUP(VALUE(G384),'Account Codes'!$A$2:$C$788,2,FALSE))</f>
        <v/>
      </c>
      <c r="I384" s="50"/>
      <c r="J384" s="184" t="s">
        <v>18</v>
      </c>
      <c r="K384" s="51"/>
      <c r="L384" s="102">
        <f t="shared" si="40"/>
        <v>0</v>
      </c>
      <c r="M384" s="122">
        <f t="shared" si="41"/>
        <v>0</v>
      </c>
      <c r="N384" s="51"/>
      <c r="O384" s="51"/>
      <c r="P384" s="122">
        <f t="shared" si="42"/>
        <v>0</v>
      </c>
      <c r="Q384" s="179"/>
      <c r="R384" s="175"/>
      <c r="S384" s="176" t="str">
        <f t="shared" si="43"/>
        <v/>
      </c>
      <c r="T384" s="65" t="str">
        <f t="shared" si="44"/>
        <v/>
      </c>
      <c r="U384">
        <f t="shared" si="45"/>
        <v>0</v>
      </c>
      <c r="W384" s="175" t="str">
        <f t="shared" si="46"/>
        <v/>
      </c>
    </row>
    <row r="385" spans="1:23" ht="15" x14ac:dyDescent="0.2">
      <c r="A385" s="102">
        <v>362</v>
      </c>
      <c r="B385" s="104" t="str">
        <f>IF(G385="","",VLOOKUP(G385,'Account Codes'!$A$2:$C$788,3,FALSE))</f>
        <v/>
      </c>
      <c r="C385" s="183" t="str">
        <f t="shared" si="47"/>
        <v/>
      </c>
      <c r="D385" s="81"/>
      <c r="E385" s="112" t="str">
        <f>IF(AND(LEN(D385)&gt;0,LEN(C385)&gt;0),"ERROR - please do not enter internal order AND cost centre",IF(LEN(C385)&gt;0,VLOOKUP(C385,'Account Codes'!$E$2:$F$5001,2,FALSE),IF(LEN(D385)&gt;0,VLOOKUP(D385,'Account Codes'!$H$2:$I$12186,2,FALSE),"")))</f>
        <v/>
      </c>
      <c r="F385" s="81"/>
      <c r="G385" s="61"/>
      <c r="H385" s="112" t="str">
        <f>IF(LEN(G385)=0,"",VLOOKUP(VALUE(G385),'Account Codes'!$A$2:$C$788,2,FALSE))</f>
        <v/>
      </c>
      <c r="I385" s="50"/>
      <c r="J385" s="184" t="s">
        <v>18</v>
      </c>
      <c r="K385" s="51"/>
      <c r="L385" s="102">
        <f t="shared" si="40"/>
        <v>0</v>
      </c>
      <c r="M385" s="122">
        <f t="shared" si="41"/>
        <v>0</v>
      </c>
      <c r="N385" s="51"/>
      <c r="O385" s="51"/>
      <c r="P385" s="122">
        <f t="shared" si="42"/>
        <v>0</v>
      </c>
      <c r="Q385" s="179"/>
      <c r="R385" s="175"/>
      <c r="S385" s="176" t="str">
        <f t="shared" si="43"/>
        <v/>
      </c>
      <c r="T385" s="65" t="str">
        <f t="shared" si="44"/>
        <v/>
      </c>
      <c r="U385">
        <f t="shared" si="45"/>
        <v>0</v>
      </c>
      <c r="W385" s="175" t="str">
        <f t="shared" si="46"/>
        <v/>
      </c>
    </row>
    <row r="386" spans="1:23" ht="15" x14ac:dyDescent="0.2">
      <c r="A386" s="102">
        <v>363</v>
      </c>
      <c r="B386" s="104" t="str">
        <f>IF(G386="","",VLOOKUP(G386,'Account Codes'!$A$2:$C$788,3,FALSE))</f>
        <v/>
      </c>
      <c r="C386" s="183" t="str">
        <f t="shared" si="47"/>
        <v/>
      </c>
      <c r="D386" s="81"/>
      <c r="E386" s="112" t="str">
        <f>IF(AND(LEN(D386)&gt;0,LEN(C386)&gt;0),"ERROR - please do not enter internal order AND cost centre",IF(LEN(C386)&gt;0,VLOOKUP(C386,'Account Codes'!$E$2:$F$5001,2,FALSE),IF(LEN(D386)&gt;0,VLOOKUP(D386,'Account Codes'!$H$2:$I$12186,2,FALSE),"")))</f>
        <v/>
      </c>
      <c r="F386" s="81"/>
      <c r="G386" s="61"/>
      <c r="H386" s="112" t="str">
        <f>IF(LEN(G386)=0,"",VLOOKUP(VALUE(G386),'Account Codes'!$A$2:$C$788,2,FALSE))</f>
        <v/>
      </c>
      <c r="I386" s="50"/>
      <c r="J386" s="184" t="s">
        <v>18</v>
      </c>
      <c r="K386" s="51"/>
      <c r="L386" s="102">
        <f t="shared" si="40"/>
        <v>0</v>
      </c>
      <c r="M386" s="122">
        <f t="shared" si="41"/>
        <v>0</v>
      </c>
      <c r="N386" s="51"/>
      <c r="O386" s="51"/>
      <c r="P386" s="122">
        <f t="shared" si="42"/>
        <v>0</v>
      </c>
      <c r="Q386" s="179"/>
      <c r="R386" s="175"/>
      <c r="S386" s="176" t="str">
        <f t="shared" si="43"/>
        <v/>
      </c>
      <c r="T386" s="65" t="str">
        <f t="shared" si="44"/>
        <v/>
      </c>
      <c r="U386">
        <f t="shared" si="45"/>
        <v>0</v>
      </c>
      <c r="W386" s="175" t="str">
        <f t="shared" si="46"/>
        <v/>
      </c>
    </row>
    <row r="387" spans="1:23" ht="15" x14ac:dyDescent="0.2">
      <c r="A387" s="102">
        <v>364</v>
      </c>
      <c r="B387" s="104" t="str">
        <f>IF(G387="","",VLOOKUP(G387,'Account Codes'!$A$2:$C$788,3,FALSE))</f>
        <v/>
      </c>
      <c r="C387" s="183" t="str">
        <f t="shared" si="47"/>
        <v/>
      </c>
      <c r="D387" s="81"/>
      <c r="E387" s="112" t="str">
        <f>IF(AND(LEN(D387)&gt;0,LEN(C387)&gt;0),"ERROR - please do not enter internal order AND cost centre",IF(LEN(C387)&gt;0,VLOOKUP(C387,'Account Codes'!$E$2:$F$5001,2,FALSE),IF(LEN(D387)&gt;0,VLOOKUP(D387,'Account Codes'!$H$2:$I$12186,2,FALSE),"")))</f>
        <v/>
      </c>
      <c r="F387" s="81"/>
      <c r="G387" s="61"/>
      <c r="H387" s="112" t="str">
        <f>IF(LEN(G387)=0,"",VLOOKUP(VALUE(G387),'Account Codes'!$A$2:$C$788,2,FALSE))</f>
        <v/>
      </c>
      <c r="I387" s="50"/>
      <c r="J387" s="184" t="s">
        <v>18</v>
      </c>
      <c r="K387" s="51"/>
      <c r="L387" s="102">
        <f t="shared" si="40"/>
        <v>0</v>
      </c>
      <c r="M387" s="122">
        <f t="shared" si="41"/>
        <v>0</v>
      </c>
      <c r="N387" s="51"/>
      <c r="O387" s="51"/>
      <c r="P387" s="122">
        <f t="shared" si="42"/>
        <v>0</v>
      </c>
      <c r="Q387" s="179"/>
      <c r="R387" s="175"/>
      <c r="S387" s="176" t="str">
        <f t="shared" si="43"/>
        <v/>
      </c>
      <c r="T387" s="65" t="str">
        <f t="shared" si="44"/>
        <v/>
      </c>
      <c r="U387">
        <f t="shared" si="45"/>
        <v>0</v>
      </c>
      <c r="W387" s="175" t="str">
        <f t="shared" si="46"/>
        <v/>
      </c>
    </row>
    <row r="388" spans="1:23" ht="15" x14ac:dyDescent="0.2">
      <c r="A388" s="102">
        <v>365</v>
      </c>
      <c r="B388" s="104" t="str">
        <f>IF(G388="","",VLOOKUP(G388,'Account Codes'!$A$2:$C$788,3,FALSE))</f>
        <v/>
      </c>
      <c r="C388" s="183" t="str">
        <f t="shared" si="47"/>
        <v/>
      </c>
      <c r="D388" s="81"/>
      <c r="E388" s="112" t="str">
        <f>IF(AND(LEN(D388)&gt;0,LEN(C388)&gt;0),"ERROR - please do not enter internal order AND cost centre",IF(LEN(C388)&gt;0,VLOOKUP(C388,'Account Codes'!$E$2:$F$5001,2,FALSE),IF(LEN(D388)&gt;0,VLOOKUP(D388,'Account Codes'!$H$2:$I$12186,2,FALSE),"")))</f>
        <v/>
      </c>
      <c r="F388" s="81"/>
      <c r="G388" s="61"/>
      <c r="H388" s="112" t="str">
        <f>IF(LEN(G388)=0,"",VLOOKUP(VALUE(G388),'Account Codes'!$A$2:$C$788,2,FALSE))</f>
        <v/>
      </c>
      <c r="I388" s="50"/>
      <c r="J388" s="184" t="s">
        <v>18</v>
      </c>
      <c r="K388" s="51"/>
      <c r="L388" s="102">
        <f t="shared" si="40"/>
        <v>0</v>
      </c>
      <c r="M388" s="122">
        <f t="shared" si="41"/>
        <v>0</v>
      </c>
      <c r="N388" s="51"/>
      <c r="O388" s="51"/>
      <c r="P388" s="122">
        <f t="shared" si="42"/>
        <v>0</v>
      </c>
      <c r="Q388" s="179"/>
      <c r="R388" s="175"/>
      <c r="S388" s="176" t="str">
        <f t="shared" si="43"/>
        <v/>
      </c>
      <c r="T388" s="65" t="str">
        <f t="shared" si="44"/>
        <v/>
      </c>
      <c r="U388">
        <f t="shared" si="45"/>
        <v>0</v>
      </c>
      <c r="W388" s="175" t="str">
        <f t="shared" si="46"/>
        <v/>
      </c>
    </row>
    <row r="389" spans="1:23" ht="15" x14ac:dyDescent="0.2">
      <c r="A389" s="102">
        <v>366</v>
      </c>
      <c r="B389" s="104" t="str">
        <f>IF(G389="","",VLOOKUP(G389,'Account Codes'!$A$2:$C$788,3,FALSE))</f>
        <v/>
      </c>
      <c r="C389" s="183" t="str">
        <f t="shared" si="47"/>
        <v/>
      </c>
      <c r="D389" s="81"/>
      <c r="E389" s="112" t="str">
        <f>IF(AND(LEN(D389)&gt;0,LEN(C389)&gt;0),"ERROR - please do not enter internal order AND cost centre",IF(LEN(C389)&gt;0,VLOOKUP(C389,'Account Codes'!$E$2:$F$5001,2,FALSE),IF(LEN(D389)&gt;0,VLOOKUP(D389,'Account Codes'!$H$2:$I$12186,2,FALSE),"")))</f>
        <v/>
      </c>
      <c r="F389" s="81"/>
      <c r="G389" s="61"/>
      <c r="H389" s="112" t="str">
        <f>IF(LEN(G389)=0,"",VLOOKUP(VALUE(G389),'Account Codes'!$A$2:$C$788,2,FALSE))</f>
        <v/>
      </c>
      <c r="I389" s="50"/>
      <c r="J389" s="184" t="s">
        <v>18</v>
      </c>
      <c r="K389" s="51"/>
      <c r="L389" s="102">
        <f t="shared" si="40"/>
        <v>0</v>
      </c>
      <c r="M389" s="122">
        <f t="shared" si="41"/>
        <v>0</v>
      </c>
      <c r="N389" s="51"/>
      <c r="O389" s="51"/>
      <c r="P389" s="122">
        <f t="shared" si="42"/>
        <v>0</v>
      </c>
      <c r="Q389" s="179"/>
      <c r="R389" s="175"/>
      <c r="S389" s="176" t="str">
        <f t="shared" si="43"/>
        <v/>
      </c>
      <c r="T389" s="65" t="str">
        <f t="shared" si="44"/>
        <v/>
      </c>
      <c r="U389">
        <f t="shared" si="45"/>
        <v>0</v>
      </c>
      <c r="W389" s="175" t="str">
        <f t="shared" si="46"/>
        <v/>
      </c>
    </row>
    <row r="390" spans="1:23" ht="15" x14ac:dyDescent="0.2">
      <c r="A390" s="102">
        <v>367</v>
      </c>
      <c r="B390" s="104" t="str">
        <f>IF(G390="","",VLOOKUP(G390,'Account Codes'!$A$2:$C$788,3,FALSE))</f>
        <v/>
      </c>
      <c r="C390" s="183" t="str">
        <f t="shared" si="47"/>
        <v/>
      </c>
      <c r="D390" s="81"/>
      <c r="E390" s="112" t="str">
        <f>IF(AND(LEN(D390)&gt;0,LEN(C390)&gt;0),"ERROR - please do not enter internal order AND cost centre",IF(LEN(C390)&gt;0,VLOOKUP(C390,'Account Codes'!$E$2:$F$5001,2,FALSE),IF(LEN(D390)&gt;0,VLOOKUP(D390,'Account Codes'!$H$2:$I$12186,2,FALSE),"")))</f>
        <v/>
      </c>
      <c r="F390" s="81"/>
      <c r="G390" s="61"/>
      <c r="H390" s="112" t="str">
        <f>IF(LEN(G390)=0,"",VLOOKUP(VALUE(G390),'Account Codes'!$A$2:$C$788,2,FALSE))</f>
        <v/>
      </c>
      <c r="I390" s="50"/>
      <c r="J390" s="184" t="s">
        <v>18</v>
      </c>
      <c r="K390" s="51"/>
      <c r="L390" s="102">
        <f t="shared" si="40"/>
        <v>0</v>
      </c>
      <c r="M390" s="122">
        <f t="shared" si="41"/>
        <v>0</v>
      </c>
      <c r="N390" s="51"/>
      <c r="O390" s="51"/>
      <c r="P390" s="122">
        <f t="shared" si="42"/>
        <v>0</v>
      </c>
      <c r="Q390" s="179"/>
      <c r="R390" s="175"/>
      <c r="S390" s="176" t="str">
        <f t="shared" si="43"/>
        <v/>
      </c>
      <c r="T390" s="65" t="str">
        <f t="shared" si="44"/>
        <v/>
      </c>
      <c r="U390">
        <f t="shared" si="45"/>
        <v>0</v>
      </c>
      <c r="W390" s="175" t="str">
        <f t="shared" si="46"/>
        <v/>
      </c>
    </row>
    <row r="391" spans="1:23" ht="15" x14ac:dyDescent="0.2">
      <c r="A391" s="102">
        <v>368</v>
      </c>
      <c r="B391" s="104" t="str">
        <f>IF(G391="","",VLOOKUP(G391,'Account Codes'!$A$2:$C$788,3,FALSE))</f>
        <v/>
      </c>
      <c r="C391" s="183" t="str">
        <f t="shared" si="47"/>
        <v/>
      </c>
      <c r="D391" s="81"/>
      <c r="E391" s="112" t="str">
        <f>IF(AND(LEN(D391)&gt;0,LEN(C391)&gt;0),"ERROR - please do not enter internal order AND cost centre",IF(LEN(C391)&gt;0,VLOOKUP(C391,'Account Codes'!$E$2:$F$5001,2,FALSE),IF(LEN(D391)&gt;0,VLOOKUP(D391,'Account Codes'!$H$2:$I$12186,2,FALSE),"")))</f>
        <v/>
      </c>
      <c r="F391" s="81"/>
      <c r="G391" s="61"/>
      <c r="H391" s="112" t="str">
        <f>IF(LEN(G391)=0,"",VLOOKUP(VALUE(G391),'Account Codes'!$A$2:$C$788,2,FALSE))</f>
        <v/>
      </c>
      <c r="I391" s="50"/>
      <c r="J391" s="184" t="s">
        <v>18</v>
      </c>
      <c r="K391" s="51"/>
      <c r="L391" s="102">
        <f t="shared" si="40"/>
        <v>0</v>
      </c>
      <c r="M391" s="122">
        <f t="shared" si="41"/>
        <v>0</v>
      </c>
      <c r="N391" s="51"/>
      <c r="O391" s="51"/>
      <c r="P391" s="122">
        <f t="shared" si="42"/>
        <v>0</v>
      </c>
      <c r="Q391" s="179"/>
      <c r="R391" s="175"/>
      <c r="S391" s="176" t="str">
        <f t="shared" si="43"/>
        <v/>
      </c>
      <c r="T391" s="65" t="str">
        <f t="shared" si="44"/>
        <v/>
      </c>
      <c r="U391">
        <f t="shared" si="45"/>
        <v>0</v>
      </c>
      <c r="W391" s="175" t="str">
        <f t="shared" si="46"/>
        <v/>
      </c>
    </row>
    <row r="392" spans="1:23" ht="15" x14ac:dyDescent="0.2">
      <c r="A392" s="102">
        <v>369</v>
      </c>
      <c r="B392" s="104" t="str">
        <f>IF(G392="","",VLOOKUP(G392,'Account Codes'!$A$2:$C$788,3,FALSE))</f>
        <v/>
      </c>
      <c r="C392" s="183" t="str">
        <f t="shared" si="47"/>
        <v/>
      </c>
      <c r="D392" s="81"/>
      <c r="E392" s="112" t="str">
        <f>IF(AND(LEN(D392)&gt;0,LEN(C392)&gt;0),"ERROR - please do not enter internal order AND cost centre",IF(LEN(C392)&gt;0,VLOOKUP(C392,'Account Codes'!$E$2:$F$5001,2,FALSE),IF(LEN(D392)&gt;0,VLOOKUP(D392,'Account Codes'!$H$2:$I$12186,2,FALSE),"")))</f>
        <v/>
      </c>
      <c r="F392" s="81"/>
      <c r="G392" s="61"/>
      <c r="H392" s="112" t="str">
        <f>IF(LEN(G392)=0,"",VLOOKUP(VALUE(G392),'Account Codes'!$A$2:$C$788,2,FALSE))</f>
        <v/>
      </c>
      <c r="I392" s="50"/>
      <c r="J392" s="184" t="s">
        <v>18</v>
      </c>
      <c r="K392" s="51"/>
      <c r="L392" s="102">
        <f t="shared" si="40"/>
        <v>0</v>
      </c>
      <c r="M392" s="122">
        <f t="shared" si="41"/>
        <v>0</v>
      </c>
      <c r="N392" s="51"/>
      <c r="O392" s="51"/>
      <c r="P392" s="122">
        <f t="shared" si="42"/>
        <v>0</v>
      </c>
      <c r="Q392" s="179"/>
      <c r="R392" s="175"/>
      <c r="S392" s="176" t="str">
        <f t="shared" si="43"/>
        <v/>
      </c>
      <c r="T392" s="65" t="str">
        <f t="shared" si="44"/>
        <v/>
      </c>
      <c r="U392">
        <f t="shared" si="45"/>
        <v>0</v>
      </c>
      <c r="W392" s="175" t="str">
        <f t="shared" si="46"/>
        <v/>
      </c>
    </row>
    <row r="393" spans="1:23" ht="15" x14ac:dyDescent="0.2">
      <c r="A393" s="102">
        <v>370</v>
      </c>
      <c r="B393" s="104" t="str">
        <f>IF(G393="","",VLOOKUP(G393,'Account Codes'!$A$2:$C$788,3,FALSE))</f>
        <v/>
      </c>
      <c r="C393" s="183" t="str">
        <f t="shared" si="47"/>
        <v/>
      </c>
      <c r="D393" s="81"/>
      <c r="E393" s="112" t="str">
        <f>IF(AND(LEN(D393)&gt;0,LEN(C393)&gt;0),"ERROR - please do not enter internal order AND cost centre",IF(LEN(C393)&gt;0,VLOOKUP(C393,'Account Codes'!$E$2:$F$5001,2,FALSE),IF(LEN(D393)&gt;0,VLOOKUP(D393,'Account Codes'!$H$2:$I$12186,2,FALSE),"")))</f>
        <v/>
      </c>
      <c r="F393" s="81"/>
      <c r="G393" s="61"/>
      <c r="H393" s="112" t="str">
        <f>IF(LEN(G393)=0,"",VLOOKUP(VALUE(G393),'Account Codes'!$A$2:$C$788,2,FALSE))</f>
        <v/>
      </c>
      <c r="I393" s="50"/>
      <c r="J393" s="184" t="s">
        <v>18</v>
      </c>
      <c r="K393" s="51"/>
      <c r="L393" s="102">
        <f t="shared" si="40"/>
        <v>0</v>
      </c>
      <c r="M393" s="122">
        <f t="shared" si="41"/>
        <v>0</v>
      </c>
      <c r="N393" s="51"/>
      <c r="O393" s="51"/>
      <c r="P393" s="122">
        <f t="shared" si="42"/>
        <v>0</v>
      </c>
      <c r="Q393" s="179"/>
      <c r="R393" s="175"/>
      <c r="S393" s="176" t="str">
        <f t="shared" si="43"/>
        <v/>
      </c>
      <c r="T393" s="65" t="str">
        <f t="shared" si="44"/>
        <v/>
      </c>
      <c r="U393">
        <f t="shared" si="45"/>
        <v>0</v>
      </c>
      <c r="W393" s="175" t="str">
        <f t="shared" si="46"/>
        <v/>
      </c>
    </row>
    <row r="394" spans="1:23" ht="15" x14ac:dyDescent="0.2">
      <c r="A394" s="102">
        <v>371</v>
      </c>
      <c r="B394" s="104" t="str">
        <f>IF(G394="","",VLOOKUP(G394,'Account Codes'!$A$2:$C$788,3,FALSE))</f>
        <v/>
      </c>
      <c r="C394" s="183" t="str">
        <f t="shared" si="47"/>
        <v/>
      </c>
      <c r="D394" s="81"/>
      <c r="E394" s="112" t="str">
        <f>IF(AND(LEN(D394)&gt;0,LEN(C394)&gt;0),"ERROR - please do not enter internal order AND cost centre",IF(LEN(C394)&gt;0,VLOOKUP(C394,'Account Codes'!$E$2:$F$5001,2,FALSE),IF(LEN(D394)&gt;0,VLOOKUP(D394,'Account Codes'!$H$2:$I$12186,2,FALSE),"")))</f>
        <v/>
      </c>
      <c r="F394" s="81"/>
      <c r="G394" s="61"/>
      <c r="H394" s="112" t="str">
        <f>IF(LEN(G394)=0,"",VLOOKUP(VALUE(G394),'Account Codes'!$A$2:$C$788,2,FALSE))</f>
        <v/>
      </c>
      <c r="I394" s="50"/>
      <c r="J394" s="184" t="s">
        <v>18</v>
      </c>
      <c r="K394" s="51"/>
      <c r="L394" s="102">
        <f t="shared" si="40"/>
        <v>0</v>
      </c>
      <c r="M394" s="122">
        <f t="shared" si="41"/>
        <v>0</v>
      </c>
      <c r="N394" s="51"/>
      <c r="O394" s="51"/>
      <c r="P394" s="122">
        <f t="shared" si="42"/>
        <v>0</v>
      </c>
      <c r="Q394" s="179"/>
      <c r="R394" s="175"/>
      <c r="S394" s="176" t="str">
        <f t="shared" si="43"/>
        <v/>
      </c>
      <c r="T394" s="65" t="str">
        <f t="shared" si="44"/>
        <v/>
      </c>
      <c r="U394">
        <f t="shared" si="45"/>
        <v>0</v>
      </c>
      <c r="W394" s="175" t="str">
        <f t="shared" si="46"/>
        <v/>
      </c>
    </row>
    <row r="395" spans="1:23" ht="15" x14ac:dyDescent="0.2">
      <c r="A395" s="102">
        <v>372</v>
      </c>
      <c r="B395" s="104" t="str">
        <f>IF(G395="","",VLOOKUP(G395,'Account Codes'!$A$2:$C$788,3,FALSE))</f>
        <v/>
      </c>
      <c r="C395" s="183" t="str">
        <f t="shared" si="47"/>
        <v/>
      </c>
      <c r="D395" s="81"/>
      <c r="E395" s="112" t="str">
        <f>IF(AND(LEN(D395)&gt;0,LEN(C395)&gt;0),"ERROR - please do not enter internal order AND cost centre",IF(LEN(C395)&gt;0,VLOOKUP(C395,'Account Codes'!$E$2:$F$5001,2,FALSE),IF(LEN(D395)&gt;0,VLOOKUP(D395,'Account Codes'!$H$2:$I$12186,2,FALSE),"")))</f>
        <v/>
      </c>
      <c r="F395" s="81"/>
      <c r="G395" s="61"/>
      <c r="H395" s="112" t="str">
        <f>IF(LEN(G395)=0,"",VLOOKUP(VALUE(G395),'Account Codes'!$A$2:$C$788,2,FALSE))</f>
        <v/>
      </c>
      <c r="I395" s="50"/>
      <c r="J395" s="184" t="s">
        <v>18</v>
      </c>
      <c r="K395" s="51"/>
      <c r="L395" s="102">
        <f t="shared" si="40"/>
        <v>0</v>
      </c>
      <c r="M395" s="122">
        <f t="shared" si="41"/>
        <v>0</v>
      </c>
      <c r="N395" s="51"/>
      <c r="O395" s="51"/>
      <c r="P395" s="122">
        <f t="shared" si="42"/>
        <v>0</v>
      </c>
      <c r="Q395" s="179"/>
      <c r="R395" s="175"/>
      <c r="S395" s="176" t="str">
        <f t="shared" si="43"/>
        <v/>
      </c>
      <c r="T395" s="65" t="str">
        <f t="shared" si="44"/>
        <v/>
      </c>
      <c r="U395">
        <f t="shared" si="45"/>
        <v>0</v>
      </c>
      <c r="W395" s="175" t="str">
        <f t="shared" si="46"/>
        <v/>
      </c>
    </row>
    <row r="396" spans="1:23" ht="15" x14ac:dyDescent="0.2">
      <c r="A396" s="102">
        <v>373</v>
      </c>
      <c r="B396" s="104" t="str">
        <f>IF(G396="","",VLOOKUP(G396,'Account Codes'!$A$2:$C$788,3,FALSE))</f>
        <v/>
      </c>
      <c r="C396" s="183" t="str">
        <f t="shared" si="47"/>
        <v/>
      </c>
      <c r="D396" s="81"/>
      <c r="E396" s="112" t="str">
        <f>IF(AND(LEN(D396)&gt;0,LEN(C396)&gt;0),"ERROR - please do not enter internal order AND cost centre",IF(LEN(C396)&gt;0,VLOOKUP(C396,'Account Codes'!$E$2:$F$5001,2,FALSE),IF(LEN(D396)&gt;0,VLOOKUP(D396,'Account Codes'!$H$2:$I$12186,2,FALSE),"")))</f>
        <v/>
      </c>
      <c r="F396" s="81"/>
      <c r="G396" s="61"/>
      <c r="H396" s="112" t="str">
        <f>IF(LEN(G396)=0,"",VLOOKUP(VALUE(G396),'Account Codes'!$A$2:$C$788,2,FALSE))</f>
        <v/>
      </c>
      <c r="I396" s="50"/>
      <c r="J396" s="184" t="s">
        <v>18</v>
      </c>
      <c r="K396" s="51"/>
      <c r="L396" s="102">
        <f t="shared" si="40"/>
        <v>0</v>
      </c>
      <c r="M396" s="122">
        <f t="shared" si="41"/>
        <v>0</v>
      </c>
      <c r="N396" s="51"/>
      <c r="O396" s="51"/>
      <c r="P396" s="122">
        <f t="shared" si="42"/>
        <v>0</v>
      </c>
      <c r="Q396" s="179"/>
      <c r="R396" s="175"/>
      <c r="S396" s="176" t="str">
        <f t="shared" si="43"/>
        <v/>
      </c>
      <c r="T396" s="65" t="str">
        <f t="shared" si="44"/>
        <v/>
      </c>
      <c r="U396">
        <f t="shared" si="45"/>
        <v>0</v>
      </c>
      <c r="W396" s="175" t="str">
        <f t="shared" si="46"/>
        <v/>
      </c>
    </row>
    <row r="397" spans="1:23" ht="15" x14ac:dyDescent="0.2">
      <c r="A397" s="102">
        <v>374</v>
      </c>
      <c r="B397" s="104" t="str">
        <f>IF(G397="","",VLOOKUP(G397,'Account Codes'!$A$2:$C$788,3,FALSE))</f>
        <v/>
      </c>
      <c r="C397" s="183" t="str">
        <f t="shared" si="47"/>
        <v/>
      </c>
      <c r="D397" s="81"/>
      <c r="E397" s="112" t="str">
        <f>IF(AND(LEN(D397)&gt;0,LEN(C397)&gt;0),"ERROR - please do not enter internal order AND cost centre",IF(LEN(C397)&gt;0,VLOOKUP(C397,'Account Codes'!$E$2:$F$5001,2,FALSE),IF(LEN(D397)&gt;0,VLOOKUP(D397,'Account Codes'!$H$2:$I$12186,2,FALSE),"")))</f>
        <v/>
      </c>
      <c r="F397" s="81"/>
      <c r="G397" s="61"/>
      <c r="H397" s="112" t="str">
        <f>IF(LEN(G397)=0,"",VLOOKUP(VALUE(G397),'Account Codes'!$A$2:$C$788,2,FALSE))</f>
        <v/>
      </c>
      <c r="I397" s="50"/>
      <c r="J397" s="184" t="s">
        <v>18</v>
      </c>
      <c r="K397" s="51"/>
      <c r="L397" s="102">
        <f t="shared" si="40"/>
        <v>0</v>
      </c>
      <c r="M397" s="122">
        <f t="shared" si="41"/>
        <v>0</v>
      </c>
      <c r="N397" s="51"/>
      <c r="O397" s="51"/>
      <c r="P397" s="122">
        <f t="shared" si="42"/>
        <v>0</v>
      </c>
      <c r="Q397" s="179"/>
      <c r="R397" s="175"/>
      <c r="S397" s="176" t="str">
        <f t="shared" si="43"/>
        <v/>
      </c>
      <c r="T397" s="65" t="str">
        <f t="shared" si="44"/>
        <v/>
      </c>
      <c r="U397">
        <f t="shared" si="45"/>
        <v>0</v>
      </c>
      <c r="W397" s="175" t="str">
        <f t="shared" si="46"/>
        <v/>
      </c>
    </row>
    <row r="398" spans="1:23" ht="15" x14ac:dyDescent="0.2">
      <c r="A398" s="102">
        <v>375</v>
      </c>
      <c r="B398" s="104" t="str">
        <f>IF(G398="","",VLOOKUP(G398,'Account Codes'!$A$2:$C$788,3,FALSE))</f>
        <v/>
      </c>
      <c r="C398" s="183" t="str">
        <f t="shared" si="47"/>
        <v/>
      </c>
      <c r="D398" s="81"/>
      <c r="E398" s="112" t="str">
        <f>IF(AND(LEN(D398)&gt;0,LEN(C398)&gt;0),"ERROR - please do not enter internal order AND cost centre",IF(LEN(C398)&gt;0,VLOOKUP(C398,'Account Codes'!$E$2:$F$5001,2,FALSE),IF(LEN(D398)&gt;0,VLOOKUP(D398,'Account Codes'!$H$2:$I$12186,2,FALSE),"")))</f>
        <v/>
      </c>
      <c r="F398" s="81"/>
      <c r="G398" s="61"/>
      <c r="H398" s="112" t="str">
        <f>IF(LEN(G398)=0,"",VLOOKUP(VALUE(G398),'Account Codes'!$A$2:$C$788,2,FALSE))</f>
        <v/>
      </c>
      <c r="I398" s="50"/>
      <c r="J398" s="184" t="s">
        <v>18</v>
      </c>
      <c r="K398" s="51"/>
      <c r="L398" s="102">
        <f t="shared" si="40"/>
        <v>0</v>
      </c>
      <c r="M398" s="122">
        <f t="shared" si="41"/>
        <v>0</v>
      </c>
      <c r="N398" s="51"/>
      <c r="O398" s="51"/>
      <c r="P398" s="122">
        <f t="shared" si="42"/>
        <v>0</v>
      </c>
      <c r="Q398" s="179"/>
      <c r="R398" s="175"/>
      <c r="S398" s="176" t="str">
        <f t="shared" si="43"/>
        <v/>
      </c>
      <c r="T398" s="65" t="str">
        <f t="shared" si="44"/>
        <v/>
      </c>
      <c r="U398">
        <f t="shared" si="45"/>
        <v>0</v>
      </c>
      <c r="W398" s="175" t="str">
        <f t="shared" si="46"/>
        <v/>
      </c>
    </row>
    <row r="399" spans="1:23" ht="15" x14ac:dyDescent="0.2">
      <c r="A399" s="102">
        <v>376</v>
      </c>
      <c r="B399" s="104" t="str">
        <f>IF(G399="","",VLOOKUP(G399,'Account Codes'!$A$2:$C$788,3,FALSE))</f>
        <v/>
      </c>
      <c r="C399" s="183" t="str">
        <f t="shared" si="47"/>
        <v/>
      </c>
      <c r="D399" s="81"/>
      <c r="E399" s="112" t="str">
        <f>IF(AND(LEN(D399)&gt;0,LEN(C399)&gt;0),"ERROR - please do not enter internal order AND cost centre",IF(LEN(C399)&gt;0,VLOOKUP(C399,'Account Codes'!$E$2:$F$5001,2,FALSE),IF(LEN(D399)&gt;0,VLOOKUP(D399,'Account Codes'!$H$2:$I$12186,2,FALSE),"")))</f>
        <v/>
      </c>
      <c r="F399" s="81"/>
      <c r="G399" s="61"/>
      <c r="H399" s="112" t="str">
        <f>IF(LEN(G399)=0,"",VLOOKUP(VALUE(G399),'Account Codes'!$A$2:$C$788,2,FALSE))</f>
        <v/>
      </c>
      <c r="I399" s="50"/>
      <c r="J399" s="184" t="s">
        <v>18</v>
      </c>
      <c r="K399" s="51"/>
      <c r="L399" s="102">
        <f t="shared" si="40"/>
        <v>0</v>
      </c>
      <c r="M399" s="122">
        <f t="shared" si="41"/>
        <v>0</v>
      </c>
      <c r="N399" s="51"/>
      <c r="O399" s="51"/>
      <c r="P399" s="122">
        <f t="shared" si="42"/>
        <v>0</v>
      </c>
      <c r="Q399" s="179"/>
      <c r="R399" s="175"/>
      <c r="S399" s="176" t="str">
        <f t="shared" si="43"/>
        <v/>
      </c>
      <c r="T399" s="65" t="str">
        <f t="shared" si="44"/>
        <v/>
      </c>
      <c r="U399">
        <f t="shared" si="45"/>
        <v>0</v>
      </c>
      <c r="W399" s="175" t="str">
        <f t="shared" si="46"/>
        <v/>
      </c>
    </row>
    <row r="400" spans="1:23" ht="15" x14ac:dyDescent="0.2">
      <c r="A400" s="102">
        <v>377</v>
      </c>
      <c r="B400" s="104" t="str">
        <f>IF(G400="","",VLOOKUP(G400,'Account Codes'!$A$2:$C$788,3,FALSE))</f>
        <v/>
      </c>
      <c r="C400" s="183" t="str">
        <f t="shared" si="47"/>
        <v/>
      </c>
      <c r="D400" s="81"/>
      <c r="E400" s="112" t="str">
        <f>IF(AND(LEN(D400)&gt;0,LEN(C400)&gt;0),"ERROR - please do not enter internal order AND cost centre",IF(LEN(C400)&gt;0,VLOOKUP(C400,'Account Codes'!$E$2:$F$5001,2,FALSE),IF(LEN(D400)&gt;0,VLOOKUP(D400,'Account Codes'!$H$2:$I$12186,2,FALSE),"")))</f>
        <v/>
      </c>
      <c r="F400" s="81"/>
      <c r="G400" s="61"/>
      <c r="H400" s="112" t="str">
        <f>IF(LEN(G400)=0,"",VLOOKUP(VALUE(G400),'Account Codes'!$A$2:$C$788,2,FALSE))</f>
        <v/>
      </c>
      <c r="I400" s="50"/>
      <c r="J400" s="184" t="s">
        <v>18</v>
      </c>
      <c r="K400" s="51"/>
      <c r="L400" s="102">
        <f t="shared" si="40"/>
        <v>0</v>
      </c>
      <c r="M400" s="122">
        <f t="shared" si="41"/>
        <v>0</v>
      </c>
      <c r="N400" s="51"/>
      <c r="O400" s="51"/>
      <c r="P400" s="122">
        <f t="shared" si="42"/>
        <v>0</v>
      </c>
      <c r="Q400" s="179"/>
      <c r="R400" s="175"/>
      <c r="S400" s="176" t="str">
        <f t="shared" si="43"/>
        <v/>
      </c>
      <c r="T400" s="65" t="str">
        <f t="shared" si="44"/>
        <v/>
      </c>
      <c r="U400">
        <f t="shared" si="45"/>
        <v>0</v>
      </c>
      <c r="W400" s="175" t="str">
        <f t="shared" si="46"/>
        <v/>
      </c>
    </row>
    <row r="401" spans="1:23" ht="15" x14ac:dyDescent="0.2">
      <c r="A401" s="102">
        <v>378</v>
      </c>
      <c r="B401" s="104" t="str">
        <f>IF(G401="","",VLOOKUP(G401,'Account Codes'!$A$2:$C$788,3,FALSE))</f>
        <v/>
      </c>
      <c r="C401" s="183" t="str">
        <f t="shared" si="47"/>
        <v/>
      </c>
      <c r="D401" s="81"/>
      <c r="E401" s="112" t="str">
        <f>IF(AND(LEN(D401)&gt;0,LEN(C401)&gt;0),"ERROR - please do not enter internal order AND cost centre",IF(LEN(C401)&gt;0,VLOOKUP(C401,'Account Codes'!$E$2:$F$5001,2,FALSE),IF(LEN(D401)&gt;0,VLOOKUP(D401,'Account Codes'!$H$2:$I$12186,2,FALSE),"")))</f>
        <v/>
      </c>
      <c r="F401" s="81"/>
      <c r="G401" s="61"/>
      <c r="H401" s="112" t="str">
        <f>IF(LEN(G401)=0,"",VLOOKUP(VALUE(G401),'Account Codes'!$A$2:$C$788,2,FALSE))</f>
        <v/>
      </c>
      <c r="I401" s="50"/>
      <c r="J401" s="184" t="s">
        <v>18</v>
      </c>
      <c r="K401" s="51"/>
      <c r="L401" s="102">
        <f t="shared" si="40"/>
        <v>0</v>
      </c>
      <c r="M401" s="122">
        <f t="shared" si="41"/>
        <v>0</v>
      </c>
      <c r="N401" s="51"/>
      <c r="O401" s="51"/>
      <c r="P401" s="122">
        <f t="shared" si="42"/>
        <v>0</v>
      </c>
      <c r="Q401" s="179"/>
      <c r="R401" s="175"/>
      <c r="S401" s="176" t="str">
        <f t="shared" si="43"/>
        <v/>
      </c>
      <c r="T401" s="65" t="str">
        <f t="shared" si="44"/>
        <v/>
      </c>
      <c r="U401">
        <f t="shared" si="45"/>
        <v>0</v>
      </c>
      <c r="W401" s="175" t="str">
        <f t="shared" si="46"/>
        <v/>
      </c>
    </row>
    <row r="402" spans="1:23" ht="15" x14ac:dyDescent="0.2">
      <c r="A402" s="102">
        <v>379</v>
      </c>
      <c r="B402" s="104" t="str">
        <f>IF(G402="","",VLOOKUP(G402,'Account Codes'!$A$2:$C$788,3,FALSE))</f>
        <v/>
      </c>
      <c r="C402" s="183" t="str">
        <f t="shared" si="47"/>
        <v/>
      </c>
      <c r="D402" s="81"/>
      <c r="E402" s="112" t="str">
        <f>IF(AND(LEN(D402)&gt;0,LEN(C402)&gt;0),"ERROR - please do not enter internal order AND cost centre",IF(LEN(C402)&gt;0,VLOOKUP(C402,'Account Codes'!$E$2:$F$5001,2,FALSE),IF(LEN(D402)&gt;0,VLOOKUP(D402,'Account Codes'!$H$2:$I$12186,2,FALSE),"")))</f>
        <v/>
      </c>
      <c r="F402" s="81"/>
      <c r="G402" s="61"/>
      <c r="H402" s="112" t="str">
        <f>IF(LEN(G402)=0,"",VLOOKUP(VALUE(G402),'Account Codes'!$A$2:$C$788,2,FALSE))</f>
        <v/>
      </c>
      <c r="I402" s="50"/>
      <c r="J402" s="184" t="s">
        <v>18</v>
      </c>
      <c r="K402" s="51"/>
      <c r="L402" s="102">
        <f t="shared" si="40"/>
        <v>0</v>
      </c>
      <c r="M402" s="122">
        <f t="shared" si="41"/>
        <v>0</v>
      </c>
      <c r="N402" s="51"/>
      <c r="O402" s="51"/>
      <c r="P402" s="122">
        <f t="shared" si="42"/>
        <v>0</v>
      </c>
      <c r="Q402" s="179"/>
      <c r="R402" s="175"/>
      <c r="S402" s="176" t="str">
        <f t="shared" si="43"/>
        <v/>
      </c>
      <c r="T402" s="65" t="str">
        <f t="shared" si="44"/>
        <v/>
      </c>
      <c r="U402">
        <f t="shared" si="45"/>
        <v>0</v>
      </c>
      <c r="W402" s="175" t="str">
        <f t="shared" si="46"/>
        <v/>
      </c>
    </row>
    <row r="403" spans="1:23" ht="15" x14ac:dyDescent="0.2">
      <c r="A403" s="102">
        <v>380</v>
      </c>
      <c r="B403" s="104" t="str">
        <f>IF(G403="","",VLOOKUP(G403,'Account Codes'!$A$2:$C$788,3,FALSE))</f>
        <v/>
      </c>
      <c r="C403" s="183" t="str">
        <f t="shared" si="47"/>
        <v/>
      </c>
      <c r="D403" s="81"/>
      <c r="E403" s="112" t="str">
        <f>IF(AND(LEN(D403)&gt;0,LEN(C403)&gt;0),"ERROR - please do not enter internal order AND cost centre",IF(LEN(C403)&gt;0,VLOOKUP(C403,'Account Codes'!$E$2:$F$5001,2,FALSE),IF(LEN(D403)&gt;0,VLOOKUP(D403,'Account Codes'!$H$2:$I$12186,2,FALSE),"")))</f>
        <v/>
      </c>
      <c r="F403" s="81"/>
      <c r="G403" s="61"/>
      <c r="H403" s="112" t="str">
        <f>IF(LEN(G403)=0,"",VLOOKUP(VALUE(G403),'Account Codes'!$A$2:$C$788,2,FALSE))</f>
        <v/>
      </c>
      <c r="I403" s="50"/>
      <c r="J403" s="184" t="s">
        <v>18</v>
      </c>
      <c r="K403" s="51"/>
      <c r="L403" s="102">
        <f t="shared" si="40"/>
        <v>0</v>
      </c>
      <c r="M403" s="122">
        <f t="shared" si="41"/>
        <v>0</v>
      </c>
      <c r="N403" s="51"/>
      <c r="O403" s="51"/>
      <c r="P403" s="122">
        <f t="shared" si="42"/>
        <v>0</v>
      </c>
      <c r="Q403" s="179"/>
      <c r="R403" s="175"/>
      <c r="S403" s="176" t="str">
        <f t="shared" si="43"/>
        <v/>
      </c>
      <c r="T403" s="65" t="str">
        <f t="shared" si="44"/>
        <v/>
      </c>
      <c r="U403">
        <f t="shared" si="45"/>
        <v>0</v>
      </c>
      <c r="W403" s="175" t="str">
        <f t="shared" si="46"/>
        <v/>
      </c>
    </row>
    <row r="404" spans="1:23" ht="15" x14ac:dyDescent="0.2">
      <c r="A404" s="102">
        <v>381</v>
      </c>
      <c r="B404" s="104" t="str">
        <f>IF(G404="","",VLOOKUP(G404,'Account Codes'!$A$2:$C$788,3,FALSE))</f>
        <v/>
      </c>
      <c r="C404" s="183" t="str">
        <f t="shared" si="47"/>
        <v/>
      </c>
      <c r="D404" s="81"/>
      <c r="E404" s="112" t="str">
        <f>IF(AND(LEN(D404)&gt;0,LEN(C404)&gt;0),"ERROR - please do not enter internal order AND cost centre",IF(LEN(C404)&gt;0,VLOOKUP(C404,'Account Codes'!$E$2:$F$5001,2,FALSE),IF(LEN(D404)&gt;0,VLOOKUP(D404,'Account Codes'!$H$2:$I$12186,2,FALSE),"")))</f>
        <v/>
      </c>
      <c r="F404" s="81"/>
      <c r="G404" s="61"/>
      <c r="H404" s="112" t="str">
        <f>IF(LEN(G404)=0,"",VLOOKUP(VALUE(G404),'Account Codes'!$A$2:$C$788,2,FALSE))</f>
        <v/>
      </c>
      <c r="I404" s="50"/>
      <c r="J404" s="184" t="s">
        <v>18</v>
      </c>
      <c r="K404" s="51"/>
      <c r="L404" s="102">
        <f t="shared" si="40"/>
        <v>0</v>
      </c>
      <c r="M404" s="122">
        <f t="shared" si="41"/>
        <v>0</v>
      </c>
      <c r="N404" s="51"/>
      <c r="O404" s="51"/>
      <c r="P404" s="122">
        <f t="shared" si="42"/>
        <v>0</v>
      </c>
      <c r="Q404" s="179"/>
      <c r="R404" s="175"/>
      <c r="S404" s="176" t="str">
        <f t="shared" si="43"/>
        <v/>
      </c>
      <c r="T404" s="65" t="str">
        <f t="shared" si="44"/>
        <v/>
      </c>
      <c r="U404">
        <f t="shared" si="45"/>
        <v>0</v>
      </c>
      <c r="W404" s="175" t="str">
        <f t="shared" si="46"/>
        <v/>
      </c>
    </row>
    <row r="405" spans="1:23" ht="15" x14ac:dyDescent="0.2">
      <c r="A405" s="102">
        <v>382</v>
      </c>
      <c r="B405" s="104" t="str">
        <f>IF(G405="","",VLOOKUP(G405,'Account Codes'!$A$2:$C$788,3,FALSE))</f>
        <v/>
      </c>
      <c r="C405" s="183" t="str">
        <f t="shared" si="47"/>
        <v/>
      </c>
      <c r="D405" s="81"/>
      <c r="E405" s="112" t="str">
        <f>IF(AND(LEN(D405)&gt;0,LEN(C405)&gt;0),"ERROR - please do not enter internal order AND cost centre",IF(LEN(C405)&gt;0,VLOOKUP(C405,'Account Codes'!$E$2:$F$5001,2,FALSE),IF(LEN(D405)&gt;0,VLOOKUP(D405,'Account Codes'!$H$2:$I$12186,2,FALSE),"")))</f>
        <v/>
      </c>
      <c r="F405" s="81"/>
      <c r="G405" s="61"/>
      <c r="H405" s="112" t="str">
        <f>IF(LEN(G405)=0,"",VLOOKUP(VALUE(G405),'Account Codes'!$A$2:$C$788,2,FALSE))</f>
        <v/>
      </c>
      <c r="I405" s="50"/>
      <c r="J405" s="184" t="s">
        <v>18</v>
      </c>
      <c r="K405" s="51"/>
      <c r="L405" s="102">
        <f t="shared" si="40"/>
        <v>0</v>
      </c>
      <c r="M405" s="122">
        <f t="shared" si="41"/>
        <v>0</v>
      </c>
      <c r="N405" s="51"/>
      <c r="O405" s="51"/>
      <c r="P405" s="122">
        <f t="shared" si="42"/>
        <v>0</v>
      </c>
      <c r="Q405" s="179"/>
      <c r="R405" s="175"/>
      <c r="S405" s="176" t="str">
        <f t="shared" si="43"/>
        <v/>
      </c>
      <c r="T405" s="65" t="str">
        <f t="shared" si="44"/>
        <v/>
      </c>
      <c r="U405">
        <f t="shared" si="45"/>
        <v>0</v>
      </c>
      <c r="W405" s="175" t="str">
        <f t="shared" si="46"/>
        <v/>
      </c>
    </row>
    <row r="406" spans="1:23" ht="15" x14ac:dyDescent="0.2">
      <c r="A406" s="102">
        <v>383</v>
      </c>
      <c r="B406" s="104" t="str">
        <f>IF(G406="","",VLOOKUP(G406,'Account Codes'!$A$2:$C$788,3,FALSE))</f>
        <v/>
      </c>
      <c r="C406" s="183" t="str">
        <f t="shared" si="47"/>
        <v/>
      </c>
      <c r="D406" s="81"/>
      <c r="E406" s="112" t="str">
        <f>IF(AND(LEN(D406)&gt;0,LEN(C406)&gt;0),"ERROR - please do not enter internal order AND cost centre",IF(LEN(C406)&gt;0,VLOOKUP(C406,'Account Codes'!$E$2:$F$5001,2,FALSE),IF(LEN(D406)&gt;0,VLOOKUP(D406,'Account Codes'!$H$2:$I$12186,2,FALSE),"")))</f>
        <v/>
      </c>
      <c r="F406" s="81"/>
      <c r="G406" s="61"/>
      <c r="H406" s="112" t="str">
        <f>IF(LEN(G406)=0,"",VLOOKUP(VALUE(G406),'Account Codes'!$A$2:$C$788,2,FALSE))</f>
        <v/>
      </c>
      <c r="I406" s="50"/>
      <c r="J406" s="184" t="s">
        <v>18</v>
      </c>
      <c r="K406" s="51"/>
      <c r="L406" s="102">
        <f t="shared" si="40"/>
        <v>0</v>
      </c>
      <c r="M406" s="122">
        <f t="shared" si="41"/>
        <v>0</v>
      </c>
      <c r="N406" s="51"/>
      <c r="O406" s="51"/>
      <c r="P406" s="122">
        <f t="shared" si="42"/>
        <v>0</v>
      </c>
      <c r="Q406" s="179"/>
      <c r="R406" s="175"/>
      <c r="S406" s="176" t="str">
        <f t="shared" si="43"/>
        <v/>
      </c>
      <c r="T406" s="65" t="str">
        <f t="shared" si="44"/>
        <v/>
      </c>
      <c r="U406">
        <f t="shared" si="45"/>
        <v>0</v>
      </c>
      <c r="W406" s="175" t="str">
        <f t="shared" si="46"/>
        <v/>
      </c>
    </row>
    <row r="407" spans="1:23" ht="15" x14ac:dyDescent="0.2">
      <c r="A407" s="102">
        <v>384</v>
      </c>
      <c r="B407" s="104" t="str">
        <f>IF(G407="","",VLOOKUP(G407,'Account Codes'!$A$2:$C$788,3,FALSE))</f>
        <v/>
      </c>
      <c r="C407" s="183" t="str">
        <f t="shared" si="47"/>
        <v/>
      </c>
      <c r="D407" s="81"/>
      <c r="E407" s="112" t="str">
        <f>IF(AND(LEN(D407)&gt;0,LEN(C407)&gt;0),"ERROR - please do not enter internal order AND cost centre",IF(LEN(C407)&gt;0,VLOOKUP(C407,'Account Codes'!$E$2:$F$5001,2,FALSE),IF(LEN(D407)&gt;0,VLOOKUP(D407,'Account Codes'!$H$2:$I$12186,2,FALSE),"")))</f>
        <v/>
      </c>
      <c r="F407" s="81"/>
      <c r="G407" s="61"/>
      <c r="H407" s="112" t="str">
        <f>IF(LEN(G407)=0,"",VLOOKUP(VALUE(G407),'Account Codes'!$A$2:$C$788,2,FALSE))</f>
        <v/>
      </c>
      <c r="I407" s="50"/>
      <c r="J407" s="184" t="s">
        <v>18</v>
      </c>
      <c r="K407" s="51"/>
      <c r="L407" s="102">
        <f t="shared" si="40"/>
        <v>0</v>
      </c>
      <c r="M407" s="122">
        <f t="shared" si="41"/>
        <v>0</v>
      </c>
      <c r="N407" s="51"/>
      <c r="O407" s="51"/>
      <c r="P407" s="122">
        <f t="shared" si="42"/>
        <v>0</v>
      </c>
      <c r="Q407" s="179"/>
      <c r="R407" s="175"/>
      <c r="S407" s="176" t="str">
        <f t="shared" si="43"/>
        <v/>
      </c>
      <c r="T407" s="65" t="str">
        <f t="shared" si="44"/>
        <v/>
      </c>
      <c r="U407">
        <f t="shared" si="45"/>
        <v>0</v>
      </c>
      <c r="W407" s="175" t="str">
        <f t="shared" si="46"/>
        <v/>
      </c>
    </row>
    <row r="408" spans="1:23" ht="15" x14ac:dyDescent="0.2">
      <c r="A408" s="102">
        <v>385</v>
      </c>
      <c r="B408" s="104" t="str">
        <f>IF(G408="","",VLOOKUP(G408,'Account Codes'!$A$2:$C$788,3,FALSE))</f>
        <v/>
      </c>
      <c r="C408" s="183" t="str">
        <f t="shared" si="47"/>
        <v/>
      </c>
      <c r="D408" s="81"/>
      <c r="E408" s="112" t="str">
        <f>IF(AND(LEN(D408)&gt;0,LEN(C408)&gt;0),"ERROR - please do not enter internal order AND cost centre",IF(LEN(C408)&gt;0,VLOOKUP(C408,'Account Codes'!$E$2:$F$5001,2,FALSE),IF(LEN(D408)&gt;0,VLOOKUP(D408,'Account Codes'!$H$2:$I$12186,2,FALSE),"")))</f>
        <v/>
      </c>
      <c r="F408" s="81"/>
      <c r="G408" s="61"/>
      <c r="H408" s="112" t="str">
        <f>IF(LEN(G408)=0,"",VLOOKUP(VALUE(G408),'Account Codes'!$A$2:$C$788,2,FALSE))</f>
        <v/>
      </c>
      <c r="I408" s="50"/>
      <c r="J408" s="184" t="s">
        <v>18</v>
      </c>
      <c r="K408" s="51"/>
      <c r="L408" s="102">
        <f t="shared" si="40"/>
        <v>0</v>
      </c>
      <c r="M408" s="122">
        <f t="shared" si="41"/>
        <v>0</v>
      </c>
      <c r="N408" s="51"/>
      <c r="O408" s="51"/>
      <c r="P408" s="122">
        <f t="shared" si="42"/>
        <v>0</v>
      </c>
      <c r="Q408" s="179"/>
      <c r="R408" s="175"/>
      <c r="S408" s="176" t="str">
        <f t="shared" si="43"/>
        <v/>
      </c>
      <c r="T408" s="65" t="str">
        <f t="shared" si="44"/>
        <v/>
      </c>
      <c r="U408">
        <f t="shared" si="45"/>
        <v>0</v>
      </c>
      <c r="W408" s="175" t="str">
        <f t="shared" si="46"/>
        <v/>
      </c>
    </row>
    <row r="409" spans="1:23" ht="15" x14ac:dyDescent="0.2">
      <c r="A409" s="102">
        <v>386</v>
      </c>
      <c r="B409" s="104" t="str">
        <f>IF(G409="","",VLOOKUP(G409,'Account Codes'!$A$2:$C$788,3,FALSE))</f>
        <v/>
      </c>
      <c r="C409" s="183" t="str">
        <f t="shared" si="47"/>
        <v/>
      </c>
      <c r="D409" s="81"/>
      <c r="E409" s="112" t="str">
        <f>IF(AND(LEN(D409)&gt;0,LEN(C409)&gt;0),"ERROR - please do not enter internal order AND cost centre",IF(LEN(C409)&gt;0,VLOOKUP(C409,'Account Codes'!$E$2:$F$5001,2,FALSE),IF(LEN(D409)&gt;0,VLOOKUP(D409,'Account Codes'!$H$2:$I$12186,2,FALSE),"")))</f>
        <v/>
      </c>
      <c r="F409" s="81"/>
      <c r="G409" s="61"/>
      <c r="H409" s="112" t="str">
        <f>IF(LEN(G409)=0,"",VLOOKUP(VALUE(G409),'Account Codes'!$A$2:$C$788,2,FALSE))</f>
        <v/>
      </c>
      <c r="I409" s="50"/>
      <c r="J409" s="184" t="s">
        <v>18</v>
      </c>
      <c r="K409" s="51"/>
      <c r="L409" s="102">
        <f t="shared" ref="L409:L472" si="48">IF((M409+P409)&gt;49,("ERROR!"),SUM(M409+P409))</f>
        <v>0</v>
      </c>
      <c r="M409" s="122">
        <f t="shared" ref="M409:M472" si="49">LEN(K409)</f>
        <v>0</v>
      </c>
      <c r="N409" s="51"/>
      <c r="O409" s="51"/>
      <c r="P409" s="122">
        <f t="shared" ref="P409:P472" si="50">LEN(O409)</f>
        <v>0</v>
      </c>
      <c r="Q409" s="179"/>
      <c r="R409" s="175"/>
      <c r="S409" s="176" t="str">
        <f t="shared" ref="S409:S472" si="51">IF(G409="","",IF(N409="",1,""))</f>
        <v/>
      </c>
      <c r="T409" s="65" t="str">
        <f t="shared" ref="T409:T472" si="52">IF(G409="","",IF(O409="",1,""))</f>
        <v/>
      </c>
      <c r="U409">
        <f t="shared" ref="U409:U472" si="53">SUM(S409:T409)</f>
        <v>0</v>
      </c>
      <c r="W409" s="175" t="str">
        <f t="shared" ref="W409:W472" si="54">IF(U409=0,"","Please enter a value for Counter Party Type and Name")</f>
        <v/>
      </c>
    </row>
    <row r="410" spans="1:23" ht="15" x14ac:dyDescent="0.2">
      <c r="A410" s="102">
        <v>387</v>
      </c>
      <c r="B410" s="104" t="str">
        <f>IF(G410="","",VLOOKUP(G410,'Account Codes'!$A$2:$C$788,3,FALSE))</f>
        <v/>
      </c>
      <c r="C410" s="183" t="str">
        <f t="shared" ref="C410:C473" si="55">IF(G409="","",$N$2)</f>
        <v/>
      </c>
      <c r="D410" s="81"/>
      <c r="E410" s="112" t="str">
        <f>IF(AND(LEN(D410)&gt;0,LEN(C410)&gt;0),"ERROR - please do not enter internal order AND cost centre",IF(LEN(C410)&gt;0,VLOOKUP(C410,'Account Codes'!$E$2:$F$5001,2,FALSE),IF(LEN(D410)&gt;0,VLOOKUP(D410,'Account Codes'!$H$2:$I$12186,2,FALSE),"")))</f>
        <v/>
      </c>
      <c r="F410" s="81"/>
      <c r="G410" s="61"/>
      <c r="H410" s="112" t="str">
        <f>IF(LEN(G410)=0,"",VLOOKUP(VALUE(G410),'Account Codes'!$A$2:$C$788,2,FALSE))</f>
        <v/>
      </c>
      <c r="I410" s="50"/>
      <c r="J410" s="184" t="s">
        <v>18</v>
      </c>
      <c r="K410" s="51"/>
      <c r="L410" s="102">
        <f t="shared" si="48"/>
        <v>0</v>
      </c>
      <c r="M410" s="122">
        <f t="shared" si="49"/>
        <v>0</v>
      </c>
      <c r="N410" s="51"/>
      <c r="O410" s="51"/>
      <c r="P410" s="122">
        <f t="shared" si="50"/>
        <v>0</v>
      </c>
      <c r="Q410" s="179"/>
      <c r="R410" s="175"/>
      <c r="S410" s="176" t="str">
        <f t="shared" si="51"/>
        <v/>
      </c>
      <c r="T410" s="65" t="str">
        <f t="shared" si="52"/>
        <v/>
      </c>
      <c r="U410">
        <f t="shared" si="53"/>
        <v>0</v>
      </c>
      <c r="W410" s="175" t="str">
        <f t="shared" si="54"/>
        <v/>
      </c>
    </row>
    <row r="411" spans="1:23" ht="15" x14ac:dyDescent="0.2">
      <c r="A411" s="102">
        <v>388</v>
      </c>
      <c r="B411" s="104" t="str">
        <f>IF(G411="","",VLOOKUP(G411,'Account Codes'!$A$2:$C$788,3,FALSE))</f>
        <v/>
      </c>
      <c r="C411" s="183" t="str">
        <f t="shared" si="55"/>
        <v/>
      </c>
      <c r="D411" s="81"/>
      <c r="E411" s="112" t="str">
        <f>IF(AND(LEN(D411)&gt;0,LEN(C411)&gt;0),"ERROR - please do not enter internal order AND cost centre",IF(LEN(C411)&gt;0,VLOOKUP(C411,'Account Codes'!$E$2:$F$5001,2,FALSE),IF(LEN(D411)&gt;0,VLOOKUP(D411,'Account Codes'!$H$2:$I$12186,2,FALSE),"")))</f>
        <v/>
      </c>
      <c r="F411" s="81"/>
      <c r="G411" s="61"/>
      <c r="H411" s="112" t="str">
        <f>IF(LEN(G411)=0,"",VLOOKUP(VALUE(G411),'Account Codes'!$A$2:$C$788,2,FALSE))</f>
        <v/>
      </c>
      <c r="I411" s="50"/>
      <c r="J411" s="184" t="s">
        <v>18</v>
      </c>
      <c r="K411" s="51"/>
      <c r="L411" s="102">
        <f t="shared" si="48"/>
        <v>0</v>
      </c>
      <c r="M411" s="122">
        <f t="shared" si="49"/>
        <v>0</v>
      </c>
      <c r="N411" s="51"/>
      <c r="O411" s="51"/>
      <c r="P411" s="122">
        <f t="shared" si="50"/>
        <v>0</v>
      </c>
      <c r="Q411" s="179"/>
      <c r="R411" s="175"/>
      <c r="S411" s="176" t="str">
        <f t="shared" si="51"/>
        <v/>
      </c>
      <c r="T411" s="65" t="str">
        <f t="shared" si="52"/>
        <v/>
      </c>
      <c r="U411">
        <f t="shared" si="53"/>
        <v>0</v>
      </c>
      <c r="W411" s="175" t="str">
        <f t="shared" si="54"/>
        <v/>
      </c>
    </row>
    <row r="412" spans="1:23" ht="15" x14ac:dyDescent="0.2">
      <c r="A412" s="102">
        <v>389</v>
      </c>
      <c r="B412" s="104" t="str">
        <f>IF(G412="","",VLOOKUP(G412,'Account Codes'!$A$2:$C$788,3,FALSE))</f>
        <v/>
      </c>
      <c r="C412" s="183" t="str">
        <f t="shared" si="55"/>
        <v/>
      </c>
      <c r="D412" s="81"/>
      <c r="E412" s="112" t="str">
        <f>IF(AND(LEN(D412)&gt;0,LEN(C412)&gt;0),"ERROR - please do not enter internal order AND cost centre",IF(LEN(C412)&gt;0,VLOOKUP(C412,'Account Codes'!$E$2:$F$5001,2,FALSE),IF(LEN(D412)&gt;0,VLOOKUP(D412,'Account Codes'!$H$2:$I$12186,2,FALSE),"")))</f>
        <v/>
      </c>
      <c r="F412" s="81"/>
      <c r="G412" s="61"/>
      <c r="H412" s="112" t="str">
        <f>IF(LEN(G412)=0,"",VLOOKUP(VALUE(G412),'Account Codes'!$A$2:$C$788,2,FALSE))</f>
        <v/>
      </c>
      <c r="I412" s="50"/>
      <c r="J412" s="184" t="s">
        <v>18</v>
      </c>
      <c r="K412" s="51"/>
      <c r="L412" s="102">
        <f t="shared" si="48"/>
        <v>0</v>
      </c>
      <c r="M412" s="122">
        <f t="shared" si="49"/>
        <v>0</v>
      </c>
      <c r="N412" s="51"/>
      <c r="O412" s="51"/>
      <c r="P412" s="122">
        <f t="shared" si="50"/>
        <v>0</v>
      </c>
      <c r="Q412" s="179"/>
      <c r="R412" s="175"/>
      <c r="S412" s="176" t="str">
        <f t="shared" si="51"/>
        <v/>
      </c>
      <c r="T412" s="65" t="str">
        <f t="shared" si="52"/>
        <v/>
      </c>
      <c r="U412">
        <f t="shared" si="53"/>
        <v>0</v>
      </c>
      <c r="W412" s="175" t="str">
        <f t="shared" si="54"/>
        <v/>
      </c>
    </row>
    <row r="413" spans="1:23" ht="15" x14ac:dyDescent="0.2">
      <c r="A413" s="102">
        <v>390</v>
      </c>
      <c r="B413" s="104" t="str">
        <f>IF(G413="","",VLOOKUP(G413,'Account Codes'!$A$2:$C$788,3,FALSE))</f>
        <v/>
      </c>
      <c r="C413" s="183" t="str">
        <f t="shared" si="55"/>
        <v/>
      </c>
      <c r="D413" s="81"/>
      <c r="E413" s="112" t="str">
        <f>IF(AND(LEN(D413)&gt;0,LEN(C413)&gt;0),"ERROR - please do not enter internal order AND cost centre",IF(LEN(C413)&gt;0,VLOOKUP(C413,'Account Codes'!$E$2:$F$5001,2,FALSE),IF(LEN(D413)&gt;0,VLOOKUP(D413,'Account Codes'!$H$2:$I$12186,2,FALSE),"")))</f>
        <v/>
      </c>
      <c r="F413" s="81"/>
      <c r="G413" s="61"/>
      <c r="H413" s="112" t="str">
        <f>IF(LEN(G413)=0,"",VLOOKUP(VALUE(G413),'Account Codes'!$A$2:$C$788,2,FALSE))</f>
        <v/>
      </c>
      <c r="I413" s="50"/>
      <c r="J413" s="184" t="s">
        <v>18</v>
      </c>
      <c r="K413" s="51"/>
      <c r="L413" s="102">
        <f t="shared" si="48"/>
        <v>0</v>
      </c>
      <c r="M413" s="122">
        <f t="shared" si="49"/>
        <v>0</v>
      </c>
      <c r="N413" s="51"/>
      <c r="O413" s="51"/>
      <c r="P413" s="122">
        <f t="shared" si="50"/>
        <v>0</v>
      </c>
      <c r="Q413" s="179"/>
      <c r="R413" s="175"/>
      <c r="S413" s="176" t="str">
        <f t="shared" si="51"/>
        <v/>
      </c>
      <c r="T413" s="65" t="str">
        <f t="shared" si="52"/>
        <v/>
      </c>
      <c r="U413">
        <f t="shared" si="53"/>
        <v>0</v>
      </c>
      <c r="W413" s="175" t="str">
        <f t="shared" si="54"/>
        <v/>
      </c>
    </row>
    <row r="414" spans="1:23" ht="15" x14ac:dyDescent="0.2">
      <c r="A414" s="102">
        <v>391</v>
      </c>
      <c r="B414" s="104" t="str">
        <f>IF(G414="","",VLOOKUP(G414,'Account Codes'!$A$2:$C$788,3,FALSE))</f>
        <v/>
      </c>
      <c r="C414" s="183" t="str">
        <f t="shared" si="55"/>
        <v/>
      </c>
      <c r="D414" s="81"/>
      <c r="E414" s="112" t="str">
        <f>IF(AND(LEN(D414)&gt;0,LEN(C414)&gt;0),"ERROR - please do not enter internal order AND cost centre",IF(LEN(C414)&gt;0,VLOOKUP(C414,'Account Codes'!$E$2:$F$5001,2,FALSE),IF(LEN(D414)&gt;0,VLOOKUP(D414,'Account Codes'!$H$2:$I$12186,2,FALSE),"")))</f>
        <v/>
      </c>
      <c r="F414" s="81"/>
      <c r="G414" s="61"/>
      <c r="H414" s="112" t="str">
        <f>IF(LEN(G414)=0,"",VLOOKUP(VALUE(G414),'Account Codes'!$A$2:$C$788,2,FALSE))</f>
        <v/>
      </c>
      <c r="I414" s="50"/>
      <c r="J414" s="184" t="s">
        <v>18</v>
      </c>
      <c r="K414" s="51"/>
      <c r="L414" s="102">
        <f t="shared" si="48"/>
        <v>0</v>
      </c>
      <c r="M414" s="122">
        <f t="shared" si="49"/>
        <v>0</v>
      </c>
      <c r="N414" s="51"/>
      <c r="O414" s="51"/>
      <c r="P414" s="122">
        <f t="shared" si="50"/>
        <v>0</v>
      </c>
      <c r="Q414" s="179"/>
      <c r="R414" s="175"/>
      <c r="S414" s="176" t="str">
        <f t="shared" si="51"/>
        <v/>
      </c>
      <c r="T414" s="65" t="str">
        <f t="shared" si="52"/>
        <v/>
      </c>
      <c r="U414">
        <f t="shared" si="53"/>
        <v>0</v>
      </c>
      <c r="W414" s="175" t="str">
        <f t="shared" si="54"/>
        <v/>
      </c>
    </row>
    <row r="415" spans="1:23" ht="15" x14ac:dyDescent="0.2">
      <c r="A415" s="102">
        <v>392</v>
      </c>
      <c r="B415" s="104" t="str">
        <f>IF(G415="","",VLOOKUP(G415,'Account Codes'!$A$2:$C$788,3,FALSE))</f>
        <v/>
      </c>
      <c r="C415" s="183" t="str">
        <f t="shared" si="55"/>
        <v/>
      </c>
      <c r="D415" s="81"/>
      <c r="E415" s="112" t="str">
        <f>IF(AND(LEN(D415)&gt;0,LEN(C415)&gt;0),"ERROR - please do not enter internal order AND cost centre",IF(LEN(C415)&gt;0,VLOOKUP(C415,'Account Codes'!$E$2:$F$5001,2,FALSE),IF(LEN(D415)&gt;0,VLOOKUP(D415,'Account Codes'!$H$2:$I$12186,2,FALSE),"")))</f>
        <v/>
      </c>
      <c r="F415" s="81"/>
      <c r="G415" s="61"/>
      <c r="H415" s="112" t="str">
        <f>IF(LEN(G415)=0,"",VLOOKUP(VALUE(G415),'Account Codes'!$A$2:$C$788,2,FALSE))</f>
        <v/>
      </c>
      <c r="I415" s="50"/>
      <c r="J415" s="184" t="s">
        <v>18</v>
      </c>
      <c r="K415" s="51"/>
      <c r="L415" s="102">
        <f t="shared" si="48"/>
        <v>0</v>
      </c>
      <c r="M415" s="122">
        <f t="shared" si="49"/>
        <v>0</v>
      </c>
      <c r="N415" s="51"/>
      <c r="O415" s="51"/>
      <c r="P415" s="122">
        <f t="shared" si="50"/>
        <v>0</v>
      </c>
      <c r="Q415" s="179"/>
      <c r="R415" s="175"/>
      <c r="S415" s="176" t="str">
        <f t="shared" si="51"/>
        <v/>
      </c>
      <c r="T415" s="65" t="str">
        <f t="shared" si="52"/>
        <v/>
      </c>
      <c r="U415">
        <f t="shared" si="53"/>
        <v>0</v>
      </c>
      <c r="W415" s="175" t="str">
        <f t="shared" si="54"/>
        <v/>
      </c>
    </row>
    <row r="416" spans="1:23" ht="15" x14ac:dyDescent="0.2">
      <c r="A416" s="102">
        <v>393</v>
      </c>
      <c r="B416" s="104" t="str">
        <f>IF(G416="","",VLOOKUP(G416,'Account Codes'!$A$2:$C$788,3,FALSE))</f>
        <v/>
      </c>
      <c r="C416" s="183" t="str">
        <f t="shared" si="55"/>
        <v/>
      </c>
      <c r="D416" s="81"/>
      <c r="E416" s="112" t="str">
        <f>IF(AND(LEN(D416)&gt;0,LEN(C416)&gt;0),"ERROR - please do not enter internal order AND cost centre",IF(LEN(C416)&gt;0,VLOOKUP(C416,'Account Codes'!$E$2:$F$5001,2,FALSE),IF(LEN(D416)&gt;0,VLOOKUP(D416,'Account Codes'!$H$2:$I$12186,2,FALSE),"")))</f>
        <v/>
      </c>
      <c r="F416" s="81"/>
      <c r="G416" s="61"/>
      <c r="H416" s="112" t="str">
        <f>IF(LEN(G416)=0,"",VLOOKUP(VALUE(G416),'Account Codes'!$A$2:$C$788,2,FALSE))</f>
        <v/>
      </c>
      <c r="I416" s="50"/>
      <c r="J416" s="184" t="s">
        <v>18</v>
      </c>
      <c r="K416" s="51"/>
      <c r="L416" s="102">
        <f t="shared" si="48"/>
        <v>0</v>
      </c>
      <c r="M416" s="122">
        <f t="shared" si="49"/>
        <v>0</v>
      </c>
      <c r="N416" s="51"/>
      <c r="O416" s="51"/>
      <c r="P416" s="122">
        <f t="shared" si="50"/>
        <v>0</v>
      </c>
      <c r="Q416" s="179"/>
      <c r="R416" s="175"/>
      <c r="S416" s="176" t="str">
        <f t="shared" si="51"/>
        <v/>
      </c>
      <c r="T416" s="65" t="str">
        <f t="shared" si="52"/>
        <v/>
      </c>
      <c r="U416">
        <f t="shared" si="53"/>
        <v>0</v>
      </c>
      <c r="W416" s="175" t="str">
        <f t="shared" si="54"/>
        <v/>
      </c>
    </row>
    <row r="417" spans="1:23" ht="15" x14ac:dyDescent="0.2">
      <c r="A417" s="102">
        <v>394</v>
      </c>
      <c r="B417" s="104" t="str">
        <f>IF(G417="","",VLOOKUP(G417,'Account Codes'!$A$2:$C$788,3,FALSE))</f>
        <v/>
      </c>
      <c r="C417" s="183" t="str">
        <f t="shared" si="55"/>
        <v/>
      </c>
      <c r="D417" s="81"/>
      <c r="E417" s="112" t="str">
        <f>IF(AND(LEN(D417)&gt;0,LEN(C417)&gt;0),"ERROR - please do not enter internal order AND cost centre",IF(LEN(C417)&gt;0,VLOOKUP(C417,'Account Codes'!$E$2:$F$5001,2,FALSE),IF(LEN(D417)&gt;0,VLOOKUP(D417,'Account Codes'!$H$2:$I$12186,2,FALSE),"")))</f>
        <v/>
      </c>
      <c r="F417" s="81"/>
      <c r="G417" s="61"/>
      <c r="H417" s="112" t="str">
        <f>IF(LEN(G417)=0,"",VLOOKUP(VALUE(G417),'Account Codes'!$A$2:$C$788,2,FALSE))</f>
        <v/>
      </c>
      <c r="I417" s="50"/>
      <c r="J417" s="184" t="s">
        <v>18</v>
      </c>
      <c r="K417" s="51"/>
      <c r="L417" s="102">
        <f t="shared" si="48"/>
        <v>0</v>
      </c>
      <c r="M417" s="122">
        <f t="shared" si="49"/>
        <v>0</v>
      </c>
      <c r="N417" s="51"/>
      <c r="O417" s="51"/>
      <c r="P417" s="122">
        <f t="shared" si="50"/>
        <v>0</v>
      </c>
      <c r="Q417" s="179"/>
      <c r="R417" s="175"/>
      <c r="S417" s="176" t="str">
        <f t="shared" si="51"/>
        <v/>
      </c>
      <c r="T417" s="65" t="str">
        <f t="shared" si="52"/>
        <v/>
      </c>
      <c r="U417">
        <f t="shared" si="53"/>
        <v>0</v>
      </c>
      <c r="W417" s="175" t="str">
        <f t="shared" si="54"/>
        <v/>
      </c>
    </row>
    <row r="418" spans="1:23" ht="15" x14ac:dyDescent="0.2">
      <c r="A418" s="102">
        <v>395</v>
      </c>
      <c r="B418" s="104" t="str">
        <f>IF(G418="","",VLOOKUP(G418,'Account Codes'!$A$2:$C$788,3,FALSE))</f>
        <v/>
      </c>
      <c r="C418" s="183" t="str">
        <f t="shared" si="55"/>
        <v/>
      </c>
      <c r="D418" s="81"/>
      <c r="E418" s="112" t="str">
        <f>IF(AND(LEN(D418)&gt;0,LEN(C418)&gt;0),"ERROR - please do not enter internal order AND cost centre",IF(LEN(C418)&gt;0,VLOOKUP(C418,'Account Codes'!$E$2:$F$5001,2,FALSE),IF(LEN(D418)&gt;0,VLOOKUP(D418,'Account Codes'!$H$2:$I$12186,2,FALSE),"")))</f>
        <v/>
      </c>
      <c r="F418" s="81"/>
      <c r="G418" s="61"/>
      <c r="H418" s="112" t="str">
        <f>IF(LEN(G418)=0,"",VLOOKUP(VALUE(G418),'Account Codes'!$A$2:$C$788,2,FALSE))</f>
        <v/>
      </c>
      <c r="I418" s="50"/>
      <c r="J418" s="184" t="s">
        <v>18</v>
      </c>
      <c r="K418" s="51"/>
      <c r="L418" s="102">
        <f t="shared" si="48"/>
        <v>0</v>
      </c>
      <c r="M418" s="122">
        <f t="shared" si="49"/>
        <v>0</v>
      </c>
      <c r="N418" s="51"/>
      <c r="O418" s="51"/>
      <c r="P418" s="122">
        <f t="shared" si="50"/>
        <v>0</v>
      </c>
      <c r="Q418" s="179"/>
      <c r="R418" s="175"/>
      <c r="S418" s="176" t="str">
        <f t="shared" si="51"/>
        <v/>
      </c>
      <c r="T418" s="65" t="str">
        <f t="shared" si="52"/>
        <v/>
      </c>
      <c r="U418">
        <f t="shared" si="53"/>
        <v>0</v>
      </c>
      <c r="W418" s="175" t="str">
        <f t="shared" si="54"/>
        <v/>
      </c>
    </row>
    <row r="419" spans="1:23" ht="15" x14ac:dyDescent="0.2">
      <c r="A419" s="102">
        <v>396</v>
      </c>
      <c r="B419" s="104" t="str">
        <f>IF(G419="","",VLOOKUP(G419,'Account Codes'!$A$2:$C$788,3,FALSE))</f>
        <v/>
      </c>
      <c r="C419" s="183" t="str">
        <f t="shared" si="55"/>
        <v/>
      </c>
      <c r="D419" s="81"/>
      <c r="E419" s="112" t="str">
        <f>IF(AND(LEN(D419)&gt;0,LEN(C419)&gt;0),"ERROR - please do not enter internal order AND cost centre",IF(LEN(C419)&gt;0,VLOOKUP(C419,'Account Codes'!$E$2:$F$5001,2,FALSE),IF(LEN(D419)&gt;0,VLOOKUP(D419,'Account Codes'!$H$2:$I$12186,2,FALSE),"")))</f>
        <v/>
      </c>
      <c r="F419" s="81"/>
      <c r="G419" s="61"/>
      <c r="H419" s="112" t="str">
        <f>IF(LEN(G419)=0,"",VLOOKUP(VALUE(G419),'Account Codes'!$A$2:$C$788,2,FALSE))</f>
        <v/>
      </c>
      <c r="I419" s="50"/>
      <c r="J419" s="184" t="s">
        <v>18</v>
      </c>
      <c r="K419" s="51"/>
      <c r="L419" s="102">
        <f t="shared" si="48"/>
        <v>0</v>
      </c>
      <c r="M419" s="122">
        <f t="shared" si="49"/>
        <v>0</v>
      </c>
      <c r="N419" s="51"/>
      <c r="O419" s="51"/>
      <c r="P419" s="122">
        <f t="shared" si="50"/>
        <v>0</v>
      </c>
      <c r="Q419" s="179"/>
      <c r="R419" s="175"/>
      <c r="S419" s="176" t="str">
        <f t="shared" si="51"/>
        <v/>
      </c>
      <c r="T419" s="65" t="str">
        <f t="shared" si="52"/>
        <v/>
      </c>
      <c r="U419">
        <f t="shared" si="53"/>
        <v>0</v>
      </c>
      <c r="W419" s="175" t="str">
        <f t="shared" si="54"/>
        <v/>
      </c>
    </row>
    <row r="420" spans="1:23" ht="15" x14ac:dyDescent="0.2">
      <c r="A420" s="102">
        <v>397</v>
      </c>
      <c r="B420" s="104" t="str">
        <f>IF(G420="","",VLOOKUP(G420,'Account Codes'!$A$2:$C$788,3,FALSE))</f>
        <v/>
      </c>
      <c r="C420" s="183" t="str">
        <f t="shared" si="55"/>
        <v/>
      </c>
      <c r="D420" s="81"/>
      <c r="E420" s="112" t="str">
        <f>IF(AND(LEN(D420)&gt;0,LEN(C420)&gt;0),"ERROR - please do not enter internal order AND cost centre",IF(LEN(C420)&gt;0,VLOOKUP(C420,'Account Codes'!$E$2:$F$5001,2,FALSE),IF(LEN(D420)&gt;0,VLOOKUP(D420,'Account Codes'!$H$2:$I$12186,2,FALSE),"")))</f>
        <v/>
      </c>
      <c r="F420" s="81"/>
      <c r="G420" s="61"/>
      <c r="H420" s="112" t="str">
        <f>IF(LEN(G420)=0,"",VLOOKUP(VALUE(G420),'Account Codes'!$A$2:$C$788,2,FALSE))</f>
        <v/>
      </c>
      <c r="I420" s="50"/>
      <c r="J420" s="184" t="s">
        <v>18</v>
      </c>
      <c r="K420" s="51"/>
      <c r="L420" s="102">
        <f t="shared" si="48"/>
        <v>0</v>
      </c>
      <c r="M420" s="122">
        <f t="shared" si="49"/>
        <v>0</v>
      </c>
      <c r="N420" s="51"/>
      <c r="O420" s="51"/>
      <c r="P420" s="122">
        <f t="shared" si="50"/>
        <v>0</v>
      </c>
      <c r="Q420" s="179"/>
      <c r="R420" s="175"/>
      <c r="S420" s="176" t="str">
        <f t="shared" si="51"/>
        <v/>
      </c>
      <c r="T420" s="65" t="str">
        <f t="shared" si="52"/>
        <v/>
      </c>
      <c r="U420">
        <f t="shared" si="53"/>
        <v>0</v>
      </c>
      <c r="W420" s="175" t="str">
        <f t="shared" si="54"/>
        <v/>
      </c>
    </row>
    <row r="421" spans="1:23" ht="15" x14ac:dyDescent="0.2">
      <c r="A421" s="102">
        <v>398</v>
      </c>
      <c r="B421" s="104" t="str">
        <f>IF(G421="","",VLOOKUP(G421,'Account Codes'!$A$2:$C$788,3,FALSE))</f>
        <v/>
      </c>
      <c r="C421" s="183" t="str">
        <f t="shared" si="55"/>
        <v/>
      </c>
      <c r="D421" s="81"/>
      <c r="E421" s="112" t="str">
        <f>IF(AND(LEN(D421)&gt;0,LEN(C421)&gt;0),"ERROR - please do not enter internal order AND cost centre",IF(LEN(C421)&gt;0,VLOOKUP(C421,'Account Codes'!$E$2:$F$5001,2,FALSE),IF(LEN(D421)&gt;0,VLOOKUP(D421,'Account Codes'!$H$2:$I$12186,2,FALSE),"")))</f>
        <v/>
      </c>
      <c r="F421" s="81"/>
      <c r="G421" s="61"/>
      <c r="H421" s="112" t="str">
        <f>IF(LEN(G421)=0,"",VLOOKUP(VALUE(G421),'Account Codes'!$A$2:$C$788,2,FALSE))</f>
        <v/>
      </c>
      <c r="I421" s="50"/>
      <c r="J421" s="184" t="s">
        <v>18</v>
      </c>
      <c r="K421" s="51"/>
      <c r="L421" s="102">
        <f t="shared" si="48"/>
        <v>0</v>
      </c>
      <c r="M421" s="122">
        <f t="shared" si="49"/>
        <v>0</v>
      </c>
      <c r="N421" s="51"/>
      <c r="O421" s="51"/>
      <c r="P421" s="122">
        <f t="shared" si="50"/>
        <v>0</v>
      </c>
      <c r="Q421" s="179"/>
      <c r="R421" s="175"/>
      <c r="S421" s="176" t="str">
        <f t="shared" si="51"/>
        <v/>
      </c>
      <c r="T421" s="65" t="str">
        <f t="shared" si="52"/>
        <v/>
      </c>
      <c r="U421">
        <f t="shared" si="53"/>
        <v>0</v>
      </c>
      <c r="W421" s="175" t="str">
        <f t="shared" si="54"/>
        <v/>
      </c>
    </row>
    <row r="422" spans="1:23" ht="15" x14ac:dyDescent="0.2">
      <c r="A422" s="102">
        <v>399</v>
      </c>
      <c r="B422" s="104" t="str">
        <f>IF(G422="","",VLOOKUP(G422,'Account Codes'!$A$2:$C$788,3,FALSE))</f>
        <v/>
      </c>
      <c r="C422" s="183" t="str">
        <f t="shared" si="55"/>
        <v/>
      </c>
      <c r="D422" s="81"/>
      <c r="E422" s="112" t="str">
        <f>IF(AND(LEN(D422)&gt;0,LEN(C422)&gt;0),"ERROR - please do not enter internal order AND cost centre",IF(LEN(C422)&gt;0,VLOOKUP(C422,'Account Codes'!$E$2:$F$5001,2,FALSE),IF(LEN(D422)&gt;0,VLOOKUP(D422,'Account Codes'!$H$2:$I$12186,2,FALSE),"")))</f>
        <v/>
      </c>
      <c r="F422" s="81"/>
      <c r="G422" s="61"/>
      <c r="H422" s="112" t="str">
        <f>IF(LEN(G422)=0,"",VLOOKUP(VALUE(G422),'Account Codes'!$A$2:$C$788,2,FALSE))</f>
        <v/>
      </c>
      <c r="I422" s="50"/>
      <c r="J422" s="184" t="s">
        <v>18</v>
      </c>
      <c r="K422" s="51"/>
      <c r="L422" s="102">
        <f t="shared" si="48"/>
        <v>0</v>
      </c>
      <c r="M422" s="122">
        <f t="shared" si="49"/>
        <v>0</v>
      </c>
      <c r="N422" s="51"/>
      <c r="O422" s="51"/>
      <c r="P422" s="122">
        <f t="shared" si="50"/>
        <v>0</v>
      </c>
      <c r="Q422" s="179"/>
      <c r="R422" s="175"/>
      <c r="S422" s="176" t="str">
        <f t="shared" si="51"/>
        <v/>
      </c>
      <c r="T422" s="65" t="str">
        <f t="shared" si="52"/>
        <v/>
      </c>
      <c r="U422">
        <f t="shared" si="53"/>
        <v>0</v>
      </c>
      <c r="W422" s="175" t="str">
        <f t="shared" si="54"/>
        <v/>
      </c>
    </row>
    <row r="423" spans="1:23" ht="15" x14ac:dyDescent="0.2">
      <c r="A423" s="102">
        <v>400</v>
      </c>
      <c r="B423" s="104" t="str">
        <f>IF(G423="","",VLOOKUP(G423,'Account Codes'!$A$2:$C$788,3,FALSE))</f>
        <v/>
      </c>
      <c r="C423" s="183" t="str">
        <f t="shared" si="55"/>
        <v/>
      </c>
      <c r="D423" s="81"/>
      <c r="E423" s="112" t="str">
        <f>IF(AND(LEN(D423)&gt;0,LEN(C423)&gt;0),"ERROR - please do not enter internal order AND cost centre",IF(LEN(C423)&gt;0,VLOOKUP(C423,'Account Codes'!$E$2:$F$5001,2,FALSE),IF(LEN(D423)&gt;0,VLOOKUP(D423,'Account Codes'!$H$2:$I$12186,2,FALSE),"")))</f>
        <v/>
      </c>
      <c r="F423" s="81"/>
      <c r="G423" s="61"/>
      <c r="H423" s="112" t="str">
        <f>IF(LEN(G423)=0,"",VLOOKUP(VALUE(G423),'Account Codes'!$A$2:$C$788,2,FALSE))</f>
        <v/>
      </c>
      <c r="I423" s="50"/>
      <c r="J423" s="184" t="s">
        <v>18</v>
      </c>
      <c r="K423" s="51"/>
      <c r="L423" s="102">
        <f t="shared" si="48"/>
        <v>0</v>
      </c>
      <c r="M423" s="122">
        <f t="shared" si="49"/>
        <v>0</v>
      </c>
      <c r="N423" s="51"/>
      <c r="O423" s="51"/>
      <c r="P423" s="122">
        <f t="shared" si="50"/>
        <v>0</v>
      </c>
      <c r="Q423" s="179"/>
      <c r="R423" s="175"/>
      <c r="S423" s="176" t="str">
        <f t="shared" si="51"/>
        <v/>
      </c>
      <c r="T423" s="65" t="str">
        <f t="shared" si="52"/>
        <v/>
      </c>
      <c r="U423">
        <f t="shared" si="53"/>
        <v>0</v>
      </c>
      <c r="W423" s="175" t="str">
        <f t="shared" si="54"/>
        <v/>
      </c>
    </row>
    <row r="424" spans="1:23" ht="15" x14ac:dyDescent="0.2">
      <c r="A424" s="102">
        <v>401</v>
      </c>
      <c r="B424" s="104" t="str">
        <f>IF(G424="","",VLOOKUP(G424,'Account Codes'!$A$2:$C$788,3,FALSE))</f>
        <v/>
      </c>
      <c r="C424" s="183" t="str">
        <f t="shared" si="55"/>
        <v/>
      </c>
      <c r="D424" s="81"/>
      <c r="E424" s="112" t="str">
        <f>IF(AND(LEN(D424)&gt;0,LEN(C424)&gt;0),"ERROR - please do not enter internal order AND cost centre",IF(LEN(C424)&gt;0,VLOOKUP(C424,'Account Codes'!$E$2:$F$5001,2,FALSE),IF(LEN(D424)&gt;0,VLOOKUP(D424,'Account Codes'!$H$2:$I$12186,2,FALSE),"")))</f>
        <v/>
      </c>
      <c r="F424" s="81"/>
      <c r="G424" s="61"/>
      <c r="H424" s="112" t="str">
        <f>IF(LEN(G424)=0,"",VLOOKUP(VALUE(G424),'Account Codes'!$A$2:$C$788,2,FALSE))</f>
        <v/>
      </c>
      <c r="I424" s="50"/>
      <c r="J424" s="184" t="s">
        <v>18</v>
      </c>
      <c r="K424" s="51"/>
      <c r="L424" s="102">
        <f t="shared" si="48"/>
        <v>0</v>
      </c>
      <c r="M424" s="122">
        <f t="shared" si="49"/>
        <v>0</v>
      </c>
      <c r="N424" s="51"/>
      <c r="O424" s="51"/>
      <c r="P424" s="122">
        <f t="shared" si="50"/>
        <v>0</v>
      </c>
      <c r="Q424" s="179"/>
      <c r="R424" s="175"/>
      <c r="S424" s="176" t="str">
        <f t="shared" si="51"/>
        <v/>
      </c>
      <c r="T424" s="65" t="str">
        <f t="shared" si="52"/>
        <v/>
      </c>
      <c r="U424">
        <f t="shared" si="53"/>
        <v>0</v>
      </c>
      <c r="W424" s="175" t="str">
        <f t="shared" si="54"/>
        <v/>
      </c>
    </row>
    <row r="425" spans="1:23" ht="15" x14ac:dyDescent="0.2">
      <c r="A425" s="102">
        <v>402</v>
      </c>
      <c r="B425" s="104" t="str">
        <f>IF(G425="","",VLOOKUP(G425,'Account Codes'!$A$2:$C$788,3,FALSE))</f>
        <v/>
      </c>
      <c r="C425" s="183" t="str">
        <f t="shared" si="55"/>
        <v/>
      </c>
      <c r="D425" s="81"/>
      <c r="E425" s="112" t="str">
        <f>IF(AND(LEN(D425)&gt;0,LEN(C425)&gt;0),"ERROR - please do not enter internal order AND cost centre",IF(LEN(C425)&gt;0,VLOOKUP(C425,'Account Codes'!$E$2:$F$5001,2,FALSE),IF(LEN(D425)&gt;0,VLOOKUP(D425,'Account Codes'!$H$2:$I$12186,2,FALSE),"")))</f>
        <v/>
      </c>
      <c r="F425" s="81"/>
      <c r="G425" s="61"/>
      <c r="H425" s="112" t="str">
        <f>IF(LEN(G425)=0,"",VLOOKUP(VALUE(G425),'Account Codes'!$A$2:$C$788,2,FALSE))</f>
        <v/>
      </c>
      <c r="I425" s="50"/>
      <c r="J425" s="184" t="s">
        <v>18</v>
      </c>
      <c r="K425" s="51"/>
      <c r="L425" s="102">
        <f t="shared" si="48"/>
        <v>0</v>
      </c>
      <c r="M425" s="122">
        <f t="shared" si="49"/>
        <v>0</v>
      </c>
      <c r="N425" s="51"/>
      <c r="O425" s="51"/>
      <c r="P425" s="122">
        <f t="shared" si="50"/>
        <v>0</v>
      </c>
      <c r="Q425" s="179"/>
      <c r="R425" s="175"/>
      <c r="S425" s="176" t="str">
        <f t="shared" si="51"/>
        <v/>
      </c>
      <c r="T425" s="65" t="str">
        <f t="shared" si="52"/>
        <v/>
      </c>
      <c r="U425">
        <f t="shared" si="53"/>
        <v>0</v>
      </c>
      <c r="W425" s="175" t="str">
        <f t="shared" si="54"/>
        <v/>
      </c>
    </row>
    <row r="426" spans="1:23" ht="15" x14ac:dyDescent="0.2">
      <c r="A426" s="102">
        <v>403</v>
      </c>
      <c r="B426" s="104" t="str">
        <f>IF(G426="","",VLOOKUP(G426,'Account Codes'!$A$2:$C$788,3,FALSE))</f>
        <v/>
      </c>
      <c r="C426" s="183" t="str">
        <f t="shared" si="55"/>
        <v/>
      </c>
      <c r="D426" s="81"/>
      <c r="E426" s="112" t="str">
        <f>IF(AND(LEN(D426)&gt;0,LEN(C426)&gt;0),"ERROR - please do not enter internal order AND cost centre",IF(LEN(C426)&gt;0,VLOOKUP(C426,'Account Codes'!$E$2:$F$5001,2,FALSE),IF(LEN(D426)&gt;0,VLOOKUP(D426,'Account Codes'!$H$2:$I$12186,2,FALSE),"")))</f>
        <v/>
      </c>
      <c r="F426" s="81"/>
      <c r="G426" s="61"/>
      <c r="H426" s="112" t="str">
        <f>IF(LEN(G426)=0,"",VLOOKUP(VALUE(G426),'Account Codes'!$A$2:$C$788,2,FALSE))</f>
        <v/>
      </c>
      <c r="I426" s="50"/>
      <c r="J426" s="184" t="s">
        <v>18</v>
      </c>
      <c r="K426" s="51"/>
      <c r="L426" s="102">
        <f t="shared" si="48"/>
        <v>0</v>
      </c>
      <c r="M426" s="122">
        <f t="shared" si="49"/>
        <v>0</v>
      </c>
      <c r="N426" s="51"/>
      <c r="O426" s="51"/>
      <c r="P426" s="122">
        <f t="shared" si="50"/>
        <v>0</v>
      </c>
      <c r="Q426" s="179"/>
      <c r="R426" s="175"/>
      <c r="S426" s="176" t="str">
        <f t="shared" si="51"/>
        <v/>
      </c>
      <c r="T426" s="65" t="str">
        <f t="shared" si="52"/>
        <v/>
      </c>
      <c r="U426">
        <f t="shared" si="53"/>
        <v>0</v>
      </c>
      <c r="W426" s="175" t="str">
        <f t="shared" si="54"/>
        <v/>
      </c>
    </row>
    <row r="427" spans="1:23" ht="15" x14ac:dyDescent="0.2">
      <c r="A427" s="102">
        <v>404</v>
      </c>
      <c r="B427" s="104" t="str">
        <f>IF(G427="","",VLOOKUP(G427,'Account Codes'!$A$2:$C$788,3,FALSE))</f>
        <v/>
      </c>
      <c r="C427" s="183" t="str">
        <f t="shared" si="55"/>
        <v/>
      </c>
      <c r="D427" s="81"/>
      <c r="E427" s="112" t="str">
        <f>IF(AND(LEN(D427)&gt;0,LEN(C427)&gt;0),"ERROR - please do not enter internal order AND cost centre",IF(LEN(C427)&gt;0,VLOOKUP(C427,'Account Codes'!$E$2:$F$5001,2,FALSE),IF(LEN(D427)&gt;0,VLOOKUP(D427,'Account Codes'!$H$2:$I$12186,2,FALSE),"")))</f>
        <v/>
      </c>
      <c r="F427" s="81"/>
      <c r="G427" s="61"/>
      <c r="H427" s="112" t="str">
        <f>IF(LEN(G427)=0,"",VLOOKUP(VALUE(G427),'Account Codes'!$A$2:$C$788,2,FALSE))</f>
        <v/>
      </c>
      <c r="I427" s="50"/>
      <c r="J427" s="184" t="s">
        <v>18</v>
      </c>
      <c r="K427" s="51"/>
      <c r="L427" s="102">
        <f t="shared" si="48"/>
        <v>0</v>
      </c>
      <c r="M427" s="122">
        <f t="shared" si="49"/>
        <v>0</v>
      </c>
      <c r="N427" s="51"/>
      <c r="O427" s="51"/>
      <c r="P427" s="122">
        <f t="shared" si="50"/>
        <v>0</v>
      </c>
      <c r="Q427" s="179"/>
      <c r="R427" s="175"/>
      <c r="S427" s="176" t="str">
        <f t="shared" si="51"/>
        <v/>
      </c>
      <c r="T427" s="65" t="str">
        <f t="shared" si="52"/>
        <v/>
      </c>
      <c r="U427">
        <f t="shared" si="53"/>
        <v>0</v>
      </c>
      <c r="W427" s="175" t="str">
        <f t="shared" si="54"/>
        <v/>
      </c>
    </row>
    <row r="428" spans="1:23" ht="15" x14ac:dyDescent="0.2">
      <c r="A428" s="102">
        <v>405</v>
      </c>
      <c r="B428" s="104" t="str">
        <f>IF(G428="","",VLOOKUP(G428,'Account Codes'!$A$2:$C$788,3,FALSE))</f>
        <v/>
      </c>
      <c r="C428" s="183" t="str">
        <f t="shared" si="55"/>
        <v/>
      </c>
      <c r="D428" s="81"/>
      <c r="E428" s="112" t="str">
        <f>IF(AND(LEN(D428)&gt;0,LEN(C428)&gt;0),"ERROR - please do not enter internal order AND cost centre",IF(LEN(C428)&gt;0,VLOOKUP(C428,'Account Codes'!$E$2:$F$5001,2,FALSE),IF(LEN(D428)&gt;0,VLOOKUP(D428,'Account Codes'!$H$2:$I$12186,2,FALSE),"")))</f>
        <v/>
      </c>
      <c r="F428" s="81"/>
      <c r="G428" s="61"/>
      <c r="H428" s="112" t="str">
        <f>IF(LEN(G428)=0,"",VLOOKUP(VALUE(G428),'Account Codes'!$A$2:$C$788,2,FALSE))</f>
        <v/>
      </c>
      <c r="I428" s="50"/>
      <c r="J428" s="184" t="s">
        <v>18</v>
      </c>
      <c r="K428" s="51"/>
      <c r="L428" s="102">
        <f t="shared" si="48"/>
        <v>0</v>
      </c>
      <c r="M428" s="122">
        <f t="shared" si="49"/>
        <v>0</v>
      </c>
      <c r="N428" s="51"/>
      <c r="O428" s="51"/>
      <c r="P428" s="122">
        <f t="shared" si="50"/>
        <v>0</v>
      </c>
      <c r="Q428" s="179"/>
      <c r="R428" s="175"/>
      <c r="S428" s="176" t="str">
        <f t="shared" si="51"/>
        <v/>
      </c>
      <c r="T428" s="65" t="str">
        <f t="shared" si="52"/>
        <v/>
      </c>
      <c r="U428">
        <f t="shared" si="53"/>
        <v>0</v>
      </c>
      <c r="W428" s="175" t="str">
        <f t="shared" si="54"/>
        <v/>
      </c>
    </row>
    <row r="429" spans="1:23" ht="15" x14ac:dyDescent="0.2">
      <c r="A429" s="102">
        <v>406</v>
      </c>
      <c r="B429" s="104" t="str">
        <f>IF(G429="","",VLOOKUP(G429,'Account Codes'!$A$2:$C$788,3,FALSE))</f>
        <v/>
      </c>
      <c r="C429" s="183" t="str">
        <f t="shared" si="55"/>
        <v/>
      </c>
      <c r="D429" s="81"/>
      <c r="E429" s="112" t="str">
        <f>IF(AND(LEN(D429)&gt;0,LEN(C429)&gt;0),"ERROR - please do not enter internal order AND cost centre",IF(LEN(C429)&gt;0,VLOOKUP(C429,'Account Codes'!$E$2:$F$5001,2,FALSE),IF(LEN(D429)&gt;0,VLOOKUP(D429,'Account Codes'!$H$2:$I$12186,2,FALSE),"")))</f>
        <v/>
      </c>
      <c r="F429" s="81"/>
      <c r="G429" s="61"/>
      <c r="H429" s="112" t="str">
        <f>IF(LEN(G429)=0,"",VLOOKUP(VALUE(G429),'Account Codes'!$A$2:$C$788,2,FALSE))</f>
        <v/>
      </c>
      <c r="I429" s="50"/>
      <c r="J429" s="184" t="s">
        <v>18</v>
      </c>
      <c r="K429" s="51"/>
      <c r="L429" s="102">
        <f t="shared" si="48"/>
        <v>0</v>
      </c>
      <c r="M429" s="122">
        <f t="shared" si="49"/>
        <v>0</v>
      </c>
      <c r="N429" s="51"/>
      <c r="O429" s="51"/>
      <c r="P429" s="122">
        <f t="shared" si="50"/>
        <v>0</v>
      </c>
      <c r="Q429" s="179"/>
      <c r="R429" s="175"/>
      <c r="S429" s="176" t="str">
        <f t="shared" si="51"/>
        <v/>
      </c>
      <c r="T429" s="65" t="str">
        <f t="shared" si="52"/>
        <v/>
      </c>
      <c r="U429">
        <f t="shared" si="53"/>
        <v>0</v>
      </c>
      <c r="W429" s="175" t="str">
        <f t="shared" si="54"/>
        <v/>
      </c>
    </row>
    <row r="430" spans="1:23" ht="15" x14ac:dyDescent="0.2">
      <c r="A430" s="102">
        <v>407</v>
      </c>
      <c r="B430" s="104" t="str">
        <f>IF(G430="","",VLOOKUP(G430,'Account Codes'!$A$2:$C$788,3,FALSE))</f>
        <v/>
      </c>
      <c r="C430" s="183" t="str">
        <f t="shared" si="55"/>
        <v/>
      </c>
      <c r="D430" s="81"/>
      <c r="E430" s="112" t="str">
        <f>IF(AND(LEN(D430)&gt;0,LEN(C430)&gt;0),"ERROR - please do not enter internal order AND cost centre",IF(LEN(C430)&gt;0,VLOOKUP(C430,'Account Codes'!$E$2:$F$5001,2,FALSE),IF(LEN(D430)&gt;0,VLOOKUP(D430,'Account Codes'!$H$2:$I$12186,2,FALSE),"")))</f>
        <v/>
      </c>
      <c r="F430" s="81"/>
      <c r="G430" s="61"/>
      <c r="H430" s="112" t="str">
        <f>IF(LEN(G430)=0,"",VLOOKUP(VALUE(G430),'Account Codes'!$A$2:$C$788,2,FALSE))</f>
        <v/>
      </c>
      <c r="I430" s="50"/>
      <c r="J430" s="184" t="s">
        <v>18</v>
      </c>
      <c r="K430" s="51"/>
      <c r="L430" s="102">
        <f t="shared" si="48"/>
        <v>0</v>
      </c>
      <c r="M430" s="122">
        <f t="shared" si="49"/>
        <v>0</v>
      </c>
      <c r="N430" s="51"/>
      <c r="O430" s="51"/>
      <c r="P430" s="122">
        <f t="shared" si="50"/>
        <v>0</v>
      </c>
      <c r="Q430" s="179"/>
      <c r="R430" s="175"/>
      <c r="S430" s="176" t="str">
        <f t="shared" si="51"/>
        <v/>
      </c>
      <c r="T430" s="65" t="str">
        <f t="shared" si="52"/>
        <v/>
      </c>
      <c r="U430">
        <f t="shared" si="53"/>
        <v>0</v>
      </c>
      <c r="W430" s="175" t="str">
        <f t="shared" si="54"/>
        <v/>
      </c>
    </row>
    <row r="431" spans="1:23" ht="15" x14ac:dyDescent="0.2">
      <c r="A431" s="102">
        <v>408</v>
      </c>
      <c r="B431" s="104" t="str">
        <f>IF(G431="","",VLOOKUP(G431,'Account Codes'!$A$2:$C$788,3,FALSE))</f>
        <v/>
      </c>
      <c r="C431" s="183" t="str">
        <f t="shared" si="55"/>
        <v/>
      </c>
      <c r="D431" s="81"/>
      <c r="E431" s="112" t="str">
        <f>IF(AND(LEN(D431)&gt;0,LEN(C431)&gt;0),"ERROR - please do not enter internal order AND cost centre",IF(LEN(C431)&gt;0,VLOOKUP(C431,'Account Codes'!$E$2:$F$5001,2,FALSE),IF(LEN(D431)&gt;0,VLOOKUP(D431,'Account Codes'!$H$2:$I$12186,2,FALSE),"")))</f>
        <v/>
      </c>
      <c r="F431" s="81"/>
      <c r="G431" s="61"/>
      <c r="H431" s="112" t="str">
        <f>IF(LEN(G431)=0,"",VLOOKUP(VALUE(G431),'Account Codes'!$A$2:$C$788,2,FALSE))</f>
        <v/>
      </c>
      <c r="I431" s="50"/>
      <c r="J431" s="184" t="s">
        <v>18</v>
      </c>
      <c r="K431" s="51"/>
      <c r="L431" s="102">
        <f t="shared" si="48"/>
        <v>0</v>
      </c>
      <c r="M431" s="122">
        <f t="shared" si="49"/>
        <v>0</v>
      </c>
      <c r="N431" s="51"/>
      <c r="O431" s="51"/>
      <c r="P431" s="122">
        <f t="shared" si="50"/>
        <v>0</v>
      </c>
      <c r="Q431" s="179"/>
      <c r="R431" s="175"/>
      <c r="S431" s="176" t="str">
        <f t="shared" si="51"/>
        <v/>
      </c>
      <c r="T431" s="65" t="str">
        <f t="shared" si="52"/>
        <v/>
      </c>
      <c r="U431">
        <f t="shared" si="53"/>
        <v>0</v>
      </c>
      <c r="W431" s="175" t="str">
        <f t="shared" si="54"/>
        <v/>
      </c>
    </row>
    <row r="432" spans="1:23" ht="15" x14ac:dyDescent="0.2">
      <c r="A432" s="102">
        <v>409</v>
      </c>
      <c r="B432" s="104" t="str">
        <f>IF(G432="","",VLOOKUP(G432,'Account Codes'!$A$2:$C$788,3,FALSE))</f>
        <v/>
      </c>
      <c r="C432" s="183" t="str">
        <f t="shared" si="55"/>
        <v/>
      </c>
      <c r="D432" s="81"/>
      <c r="E432" s="112" t="str">
        <f>IF(AND(LEN(D432)&gt;0,LEN(C432)&gt;0),"ERROR - please do not enter internal order AND cost centre",IF(LEN(C432)&gt;0,VLOOKUP(C432,'Account Codes'!$E$2:$F$5001,2,FALSE),IF(LEN(D432)&gt;0,VLOOKUP(D432,'Account Codes'!$H$2:$I$12186,2,FALSE),"")))</f>
        <v/>
      </c>
      <c r="F432" s="81"/>
      <c r="G432" s="61"/>
      <c r="H432" s="112" t="str">
        <f>IF(LEN(G432)=0,"",VLOOKUP(VALUE(G432),'Account Codes'!$A$2:$C$788,2,FALSE))</f>
        <v/>
      </c>
      <c r="I432" s="50"/>
      <c r="J432" s="184" t="s">
        <v>18</v>
      </c>
      <c r="K432" s="51"/>
      <c r="L432" s="102">
        <f t="shared" si="48"/>
        <v>0</v>
      </c>
      <c r="M432" s="122">
        <f t="shared" si="49"/>
        <v>0</v>
      </c>
      <c r="N432" s="51"/>
      <c r="O432" s="51"/>
      <c r="P432" s="122">
        <f t="shared" si="50"/>
        <v>0</v>
      </c>
      <c r="Q432" s="179"/>
      <c r="R432" s="175"/>
      <c r="S432" s="176" t="str">
        <f t="shared" si="51"/>
        <v/>
      </c>
      <c r="T432" s="65" t="str">
        <f t="shared" si="52"/>
        <v/>
      </c>
      <c r="U432">
        <f t="shared" si="53"/>
        <v>0</v>
      </c>
      <c r="W432" s="175" t="str">
        <f t="shared" si="54"/>
        <v/>
      </c>
    </row>
    <row r="433" spans="1:23" ht="15" x14ac:dyDescent="0.2">
      <c r="A433" s="102">
        <v>410</v>
      </c>
      <c r="B433" s="104" t="str">
        <f>IF(G433="","",VLOOKUP(G433,'Account Codes'!$A$2:$C$788,3,FALSE))</f>
        <v/>
      </c>
      <c r="C433" s="183" t="str">
        <f t="shared" si="55"/>
        <v/>
      </c>
      <c r="D433" s="81"/>
      <c r="E433" s="112" t="str">
        <f>IF(AND(LEN(D433)&gt;0,LEN(C433)&gt;0),"ERROR - please do not enter internal order AND cost centre",IF(LEN(C433)&gt;0,VLOOKUP(C433,'Account Codes'!$E$2:$F$5001,2,FALSE),IF(LEN(D433)&gt;0,VLOOKUP(D433,'Account Codes'!$H$2:$I$12186,2,FALSE),"")))</f>
        <v/>
      </c>
      <c r="F433" s="81"/>
      <c r="G433" s="61"/>
      <c r="H433" s="112" t="str">
        <f>IF(LEN(G433)=0,"",VLOOKUP(VALUE(G433),'Account Codes'!$A$2:$C$788,2,FALSE))</f>
        <v/>
      </c>
      <c r="I433" s="50"/>
      <c r="J433" s="184" t="s">
        <v>18</v>
      </c>
      <c r="K433" s="51"/>
      <c r="L433" s="102">
        <f t="shared" si="48"/>
        <v>0</v>
      </c>
      <c r="M433" s="122">
        <f t="shared" si="49"/>
        <v>0</v>
      </c>
      <c r="N433" s="51"/>
      <c r="O433" s="51"/>
      <c r="P433" s="122">
        <f t="shared" si="50"/>
        <v>0</v>
      </c>
      <c r="Q433" s="179"/>
      <c r="R433" s="175"/>
      <c r="S433" s="176" t="str">
        <f t="shared" si="51"/>
        <v/>
      </c>
      <c r="T433" s="65" t="str">
        <f t="shared" si="52"/>
        <v/>
      </c>
      <c r="U433">
        <f t="shared" si="53"/>
        <v>0</v>
      </c>
      <c r="W433" s="175" t="str">
        <f t="shared" si="54"/>
        <v/>
      </c>
    </row>
    <row r="434" spans="1:23" ht="15" x14ac:dyDescent="0.2">
      <c r="A434" s="102">
        <v>411</v>
      </c>
      <c r="B434" s="104" t="str">
        <f>IF(G434="","",VLOOKUP(G434,'Account Codes'!$A$2:$C$788,3,FALSE))</f>
        <v/>
      </c>
      <c r="C434" s="183" t="str">
        <f t="shared" si="55"/>
        <v/>
      </c>
      <c r="D434" s="81"/>
      <c r="E434" s="112" t="str">
        <f>IF(AND(LEN(D434)&gt;0,LEN(C434)&gt;0),"ERROR - please do not enter internal order AND cost centre",IF(LEN(C434)&gt;0,VLOOKUP(C434,'Account Codes'!$E$2:$F$5001,2,FALSE),IF(LEN(D434)&gt;0,VLOOKUP(D434,'Account Codes'!$H$2:$I$12186,2,FALSE),"")))</f>
        <v/>
      </c>
      <c r="F434" s="81"/>
      <c r="G434" s="61"/>
      <c r="H434" s="112" t="str">
        <f>IF(LEN(G434)=0,"",VLOOKUP(VALUE(G434),'Account Codes'!$A$2:$C$788,2,FALSE))</f>
        <v/>
      </c>
      <c r="I434" s="50"/>
      <c r="J434" s="184" t="s">
        <v>18</v>
      </c>
      <c r="K434" s="51"/>
      <c r="L434" s="102">
        <f t="shared" si="48"/>
        <v>0</v>
      </c>
      <c r="M434" s="122">
        <f t="shared" si="49"/>
        <v>0</v>
      </c>
      <c r="N434" s="51"/>
      <c r="O434" s="51"/>
      <c r="P434" s="122">
        <f t="shared" si="50"/>
        <v>0</v>
      </c>
      <c r="Q434" s="179"/>
      <c r="R434" s="175"/>
      <c r="S434" s="176" t="str">
        <f t="shared" si="51"/>
        <v/>
      </c>
      <c r="T434" s="65" t="str">
        <f t="shared" si="52"/>
        <v/>
      </c>
      <c r="U434">
        <f t="shared" si="53"/>
        <v>0</v>
      </c>
      <c r="W434" s="175" t="str">
        <f t="shared" si="54"/>
        <v/>
      </c>
    </row>
    <row r="435" spans="1:23" ht="15" x14ac:dyDescent="0.2">
      <c r="A435" s="102">
        <v>412</v>
      </c>
      <c r="B435" s="104" t="str">
        <f>IF(G435="","",VLOOKUP(G435,'Account Codes'!$A$2:$C$788,3,FALSE))</f>
        <v/>
      </c>
      <c r="C435" s="183" t="str">
        <f t="shared" si="55"/>
        <v/>
      </c>
      <c r="D435" s="81"/>
      <c r="E435" s="112" t="str">
        <f>IF(AND(LEN(D435)&gt;0,LEN(C435)&gt;0),"ERROR - please do not enter internal order AND cost centre",IF(LEN(C435)&gt;0,VLOOKUP(C435,'Account Codes'!$E$2:$F$5001,2,FALSE),IF(LEN(D435)&gt;0,VLOOKUP(D435,'Account Codes'!$H$2:$I$12186,2,FALSE),"")))</f>
        <v/>
      </c>
      <c r="F435" s="81"/>
      <c r="G435" s="61"/>
      <c r="H435" s="112" t="str">
        <f>IF(LEN(G435)=0,"",VLOOKUP(VALUE(G435),'Account Codes'!$A$2:$C$788,2,FALSE))</f>
        <v/>
      </c>
      <c r="I435" s="50"/>
      <c r="J435" s="184" t="s">
        <v>18</v>
      </c>
      <c r="K435" s="51"/>
      <c r="L435" s="102">
        <f t="shared" si="48"/>
        <v>0</v>
      </c>
      <c r="M435" s="122">
        <f t="shared" si="49"/>
        <v>0</v>
      </c>
      <c r="N435" s="51"/>
      <c r="O435" s="51"/>
      <c r="P435" s="122">
        <f t="shared" si="50"/>
        <v>0</v>
      </c>
      <c r="Q435" s="179"/>
      <c r="R435" s="175"/>
      <c r="S435" s="176" t="str">
        <f t="shared" si="51"/>
        <v/>
      </c>
      <c r="T435" s="65" t="str">
        <f t="shared" si="52"/>
        <v/>
      </c>
      <c r="U435">
        <f t="shared" si="53"/>
        <v>0</v>
      </c>
      <c r="W435" s="175" t="str">
        <f t="shared" si="54"/>
        <v/>
      </c>
    </row>
    <row r="436" spans="1:23" ht="15" x14ac:dyDescent="0.2">
      <c r="A436" s="102">
        <v>413</v>
      </c>
      <c r="B436" s="104" t="str">
        <f>IF(G436="","",VLOOKUP(G436,'Account Codes'!$A$2:$C$788,3,FALSE))</f>
        <v/>
      </c>
      <c r="C436" s="183" t="str">
        <f t="shared" si="55"/>
        <v/>
      </c>
      <c r="D436" s="81"/>
      <c r="E436" s="112" t="str">
        <f>IF(AND(LEN(D436)&gt;0,LEN(C436)&gt;0),"ERROR - please do not enter internal order AND cost centre",IF(LEN(C436)&gt;0,VLOOKUP(C436,'Account Codes'!$E$2:$F$5001,2,FALSE),IF(LEN(D436)&gt;0,VLOOKUP(D436,'Account Codes'!$H$2:$I$12186,2,FALSE),"")))</f>
        <v/>
      </c>
      <c r="F436" s="81"/>
      <c r="G436" s="61"/>
      <c r="H436" s="112" t="str">
        <f>IF(LEN(G436)=0,"",VLOOKUP(VALUE(G436),'Account Codes'!$A$2:$C$788,2,FALSE))</f>
        <v/>
      </c>
      <c r="I436" s="50"/>
      <c r="J436" s="184" t="s">
        <v>18</v>
      </c>
      <c r="K436" s="51"/>
      <c r="L436" s="102">
        <f t="shared" si="48"/>
        <v>0</v>
      </c>
      <c r="M436" s="122">
        <f t="shared" si="49"/>
        <v>0</v>
      </c>
      <c r="N436" s="51"/>
      <c r="O436" s="51"/>
      <c r="P436" s="122">
        <f t="shared" si="50"/>
        <v>0</v>
      </c>
      <c r="Q436" s="179"/>
      <c r="R436" s="175"/>
      <c r="S436" s="176" t="str">
        <f t="shared" si="51"/>
        <v/>
      </c>
      <c r="T436" s="65" t="str">
        <f t="shared" si="52"/>
        <v/>
      </c>
      <c r="U436">
        <f t="shared" si="53"/>
        <v>0</v>
      </c>
      <c r="W436" s="175" t="str">
        <f t="shared" si="54"/>
        <v/>
      </c>
    </row>
    <row r="437" spans="1:23" ht="15" x14ac:dyDescent="0.2">
      <c r="A437" s="102">
        <v>414</v>
      </c>
      <c r="B437" s="104" t="str">
        <f>IF(G437="","",VLOOKUP(G437,'Account Codes'!$A$2:$C$788,3,FALSE))</f>
        <v/>
      </c>
      <c r="C437" s="183" t="str">
        <f t="shared" si="55"/>
        <v/>
      </c>
      <c r="D437" s="81"/>
      <c r="E437" s="112" t="str">
        <f>IF(AND(LEN(D437)&gt;0,LEN(C437)&gt;0),"ERROR - please do not enter internal order AND cost centre",IF(LEN(C437)&gt;0,VLOOKUP(C437,'Account Codes'!$E$2:$F$5001,2,FALSE),IF(LEN(D437)&gt;0,VLOOKUP(D437,'Account Codes'!$H$2:$I$12186,2,FALSE),"")))</f>
        <v/>
      </c>
      <c r="F437" s="81"/>
      <c r="G437" s="61"/>
      <c r="H437" s="112" t="str">
        <f>IF(LEN(G437)=0,"",VLOOKUP(VALUE(G437),'Account Codes'!$A$2:$C$788,2,FALSE))</f>
        <v/>
      </c>
      <c r="I437" s="50"/>
      <c r="J437" s="184" t="s">
        <v>18</v>
      </c>
      <c r="K437" s="51"/>
      <c r="L437" s="102">
        <f t="shared" si="48"/>
        <v>0</v>
      </c>
      <c r="M437" s="122">
        <f t="shared" si="49"/>
        <v>0</v>
      </c>
      <c r="N437" s="51"/>
      <c r="O437" s="51"/>
      <c r="P437" s="122">
        <f t="shared" si="50"/>
        <v>0</v>
      </c>
      <c r="Q437" s="179"/>
      <c r="R437" s="175"/>
      <c r="S437" s="176" t="str">
        <f t="shared" si="51"/>
        <v/>
      </c>
      <c r="T437" s="65" t="str">
        <f t="shared" si="52"/>
        <v/>
      </c>
      <c r="U437">
        <f t="shared" si="53"/>
        <v>0</v>
      </c>
      <c r="W437" s="175" t="str">
        <f t="shared" si="54"/>
        <v/>
      </c>
    </row>
    <row r="438" spans="1:23" ht="15" x14ac:dyDescent="0.2">
      <c r="A438" s="102">
        <v>415</v>
      </c>
      <c r="B438" s="104" t="str">
        <f>IF(G438="","",VLOOKUP(G438,'Account Codes'!$A$2:$C$788,3,FALSE))</f>
        <v/>
      </c>
      <c r="C438" s="183" t="str">
        <f t="shared" si="55"/>
        <v/>
      </c>
      <c r="D438" s="81"/>
      <c r="E438" s="112" t="str">
        <f>IF(AND(LEN(D438)&gt;0,LEN(C438)&gt;0),"ERROR - please do not enter internal order AND cost centre",IF(LEN(C438)&gt;0,VLOOKUP(C438,'Account Codes'!$E$2:$F$5001,2,FALSE),IF(LEN(D438)&gt;0,VLOOKUP(D438,'Account Codes'!$H$2:$I$12186,2,FALSE),"")))</f>
        <v/>
      </c>
      <c r="F438" s="81"/>
      <c r="G438" s="61"/>
      <c r="H438" s="112" t="str">
        <f>IF(LEN(G438)=0,"",VLOOKUP(VALUE(G438),'Account Codes'!$A$2:$C$788,2,FALSE))</f>
        <v/>
      </c>
      <c r="I438" s="50"/>
      <c r="J438" s="184" t="s">
        <v>18</v>
      </c>
      <c r="K438" s="51"/>
      <c r="L438" s="102">
        <f t="shared" si="48"/>
        <v>0</v>
      </c>
      <c r="M438" s="122">
        <f t="shared" si="49"/>
        <v>0</v>
      </c>
      <c r="N438" s="51"/>
      <c r="O438" s="51"/>
      <c r="P438" s="122">
        <f t="shared" si="50"/>
        <v>0</v>
      </c>
      <c r="Q438" s="179"/>
      <c r="R438" s="175"/>
      <c r="S438" s="176" t="str">
        <f t="shared" si="51"/>
        <v/>
      </c>
      <c r="T438" s="65" t="str">
        <f t="shared" si="52"/>
        <v/>
      </c>
      <c r="U438">
        <f t="shared" si="53"/>
        <v>0</v>
      </c>
      <c r="W438" s="175" t="str">
        <f t="shared" si="54"/>
        <v/>
      </c>
    </row>
    <row r="439" spans="1:23" ht="15" x14ac:dyDescent="0.2">
      <c r="A439" s="102">
        <v>416</v>
      </c>
      <c r="B439" s="104" t="str">
        <f>IF(G439="","",VLOOKUP(G439,'Account Codes'!$A$2:$C$788,3,FALSE))</f>
        <v/>
      </c>
      <c r="C439" s="183" t="str">
        <f t="shared" si="55"/>
        <v/>
      </c>
      <c r="D439" s="81"/>
      <c r="E439" s="112" t="str">
        <f>IF(AND(LEN(D439)&gt;0,LEN(C439)&gt;0),"ERROR - please do not enter internal order AND cost centre",IF(LEN(C439)&gt;0,VLOOKUP(C439,'Account Codes'!$E$2:$F$5001,2,FALSE),IF(LEN(D439)&gt;0,VLOOKUP(D439,'Account Codes'!$H$2:$I$12186,2,FALSE),"")))</f>
        <v/>
      </c>
      <c r="F439" s="81"/>
      <c r="G439" s="61"/>
      <c r="H439" s="112" t="str">
        <f>IF(LEN(G439)=0,"",VLOOKUP(VALUE(G439),'Account Codes'!$A$2:$C$788,2,FALSE))</f>
        <v/>
      </c>
      <c r="I439" s="50"/>
      <c r="J439" s="184" t="s">
        <v>18</v>
      </c>
      <c r="K439" s="51"/>
      <c r="L439" s="102">
        <f t="shared" si="48"/>
        <v>0</v>
      </c>
      <c r="M439" s="122">
        <f t="shared" si="49"/>
        <v>0</v>
      </c>
      <c r="N439" s="51"/>
      <c r="O439" s="51"/>
      <c r="P439" s="122">
        <f t="shared" si="50"/>
        <v>0</v>
      </c>
      <c r="Q439" s="179"/>
      <c r="R439" s="175"/>
      <c r="S439" s="176" t="str">
        <f t="shared" si="51"/>
        <v/>
      </c>
      <c r="T439" s="65" t="str">
        <f t="shared" si="52"/>
        <v/>
      </c>
      <c r="U439">
        <f t="shared" si="53"/>
        <v>0</v>
      </c>
      <c r="W439" s="175" t="str">
        <f t="shared" si="54"/>
        <v/>
      </c>
    </row>
    <row r="440" spans="1:23" ht="15" x14ac:dyDescent="0.2">
      <c r="A440" s="102">
        <v>417</v>
      </c>
      <c r="B440" s="104" t="str">
        <f>IF(G440="","",VLOOKUP(G440,'Account Codes'!$A$2:$C$788,3,FALSE))</f>
        <v/>
      </c>
      <c r="C440" s="183" t="str">
        <f t="shared" si="55"/>
        <v/>
      </c>
      <c r="D440" s="81"/>
      <c r="E440" s="112" t="str">
        <f>IF(AND(LEN(D440)&gt;0,LEN(C440)&gt;0),"ERROR - please do not enter internal order AND cost centre",IF(LEN(C440)&gt;0,VLOOKUP(C440,'Account Codes'!$E$2:$F$5001,2,FALSE),IF(LEN(D440)&gt;0,VLOOKUP(D440,'Account Codes'!$H$2:$I$12186,2,FALSE),"")))</f>
        <v/>
      </c>
      <c r="F440" s="81"/>
      <c r="G440" s="61"/>
      <c r="H440" s="112" t="str">
        <f>IF(LEN(G440)=0,"",VLOOKUP(VALUE(G440),'Account Codes'!$A$2:$C$788,2,FALSE))</f>
        <v/>
      </c>
      <c r="I440" s="50"/>
      <c r="J440" s="184" t="s">
        <v>18</v>
      </c>
      <c r="K440" s="51"/>
      <c r="L440" s="102">
        <f t="shared" si="48"/>
        <v>0</v>
      </c>
      <c r="M440" s="122">
        <f t="shared" si="49"/>
        <v>0</v>
      </c>
      <c r="N440" s="51"/>
      <c r="O440" s="51"/>
      <c r="P440" s="122">
        <f t="shared" si="50"/>
        <v>0</v>
      </c>
      <c r="Q440" s="179"/>
      <c r="R440" s="175"/>
      <c r="S440" s="176" t="str">
        <f t="shared" si="51"/>
        <v/>
      </c>
      <c r="T440" s="65" t="str">
        <f t="shared" si="52"/>
        <v/>
      </c>
      <c r="U440">
        <f t="shared" si="53"/>
        <v>0</v>
      </c>
      <c r="W440" s="175" t="str">
        <f t="shared" si="54"/>
        <v/>
      </c>
    </row>
    <row r="441" spans="1:23" ht="15" x14ac:dyDescent="0.2">
      <c r="A441" s="102">
        <v>418</v>
      </c>
      <c r="B441" s="104" t="str">
        <f>IF(G441="","",VLOOKUP(G441,'Account Codes'!$A$2:$C$788,3,FALSE))</f>
        <v/>
      </c>
      <c r="C441" s="183" t="str">
        <f t="shared" si="55"/>
        <v/>
      </c>
      <c r="D441" s="81"/>
      <c r="E441" s="112" t="str">
        <f>IF(AND(LEN(D441)&gt;0,LEN(C441)&gt;0),"ERROR - please do not enter internal order AND cost centre",IF(LEN(C441)&gt;0,VLOOKUP(C441,'Account Codes'!$E$2:$F$5001,2,FALSE),IF(LEN(D441)&gt;0,VLOOKUP(D441,'Account Codes'!$H$2:$I$12186,2,FALSE),"")))</f>
        <v/>
      </c>
      <c r="F441" s="81"/>
      <c r="G441" s="61"/>
      <c r="H441" s="112" t="str">
        <f>IF(LEN(G441)=0,"",VLOOKUP(VALUE(G441),'Account Codes'!$A$2:$C$788,2,FALSE))</f>
        <v/>
      </c>
      <c r="I441" s="50"/>
      <c r="J441" s="184" t="s">
        <v>18</v>
      </c>
      <c r="K441" s="51"/>
      <c r="L441" s="102">
        <f t="shared" si="48"/>
        <v>0</v>
      </c>
      <c r="M441" s="122">
        <f t="shared" si="49"/>
        <v>0</v>
      </c>
      <c r="N441" s="51"/>
      <c r="O441" s="51"/>
      <c r="P441" s="122">
        <f t="shared" si="50"/>
        <v>0</v>
      </c>
      <c r="Q441" s="179"/>
      <c r="R441" s="175"/>
      <c r="S441" s="176" t="str">
        <f t="shared" si="51"/>
        <v/>
      </c>
      <c r="T441" s="65" t="str">
        <f t="shared" si="52"/>
        <v/>
      </c>
      <c r="U441">
        <f t="shared" si="53"/>
        <v>0</v>
      </c>
      <c r="W441" s="175" t="str">
        <f t="shared" si="54"/>
        <v/>
      </c>
    </row>
    <row r="442" spans="1:23" ht="15" x14ac:dyDescent="0.2">
      <c r="A442" s="102">
        <v>419</v>
      </c>
      <c r="B442" s="104" t="str">
        <f>IF(G442="","",VLOOKUP(G442,'Account Codes'!$A$2:$C$788,3,FALSE))</f>
        <v/>
      </c>
      <c r="C442" s="183" t="str">
        <f t="shared" si="55"/>
        <v/>
      </c>
      <c r="D442" s="81"/>
      <c r="E442" s="112" t="str">
        <f>IF(AND(LEN(D442)&gt;0,LEN(C442)&gt;0),"ERROR - please do not enter internal order AND cost centre",IF(LEN(C442)&gt;0,VLOOKUP(C442,'Account Codes'!$E$2:$F$5001,2,FALSE),IF(LEN(D442)&gt;0,VLOOKUP(D442,'Account Codes'!$H$2:$I$12186,2,FALSE),"")))</f>
        <v/>
      </c>
      <c r="F442" s="81"/>
      <c r="G442" s="61"/>
      <c r="H442" s="112" t="str">
        <f>IF(LEN(G442)=0,"",VLOOKUP(VALUE(G442),'Account Codes'!$A$2:$C$788,2,FALSE))</f>
        <v/>
      </c>
      <c r="I442" s="50"/>
      <c r="J442" s="184" t="s">
        <v>18</v>
      </c>
      <c r="K442" s="51"/>
      <c r="L442" s="102">
        <f t="shared" si="48"/>
        <v>0</v>
      </c>
      <c r="M442" s="122">
        <f t="shared" si="49"/>
        <v>0</v>
      </c>
      <c r="N442" s="51"/>
      <c r="O442" s="51"/>
      <c r="P442" s="122">
        <f t="shared" si="50"/>
        <v>0</v>
      </c>
      <c r="Q442" s="179"/>
      <c r="R442" s="175"/>
      <c r="S442" s="176" t="str">
        <f t="shared" si="51"/>
        <v/>
      </c>
      <c r="T442" s="65" t="str">
        <f t="shared" si="52"/>
        <v/>
      </c>
      <c r="U442">
        <f t="shared" si="53"/>
        <v>0</v>
      </c>
      <c r="W442" s="175" t="str">
        <f t="shared" si="54"/>
        <v/>
      </c>
    </row>
    <row r="443" spans="1:23" ht="15" x14ac:dyDescent="0.2">
      <c r="A443" s="102">
        <v>420</v>
      </c>
      <c r="B443" s="104" t="str">
        <f>IF(G443="","",VLOOKUP(G443,'Account Codes'!$A$2:$C$788,3,FALSE))</f>
        <v/>
      </c>
      <c r="C443" s="183" t="str">
        <f t="shared" si="55"/>
        <v/>
      </c>
      <c r="D443" s="81"/>
      <c r="E443" s="112" t="str">
        <f>IF(AND(LEN(D443)&gt;0,LEN(C443)&gt;0),"ERROR - please do not enter internal order AND cost centre",IF(LEN(C443)&gt;0,VLOOKUP(C443,'Account Codes'!$E$2:$F$5001,2,FALSE),IF(LEN(D443)&gt;0,VLOOKUP(D443,'Account Codes'!$H$2:$I$12186,2,FALSE),"")))</f>
        <v/>
      </c>
      <c r="F443" s="81"/>
      <c r="G443" s="61"/>
      <c r="H443" s="112" t="str">
        <f>IF(LEN(G443)=0,"",VLOOKUP(VALUE(G443),'Account Codes'!$A$2:$C$788,2,FALSE))</f>
        <v/>
      </c>
      <c r="I443" s="50"/>
      <c r="J443" s="184" t="s">
        <v>18</v>
      </c>
      <c r="K443" s="51"/>
      <c r="L443" s="102">
        <f t="shared" si="48"/>
        <v>0</v>
      </c>
      <c r="M443" s="122">
        <f t="shared" si="49"/>
        <v>0</v>
      </c>
      <c r="N443" s="51"/>
      <c r="O443" s="51"/>
      <c r="P443" s="122">
        <f t="shared" si="50"/>
        <v>0</v>
      </c>
      <c r="Q443" s="179"/>
      <c r="R443" s="175"/>
      <c r="S443" s="176" t="str">
        <f t="shared" si="51"/>
        <v/>
      </c>
      <c r="T443" s="65" t="str">
        <f t="shared" si="52"/>
        <v/>
      </c>
      <c r="U443">
        <f t="shared" si="53"/>
        <v>0</v>
      </c>
      <c r="W443" s="175" t="str">
        <f t="shared" si="54"/>
        <v/>
      </c>
    </row>
    <row r="444" spans="1:23" ht="15" x14ac:dyDescent="0.2">
      <c r="A444" s="102">
        <v>421</v>
      </c>
      <c r="B444" s="104" t="str">
        <f>IF(G444="","",VLOOKUP(G444,'Account Codes'!$A$2:$C$788,3,FALSE))</f>
        <v/>
      </c>
      <c r="C444" s="183" t="str">
        <f t="shared" si="55"/>
        <v/>
      </c>
      <c r="D444" s="81"/>
      <c r="E444" s="112" t="str">
        <f>IF(AND(LEN(D444)&gt;0,LEN(C444)&gt;0),"ERROR - please do not enter internal order AND cost centre",IF(LEN(C444)&gt;0,VLOOKUP(C444,'Account Codes'!$E$2:$F$5001,2,FALSE),IF(LEN(D444)&gt;0,VLOOKUP(D444,'Account Codes'!$H$2:$I$12186,2,FALSE),"")))</f>
        <v/>
      </c>
      <c r="F444" s="81"/>
      <c r="G444" s="61"/>
      <c r="H444" s="112" t="str">
        <f>IF(LEN(G444)=0,"",VLOOKUP(VALUE(G444),'Account Codes'!$A$2:$C$788,2,FALSE))</f>
        <v/>
      </c>
      <c r="I444" s="50"/>
      <c r="J444" s="184" t="s">
        <v>18</v>
      </c>
      <c r="K444" s="51"/>
      <c r="L444" s="102">
        <f t="shared" si="48"/>
        <v>0</v>
      </c>
      <c r="M444" s="122">
        <f t="shared" si="49"/>
        <v>0</v>
      </c>
      <c r="N444" s="51"/>
      <c r="O444" s="51"/>
      <c r="P444" s="122">
        <f t="shared" si="50"/>
        <v>0</v>
      </c>
      <c r="Q444" s="179"/>
      <c r="R444" s="175"/>
      <c r="S444" s="176" t="str">
        <f t="shared" si="51"/>
        <v/>
      </c>
      <c r="T444" s="65" t="str">
        <f t="shared" si="52"/>
        <v/>
      </c>
      <c r="U444">
        <f t="shared" si="53"/>
        <v>0</v>
      </c>
      <c r="W444" s="175" t="str">
        <f t="shared" si="54"/>
        <v/>
      </c>
    </row>
    <row r="445" spans="1:23" ht="15" x14ac:dyDescent="0.2">
      <c r="A445" s="102">
        <v>422</v>
      </c>
      <c r="B445" s="104" t="str">
        <f>IF(G445="","",VLOOKUP(G445,'Account Codes'!$A$2:$C$788,3,FALSE))</f>
        <v/>
      </c>
      <c r="C445" s="183" t="str">
        <f t="shared" si="55"/>
        <v/>
      </c>
      <c r="D445" s="81"/>
      <c r="E445" s="112" t="str">
        <f>IF(AND(LEN(D445)&gt;0,LEN(C445)&gt;0),"ERROR - please do not enter internal order AND cost centre",IF(LEN(C445)&gt;0,VLOOKUP(C445,'Account Codes'!$E$2:$F$5001,2,FALSE),IF(LEN(D445)&gt;0,VLOOKUP(D445,'Account Codes'!$H$2:$I$12186,2,FALSE),"")))</f>
        <v/>
      </c>
      <c r="F445" s="81"/>
      <c r="G445" s="61"/>
      <c r="H445" s="112" t="str">
        <f>IF(LEN(G445)=0,"",VLOOKUP(VALUE(G445),'Account Codes'!$A$2:$C$788,2,FALSE))</f>
        <v/>
      </c>
      <c r="I445" s="50"/>
      <c r="J445" s="184" t="s">
        <v>18</v>
      </c>
      <c r="K445" s="51"/>
      <c r="L445" s="102">
        <f t="shared" si="48"/>
        <v>0</v>
      </c>
      <c r="M445" s="122">
        <f t="shared" si="49"/>
        <v>0</v>
      </c>
      <c r="N445" s="51"/>
      <c r="O445" s="51"/>
      <c r="P445" s="122">
        <f t="shared" si="50"/>
        <v>0</v>
      </c>
      <c r="Q445" s="179"/>
      <c r="R445" s="175"/>
      <c r="S445" s="176" t="str">
        <f t="shared" si="51"/>
        <v/>
      </c>
      <c r="T445" s="65" t="str">
        <f t="shared" si="52"/>
        <v/>
      </c>
      <c r="U445">
        <f t="shared" si="53"/>
        <v>0</v>
      </c>
      <c r="W445" s="175" t="str">
        <f t="shared" si="54"/>
        <v/>
      </c>
    </row>
    <row r="446" spans="1:23" ht="15" x14ac:dyDescent="0.2">
      <c r="A446" s="102">
        <v>423</v>
      </c>
      <c r="B446" s="104" t="str">
        <f>IF(G446="","",VLOOKUP(G446,'Account Codes'!$A$2:$C$788,3,FALSE))</f>
        <v/>
      </c>
      <c r="C446" s="183" t="str">
        <f t="shared" si="55"/>
        <v/>
      </c>
      <c r="D446" s="81"/>
      <c r="E446" s="112" t="str">
        <f>IF(AND(LEN(D446)&gt;0,LEN(C446)&gt;0),"ERROR - please do not enter internal order AND cost centre",IF(LEN(C446)&gt;0,VLOOKUP(C446,'Account Codes'!$E$2:$F$5001,2,FALSE),IF(LEN(D446)&gt;0,VLOOKUP(D446,'Account Codes'!$H$2:$I$12186,2,FALSE),"")))</f>
        <v/>
      </c>
      <c r="F446" s="81"/>
      <c r="G446" s="61"/>
      <c r="H446" s="112" t="str">
        <f>IF(LEN(G446)=0,"",VLOOKUP(VALUE(G446),'Account Codes'!$A$2:$C$788,2,FALSE))</f>
        <v/>
      </c>
      <c r="I446" s="50"/>
      <c r="J446" s="184" t="s">
        <v>18</v>
      </c>
      <c r="K446" s="51"/>
      <c r="L446" s="102">
        <f t="shared" si="48"/>
        <v>0</v>
      </c>
      <c r="M446" s="122">
        <f t="shared" si="49"/>
        <v>0</v>
      </c>
      <c r="N446" s="51"/>
      <c r="O446" s="51"/>
      <c r="P446" s="122">
        <f t="shared" si="50"/>
        <v>0</v>
      </c>
      <c r="Q446" s="179"/>
      <c r="R446" s="175"/>
      <c r="S446" s="176" t="str">
        <f t="shared" si="51"/>
        <v/>
      </c>
      <c r="T446" s="65" t="str">
        <f t="shared" si="52"/>
        <v/>
      </c>
      <c r="U446">
        <f t="shared" si="53"/>
        <v>0</v>
      </c>
      <c r="W446" s="175" t="str">
        <f t="shared" si="54"/>
        <v/>
      </c>
    </row>
    <row r="447" spans="1:23" ht="15" x14ac:dyDescent="0.2">
      <c r="A447" s="102">
        <v>424</v>
      </c>
      <c r="B447" s="104" t="str">
        <f>IF(G447="","",VLOOKUP(G447,'Account Codes'!$A$2:$C$788,3,FALSE))</f>
        <v/>
      </c>
      <c r="C447" s="183" t="str">
        <f t="shared" si="55"/>
        <v/>
      </c>
      <c r="D447" s="81"/>
      <c r="E447" s="112" t="str">
        <f>IF(AND(LEN(D447)&gt;0,LEN(C447)&gt;0),"ERROR - please do not enter internal order AND cost centre",IF(LEN(C447)&gt;0,VLOOKUP(C447,'Account Codes'!$E$2:$F$5001,2,FALSE),IF(LEN(D447)&gt;0,VLOOKUP(D447,'Account Codes'!$H$2:$I$12186,2,FALSE),"")))</f>
        <v/>
      </c>
      <c r="F447" s="81"/>
      <c r="G447" s="61"/>
      <c r="H447" s="112" t="str">
        <f>IF(LEN(G447)=0,"",VLOOKUP(VALUE(G447),'Account Codes'!$A$2:$C$788,2,FALSE))</f>
        <v/>
      </c>
      <c r="I447" s="50"/>
      <c r="J447" s="184" t="s">
        <v>18</v>
      </c>
      <c r="K447" s="51"/>
      <c r="L447" s="102">
        <f t="shared" si="48"/>
        <v>0</v>
      </c>
      <c r="M447" s="122">
        <f t="shared" si="49"/>
        <v>0</v>
      </c>
      <c r="N447" s="51"/>
      <c r="O447" s="51"/>
      <c r="P447" s="122">
        <f t="shared" si="50"/>
        <v>0</v>
      </c>
      <c r="Q447" s="179"/>
      <c r="R447" s="175"/>
      <c r="S447" s="176" t="str">
        <f t="shared" si="51"/>
        <v/>
      </c>
      <c r="T447" s="65" t="str">
        <f t="shared" si="52"/>
        <v/>
      </c>
      <c r="U447">
        <f t="shared" si="53"/>
        <v>0</v>
      </c>
      <c r="W447" s="175" t="str">
        <f t="shared" si="54"/>
        <v/>
      </c>
    </row>
    <row r="448" spans="1:23" ht="15" x14ac:dyDescent="0.2">
      <c r="A448" s="102">
        <v>425</v>
      </c>
      <c r="B448" s="104" t="str">
        <f>IF(G448="","",VLOOKUP(G448,'Account Codes'!$A$2:$C$788,3,FALSE))</f>
        <v/>
      </c>
      <c r="C448" s="183" t="str">
        <f t="shared" si="55"/>
        <v/>
      </c>
      <c r="D448" s="81"/>
      <c r="E448" s="112" t="str">
        <f>IF(AND(LEN(D448)&gt;0,LEN(C448)&gt;0),"ERROR - please do not enter internal order AND cost centre",IF(LEN(C448)&gt;0,VLOOKUP(C448,'Account Codes'!$E$2:$F$5001,2,FALSE),IF(LEN(D448)&gt;0,VLOOKUP(D448,'Account Codes'!$H$2:$I$12186,2,FALSE),"")))</f>
        <v/>
      </c>
      <c r="F448" s="81"/>
      <c r="G448" s="61"/>
      <c r="H448" s="112" t="str">
        <f>IF(LEN(G448)=0,"",VLOOKUP(VALUE(G448),'Account Codes'!$A$2:$C$788,2,FALSE))</f>
        <v/>
      </c>
      <c r="I448" s="50"/>
      <c r="J448" s="184" t="s">
        <v>18</v>
      </c>
      <c r="K448" s="51"/>
      <c r="L448" s="102">
        <f t="shared" si="48"/>
        <v>0</v>
      </c>
      <c r="M448" s="122">
        <f t="shared" si="49"/>
        <v>0</v>
      </c>
      <c r="N448" s="51"/>
      <c r="O448" s="51"/>
      <c r="P448" s="122">
        <f t="shared" si="50"/>
        <v>0</v>
      </c>
      <c r="Q448" s="179"/>
      <c r="R448" s="175"/>
      <c r="S448" s="176" t="str">
        <f t="shared" si="51"/>
        <v/>
      </c>
      <c r="T448" s="65" t="str">
        <f t="shared" si="52"/>
        <v/>
      </c>
      <c r="U448">
        <f t="shared" si="53"/>
        <v>0</v>
      </c>
      <c r="W448" s="175" t="str">
        <f t="shared" si="54"/>
        <v/>
      </c>
    </row>
    <row r="449" spans="1:23" ht="15" x14ac:dyDescent="0.2">
      <c r="A449" s="102">
        <v>426</v>
      </c>
      <c r="B449" s="104" t="str">
        <f>IF(G449="","",VLOOKUP(G449,'Account Codes'!$A$2:$C$788,3,FALSE))</f>
        <v/>
      </c>
      <c r="C449" s="183" t="str">
        <f t="shared" si="55"/>
        <v/>
      </c>
      <c r="D449" s="81"/>
      <c r="E449" s="112" t="str">
        <f>IF(AND(LEN(D449)&gt;0,LEN(C449)&gt;0),"ERROR - please do not enter internal order AND cost centre",IF(LEN(C449)&gt;0,VLOOKUP(C449,'Account Codes'!$E$2:$F$5001,2,FALSE),IF(LEN(D449)&gt;0,VLOOKUP(D449,'Account Codes'!$H$2:$I$12186,2,FALSE),"")))</f>
        <v/>
      </c>
      <c r="F449" s="81"/>
      <c r="G449" s="61"/>
      <c r="H449" s="112" t="str">
        <f>IF(LEN(G449)=0,"",VLOOKUP(VALUE(G449),'Account Codes'!$A$2:$C$788,2,FALSE))</f>
        <v/>
      </c>
      <c r="I449" s="50"/>
      <c r="J449" s="184" t="s">
        <v>18</v>
      </c>
      <c r="K449" s="51"/>
      <c r="L449" s="102">
        <f t="shared" si="48"/>
        <v>0</v>
      </c>
      <c r="M449" s="122">
        <f t="shared" si="49"/>
        <v>0</v>
      </c>
      <c r="N449" s="51"/>
      <c r="O449" s="51"/>
      <c r="P449" s="122">
        <f t="shared" si="50"/>
        <v>0</v>
      </c>
      <c r="Q449" s="179"/>
      <c r="R449" s="175"/>
      <c r="S449" s="176" t="str">
        <f t="shared" si="51"/>
        <v/>
      </c>
      <c r="T449" s="65" t="str">
        <f t="shared" si="52"/>
        <v/>
      </c>
      <c r="U449">
        <f t="shared" si="53"/>
        <v>0</v>
      </c>
      <c r="W449" s="175" t="str">
        <f t="shared" si="54"/>
        <v/>
      </c>
    </row>
    <row r="450" spans="1:23" ht="15" x14ac:dyDescent="0.2">
      <c r="A450" s="102">
        <v>427</v>
      </c>
      <c r="B450" s="104" t="str">
        <f>IF(G450="","",VLOOKUP(G450,'Account Codes'!$A$2:$C$788,3,FALSE))</f>
        <v/>
      </c>
      <c r="C450" s="183" t="str">
        <f t="shared" si="55"/>
        <v/>
      </c>
      <c r="D450" s="81"/>
      <c r="E450" s="112" t="str">
        <f>IF(AND(LEN(D450)&gt;0,LEN(C450)&gt;0),"ERROR - please do not enter internal order AND cost centre",IF(LEN(C450)&gt;0,VLOOKUP(C450,'Account Codes'!$E$2:$F$5001,2,FALSE),IF(LEN(D450)&gt;0,VLOOKUP(D450,'Account Codes'!$H$2:$I$12186,2,FALSE),"")))</f>
        <v/>
      </c>
      <c r="F450" s="81"/>
      <c r="G450" s="61"/>
      <c r="H450" s="112" t="str">
        <f>IF(LEN(G450)=0,"",VLOOKUP(VALUE(G450),'Account Codes'!$A$2:$C$788,2,FALSE))</f>
        <v/>
      </c>
      <c r="I450" s="50"/>
      <c r="J450" s="184" t="s">
        <v>18</v>
      </c>
      <c r="K450" s="51"/>
      <c r="L450" s="102">
        <f t="shared" si="48"/>
        <v>0</v>
      </c>
      <c r="M450" s="122">
        <f t="shared" si="49"/>
        <v>0</v>
      </c>
      <c r="N450" s="51"/>
      <c r="O450" s="51"/>
      <c r="P450" s="122">
        <f t="shared" si="50"/>
        <v>0</v>
      </c>
      <c r="Q450" s="179"/>
      <c r="R450" s="175"/>
      <c r="S450" s="176" t="str">
        <f t="shared" si="51"/>
        <v/>
      </c>
      <c r="T450" s="65" t="str">
        <f t="shared" si="52"/>
        <v/>
      </c>
      <c r="U450">
        <f t="shared" si="53"/>
        <v>0</v>
      </c>
      <c r="W450" s="175" t="str">
        <f t="shared" si="54"/>
        <v/>
      </c>
    </row>
    <row r="451" spans="1:23" ht="15" x14ac:dyDescent="0.2">
      <c r="A451" s="102">
        <v>428</v>
      </c>
      <c r="B451" s="104" t="str">
        <f>IF(G451="","",VLOOKUP(G451,'Account Codes'!$A$2:$C$788,3,FALSE))</f>
        <v/>
      </c>
      <c r="C451" s="183" t="str">
        <f t="shared" si="55"/>
        <v/>
      </c>
      <c r="D451" s="81"/>
      <c r="E451" s="112" t="str">
        <f>IF(AND(LEN(D451)&gt;0,LEN(C451)&gt;0),"ERROR - please do not enter internal order AND cost centre",IF(LEN(C451)&gt;0,VLOOKUP(C451,'Account Codes'!$E$2:$F$5001,2,FALSE),IF(LEN(D451)&gt;0,VLOOKUP(D451,'Account Codes'!$H$2:$I$12186,2,FALSE),"")))</f>
        <v/>
      </c>
      <c r="F451" s="81"/>
      <c r="G451" s="61"/>
      <c r="H451" s="112" t="str">
        <f>IF(LEN(G451)=0,"",VLOOKUP(VALUE(G451),'Account Codes'!$A$2:$C$788,2,FALSE))</f>
        <v/>
      </c>
      <c r="I451" s="50"/>
      <c r="J451" s="184" t="s">
        <v>18</v>
      </c>
      <c r="K451" s="51"/>
      <c r="L451" s="102">
        <f t="shared" si="48"/>
        <v>0</v>
      </c>
      <c r="M451" s="122">
        <f t="shared" si="49"/>
        <v>0</v>
      </c>
      <c r="N451" s="51"/>
      <c r="O451" s="51"/>
      <c r="P451" s="122">
        <f t="shared" si="50"/>
        <v>0</v>
      </c>
      <c r="Q451" s="179"/>
      <c r="R451" s="175"/>
      <c r="S451" s="176" t="str">
        <f t="shared" si="51"/>
        <v/>
      </c>
      <c r="T451" s="65" t="str">
        <f t="shared" si="52"/>
        <v/>
      </c>
      <c r="U451">
        <f t="shared" si="53"/>
        <v>0</v>
      </c>
      <c r="W451" s="175" t="str">
        <f t="shared" si="54"/>
        <v/>
      </c>
    </row>
    <row r="452" spans="1:23" ht="15" x14ac:dyDescent="0.2">
      <c r="A452" s="102">
        <v>429</v>
      </c>
      <c r="B452" s="104" t="str">
        <f>IF(G452="","",VLOOKUP(G452,'Account Codes'!$A$2:$C$788,3,FALSE))</f>
        <v/>
      </c>
      <c r="C452" s="183" t="str">
        <f t="shared" si="55"/>
        <v/>
      </c>
      <c r="D452" s="81"/>
      <c r="E452" s="112" t="str">
        <f>IF(AND(LEN(D452)&gt;0,LEN(C452)&gt;0),"ERROR - please do not enter internal order AND cost centre",IF(LEN(C452)&gt;0,VLOOKUP(C452,'Account Codes'!$E$2:$F$5001,2,FALSE),IF(LEN(D452)&gt;0,VLOOKUP(D452,'Account Codes'!$H$2:$I$12186,2,FALSE),"")))</f>
        <v/>
      </c>
      <c r="F452" s="81"/>
      <c r="G452" s="61"/>
      <c r="H452" s="112" t="str">
        <f>IF(LEN(G452)=0,"",VLOOKUP(VALUE(G452),'Account Codes'!$A$2:$C$788,2,FALSE))</f>
        <v/>
      </c>
      <c r="I452" s="50"/>
      <c r="J452" s="184" t="s">
        <v>18</v>
      </c>
      <c r="K452" s="51"/>
      <c r="L452" s="102">
        <f t="shared" si="48"/>
        <v>0</v>
      </c>
      <c r="M452" s="122">
        <f t="shared" si="49"/>
        <v>0</v>
      </c>
      <c r="N452" s="51"/>
      <c r="O452" s="51"/>
      <c r="P452" s="122">
        <f t="shared" si="50"/>
        <v>0</v>
      </c>
      <c r="Q452" s="179"/>
      <c r="R452" s="175"/>
      <c r="S452" s="176" t="str">
        <f t="shared" si="51"/>
        <v/>
      </c>
      <c r="T452" s="65" t="str">
        <f t="shared" si="52"/>
        <v/>
      </c>
      <c r="U452">
        <f t="shared" si="53"/>
        <v>0</v>
      </c>
      <c r="W452" s="175" t="str">
        <f t="shared" si="54"/>
        <v/>
      </c>
    </row>
    <row r="453" spans="1:23" ht="15" x14ac:dyDescent="0.2">
      <c r="A453" s="102">
        <v>430</v>
      </c>
      <c r="B453" s="104" t="str">
        <f>IF(G453="","",VLOOKUP(G453,'Account Codes'!$A$2:$C$788,3,FALSE))</f>
        <v/>
      </c>
      <c r="C453" s="183" t="str">
        <f t="shared" si="55"/>
        <v/>
      </c>
      <c r="D453" s="81"/>
      <c r="E453" s="112" t="str">
        <f>IF(AND(LEN(D453)&gt;0,LEN(C453)&gt;0),"ERROR - please do not enter internal order AND cost centre",IF(LEN(C453)&gt;0,VLOOKUP(C453,'Account Codes'!$E$2:$F$5001,2,FALSE),IF(LEN(D453)&gt;0,VLOOKUP(D453,'Account Codes'!$H$2:$I$12186,2,FALSE),"")))</f>
        <v/>
      </c>
      <c r="F453" s="81"/>
      <c r="G453" s="61"/>
      <c r="H453" s="112" t="str">
        <f>IF(LEN(G453)=0,"",VLOOKUP(VALUE(G453),'Account Codes'!$A$2:$C$788,2,FALSE))</f>
        <v/>
      </c>
      <c r="I453" s="50"/>
      <c r="J453" s="184" t="s">
        <v>18</v>
      </c>
      <c r="K453" s="51"/>
      <c r="L453" s="102">
        <f t="shared" si="48"/>
        <v>0</v>
      </c>
      <c r="M453" s="122">
        <f t="shared" si="49"/>
        <v>0</v>
      </c>
      <c r="N453" s="51"/>
      <c r="O453" s="51"/>
      <c r="P453" s="122">
        <f t="shared" si="50"/>
        <v>0</v>
      </c>
      <c r="Q453" s="179"/>
      <c r="R453" s="175"/>
      <c r="S453" s="176" t="str">
        <f t="shared" si="51"/>
        <v/>
      </c>
      <c r="T453" s="65" t="str">
        <f t="shared" si="52"/>
        <v/>
      </c>
      <c r="U453">
        <f t="shared" si="53"/>
        <v>0</v>
      </c>
      <c r="W453" s="175" t="str">
        <f t="shared" si="54"/>
        <v/>
      </c>
    </row>
    <row r="454" spans="1:23" ht="15" x14ac:dyDescent="0.2">
      <c r="A454" s="102">
        <v>431</v>
      </c>
      <c r="B454" s="104" t="str">
        <f>IF(G454="","",VLOOKUP(G454,'Account Codes'!$A$2:$C$788,3,FALSE))</f>
        <v/>
      </c>
      <c r="C454" s="183" t="str">
        <f t="shared" si="55"/>
        <v/>
      </c>
      <c r="D454" s="81"/>
      <c r="E454" s="112" t="str">
        <f>IF(AND(LEN(D454)&gt;0,LEN(C454)&gt;0),"ERROR - please do not enter internal order AND cost centre",IF(LEN(C454)&gt;0,VLOOKUP(C454,'Account Codes'!$E$2:$F$5001,2,FALSE),IF(LEN(D454)&gt;0,VLOOKUP(D454,'Account Codes'!$H$2:$I$12186,2,FALSE),"")))</f>
        <v/>
      </c>
      <c r="F454" s="81"/>
      <c r="G454" s="61"/>
      <c r="H454" s="112" t="str">
        <f>IF(LEN(G454)=0,"",VLOOKUP(VALUE(G454),'Account Codes'!$A$2:$C$788,2,FALSE))</f>
        <v/>
      </c>
      <c r="I454" s="50"/>
      <c r="J454" s="184" t="s">
        <v>18</v>
      </c>
      <c r="K454" s="51"/>
      <c r="L454" s="102">
        <f t="shared" si="48"/>
        <v>0</v>
      </c>
      <c r="M454" s="122">
        <f t="shared" si="49"/>
        <v>0</v>
      </c>
      <c r="N454" s="51"/>
      <c r="O454" s="51"/>
      <c r="P454" s="122">
        <f t="shared" si="50"/>
        <v>0</v>
      </c>
      <c r="Q454" s="179"/>
      <c r="R454" s="175"/>
      <c r="S454" s="176" t="str">
        <f t="shared" si="51"/>
        <v/>
      </c>
      <c r="T454" s="65" t="str">
        <f t="shared" si="52"/>
        <v/>
      </c>
      <c r="U454">
        <f t="shared" si="53"/>
        <v>0</v>
      </c>
      <c r="W454" s="175" t="str">
        <f t="shared" si="54"/>
        <v/>
      </c>
    </row>
    <row r="455" spans="1:23" ht="15" x14ac:dyDescent="0.2">
      <c r="A455" s="102">
        <v>432</v>
      </c>
      <c r="B455" s="104" t="str">
        <f>IF(G455="","",VLOOKUP(G455,'Account Codes'!$A$2:$C$788,3,FALSE))</f>
        <v/>
      </c>
      <c r="C455" s="183" t="str">
        <f t="shared" si="55"/>
        <v/>
      </c>
      <c r="D455" s="81"/>
      <c r="E455" s="112" t="str">
        <f>IF(AND(LEN(D455)&gt;0,LEN(C455)&gt;0),"ERROR - please do not enter internal order AND cost centre",IF(LEN(C455)&gt;0,VLOOKUP(C455,'Account Codes'!$E$2:$F$5001,2,FALSE),IF(LEN(D455)&gt;0,VLOOKUP(D455,'Account Codes'!$H$2:$I$12186,2,FALSE),"")))</f>
        <v/>
      </c>
      <c r="F455" s="81"/>
      <c r="G455" s="61"/>
      <c r="H455" s="112" t="str">
        <f>IF(LEN(G455)=0,"",VLOOKUP(VALUE(G455),'Account Codes'!$A$2:$C$788,2,FALSE))</f>
        <v/>
      </c>
      <c r="I455" s="50"/>
      <c r="J455" s="184" t="s">
        <v>18</v>
      </c>
      <c r="K455" s="51"/>
      <c r="L455" s="102">
        <f t="shared" si="48"/>
        <v>0</v>
      </c>
      <c r="M455" s="122">
        <f t="shared" si="49"/>
        <v>0</v>
      </c>
      <c r="N455" s="51"/>
      <c r="O455" s="51"/>
      <c r="P455" s="122">
        <f t="shared" si="50"/>
        <v>0</v>
      </c>
      <c r="Q455" s="179"/>
      <c r="R455" s="175"/>
      <c r="S455" s="176" t="str">
        <f t="shared" si="51"/>
        <v/>
      </c>
      <c r="T455" s="65" t="str">
        <f t="shared" si="52"/>
        <v/>
      </c>
      <c r="U455">
        <f t="shared" si="53"/>
        <v>0</v>
      </c>
      <c r="W455" s="175" t="str">
        <f t="shared" si="54"/>
        <v/>
      </c>
    </row>
    <row r="456" spans="1:23" ht="15" x14ac:dyDescent="0.2">
      <c r="A456" s="102">
        <v>433</v>
      </c>
      <c r="B456" s="104" t="str">
        <f>IF(G456="","",VLOOKUP(G456,'Account Codes'!$A$2:$C$788,3,FALSE))</f>
        <v/>
      </c>
      <c r="C456" s="183" t="str">
        <f t="shared" si="55"/>
        <v/>
      </c>
      <c r="D456" s="81"/>
      <c r="E456" s="112" t="str">
        <f>IF(AND(LEN(D456)&gt;0,LEN(C456)&gt;0),"ERROR - please do not enter internal order AND cost centre",IF(LEN(C456)&gt;0,VLOOKUP(C456,'Account Codes'!$E$2:$F$5001,2,FALSE),IF(LEN(D456)&gt;0,VLOOKUP(D456,'Account Codes'!$H$2:$I$12186,2,FALSE),"")))</f>
        <v/>
      </c>
      <c r="F456" s="81"/>
      <c r="G456" s="61"/>
      <c r="H456" s="112" t="str">
        <f>IF(LEN(G456)=0,"",VLOOKUP(VALUE(G456),'Account Codes'!$A$2:$C$788,2,FALSE))</f>
        <v/>
      </c>
      <c r="I456" s="50"/>
      <c r="J456" s="184" t="s">
        <v>18</v>
      </c>
      <c r="K456" s="51"/>
      <c r="L456" s="102">
        <f t="shared" si="48"/>
        <v>0</v>
      </c>
      <c r="M456" s="122">
        <f t="shared" si="49"/>
        <v>0</v>
      </c>
      <c r="N456" s="51"/>
      <c r="O456" s="51"/>
      <c r="P456" s="122">
        <f t="shared" si="50"/>
        <v>0</v>
      </c>
      <c r="Q456" s="179"/>
      <c r="R456" s="175"/>
      <c r="S456" s="176" t="str">
        <f t="shared" si="51"/>
        <v/>
      </c>
      <c r="T456" s="65" t="str">
        <f t="shared" si="52"/>
        <v/>
      </c>
      <c r="U456">
        <f t="shared" si="53"/>
        <v>0</v>
      </c>
      <c r="W456" s="175" t="str">
        <f t="shared" si="54"/>
        <v/>
      </c>
    </row>
    <row r="457" spans="1:23" ht="15" x14ac:dyDescent="0.2">
      <c r="A457" s="102">
        <v>434</v>
      </c>
      <c r="B457" s="104" t="str">
        <f>IF(G457="","",VLOOKUP(G457,'Account Codes'!$A$2:$C$788,3,FALSE))</f>
        <v/>
      </c>
      <c r="C457" s="183" t="str">
        <f t="shared" si="55"/>
        <v/>
      </c>
      <c r="D457" s="81"/>
      <c r="E457" s="112" t="str">
        <f>IF(AND(LEN(D457)&gt;0,LEN(C457)&gt;0),"ERROR - please do not enter internal order AND cost centre",IF(LEN(C457)&gt;0,VLOOKUP(C457,'Account Codes'!$E$2:$F$5001,2,FALSE),IF(LEN(D457)&gt;0,VLOOKUP(D457,'Account Codes'!$H$2:$I$12186,2,FALSE),"")))</f>
        <v/>
      </c>
      <c r="F457" s="81"/>
      <c r="G457" s="61"/>
      <c r="H457" s="112" t="str">
        <f>IF(LEN(G457)=0,"",VLOOKUP(VALUE(G457),'Account Codes'!$A$2:$C$788,2,FALSE))</f>
        <v/>
      </c>
      <c r="I457" s="50"/>
      <c r="J457" s="184" t="s">
        <v>18</v>
      </c>
      <c r="K457" s="51"/>
      <c r="L457" s="102">
        <f t="shared" si="48"/>
        <v>0</v>
      </c>
      <c r="M457" s="122">
        <f t="shared" si="49"/>
        <v>0</v>
      </c>
      <c r="N457" s="51"/>
      <c r="O457" s="51"/>
      <c r="P457" s="122">
        <f t="shared" si="50"/>
        <v>0</v>
      </c>
      <c r="Q457" s="179"/>
      <c r="R457" s="175"/>
      <c r="S457" s="176" t="str">
        <f t="shared" si="51"/>
        <v/>
      </c>
      <c r="T457" s="65" t="str">
        <f t="shared" si="52"/>
        <v/>
      </c>
      <c r="U457">
        <f t="shared" si="53"/>
        <v>0</v>
      </c>
      <c r="W457" s="175" t="str">
        <f t="shared" si="54"/>
        <v/>
      </c>
    </row>
    <row r="458" spans="1:23" ht="15" x14ac:dyDescent="0.2">
      <c r="A458" s="102">
        <v>435</v>
      </c>
      <c r="B458" s="104" t="str">
        <f>IF(G458="","",VLOOKUP(G458,'Account Codes'!$A$2:$C$788,3,FALSE))</f>
        <v/>
      </c>
      <c r="C458" s="183" t="str">
        <f t="shared" si="55"/>
        <v/>
      </c>
      <c r="D458" s="81"/>
      <c r="E458" s="112" t="str">
        <f>IF(AND(LEN(D458)&gt;0,LEN(C458)&gt;0),"ERROR - please do not enter internal order AND cost centre",IF(LEN(C458)&gt;0,VLOOKUP(C458,'Account Codes'!$E$2:$F$5001,2,FALSE),IF(LEN(D458)&gt;0,VLOOKUP(D458,'Account Codes'!$H$2:$I$12186,2,FALSE),"")))</f>
        <v/>
      </c>
      <c r="F458" s="81"/>
      <c r="G458" s="61"/>
      <c r="H458" s="112" t="str">
        <f>IF(LEN(G458)=0,"",VLOOKUP(VALUE(G458),'Account Codes'!$A$2:$C$788,2,FALSE))</f>
        <v/>
      </c>
      <c r="I458" s="50"/>
      <c r="J458" s="184" t="s">
        <v>18</v>
      </c>
      <c r="K458" s="51"/>
      <c r="L458" s="102">
        <f t="shared" si="48"/>
        <v>0</v>
      </c>
      <c r="M458" s="122">
        <f t="shared" si="49"/>
        <v>0</v>
      </c>
      <c r="N458" s="51"/>
      <c r="O458" s="51"/>
      <c r="P458" s="122">
        <f t="shared" si="50"/>
        <v>0</v>
      </c>
      <c r="Q458" s="179"/>
      <c r="R458" s="175"/>
      <c r="S458" s="176" t="str">
        <f t="shared" si="51"/>
        <v/>
      </c>
      <c r="T458" s="65" t="str">
        <f t="shared" si="52"/>
        <v/>
      </c>
      <c r="U458">
        <f t="shared" si="53"/>
        <v>0</v>
      </c>
      <c r="W458" s="175" t="str">
        <f t="shared" si="54"/>
        <v/>
      </c>
    </row>
    <row r="459" spans="1:23" ht="15" x14ac:dyDescent="0.2">
      <c r="A459" s="102">
        <v>436</v>
      </c>
      <c r="B459" s="104" t="str">
        <f>IF(G459="","",VLOOKUP(G459,'Account Codes'!$A$2:$C$788,3,FALSE))</f>
        <v/>
      </c>
      <c r="C459" s="183" t="str">
        <f t="shared" si="55"/>
        <v/>
      </c>
      <c r="D459" s="81"/>
      <c r="E459" s="112" t="str">
        <f>IF(AND(LEN(D459)&gt;0,LEN(C459)&gt;0),"ERROR - please do not enter internal order AND cost centre",IF(LEN(C459)&gt;0,VLOOKUP(C459,'Account Codes'!$E$2:$F$5001,2,FALSE),IF(LEN(D459)&gt;0,VLOOKUP(D459,'Account Codes'!$H$2:$I$12186,2,FALSE),"")))</f>
        <v/>
      </c>
      <c r="F459" s="81"/>
      <c r="G459" s="61"/>
      <c r="H459" s="112" t="str">
        <f>IF(LEN(G459)=0,"",VLOOKUP(VALUE(G459),'Account Codes'!$A$2:$C$788,2,FALSE))</f>
        <v/>
      </c>
      <c r="I459" s="50"/>
      <c r="J459" s="184" t="s">
        <v>18</v>
      </c>
      <c r="K459" s="51"/>
      <c r="L459" s="102">
        <f t="shared" si="48"/>
        <v>0</v>
      </c>
      <c r="M459" s="122">
        <f t="shared" si="49"/>
        <v>0</v>
      </c>
      <c r="N459" s="51"/>
      <c r="O459" s="51"/>
      <c r="P459" s="122">
        <f t="shared" si="50"/>
        <v>0</v>
      </c>
      <c r="Q459" s="179"/>
      <c r="R459" s="175"/>
      <c r="S459" s="176" t="str">
        <f t="shared" si="51"/>
        <v/>
      </c>
      <c r="T459" s="65" t="str">
        <f t="shared" si="52"/>
        <v/>
      </c>
      <c r="U459">
        <f t="shared" si="53"/>
        <v>0</v>
      </c>
      <c r="W459" s="175" t="str">
        <f t="shared" si="54"/>
        <v/>
      </c>
    </row>
    <row r="460" spans="1:23" ht="15" x14ac:dyDescent="0.2">
      <c r="A460" s="102">
        <v>437</v>
      </c>
      <c r="B460" s="104" t="str">
        <f>IF(G460="","",VLOOKUP(G460,'Account Codes'!$A$2:$C$788,3,FALSE))</f>
        <v/>
      </c>
      <c r="C460" s="183" t="str">
        <f t="shared" si="55"/>
        <v/>
      </c>
      <c r="D460" s="81"/>
      <c r="E460" s="112" t="str">
        <f>IF(AND(LEN(D460)&gt;0,LEN(C460)&gt;0),"ERROR - please do not enter internal order AND cost centre",IF(LEN(C460)&gt;0,VLOOKUP(C460,'Account Codes'!$E$2:$F$5001,2,FALSE),IF(LEN(D460)&gt;0,VLOOKUP(D460,'Account Codes'!$H$2:$I$12186,2,FALSE),"")))</f>
        <v/>
      </c>
      <c r="F460" s="81"/>
      <c r="G460" s="61"/>
      <c r="H460" s="112" t="str">
        <f>IF(LEN(G460)=0,"",VLOOKUP(VALUE(G460),'Account Codes'!$A$2:$C$788,2,FALSE))</f>
        <v/>
      </c>
      <c r="I460" s="50"/>
      <c r="J460" s="184" t="s">
        <v>18</v>
      </c>
      <c r="K460" s="51"/>
      <c r="L460" s="102">
        <f t="shared" si="48"/>
        <v>0</v>
      </c>
      <c r="M460" s="122">
        <f t="shared" si="49"/>
        <v>0</v>
      </c>
      <c r="N460" s="51"/>
      <c r="O460" s="51"/>
      <c r="P460" s="122">
        <f t="shared" si="50"/>
        <v>0</v>
      </c>
      <c r="Q460" s="179"/>
      <c r="R460" s="175"/>
      <c r="S460" s="176" t="str">
        <f t="shared" si="51"/>
        <v/>
      </c>
      <c r="T460" s="65" t="str">
        <f t="shared" si="52"/>
        <v/>
      </c>
      <c r="U460">
        <f t="shared" si="53"/>
        <v>0</v>
      </c>
      <c r="W460" s="175" t="str">
        <f t="shared" si="54"/>
        <v/>
      </c>
    </row>
    <row r="461" spans="1:23" ht="15" x14ac:dyDescent="0.2">
      <c r="A461" s="102">
        <v>438</v>
      </c>
      <c r="B461" s="104" t="str">
        <f>IF(G461="","",VLOOKUP(G461,'Account Codes'!$A$2:$C$788,3,FALSE))</f>
        <v/>
      </c>
      <c r="C461" s="183" t="str">
        <f t="shared" si="55"/>
        <v/>
      </c>
      <c r="D461" s="81"/>
      <c r="E461" s="112" t="str">
        <f>IF(AND(LEN(D461)&gt;0,LEN(C461)&gt;0),"ERROR - please do not enter internal order AND cost centre",IF(LEN(C461)&gt;0,VLOOKUP(C461,'Account Codes'!$E$2:$F$5001,2,FALSE),IF(LEN(D461)&gt;0,VLOOKUP(D461,'Account Codes'!$H$2:$I$12186,2,FALSE),"")))</f>
        <v/>
      </c>
      <c r="F461" s="81"/>
      <c r="G461" s="61"/>
      <c r="H461" s="112" t="str">
        <f>IF(LEN(G461)=0,"",VLOOKUP(VALUE(G461),'Account Codes'!$A$2:$C$788,2,FALSE))</f>
        <v/>
      </c>
      <c r="I461" s="50"/>
      <c r="J461" s="184" t="s">
        <v>18</v>
      </c>
      <c r="K461" s="51"/>
      <c r="L461" s="102">
        <f t="shared" si="48"/>
        <v>0</v>
      </c>
      <c r="M461" s="122">
        <f t="shared" si="49"/>
        <v>0</v>
      </c>
      <c r="N461" s="51"/>
      <c r="O461" s="51"/>
      <c r="P461" s="122">
        <f t="shared" si="50"/>
        <v>0</v>
      </c>
      <c r="Q461" s="179"/>
      <c r="R461" s="175"/>
      <c r="S461" s="176" t="str">
        <f t="shared" si="51"/>
        <v/>
      </c>
      <c r="T461" s="65" t="str">
        <f t="shared" si="52"/>
        <v/>
      </c>
      <c r="U461">
        <f t="shared" si="53"/>
        <v>0</v>
      </c>
      <c r="W461" s="175" t="str">
        <f t="shared" si="54"/>
        <v/>
      </c>
    </row>
    <row r="462" spans="1:23" ht="15" x14ac:dyDescent="0.2">
      <c r="A462" s="102">
        <v>439</v>
      </c>
      <c r="B462" s="104" t="str">
        <f>IF(G462="","",VLOOKUP(G462,'Account Codes'!$A$2:$C$788,3,FALSE))</f>
        <v/>
      </c>
      <c r="C462" s="183" t="str">
        <f t="shared" si="55"/>
        <v/>
      </c>
      <c r="D462" s="81"/>
      <c r="E462" s="112" t="str">
        <f>IF(AND(LEN(D462)&gt;0,LEN(C462)&gt;0),"ERROR - please do not enter internal order AND cost centre",IF(LEN(C462)&gt;0,VLOOKUP(C462,'Account Codes'!$E$2:$F$5001,2,FALSE),IF(LEN(D462)&gt;0,VLOOKUP(D462,'Account Codes'!$H$2:$I$12186,2,FALSE),"")))</f>
        <v/>
      </c>
      <c r="F462" s="81"/>
      <c r="G462" s="61"/>
      <c r="H462" s="112" t="str">
        <f>IF(LEN(G462)=0,"",VLOOKUP(VALUE(G462),'Account Codes'!$A$2:$C$788,2,FALSE))</f>
        <v/>
      </c>
      <c r="I462" s="50"/>
      <c r="J462" s="184" t="s">
        <v>18</v>
      </c>
      <c r="K462" s="51"/>
      <c r="L462" s="102">
        <f t="shared" si="48"/>
        <v>0</v>
      </c>
      <c r="M462" s="122">
        <f t="shared" si="49"/>
        <v>0</v>
      </c>
      <c r="N462" s="51"/>
      <c r="O462" s="51"/>
      <c r="P462" s="122">
        <f t="shared" si="50"/>
        <v>0</v>
      </c>
      <c r="Q462" s="179"/>
      <c r="R462" s="175"/>
      <c r="S462" s="176" t="str">
        <f t="shared" si="51"/>
        <v/>
      </c>
      <c r="T462" s="65" t="str">
        <f t="shared" si="52"/>
        <v/>
      </c>
      <c r="U462">
        <f t="shared" si="53"/>
        <v>0</v>
      </c>
      <c r="W462" s="175" t="str">
        <f t="shared" si="54"/>
        <v/>
      </c>
    </row>
    <row r="463" spans="1:23" ht="15" x14ac:dyDescent="0.2">
      <c r="A463" s="102">
        <v>440</v>
      </c>
      <c r="B463" s="104" t="str">
        <f>IF(G463="","",VLOOKUP(G463,'Account Codes'!$A$2:$C$788,3,FALSE))</f>
        <v/>
      </c>
      <c r="C463" s="183" t="str">
        <f t="shared" si="55"/>
        <v/>
      </c>
      <c r="D463" s="81"/>
      <c r="E463" s="112" t="str">
        <f>IF(AND(LEN(D463)&gt;0,LEN(C463)&gt;0),"ERROR - please do not enter internal order AND cost centre",IF(LEN(C463)&gt;0,VLOOKUP(C463,'Account Codes'!$E$2:$F$5001,2,FALSE),IF(LEN(D463)&gt;0,VLOOKUP(D463,'Account Codes'!$H$2:$I$12186,2,FALSE),"")))</f>
        <v/>
      </c>
      <c r="F463" s="81"/>
      <c r="G463" s="61"/>
      <c r="H463" s="112" t="str">
        <f>IF(LEN(G463)=0,"",VLOOKUP(VALUE(G463),'Account Codes'!$A$2:$C$788,2,FALSE))</f>
        <v/>
      </c>
      <c r="I463" s="50"/>
      <c r="J463" s="184" t="s">
        <v>18</v>
      </c>
      <c r="K463" s="51"/>
      <c r="L463" s="102">
        <f t="shared" si="48"/>
        <v>0</v>
      </c>
      <c r="M463" s="122">
        <f t="shared" si="49"/>
        <v>0</v>
      </c>
      <c r="N463" s="51"/>
      <c r="O463" s="51"/>
      <c r="P463" s="122">
        <f t="shared" si="50"/>
        <v>0</v>
      </c>
      <c r="Q463" s="179"/>
      <c r="R463" s="175"/>
      <c r="S463" s="176" t="str">
        <f t="shared" si="51"/>
        <v/>
      </c>
      <c r="T463" s="65" t="str">
        <f t="shared" si="52"/>
        <v/>
      </c>
      <c r="U463">
        <f t="shared" si="53"/>
        <v>0</v>
      </c>
      <c r="W463" s="175" t="str">
        <f t="shared" si="54"/>
        <v/>
      </c>
    </row>
    <row r="464" spans="1:23" ht="15" x14ac:dyDescent="0.2">
      <c r="A464" s="102">
        <v>441</v>
      </c>
      <c r="B464" s="104" t="str">
        <f>IF(G464="","",VLOOKUP(G464,'Account Codes'!$A$2:$C$788,3,FALSE))</f>
        <v/>
      </c>
      <c r="C464" s="183" t="str">
        <f t="shared" si="55"/>
        <v/>
      </c>
      <c r="D464" s="81"/>
      <c r="E464" s="112" t="str">
        <f>IF(AND(LEN(D464)&gt;0,LEN(C464)&gt;0),"ERROR - please do not enter internal order AND cost centre",IF(LEN(C464)&gt;0,VLOOKUP(C464,'Account Codes'!$E$2:$F$5001,2,FALSE),IF(LEN(D464)&gt;0,VLOOKUP(D464,'Account Codes'!$H$2:$I$12186,2,FALSE),"")))</f>
        <v/>
      </c>
      <c r="F464" s="81"/>
      <c r="G464" s="61"/>
      <c r="H464" s="112" t="str">
        <f>IF(LEN(G464)=0,"",VLOOKUP(VALUE(G464),'Account Codes'!$A$2:$C$788,2,FALSE))</f>
        <v/>
      </c>
      <c r="I464" s="50"/>
      <c r="J464" s="184" t="s">
        <v>18</v>
      </c>
      <c r="K464" s="51"/>
      <c r="L464" s="102">
        <f t="shared" si="48"/>
        <v>0</v>
      </c>
      <c r="M464" s="122">
        <f t="shared" si="49"/>
        <v>0</v>
      </c>
      <c r="N464" s="51"/>
      <c r="O464" s="51"/>
      <c r="P464" s="122">
        <f t="shared" si="50"/>
        <v>0</v>
      </c>
      <c r="Q464" s="179"/>
      <c r="R464" s="175"/>
      <c r="S464" s="176" t="str">
        <f t="shared" si="51"/>
        <v/>
      </c>
      <c r="T464" s="65" t="str">
        <f t="shared" si="52"/>
        <v/>
      </c>
      <c r="U464">
        <f t="shared" si="53"/>
        <v>0</v>
      </c>
      <c r="W464" s="175" t="str">
        <f t="shared" si="54"/>
        <v/>
      </c>
    </row>
    <row r="465" spans="1:23" ht="15" x14ac:dyDescent="0.2">
      <c r="A465" s="102">
        <v>442</v>
      </c>
      <c r="B465" s="104" t="str">
        <f>IF(G465="","",VLOOKUP(G465,'Account Codes'!$A$2:$C$788,3,FALSE))</f>
        <v/>
      </c>
      <c r="C465" s="183" t="str">
        <f t="shared" si="55"/>
        <v/>
      </c>
      <c r="D465" s="81"/>
      <c r="E465" s="112" t="str">
        <f>IF(AND(LEN(D465)&gt;0,LEN(C465)&gt;0),"ERROR - please do not enter internal order AND cost centre",IF(LEN(C465)&gt;0,VLOOKUP(C465,'Account Codes'!$E$2:$F$5001,2,FALSE),IF(LEN(D465)&gt;0,VLOOKUP(D465,'Account Codes'!$H$2:$I$12186,2,FALSE),"")))</f>
        <v/>
      </c>
      <c r="F465" s="81"/>
      <c r="G465" s="61"/>
      <c r="H465" s="112" t="str">
        <f>IF(LEN(G465)=0,"",VLOOKUP(VALUE(G465),'Account Codes'!$A$2:$C$788,2,FALSE))</f>
        <v/>
      </c>
      <c r="I465" s="50"/>
      <c r="J465" s="184" t="s">
        <v>18</v>
      </c>
      <c r="K465" s="51"/>
      <c r="L465" s="102">
        <f t="shared" si="48"/>
        <v>0</v>
      </c>
      <c r="M465" s="122">
        <f t="shared" si="49"/>
        <v>0</v>
      </c>
      <c r="N465" s="51"/>
      <c r="O465" s="51"/>
      <c r="P465" s="122">
        <f t="shared" si="50"/>
        <v>0</v>
      </c>
      <c r="Q465" s="179"/>
      <c r="R465" s="175"/>
      <c r="S465" s="176" t="str">
        <f t="shared" si="51"/>
        <v/>
      </c>
      <c r="T465" s="65" t="str">
        <f t="shared" si="52"/>
        <v/>
      </c>
      <c r="U465">
        <f t="shared" si="53"/>
        <v>0</v>
      </c>
      <c r="W465" s="175" t="str">
        <f t="shared" si="54"/>
        <v/>
      </c>
    </row>
    <row r="466" spans="1:23" ht="15" x14ac:dyDescent="0.2">
      <c r="A466" s="102">
        <v>443</v>
      </c>
      <c r="B466" s="104" t="str">
        <f>IF(G466="","",VLOOKUP(G466,'Account Codes'!$A$2:$C$788,3,FALSE))</f>
        <v/>
      </c>
      <c r="C466" s="183" t="str">
        <f t="shared" si="55"/>
        <v/>
      </c>
      <c r="D466" s="81"/>
      <c r="E466" s="112" t="str">
        <f>IF(AND(LEN(D466)&gt;0,LEN(C466)&gt;0),"ERROR - please do not enter internal order AND cost centre",IF(LEN(C466)&gt;0,VLOOKUP(C466,'Account Codes'!$E$2:$F$5001,2,FALSE),IF(LEN(D466)&gt;0,VLOOKUP(D466,'Account Codes'!$H$2:$I$12186,2,FALSE),"")))</f>
        <v/>
      </c>
      <c r="F466" s="81"/>
      <c r="G466" s="61"/>
      <c r="H466" s="112" t="str">
        <f>IF(LEN(G466)=0,"",VLOOKUP(VALUE(G466),'Account Codes'!$A$2:$C$788,2,FALSE))</f>
        <v/>
      </c>
      <c r="I466" s="50"/>
      <c r="J466" s="184" t="s">
        <v>18</v>
      </c>
      <c r="K466" s="51"/>
      <c r="L466" s="102">
        <f t="shared" si="48"/>
        <v>0</v>
      </c>
      <c r="M466" s="122">
        <f t="shared" si="49"/>
        <v>0</v>
      </c>
      <c r="N466" s="51"/>
      <c r="O466" s="51"/>
      <c r="P466" s="122">
        <f t="shared" si="50"/>
        <v>0</v>
      </c>
      <c r="Q466" s="179"/>
      <c r="R466" s="175"/>
      <c r="S466" s="176" t="str">
        <f t="shared" si="51"/>
        <v/>
      </c>
      <c r="T466" s="65" t="str">
        <f t="shared" si="52"/>
        <v/>
      </c>
      <c r="U466">
        <f t="shared" si="53"/>
        <v>0</v>
      </c>
      <c r="W466" s="175" t="str">
        <f t="shared" si="54"/>
        <v/>
      </c>
    </row>
    <row r="467" spans="1:23" ht="15" x14ac:dyDescent="0.2">
      <c r="A467" s="102">
        <v>444</v>
      </c>
      <c r="B467" s="104" t="str">
        <f>IF(G467="","",VLOOKUP(G467,'Account Codes'!$A$2:$C$788,3,FALSE))</f>
        <v/>
      </c>
      <c r="C467" s="183" t="str">
        <f t="shared" si="55"/>
        <v/>
      </c>
      <c r="D467" s="81"/>
      <c r="E467" s="112" t="str">
        <f>IF(AND(LEN(D467)&gt;0,LEN(C467)&gt;0),"ERROR - please do not enter internal order AND cost centre",IF(LEN(C467)&gt;0,VLOOKUP(C467,'Account Codes'!$E$2:$F$5001,2,FALSE),IF(LEN(D467)&gt;0,VLOOKUP(D467,'Account Codes'!$H$2:$I$12186,2,FALSE),"")))</f>
        <v/>
      </c>
      <c r="F467" s="81"/>
      <c r="G467" s="61"/>
      <c r="H467" s="112" t="str">
        <f>IF(LEN(G467)=0,"",VLOOKUP(VALUE(G467),'Account Codes'!$A$2:$C$788,2,FALSE))</f>
        <v/>
      </c>
      <c r="I467" s="50"/>
      <c r="J467" s="184" t="s">
        <v>18</v>
      </c>
      <c r="K467" s="51"/>
      <c r="L467" s="102">
        <f t="shared" si="48"/>
        <v>0</v>
      </c>
      <c r="M467" s="122">
        <f t="shared" si="49"/>
        <v>0</v>
      </c>
      <c r="N467" s="51"/>
      <c r="O467" s="51"/>
      <c r="P467" s="122">
        <f t="shared" si="50"/>
        <v>0</v>
      </c>
      <c r="Q467" s="179"/>
      <c r="R467" s="175"/>
      <c r="S467" s="176" t="str">
        <f t="shared" si="51"/>
        <v/>
      </c>
      <c r="T467" s="65" t="str">
        <f t="shared" si="52"/>
        <v/>
      </c>
      <c r="U467">
        <f t="shared" si="53"/>
        <v>0</v>
      </c>
      <c r="W467" s="175" t="str">
        <f t="shared" si="54"/>
        <v/>
      </c>
    </row>
    <row r="468" spans="1:23" ht="15" x14ac:dyDescent="0.2">
      <c r="A468" s="102">
        <v>445</v>
      </c>
      <c r="B468" s="104" t="str">
        <f>IF(G468="","",VLOOKUP(G468,'Account Codes'!$A$2:$C$788,3,FALSE))</f>
        <v/>
      </c>
      <c r="C468" s="183" t="str">
        <f t="shared" si="55"/>
        <v/>
      </c>
      <c r="D468" s="81"/>
      <c r="E468" s="112" t="str">
        <f>IF(AND(LEN(D468)&gt;0,LEN(C468)&gt;0),"ERROR - please do not enter internal order AND cost centre",IF(LEN(C468)&gt;0,VLOOKUP(C468,'Account Codes'!$E$2:$F$5001,2,FALSE),IF(LEN(D468)&gt;0,VLOOKUP(D468,'Account Codes'!$H$2:$I$12186,2,FALSE),"")))</f>
        <v/>
      </c>
      <c r="F468" s="81"/>
      <c r="G468" s="61"/>
      <c r="H468" s="112" t="str">
        <f>IF(LEN(G468)=0,"",VLOOKUP(VALUE(G468),'Account Codes'!$A$2:$C$788,2,FALSE))</f>
        <v/>
      </c>
      <c r="I468" s="50"/>
      <c r="J468" s="184" t="s">
        <v>18</v>
      </c>
      <c r="K468" s="51"/>
      <c r="L468" s="102">
        <f t="shared" si="48"/>
        <v>0</v>
      </c>
      <c r="M468" s="122">
        <f t="shared" si="49"/>
        <v>0</v>
      </c>
      <c r="N468" s="51"/>
      <c r="O468" s="51"/>
      <c r="P468" s="122">
        <f t="shared" si="50"/>
        <v>0</v>
      </c>
      <c r="Q468" s="179"/>
      <c r="R468" s="175"/>
      <c r="S468" s="176" t="str">
        <f t="shared" si="51"/>
        <v/>
      </c>
      <c r="T468" s="65" t="str">
        <f t="shared" si="52"/>
        <v/>
      </c>
      <c r="U468">
        <f t="shared" si="53"/>
        <v>0</v>
      </c>
      <c r="W468" s="175" t="str">
        <f t="shared" si="54"/>
        <v/>
      </c>
    </row>
    <row r="469" spans="1:23" ht="15" x14ac:dyDescent="0.2">
      <c r="A469" s="102">
        <v>446</v>
      </c>
      <c r="B469" s="104" t="str">
        <f>IF(G469="","",VLOOKUP(G469,'Account Codes'!$A$2:$C$788,3,FALSE))</f>
        <v/>
      </c>
      <c r="C469" s="183" t="str">
        <f t="shared" si="55"/>
        <v/>
      </c>
      <c r="D469" s="81"/>
      <c r="E469" s="112" t="str">
        <f>IF(AND(LEN(D469)&gt;0,LEN(C469)&gt;0),"ERROR - please do not enter internal order AND cost centre",IF(LEN(C469)&gt;0,VLOOKUP(C469,'Account Codes'!$E$2:$F$5001,2,FALSE),IF(LEN(D469)&gt;0,VLOOKUP(D469,'Account Codes'!$H$2:$I$12186,2,FALSE),"")))</f>
        <v/>
      </c>
      <c r="F469" s="81"/>
      <c r="G469" s="61"/>
      <c r="H469" s="112" t="str">
        <f>IF(LEN(G469)=0,"",VLOOKUP(VALUE(G469),'Account Codes'!$A$2:$C$788,2,FALSE))</f>
        <v/>
      </c>
      <c r="I469" s="50"/>
      <c r="J469" s="184" t="s">
        <v>18</v>
      </c>
      <c r="K469" s="51"/>
      <c r="L469" s="102">
        <f t="shared" si="48"/>
        <v>0</v>
      </c>
      <c r="M469" s="122">
        <f t="shared" si="49"/>
        <v>0</v>
      </c>
      <c r="N469" s="51"/>
      <c r="O469" s="51"/>
      <c r="P469" s="122">
        <f t="shared" si="50"/>
        <v>0</v>
      </c>
      <c r="Q469" s="179"/>
      <c r="R469" s="175"/>
      <c r="S469" s="176" t="str">
        <f t="shared" si="51"/>
        <v/>
      </c>
      <c r="T469" s="65" t="str">
        <f t="shared" si="52"/>
        <v/>
      </c>
      <c r="U469">
        <f t="shared" si="53"/>
        <v>0</v>
      </c>
      <c r="W469" s="175" t="str">
        <f t="shared" si="54"/>
        <v/>
      </c>
    </row>
    <row r="470" spans="1:23" ht="15" x14ac:dyDescent="0.2">
      <c r="A470" s="102">
        <v>447</v>
      </c>
      <c r="B470" s="104" t="str">
        <f>IF(G470="","",VLOOKUP(G470,'Account Codes'!$A$2:$C$788,3,FALSE))</f>
        <v/>
      </c>
      <c r="C470" s="183" t="str">
        <f t="shared" si="55"/>
        <v/>
      </c>
      <c r="D470" s="81"/>
      <c r="E470" s="112" t="str">
        <f>IF(AND(LEN(D470)&gt;0,LEN(C470)&gt;0),"ERROR - please do not enter internal order AND cost centre",IF(LEN(C470)&gt;0,VLOOKUP(C470,'Account Codes'!$E$2:$F$5001,2,FALSE),IF(LEN(D470)&gt;0,VLOOKUP(D470,'Account Codes'!$H$2:$I$12186,2,FALSE),"")))</f>
        <v/>
      </c>
      <c r="F470" s="81"/>
      <c r="G470" s="61"/>
      <c r="H470" s="112" t="str">
        <f>IF(LEN(G470)=0,"",VLOOKUP(VALUE(G470),'Account Codes'!$A$2:$C$788,2,FALSE))</f>
        <v/>
      </c>
      <c r="I470" s="50"/>
      <c r="J470" s="184" t="s">
        <v>18</v>
      </c>
      <c r="K470" s="51"/>
      <c r="L470" s="102">
        <f t="shared" si="48"/>
        <v>0</v>
      </c>
      <c r="M470" s="122">
        <f t="shared" si="49"/>
        <v>0</v>
      </c>
      <c r="N470" s="51"/>
      <c r="O470" s="51"/>
      <c r="P470" s="122">
        <f t="shared" si="50"/>
        <v>0</v>
      </c>
      <c r="Q470" s="179"/>
      <c r="R470" s="175"/>
      <c r="S470" s="176" t="str">
        <f t="shared" si="51"/>
        <v/>
      </c>
      <c r="T470" s="65" t="str">
        <f t="shared" si="52"/>
        <v/>
      </c>
      <c r="U470">
        <f t="shared" si="53"/>
        <v>0</v>
      </c>
      <c r="W470" s="175" t="str">
        <f t="shared" si="54"/>
        <v/>
      </c>
    </row>
    <row r="471" spans="1:23" ht="15" x14ac:dyDescent="0.2">
      <c r="A471" s="102">
        <v>448</v>
      </c>
      <c r="B471" s="104" t="str">
        <f>IF(G471="","",VLOOKUP(G471,'Account Codes'!$A$2:$C$788,3,FALSE))</f>
        <v/>
      </c>
      <c r="C471" s="183" t="str">
        <f t="shared" si="55"/>
        <v/>
      </c>
      <c r="D471" s="81"/>
      <c r="E471" s="112" t="str">
        <f>IF(AND(LEN(D471)&gt;0,LEN(C471)&gt;0),"ERROR - please do not enter internal order AND cost centre",IF(LEN(C471)&gt;0,VLOOKUP(C471,'Account Codes'!$E$2:$F$5001,2,FALSE),IF(LEN(D471)&gt;0,VLOOKUP(D471,'Account Codes'!$H$2:$I$12186,2,FALSE),"")))</f>
        <v/>
      </c>
      <c r="F471" s="81"/>
      <c r="G471" s="61"/>
      <c r="H471" s="112" t="str">
        <f>IF(LEN(G471)=0,"",VLOOKUP(VALUE(G471),'Account Codes'!$A$2:$C$788,2,FALSE))</f>
        <v/>
      </c>
      <c r="I471" s="50"/>
      <c r="J471" s="184" t="s">
        <v>18</v>
      </c>
      <c r="K471" s="51"/>
      <c r="L471" s="102">
        <f t="shared" si="48"/>
        <v>0</v>
      </c>
      <c r="M471" s="122">
        <f t="shared" si="49"/>
        <v>0</v>
      </c>
      <c r="N471" s="51"/>
      <c r="O471" s="51"/>
      <c r="P471" s="122">
        <f t="shared" si="50"/>
        <v>0</v>
      </c>
      <c r="Q471" s="179"/>
      <c r="R471" s="175"/>
      <c r="S471" s="176" t="str">
        <f t="shared" si="51"/>
        <v/>
      </c>
      <c r="T471" s="65" t="str">
        <f t="shared" si="52"/>
        <v/>
      </c>
      <c r="U471">
        <f t="shared" si="53"/>
        <v>0</v>
      </c>
      <c r="W471" s="175" t="str">
        <f t="shared" si="54"/>
        <v/>
      </c>
    </row>
    <row r="472" spans="1:23" ht="15" x14ac:dyDescent="0.2">
      <c r="A472" s="102">
        <v>449</v>
      </c>
      <c r="B472" s="104" t="str">
        <f>IF(G472="","",VLOOKUP(G472,'Account Codes'!$A$2:$C$788,3,FALSE))</f>
        <v/>
      </c>
      <c r="C472" s="183" t="str">
        <f t="shared" si="55"/>
        <v/>
      </c>
      <c r="D472" s="81"/>
      <c r="E472" s="112" t="str">
        <f>IF(AND(LEN(D472)&gt;0,LEN(C472)&gt;0),"ERROR - please do not enter internal order AND cost centre",IF(LEN(C472)&gt;0,VLOOKUP(C472,'Account Codes'!$E$2:$F$5001,2,FALSE),IF(LEN(D472)&gt;0,VLOOKUP(D472,'Account Codes'!$H$2:$I$12186,2,FALSE),"")))</f>
        <v/>
      </c>
      <c r="F472" s="81"/>
      <c r="G472" s="61"/>
      <c r="H472" s="112" t="str">
        <f>IF(LEN(G472)=0,"",VLOOKUP(VALUE(G472),'Account Codes'!$A$2:$C$788,2,FALSE))</f>
        <v/>
      </c>
      <c r="I472" s="50"/>
      <c r="J472" s="184" t="s">
        <v>18</v>
      </c>
      <c r="K472" s="51"/>
      <c r="L472" s="102">
        <f t="shared" si="48"/>
        <v>0</v>
      </c>
      <c r="M472" s="122">
        <f t="shared" si="49"/>
        <v>0</v>
      </c>
      <c r="N472" s="51"/>
      <c r="O472" s="51"/>
      <c r="P472" s="122">
        <f t="shared" si="50"/>
        <v>0</v>
      </c>
      <c r="Q472" s="179"/>
      <c r="R472" s="175"/>
      <c r="S472" s="176" t="str">
        <f t="shared" si="51"/>
        <v/>
      </c>
      <c r="T472" s="65" t="str">
        <f t="shared" si="52"/>
        <v/>
      </c>
      <c r="U472">
        <f t="shared" si="53"/>
        <v>0</v>
      </c>
      <c r="W472" s="175" t="str">
        <f t="shared" si="54"/>
        <v/>
      </c>
    </row>
    <row r="473" spans="1:23" ht="15" x14ac:dyDescent="0.2">
      <c r="A473" s="102">
        <v>450</v>
      </c>
      <c r="B473" s="104" t="str">
        <f>IF(G473="","",VLOOKUP(G473,'Account Codes'!$A$2:$C$788,3,FALSE))</f>
        <v/>
      </c>
      <c r="C473" s="183" t="str">
        <f t="shared" si="55"/>
        <v/>
      </c>
      <c r="D473" s="81"/>
      <c r="E473" s="112" t="str">
        <f>IF(AND(LEN(D473)&gt;0,LEN(C473)&gt;0),"ERROR - please do not enter internal order AND cost centre",IF(LEN(C473)&gt;0,VLOOKUP(C473,'Account Codes'!$E$2:$F$5001,2,FALSE),IF(LEN(D473)&gt;0,VLOOKUP(D473,'Account Codes'!$H$2:$I$12186,2,FALSE),"")))</f>
        <v/>
      </c>
      <c r="F473" s="81"/>
      <c r="G473" s="61"/>
      <c r="H473" s="112" t="str">
        <f>IF(LEN(G473)=0,"",VLOOKUP(VALUE(G473),'Account Codes'!$A$2:$C$788,2,FALSE))</f>
        <v/>
      </c>
      <c r="I473" s="50"/>
      <c r="J473" s="184" t="s">
        <v>18</v>
      </c>
      <c r="K473" s="51"/>
      <c r="L473" s="102">
        <f t="shared" ref="L473:L536" si="56">IF((M473+P473)&gt;49,("ERROR!"),SUM(M473+P473))</f>
        <v>0</v>
      </c>
      <c r="M473" s="122">
        <f t="shared" ref="M473:M536" si="57">LEN(K473)</f>
        <v>0</v>
      </c>
      <c r="N473" s="51"/>
      <c r="O473" s="51"/>
      <c r="P473" s="122">
        <f t="shared" ref="P473:P536" si="58">LEN(O473)</f>
        <v>0</v>
      </c>
      <c r="Q473" s="179"/>
      <c r="R473" s="175"/>
      <c r="S473" s="176" t="str">
        <f t="shared" ref="S473:S536" si="59">IF(G473="","",IF(N473="",1,""))</f>
        <v/>
      </c>
      <c r="T473" s="65" t="str">
        <f t="shared" ref="T473:T536" si="60">IF(G473="","",IF(O473="",1,""))</f>
        <v/>
      </c>
      <c r="U473">
        <f t="shared" ref="U473:U536" si="61">SUM(S473:T473)</f>
        <v>0</v>
      </c>
      <c r="W473" s="175" t="str">
        <f t="shared" ref="W473:W536" si="62">IF(U473=0,"","Please enter a value for Counter Party Type and Name")</f>
        <v/>
      </c>
    </row>
    <row r="474" spans="1:23" ht="15" x14ac:dyDescent="0.2">
      <c r="A474" s="102">
        <v>451</v>
      </c>
      <c r="B474" s="104" t="str">
        <f>IF(G474="","",VLOOKUP(G474,'Account Codes'!$A$2:$C$788,3,FALSE))</f>
        <v/>
      </c>
      <c r="C474" s="183" t="str">
        <f t="shared" ref="C474:C537" si="63">IF(G473="","",$N$2)</f>
        <v/>
      </c>
      <c r="D474" s="81"/>
      <c r="E474" s="112" t="str">
        <f>IF(AND(LEN(D474)&gt;0,LEN(C474)&gt;0),"ERROR - please do not enter internal order AND cost centre",IF(LEN(C474)&gt;0,VLOOKUP(C474,'Account Codes'!$E$2:$F$5001,2,FALSE),IF(LEN(D474)&gt;0,VLOOKUP(D474,'Account Codes'!$H$2:$I$12186,2,FALSE),"")))</f>
        <v/>
      </c>
      <c r="F474" s="81"/>
      <c r="G474" s="61"/>
      <c r="H474" s="112" t="str">
        <f>IF(LEN(G474)=0,"",VLOOKUP(VALUE(G474),'Account Codes'!$A$2:$C$788,2,FALSE))</f>
        <v/>
      </c>
      <c r="I474" s="50"/>
      <c r="J474" s="184" t="s">
        <v>18</v>
      </c>
      <c r="K474" s="51"/>
      <c r="L474" s="102">
        <f t="shared" si="56"/>
        <v>0</v>
      </c>
      <c r="M474" s="122">
        <f t="shared" si="57"/>
        <v>0</v>
      </c>
      <c r="N474" s="51"/>
      <c r="O474" s="51"/>
      <c r="P474" s="122">
        <f t="shared" si="58"/>
        <v>0</v>
      </c>
      <c r="Q474" s="179"/>
      <c r="R474" s="175"/>
      <c r="S474" s="176" t="str">
        <f t="shared" si="59"/>
        <v/>
      </c>
      <c r="T474" s="65" t="str">
        <f t="shared" si="60"/>
        <v/>
      </c>
      <c r="U474">
        <f t="shared" si="61"/>
        <v>0</v>
      </c>
      <c r="W474" s="175" t="str">
        <f t="shared" si="62"/>
        <v/>
      </c>
    </row>
    <row r="475" spans="1:23" ht="15" x14ac:dyDescent="0.2">
      <c r="A475" s="102">
        <v>452</v>
      </c>
      <c r="B475" s="104" t="str">
        <f>IF(G475="","",VLOOKUP(G475,'Account Codes'!$A$2:$C$788,3,FALSE))</f>
        <v/>
      </c>
      <c r="C475" s="183" t="str">
        <f t="shared" si="63"/>
        <v/>
      </c>
      <c r="D475" s="81"/>
      <c r="E475" s="112" t="str">
        <f>IF(AND(LEN(D475)&gt;0,LEN(C475)&gt;0),"ERROR - please do not enter internal order AND cost centre",IF(LEN(C475)&gt;0,VLOOKUP(C475,'Account Codes'!$E$2:$F$5001,2,FALSE),IF(LEN(D475)&gt;0,VLOOKUP(D475,'Account Codes'!$H$2:$I$12186,2,FALSE),"")))</f>
        <v/>
      </c>
      <c r="F475" s="81"/>
      <c r="G475" s="61"/>
      <c r="H475" s="112" t="str">
        <f>IF(LEN(G475)=0,"",VLOOKUP(VALUE(G475),'Account Codes'!$A$2:$C$788,2,FALSE))</f>
        <v/>
      </c>
      <c r="I475" s="50"/>
      <c r="J475" s="184" t="s">
        <v>18</v>
      </c>
      <c r="K475" s="51"/>
      <c r="L475" s="102">
        <f t="shared" si="56"/>
        <v>0</v>
      </c>
      <c r="M475" s="122">
        <f t="shared" si="57"/>
        <v>0</v>
      </c>
      <c r="N475" s="51"/>
      <c r="O475" s="51"/>
      <c r="P475" s="122">
        <f t="shared" si="58"/>
        <v>0</v>
      </c>
      <c r="Q475" s="179"/>
      <c r="R475" s="175"/>
      <c r="S475" s="176" t="str">
        <f t="shared" si="59"/>
        <v/>
      </c>
      <c r="T475" s="65" t="str">
        <f t="shared" si="60"/>
        <v/>
      </c>
      <c r="U475">
        <f t="shared" si="61"/>
        <v>0</v>
      </c>
      <c r="W475" s="175" t="str">
        <f t="shared" si="62"/>
        <v/>
      </c>
    </row>
    <row r="476" spans="1:23" ht="15" x14ac:dyDescent="0.2">
      <c r="A476" s="102">
        <v>453</v>
      </c>
      <c r="B476" s="104" t="str">
        <f>IF(G476="","",VLOOKUP(G476,'Account Codes'!$A$2:$C$788,3,FALSE))</f>
        <v/>
      </c>
      <c r="C476" s="183" t="str">
        <f t="shared" si="63"/>
        <v/>
      </c>
      <c r="D476" s="81"/>
      <c r="E476" s="112" t="str">
        <f>IF(AND(LEN(D476)&gt;0,LEN(C476)&gt;0),"ERROR - please do not enter internal order AND cost centre",IF(LEN(C476)&gt;0,VLOOKUP(C476,'Account Codes'!$E$2:$F$5001,2,FALSE),IF(LEN(D476)&gt;0,VLOOKUP(D476,'Account Codes'!$H$2:$I$12186,2,FALSE),"")))</f>
        <v/>
      </c>
      <c r="F476" s="81"/>
      <c r="G476" s="61"/>
      <c r="H476" s="112" t="str">
        <f>IF(LEN(G476)=0,"",VLOOKUP(VALUE(G476),'Account Codes'!$A$2:$C$788,2,FALSE))</f>
        <v/>
      </c>
      <c r="I476" s="50"/>
      <c r="J476" s="184" t="s">
        <v>18</v>
      </c>
      <c r="K476" s="51"/>
      <c r="L476" s="102">
        <f t="shared" si="56"/>
        <v>0</v>
      </c>
      <c r="M476" s="122">
        <f t="shared" si="57"/>
        <v>0</v>
      </c>
      <c r="N476" s="51"/>
      <c r="O476" s="51"/>
      <c r="P476" s="122">
        <f t="shared" si="58"/>
        <v>0</v>
      </c>
      <c r="Q476" s="179"/>
      <c r="R476" s="175"/>
      <c r="S476" s="176" t="str">
        <f t="shared" si="59"/>
        <v/>
      </c>
      <c r="T476" s="65" t="str">
        <f t="shared" si="60"/>
        <v/>
      </c>
      <c r="U476">
        <f t="shared" si="61"/>
        <v>0</v>
      </c>
      <c r="W476" s="175" t="str">
        <f t="shared" si="62"/>
        <v/>
      </c>
    </row>
    <row r="477" spans="1:23" ht="15" x14ac:dyDescent="0.2">
      <c r="A477" s="102">
        <v>454</v>
      </c>
      <c r="B477" s="104" t="str">
        <f>IF(G477="","",VLOOKUP(G477,'Account Codes'!$A$2:$C$788,3,FALSE))</f>
        <v/>
      </c>
      <c r="C477" s="183" t="str">
        <f t="shared" si="63"/>
        <v/>
      </c>
      <c r="D477" s="81"/>
      <c r="E477" s="112" t="str">
        <f>IF(AND(LEN(D477)&gt;0,LEN(C477)&gt;0),"ERROR - please do not enter internal order AND cost centre",IF(LEN(C477)&gt;0,VLOOKUP(C477,'Account Codes'!$E$2:$F$5001,2,FALSE),IF(LEN(D477)&gt;0,VLOOKUP(D477,'Account Codes'!$H$2:$I$12186,2,FALSE),"")))</f>
        <v/>
      </c>
      <c r="F477" s="81"/>
      <c r="G477" s="61"/>
      <c r="H477" s="112" t="str">
        <f>IF(LEN(G477)=0,"",VLOOKUP(VALUE(G477),'Account Codes'!$A$2:$C$788,2,FALSE))</f>
        <v/>
      </c>
      <c r="I477" s="50"/>
      <c r="J477" s="184" t="s">
        <v>18</v>
      </c>
      <c r="K477" s="51"/>
      <c r="L477" s="102">
        <f t="shared" si="56"/>
        <v>0</v>
      </c>
      <c r="M477" s="122">
        <f t="shared" si="57"/>
        <v>0</v>
      </c>
      <c r="N477" s="51"/>
      <c r="O477" s="51"/>
      <c r="P477" s="122">
        <f t="shared" si="58"/>
        <v>0</v>
      </c>
      <c r="Q477" s="179"/>
      <c r="R477" s="175"/>
      <c r="S477" s="176" t="str">
        <f t="shared" si="59"/>
        <v/>
      </c>
      <c r="T477" s="65" t="str">
        <f t="shared" si="60"/>
        <v/>
      </c>
      <c r="U477">
        <f t="shared" si="61"/>
        <v>0</v>
      </c>
      <c r="W477" s="175" t="str">
        <f t="shared" si="62"/>
        <v/>
      </c>
    </row>
    <row r="478" spans="1:23" ht="15" x14ac:dyDescent="0.2">
      <c r="A478" s="102">
        <v>455</v>
      </c>
      <c r="B478" s="104" t="str">
        <f>IF(G478="","",VLOOKUP(G478,'Account Codes'!$A$2:$C$788,3,FALSE))</f>
        <v/>
      </c>
      <c r="C478" s="183" t="str">
        <f t="shared" si="63"/>
        <v/>
      </c>
      <c r="D478" s="81"/>
      <c r="E478" s="112" t="str">
        <f>IF(AND(LEN(D478)&gt;0,LEN(C478)&gt;0),"ERROR - please do not enter internal order AND cost centre",IF(LEN(C478)&gt;0,VLOOKUP(C478,'Account Codes'!$E$2:$F$5001,2,FALSE),IF(LEN(D478)&gt;0,VLOOKUP(D478,'Account Codes'!$H$2:$I$12186,2,FALSE),"")))</f>
        <v/>
      </c>
      <c r="F478" s="81"/>
      <c r="G478" s="61"/>
      <c r="H478" s="112" t="str">
        <f>IF(LEN(G478)=0,"",VLOOKUP(VALUE(G478),'Account Codes'!$A$2:$C$788,2,FALSE))</f>
        <v/>
      </c>
      <c r="I478" s="50"/>
      <c r="J478" s="184" t="s">
        <v>18</v>
      </c>
      <c r="K478" s="51"/>
      <c r="L478" s="102">
        <f t="shared" si="56"/>
        <v>0</v>
      </c>
      <c r="M478" s="122">
        <f t="shared" si="57"/>
        <v>0</v>
      </c>
      <c r="N478" s="51"/>
      <c r="O478" s="51"/>
      <c r="P478" s="122">
        <f t="shared" si="58"/>
        <v>0</v>
      </c>
      <c r="Q478" s="179"/>
      <c r="R478" s="175"/>
      <c r="S478" s="176" t="str">
        <f t="shared" si="59"/>
        <v/>
      </c>
      <c r="T478" s="65" t="str">
        <f t="shared" si="60"/>
        <v/>
      </c>
      <c r="U478">
        <f t="shared" si="61"/>
        <v>0</v>
      </c>
      <c r="W478" s="175" t="str">
        <f t="shared" si="62"/>
        <v/>
      </c>
    </row>
    <row r="479" spans="1:23" ht="15" x14ac:dyDescent="0.2">
      <c r="A479" s="102">
        <v>456</v>
      </c>
      <c r="B479" s="104" t="str">
        <f>IF(G479="","",VLOOKUP(G479,'Account Codes'!$A$2:$C$788,3,FALSE))</f>
        <v/>
      </c>
      <c r="C479" s="183" t="str">
        <f t="shared" si="63"/>
        <v/>
      </c>
      <c r="D479" s="81"/>
      <c r="E479" s="112" t="str">
        <f>IF(AND(LEN(D479)&gt;0,LEN(C479)&gt;0),"ERROR - please do not enter internal order AND cost centre",IF(LEN(C479)&gt;0,VLOOKUP(C479,'Account Codes'!$E$2:$F$5001,2,FALSE),IF(LEN(D479)&gt;0,VLOOKUP(D479,'Account Codes'!$H$2:$I$12186,2,FALSE),"")))</f>
        <v/>
      </c>
      <c r="F479" s="81"/>
      <c r="G479" s="61"/>
      <c r="H479" s="112" t="str">
        <f>IF(LEN(G479)=0,"",VLOOKUP(VALUE(G479),'Account Codes'!$A$2:$C$788,2,FALSE))</f>
        <v/>
      </c>
      <c r="I479" s="50"/>
      <c r="J479" s="184" t="s">
        <v>18</v>
      </c>
      <c r="K479" s="51"/>
      <c r="L479" s="102">
        <f t="shared" si="56"/>
        <v>0</v>
      </c>
      <c r="M479" s="122">
        <f t="shared" si="57"/>
        <v>0</v>
      </c>
      <c r="N479" s="51"/>
      <c r="O479" s="51"/>
      <c r="P479" s="122">
        <f t="shared" si="58"/>
        <v>0</v>
      </c>
      <c r="Q479" s="179"/>
      <c r="R479" s="175"/>
      <c r="S479" s="176" t="str">
        <f t="shared" si="59"/>
        <v/>
      </c>
      <c r="T479" s="65" t="str">
        <f t="shared" si="60"/>
        <v/>
      </c>
      <c r="U479">
        <f t="shared" si="61"/>
        <v>0</v>
      </c>
      <c r="W479" s="175" t="str">
        <f t="shared" si="62"/>
        <v/>
      </c>
    </row>
    <row r="480" spans="1:23" ht="15" x14ac:dyDescent="0.2">
      <c r="A480" s="102">
        <v>457</v>
      </c>
      <c r="B480" s="104" t="str">
        <f>IF(G480="","",VLOOKUP(G480,'Account Codes'!$A$2:$C$788,3,FALSE))</f>
        <v/>
      </c>
      <c r="C480" s="183" t="str">
        <f t="shared" si="63"/>
        <v/>
      </c>
      <c r="D480" s="81"/>
      <c r="E480" s="112" t="str">
        <f>IF(AND(LEN(D480)&gt;0,LEN(C480)&gt;0),"ERROR - please do not enter internal order AND cost centre",IF(LEN(C480)&gt;0,VLOOKUP(C480,'Account Codes'!$E$2:$F$5001,2,FALSE),IF(LEN(D480)&gt;0,VLOOKUP(D480,'Account Codes'!$H$2:$I$12186,2,FALSE),"")))</f>
        <v/>
      </c>
      <c r="F480" s="81"/>
      <c r="G480" s="61"/>
      <c r="H480" s="112" t="str">
        <f>IF(LEN(G480)=0,"",VLOOKUP(VALUE(G480),'Account Codes'!$A$2:$C$788,2,FALSE))</f>
        <v/>
      </c>
      <c r="I480" s="50"/>
      <c r="J480" s="184" t="s">
        <v>18</v>
      </c>
      <c r="K480" s="51"/>
      <c r="L480" s="102">
        <f t="shared" si="56"/>
        <v>0</v>
      </c>
      <c r="M480" s="122">
        <f t="shared" si="57"/>
        <v>0</v>
      </c>
      <c r="N480" s="51"/>
      <c r="O480" s="51"/>
      <c r="P480" s="122">
        <f t="shared" si="58"/>
        <v>0</v>
      </c>
      <c r="Q480" s="179"/>
      <c r="R480" s="175"/>
      <c r="S480" s="176" t="str">
        <f t="shared" si="59"/>
        <v/>
      </c>
      <c r="T480" s="65" t="str">
        <f t="shared" si="60"/>
        <v/>
      </c>
      <c r="U480">
        <f t="shared" si="61"/>
        <v>0</v>
      </c>
      <c r="W480" s="175" t="str">
        <f t="shared" si="62"/>
        <v/>
      </c>
    </row>
    <row r="481" spans="1:23" ht="15" x14ac:dyDescent="0.2">
      <c r="A481" s="102">
        <v>458</v>
      </c>
      <c r="B481" s="104" t="str">
        <f>IF(G481="","",VLOOKUP(G481,'Account Codes'!$A$2:$C$788,3,FALSE))</f>
        <v/>
      </c>
      <c r="C481" s="183" t="str">
        <f t="shared" si="63"/>
        <v/>
      </c>
      <c r="D481" s="81"/>
      <c r="E481" s="112" t="str">
        <f>IF(AND(LEN(D481)&gt;0,LEN(C481)&gt;0),"ERROR - please do not enter internal order AND cost centre",IF(LEN(C481)&gt;0,VLOOKUP(C481,'Account Codes'!$E$2:$F$5001,2,FALSE),IF(LEN(D481)&gt;0,VLOOKUP(D481,'Account Codes'!$H$2:$I$12186,2,FALSE),"")))</f>
        <v/>
      </c>
      <c r="F481" s="81"/>
      <c r="G481" s="61"/>
      <c r="H481" s="112" t="str">
        <f>IF(LEN(G481)=0,"",VLOOKUP(VALUE(G481),'Account Codes'!$A$2:$C$788,2,FALSE))</f>
        <v/>
      </c>
      <c r="I481" s="50"/>
      <c r="J481" s="184" t="s">
        <v>18</v>
      </c>
      <c r="K481" s="51"/>
      <c r="L481" s="102">
        <f t="shared" si="56"/>
        <v>0</v>
      </c>
      <c r="M481" s="122">
        <f t="shared" si="57"/>
        <v>0</v>
      </c>
      <c r="N481" s="51"/>
      <c r="O481" s="51"/>
      <c r="P481" s="122">
        <f t="shared" si="58"/>
        <v>0</v>
      </c>
      <c r="Q481" s="179"/>
      <c r="R481" s="175"/>
      <c r="S481" s="176" t="str">
        <f t="shared" si="59"/>
        <v/>
      </c>
      <c r="T481" s="65" t="str">
        <f t="shared" si="60"/>
        <v/>
      </c>
      <c r="U481">
        <f t="shared" si="61"/>
        <v>0</v>
      </c>
      <c r="W481" s="175" t="str">
        <f t="shared" si="62"/>
        <v/>
      </c>
    </row>
    <row r="482" spans="1:23" ht="15" x14ac:dyDescent="0.2">
      <c r="A482" s="102">
        <v>459</v>
      </c>
      <c r="B482" s="104" t="str">
        <f>IF(G482="","",VLOOKUP(G482,'Account Codes'!$A$2:$C$788,3,FALSE))</f>
        <v/>
      </c>
      <c r="C482" s="183" t="str">
        <f t="shared" si="63"/>
        <v/>
      </c>
      <c r="D482" s="81"/>
      <c r="E482" s="112" t="str">
        <f>IF(AND(LEN(D482)&gt;0,LEN(C482)&gt;0),"ERROR - please do not enter internal order AND cost centre",IF(LEN(C482)&gt;0,VLOOKUP(C482,'Account Codes'!$E$2:$F$5001,2,FALSE),IF(LEN(D482)&gt;0,VLOOKUP(D482,'Account Codes'!$H$2:$I$12186,2,FALSE),"")))</f>
        <v/>
      </c>
      <c r="F482" s="81"/>
      <c r="G482" s="61"/>
      <c r="H482" s="112" t="str">
        <f>IF(LEN(G482)=0,"",VLOOKUP(VALUE(G482),'Account Codes'!$A$2:$C$788,2,FALSE))</f>
        <v/>
      </c>
      <c r="I482" s="50"/>
      <c r="J482" s="184" t="s">
        <v>18</v>
      </c>
      <c r="K482" s="51"/>
      <c r="L482" s="102">
        <f t="shared" si="56"/>
        <v>0</v>
      </c>
      <c r="M482" s="122">
        <f t="shared" si="57"/>
        <v>0</v>
      </c>
      <c r="N482" s="51"/>
      <c r="O482" s="51"/>
      <c r="P482" s="122">
        <f t="shared" si="58"/>
        <v>0</v>
      </c>
      <c r="Q482" s="179"/>
      <c r="R482" s="175"/>
      <c r="S482" s="176" t="str">
        <f t="shared" si="59"/>
        <v/>
      </c>
      <c r="T482" s="65" t="str">
        <f t="shared" si="60"/>
        <v/>
      </c>
      <c r="U482">
        <f t="shared" si="61"/>
        <v>0</v>
      </c>
      <c r="W482" s="175" t="str">
        <f t="shared" si="62"/>
        <v/>
      </c>
    </row>
    <row r="483" spans="1:23" ht="15" x14ac:dyDescent="0.2">
      <c r="A483" s="102">
        <v>460</v>
      </c>
      <c r="B483" s="104" t="str">
        <f>IF(G483="","",VLOOKUP(G483,'Account Codes'!$A$2:$C$788,3,FALSE))</f>
        <v/>
      </c>
      <c r="C483" s="183" t="str">
        <f t="shared" si="63"/>
        <v/>
      </c>
      <c r="D483" s="81"/>
      <c r="E483" s="112" t="str">
        <f>IF(AND(LEN(D483)&gt;0,LEN(C483)&gt;0),"ERROR - please do not enter internal order AND cost centre",IF(LEN(C483)&gt;0,VLOOKUP(C483,'Account Codes'!$E$2:$F$5001,2,FALSE),IF(LEN(D483)&gt;0,VLOOKUP(D483,'Account Codes'!$H$2:$I$12186,2,FALSE),"")))</f>
        <v/>
      </c>
      <c r="F483" s="81"/>
      <c r="G483" s="61"/>
      <c r="H483" s="112" t="str">
        <f>IF(LEN(G483)=0,"",VLOOKUP(VALUE(G483),'Account Codes'!$A$2:$C$788,2,FALSE))</f>
        <v/>
      </c>
      <c r="I483" s="50"/>
      <c r="J483" s="184" t="s">
        <v>18</v>
      </c>
      <c r="K483" s="51"/>
      <c r="L483" s="102">
        <f t="shared" si="56"/>
        <v>0</v>
      </c>
      <c r="M483" s="122">
        <f t="shared" si="57"/>
        <v>0</v>
      </c>
      <c r="N483" s="51"/>
      <c r="O483" s="51"/>
      <c r="P483" s="122">
        <f t="shared" si="58"/>
        <v>0</v>
      </c>
      <c r="Q483" s="179"/>
      <c r="R483" s="175"/>
      <c r="S483" s="176" t="str">
        <f t="shared" si="59"/>
        <v/>
      </c>
      <c r="T483" s="65" t="str">
        <f t="shared" si="60"/>
        <v/>
      </c>
      <c r="U483">
        <f t="shared" si="61"/>
        <v>0</v>
      </c>
      <c r="W483" s="175" t="str">
        <f t="shared" si="62"/>
        <v/>
      </c>
    </row>
    <row r="484" spans="1:23" ht="15" x14ac:dyDescent="0.2">
      <c r="A484" s="102">
        <v>461</v>
      </c>
      <c r="B484" s="104" t="str">
        <f>IF(G484="","",VLOOKUP(G484,'Account Codes'!$A$2:$C$788,3,FALSE))</f>
        <v/>
      </c>
      <c r="C484" s="183" t="str">
        <f t="shared" si="63"/>
        <v/>
      </c>
      <c r="D484" s="81"/>
      <c r="E484" s="112" t="str">
        <f>IF(AND(LEN(D484)&gt;0,LEN(C484)&gt;0),"ERROR - please do not enter internal order AND cost centre",IF(LEN(C484)&gt;0,VLOOKUP(C484,'Account Codes'!$E$2:$F$5001,2,FALSE),IF(LEN(D484)&gt;0,VLOOKUP(D484,'Account Codes'!$H$2:$I$12186,2,FALSE),"")))</f>
        <v/>
      </c>
      <c r="F484" s="81"/>
      <c r="G484" s="61"/>
      <c r="H484" s="112" t="str">
        <f>IF(LEN(G484)=0,"",VLOOKUP(VALUE(G484),'Account Codes'!$A$2:$C$788,2,FALSE))</f>
        <v/>
      </c>
      <c r="I484" s="50"/>
      <c r="J484" s="184" t="s">
        <v>18</v>
      </c>
      <c r="K484" s="51"/>
      <c r="L484" s="102">
        <f t="shared" si="56"/>
        <v>0</v>
      </c>
      <c r="M484" s="122">
        <f t="shared" si="57"/>
        <v>0</v>
      </c>
      <c r="N484" s="51"/>
      <c r="O484" s="51"/>
      <c r="P484" s="122">
        <f t="shared" si="58"/>
        <v>0</v>
      </c>
      <c r="Q484" s="179"/>
      <c r="R484" s="175"/>
      <c r="S484" s="176" t="str">
        <f t="shared" si="59"/>
        <v/>
      </c>
      <c r="T484" s="65" t="str">
        <f t="shared" si="60"/>
        <v/>
      </c>
      <c r="U484">
        <f t="shared" si="61"/>
        <v>0</v>
      </c>
      <c r="W484" s="175" t="str">
        <f t="shared" si="62"/>
        <v/>
      </c>
    </row>
    <row r="485" spans="1:23" ht="15" x14ac:dyDescent="0.2">
      <c r="A485" s="102">
        <v>462</v>
      </c>
      <c r="B485" s="104" t="str">
        <f>IF(G485="","",VLOOKUP(G485,'Account Codes'!$A$2:$C$788,3,FALSE))</f>
        <v/>
      </c>
      <c r="C485" s="183" t="str">
        <f t="shared" si="63"/>
        <v/>
      </c>
      <c r="D485" s="81"/>
      <c r="E485" s="112" t="str">
        <f>IF(AND(LEN(D485)&gt;0,LEN(C485)&gt;0),"ERROR - please do not enter internal order AND cost centre",IF(LEN(C485)&gt;0,VLOOKUP(C485,'Account Codes'!$E$2:$F$5001,2,FALSE),IF(LEN(D485)&gt;0,VLOOKUP(D485,'Account Codes'!$H$2:$I$12186,2,FALSE),"")))</f>
        <v/>
      </c>
      <c r="F485" s="81"/>
      <c r="G485" s="61"/>
      <c r="H485" s="112" t="str">
        <f>IF(LEN(G485)=0,"",VLOOKUP(VALUE(G485),'Account Codes'!$A$2:$C$788,2,FALSE))</f>
        <v/>
      </c>
      <c r="I485" s="50"/>
      <c r="J485" s="184" t="s">
        <v>18</v>
      </c>
      <c r="K485" s="51"/>
      <c r="L485" s="102">
        <f t="shared" si="56"/>
        <v>0</v>
      </c>
      <c r="M485" s="122">
        <f t="shared" si="57"/>
        <v>0</v>
      </c>
      <c r="N485" s="51"/>
      <c r="O485" s="51"/>
      <c r="P485" s="122">
        <f t="shared" si="58"/>
        <v>0</v>
      </c>
      <c r="Q485" s="179"/>
      <c r="R485" s="175"/>
      <c r="S485" s="176" t="str">
        <f t="shared" si="59"/>
        <v/>
      </c>
      <c r="T485" s="65" t="str">
        <f t="shared" si="60"/>
        <v/>
      </c>
      <c r="U485">
        <f t="shared" si="61"/>
        <v>0</v>
      </c>
      <c r="W485" s="175" t="str">
        <f t="shared" si="62"/>
        <v/>
      </c>
    </row>
    <row r="486" spans="1:23" ht="15" x14ac:dyDescent="0.2">
      <c r="A486" s="102">
        <v>463</v>
      </c>
      <c r="B486" s="104" t="str">
        <f>IF(G486="","",VLOOKUP(G486,'Account Codes'!$A$2:$C$788,3,FALSE))</f>
        <v/>
      </c>
      <c r="C486" s="183" t="str">
        <f t="shared" si="63"/>
        <v/>
      </c>
      <c r="D486" s="81"/>
      <c r="E486" s="112" t="str">
        <f>IF(AND(LEN(D486)&gt;0,LEN(C486)&gt;0),"ERROR - please do not enter internal order AND cost centre",IF(LEN(C486)&gt;0,VLOOKUP(C486,'Account Codes'!$E$2:$F$5001,2,FALSE),IF(LEN(D486)&gt;0,VLOOKUP(D486,'Account Codes'!$H$2:$I$12186,2,FALSE),"")))</f>
        <v/>
      </c>
      <c r="F486" s="81"/>
      <c r="G486" s="61"/>
      <c r="H486" s="112" t="str">
        <f>IF(LEN(G486)=0,"",VLOOKUP(VALUE(G486),'Account Codes'!$A$2:$C$788,2,FALSE))</f>
        <v/>
      </c>
      <c r="I486" s="50"/>
      <c r="J486" s="184" t="s">
        <v>18</v>
      </c>
      <c r="K486" s="51"/>
      <c r="L486" s="102">
        <f t="shared" si="56"/>
        <v>0</v>
      </c>
      <c r="M486" s="122">
        <f t="shared" si="57"/>
        <v>0</v>
      </c>
      <c r="N486" s="51"/>
      <c r="O486" s="51"/>
      <c r="P486" s="122">
        <f t="shared" si="58"/>
        <v>0</v>
      </c>
      <c r="Q486" s="179"/>
      <c r="R486" s="175"/>
      <c r="S486" s="176" t="str">
        <f t="shared" si="59"/>
        <v/>
      </c>
      <c r="T486" s="65" t="str">
        <f t="shared" si="60"/>
        <v/>
      </c>
      <c r="U486">
        <f t="shared" si="61"/>
        <v>0</v>
      </c>
      <c r="W486" s="175" t="str">
        <f t="shared" si="62"/>
        <v/>
      </c>
    </row>
    <row r="487" spans="1:23" ht="15" x14ac:dyDescent="0.2">
      <c r="A487" s="102">
        <v>464</v>
      </c>
      <c r="B487" s="104" t="str">
        <f>IF(G487="","",VLOOKUP(G487,'Account Codes'!$A$2:$C$788,3,FALSE))</f>
        <v/>
      </c>
      <c r="C487" s="183" t="str">
        <f t="shared" si="63"/>
        <v/>
      </c>
      <c r="D487" s="81"/>
      <c r="E487" s="112" t="str">
        <f>IF(AND(LEN(D487)&gt;0,LEN(C487)&gt;0),"ERROR - please do not enter internal order AND cost centre",IF(LEN(C487)&gt;0,VLOOKUP(C487,'Account Codes'!$E$2:$F$5001,2,FALSE),IF(LEN(D487)&gt;0,VLOOKUP(D487,'Account Codes'!$H$2:$I$12186,2,FALSE),"")))</f>
        <v/>
      </c>
      <c r="F487" s="81"/>
      <c r="G487" s="61"/>
      <c r="H487" s="112" t="str">
        <f>IF(LEN(G487)=0,"",VLOOKUP(VALUE(G487),'Account Codes'!$A$2:$C$788,2,FALSE))</f>
        <v/>
      </c>
      <c r="I487" s="50"/>
      <c r="J487" s="184" t="s">
        <v>18</v>
      </c>
      <c r="K487" s="51"/>
      <c r="L487" s="102">
        <f t="shared" si="56"/>
        <v>0</v>
      </c>
      <c r="M487" s="122">
        <f t="shared" si="57"/>
        <v>0</v>
      </c>
      <c r="N487" s="51"/>
      <c r="O487" s="51"/>
      <c r="P487" s="122">
        <f t="shared" si="58"/>
        <v>0</v>
      </c>
      <c r="Q487" s="179"/>
      <c r="R487" s="175"/>
      <c r="S487" s="176" t="str">
        <f t="shared" si="59"/>
        <v/>
      </c>
      <c r="T487" s="65" t="str">
        <f t="shared" si="60"/>
        <v/>
      </c>
      <c r="U487">
        <f t="shared" si="61"/>
        <v>0</v>
      </c>
      <c r="W487" s="175" t="str">
        <f t="shared" si="62"/>
        <v/>
      </c>
    </row>
    <row r="488" spans="1:23" ht="15" x14ac:dyDescent="0.2">
      <c r="A488" s="102">
        <v>465</v>
      </c>
      <c r="B488" s="104" t="str">
        <f>IF(G488="","",VLOOKUP(G488,'Account Codes'!$A$2:$C$788,3,FALSE))</f>
        <v/>
      </c>
      <c r="C488" s="183" t="str">
        <f t="shared" si="63"/>
        <v/>
      </c>
      <c r="D488" s="81"/>
      <c r="E488" s="112" t="str">
        <f>IF(AND(LEN(D488)&gt;0,LEN(C488)&gt;0),"ERROR - please do not enter internal order AND cost centre",IF(LEN(C488)&gt;0,VLOOKUP(C488,'Account Codes'!$E$2:$F$5001,2,FALSE),IF(LEN(D488)&gt;0,VLOOKUP(D488,'Account Codes'!$H$2:$I$12186,2,FALSE),"")))</f>
        <v/>
      </c>
      <c r="F488" s="81"/>
      <c r="G488" s="61"/>
      <c r="H488" s="112" t="str">
        <f>IF(LEN(G488)=0,"",VLOOKUP(VALUE(G488),'Account Codes'!$A$2:$C$788,2,FALSE))</f>
        <v/>
      </c>
      <c r="I488" s="50"/>
      <c r="J488" s="184" t="s">
        <v>18</v>
      </c>
      <c r="K488" s="51"/>
      <c r="L488" s="102">
        <f t="shared" si="56"/>
        <v>0</v>
      </c>
      <c r="M488" s="122">
        <f t="shared" si="57"/>
        <v>0</v>
      </c>
      <c r="N488" s="51"/>
      <c r="O488" s="51"/>
      <c r="P488" s="122">
        <f t="shared" si="58"/>
        <v>0</v>
      </c>
      <c r="Q488" s="179"/>
      <c r="R488" s="175"/>
      <c r="S488" s="176" t="str">
        <f t="shared" si="59"/>
        <v/>
      </c>
      <c r="T488" s="65" t="str">
        <f t="shared" si="60"/>
        <v/>
      </c>
      <c r="U488">
        <f t="shared" si="61"/>
        <v>0</v>
      </c>
      <c r="W488" s="175" t="str">
        <f t="shared" si="62"/>
        <v/>
      </c>
    </row>
    <row r="489" spans="1:23" ht="15" x14ac:dyDescent="0.2">
      <c r="A489" s="102">
        <v>466</v>
      </c>
      <c r="B489" s="104" t="str">
        <f>IF(G489="","",VLOOKUP(G489,'Account Codes'!$A$2:$C$788,3,FALSE))</f>
        <v/>
      </c>
      <c r="C489" s="183" t="str">
        <f t="shared" si="63"/>
        <v/>
      </c>
      <c r="D489" s="81"/>
      <c r="E489" s="112" t="str">
        <f>IF(AND(LEN(D489)&gt;0,LEN(C489)&gt;0),"ERROR - please do not enter internal order AND cost centre",IF(LEN(C489)&gt;0,VLOOKUP(C489,'Account Codes'!$E$2:$F$5001,2,FALSE),IF(LEN(D489)&gt;0,VLOOKUP(D489,'Account Codes'!$H$2:$I$12186,2,FALSE),"")))</f>
        <v/>
      </c>
      <c r="F489" s="81"/>
      <c r="G489" s="61"/>
      <c r="H489" s="112" t="str">
        <f>IF(LEN(G489)=0,"",VLOOKUP(VALUE(G489),'Account Codes'!$A$2:$C$788,2,FALSE))</f>
        <v/>
      </c>
      <c r="I489" s="50"/>
      <c r="J489" s="184" t="s">
        <v>18</v>
      </c>
      <c r="K489" s="51"/>
      <c r="L489" s="102">
        <f t="shared" si="56"/>
        <v>0</v>
      </c>
      <c r="M489" s="122">
        <f t="shared" si="57"/>
        <v>0</v>
      </c>
      <c r="N489" s="51"/>
      <c r="O489" s="51"/>
      <c r="P489" s="122">
        <f t="shared" si="58"/>
        <v>0</v>
      </c>
      <c r="Q489" s="179"/>
      <c r="R489" s="175"/>
      <c r="S489" s="176" t="str">
        <f t="shared" si="59"/>
        <v/>
      </c>
      <c r="T489" s="65" t="str">
        <f t="shared" si="60"/>
        <v/>
      </c>
      <c r="U489">
        <f t="shared" si="61"/>
        <v>0</v>
      </c>
      <c r="W489" s="175" t="str">
        <f t="shared" si="62"/>
        <v/>
      </c>
    </row>
    <row r="490" spans="1:23" ht="15" x14ac:dyDescent="0.2">
      <c r="A490" s="102">
        <v>467</v>
      </c>
      <c r="B490" s="104" t="str">
        <f>IF(G490="","",VLOOKUP(G490,'Account Codes'!$A$2:$C$788,3,FALSE))</f>
        <v/>
      </c>
      <c r="C490" s="183" t="str">
        <f t="shared" si="63"/>
        <v/>
      </c>
      <c r="D490" s="81"/>
      <c r="E490" s="112" t="str">
        <f>IF(AND(LEN(D490)&gt;0,LEN(C490)&gt;0),"ERROR - please do not enter internal order AND cost centre",IF(LEN(C490)&gt;0,VLOOKUP(C490,'Account Codes'!$E$2:$F$5001,2,FALSE),IF(LEN(D490)&gt;0,VLOOKUP(D490,'Account Codes'!$H$2:$I$12186,2,FALSE),"")))</f>
        <v/>
      </c>
      <c r="F490" s="81"/>
      <c r="G490" s="61"/>
      <c r="H490" s="112" t="str">
        <f>IF(LEN(G490)=0,"",VLOOKUP(VALUE(G490),'Account Codes'!$A$2:$C$788,2,FALSE))</f>
        <v/>
      </c>
      <c r="I490" s="50"/>
      <c r="J490" s="184" t="s">
        <v>18</v>
      </c>
      <c r="K490" s="51"/>
      <c r="L490" s="102">
        <f t="shared" si="56"/>
        <v>0</v>
      </c>
      <c r="M490" s="122">
        <f t="shared" si="57"/>
        <v>0</v>
      </c>
      <c r="N490" s="51"/>
      <c r="O490" s="51"/>
      <c r="P490" s="122">
        <f t="shared" si="58"/>
        <v>0</v>
      </c>
      <c r="Q490" s="179"/>
      <c r="R490" s="175"/>
      <c r="S490" s="176" t="str">
        <f t="shared" si="59"/>
        <v/>
      </c>
      <c r="T490" s="65" t="str">
        <f t="shared" si="60"/>
        <v/>
      </c>
      <c r="U490">
        <f t="shared" si="61"/>
        <v>0</v>
      </c>
      <c r="W490" s="175" t="str">
        <f t="shared" si="62"/>
        <v/>
      </c>
    </row>
    <row r="491" spans="1:23" ht="15" x14ac:dyDescent="0.2">
      <c r="A491" s="102">
        <v>468</v>
      </c>
      <c r="B491" s="104" t="str">
        <f>IF(G491="","",VLOOKUP(G491,'Account Codes'!$A$2:$C$788,3,FALSE))</f>
        <v/>
      </c>
      <c r="C491" s="183" t="str">
        <f t="shared" si="63"/>
        <v/>
      </c>
      <c r="D491" s="81"/>
      <c r="E491" s="112" t="str">
        <f>IF(AND(LEN(D491)&gt;0,LEN(C491)&gt;0),"ERROR - please do not enter internal order AND cost centre",IF(LEN(C491)&gt;0,VLOOKUP(C491,'Account Codes'!$E$2:$F$5001,2,FALSE),IF(LEN(D491)&gt;0,VLOOKUP(D491,'Account Codes'!$H$2:$I$12186,2,FALSE),"")))</f>
        <v/>
      </c>
      <c r="F491" s="81"/>
      <c r="G491" s="61"/>
      <c r="H491" s="112" t="str">
        <f>IF(LEN(G491)=0,"",VLOOKUP(VALUE(G491),'Account Codes'!$A$2:$C$788,2,FALSE))</f>
        <v/>
      </c>
      <c r="I491" s="50"/>
      <c r="J491" s="184" t="s">
        <v>18</v>
      </c>
      <c r="K491" s="51"/>
      <c r="L491" s="102">
        <f t="shared" si="56"/>
        <v>0</v>
      </c>
      <c r="M491" s="122">
        <f t="shared" si="57"/>
        <v>0</v>
      </c>
      <c r="N491" s="51"/>
      <c r="O491" s="51"/>
      <c r="P491" s="122">
        <f t="shared" si="58"/>
        <v>0</v>
      </c>
      <c r="Q491" s="179"/>
      <c r="R491" s="175"/>
      <c r="S491" s="176" t="str">
        <f t="shared" si="59"/>
        <v/>
      </c>
      <c r="T491" s="65" t="str">
        <f t="shared" si="60"/>
        <v/>
      </c>
      <c r="U491">
        <f t="shared" si="61"/>
        <v>0</v>
      </c>
      <c r="W491" s="175" t="str">
        <f t="shared" si="62"/>
        <v/>
      </c>
    </row>
    <row r="492" spans="1:23" ht="15" x14ac:dyDescent="0.2">
      <c r="A492" s="102">
        <v>469</v>
      </c>
      <c r="B492" s="104" t="str">
        <f>IF(G492="","",VLOOKUP(G492,'Account Codes'!$A$2:$C$788,3,FALSE))</f>
        <v/>
      </c>
      <c r="C492" s="183" t="str">
        <f t="shared" si="63"/>
        <v/>
      </c>
      <c r="D492" s="81"/>
      <c r="E492" s="112" t="str">
        <f>IF(AND(LEN(D492)&gt;0,LEN(C492)&gt;0),"ERROR - please do not enter internal order AND cost centre",IF(LEN(C492)&gt;0,VLOOKUP(C492,'Account Codes'!$E$2:$F$5001,2,FALSE),IF(LEN(D492)&gt;0,VLOOKUP(D492,'Account Codes'!$H$2:$I$12186,2,FALSE),"")))</f>
        <v/>
      </c>
      <c r="F492" s="81"/>
      <c r="G492" s="61"/>
      <c r="H492" s="112" t="str">
        <f>IF(LEN(G492)=0,"",VLOOKUP(VALUE(G492),'Account Codes'!$A$2:$C$788,2,FALSE))</f>
        <v/>
      </c>
      <c r="I492" s="50"/>
      <c r="J492" s="184" t="s">
        <v>18</v>
      </c>
      <c r="K492" s="51"/>
      <c r="L492" s="102">
        <f t="shared" si="56"/>
        <v>0</v>
      </c>
      <c r="M492" s="122">
        <f t="shared" si="57"/>
        <v>0</v>
      </c>
      <c r="N492" s="51"/>
      <c r="O492" s="51"/>
      <c r="P492" s="122">
        <f t="shared" si="58"/>
        <v>0</v>
      </c>
      <c r="Q492" s="179"/>
      <c r="R492" s="175"/>
      <c r="S492" s="176" t="str">
        <f t="shared" si="59"/>
        <v/>
      </c>
      <c r="T492" s="65" t="str">
        <f t="shared" si="60"/>
        <v/>
      </c>
      <c r="U492">
        <f t="shared" si="61"/>
        <v>0</v>
      </c>
      <c r="W492" s="175" t="str">
        <f t="shared" si="62"/>
        <v/>
      </c>
    </row>
    <row r="493" spans="1:23" ht="15" x14ac:dyDescent="0.2">
      <c r="A493" s="102">
        <v>470</v>
      </c>
      <c r="B493" s="104" t="str">
        <f>IF(G493="","",VLOOKUP(G493,'Account Codes'!$A$2:$C$788,3,FALSE))</f>
        <v/>
      </c>
      <c r="C493" s="183" t="str">
        <f t="shared" si="63"/>
        <v/>
      </c>
      <c r="D493" s="81"/>
      <c r="E493" s="112" t="str">
        <f>IF(AND(LEN(D493)&gt;0,LEN(C493)&gt;0),"ERROR - please do not enter internal order AND cost centre",IF(LEN(C493)&gt;0,VLOOKUP(C493,'Account Codes'!$E$2:$F$5001,2,FALSE),IF(LEN(D493)&gt;0,VLOOKUP(D493,'Account Codes'!$H$2:$I$12186,2,FALSE),"")))</f>
        <v/>
      </c>
      <c r="F493" s="81"/>
      <c r="G493" s="61"/>
      <c r="H493" s="112" t="str">
        <f>IF(LEN(G493)=0,"",VLOOKUP(VALUE(G493),'Account Codes'!$A$2:$C$788,2,FALSE))</f>
        <v/>
      </c>
      <c r="I493" s="50"/>
      <c r="J493" s="184" t="s">
        <v>18</v>
      </c>
      <c r="K493" s="51"/>
      <c r="L493" s="102">
        <f t="shared" si="56"/>
        <v>0</v>
      </c>
      <c r="M493" s="122">
        <f t="shared" si="57"/>
        <v>0</v>
      </c>
      <c r="N493" s="51"/>
      <c r="O493" s="51"/>
      <c r="P493" s="122">
        <f t="shared" si="58"/>
        <v>0</v>
      </c>
      <c r="Q493" s="179"/>
      <c r="R493" s="175"/>
      <c r="S493" s="176" t="str">
        <f t="shared" si="59"/>
        <v/>
      </c>
      <c r="T493" s="65" t="str">
        <f t="shared" si="60"/>
        <v/>
      </c>
      <c r="U493">
        <f t="shared" si="61"/>
        <v>0</v>
      </c>
      <c r="W493" s="175" t="str">
        <f t="shared" si="62"/>
        <v/>
      </c>
    </row>
    <row r="494" spans="1:23" ht="15" x14ac:dyDescent="0.2">
      <c r="A494" s="102">
        <v>471</v>
      </c>
      <c r="B494" s="104" t="str">
        <f>IF(G494="","",VLOOKUP(G494,'Account Codes'!$A$2:$C$788,3,FALSE))</f>
        <v/>
      </c>
      <c r="C494" s="183" t="str">
        <f t="shared" si="63"/>
        <v/>
      </c>
      <c r="D494" s="81"/>
      <c r="E494" s="112" t="str">
        <f>IF(AND(LEN(D494)&gt;0,LEN(C494)&gt;0),"ERROR - please do not enter internal order AND cost centre",IF(LEN(C494)&gt;0,VLOOKUP(C494,'Account Codes'!$E$2:$F$5001,2,FALSE),IF(LEN(D494)&gt;0,VLOOKUP(D494,'Account Codes'!$H$2:$I$12186,2,FALSE),"")))</f>
        <v/>
      </c>
      <c r="F494" s="81"/>
      <c r="G494" s="61"/>
      <c r="H494" s="112" t="str">
        <f>IF(LEN(G494)=0,"",VLOOKUP(VALUE(G494),'Account Codes'!$A$2:$C$788,2,FALSE))</f>
        <v/>
      </c>
      <c r="I494" s="50"/>
      <c r="J494" s="184" t="s">
        <v>18</v>
      </c>
      <c r="K494" s="51"/>
      <c r="L494" s="102">
        <f t="shared" si="56"/>
        <v>0</v>
      </c>
      <c r="M494" s="122">
        <f t="shared" si="57"/>
        <v>0</v>
      </c>
      <c r="N494" s="51"/>
      <c r="O494" s="51"/>
      <c r="P494" s="122">
        <f t="shared" si="58"/>
        <v>0</v>
      </c>
      <c r="Q494" s="179"/>
      <c r="R494" s="175"/>
      <c r="S494" s="176" t="str">
        <f t="shared" si="59"/>
        <v/>
      </c>
      <c r="T494" s="65" t="str">
        <f t="shared" si="60"/>
        <v/>
      </c>
      <c r="U494">
        <f t="shared" si="61"/>
        <v>0</v>
      </c>
      <c r="W494" s="175" t="str">
        <f t="shared" si="62"/>
        <v/>
      </c>
    </row>
    <row r="495" spans="1:23" ht="15" x14ac:dyDescent="0.2">
      <c r="A495" s="102">
        <v>472</v>
      </c>
      <c r="B495" s="104" t="str">
        <f>IF(G495="","",VLOOKUP(G495,'Account Codes'!$A$2:$C$788,3,FALSE))</f>
        <v/>
      </c>
      <c r="C495" s="183" t="str">
        <f t="shared" si="63"/>
        <v/>
      </c>
      <c r="D495" s="81"/>
      <c r="E495" s="112" t="str">
        <f>IF(AND(LEN(D495)&gt;0,LEN(C495)&gt;0),"ERROR - please do not enter internal order AND cost centre",IF(LEN(C495)&gt;0,VLOOKUP(C495,'Account Codes'!$E$2:$F$5001,2,FALSE),IF(LEN(D495)&gt;0,VLOOKUP(D495,'Account Codes'!$H$2:$I$12186,2,FALSE),"")))</f>
        <v/>
      </c>
      <c r="F495" s="81"/>
      <c r="G495" s="61"/>
      <c r="H495" s="112" t="str">
        <f>IF(LEN(G495)=0,"",VLOOKUP(VALUE(G495),'Account Codes'!$A$2:$C$788,2,FALSE))</f>
        <v/>
      </c>
      <c r="I495" s="50"/>
      <c r="J495" s="184" t="s">
        <v>18</v>
      </c>
      <c r="K495" s="51"/>
      <c r="L495" s="102">
        <f t="shared" si="56"/>
        <v>0</v>
      </c>
      <c r="M495" s="122">
        <f t="shared" si="57"/>
        <v>0</v>
      </c>
      <c r="N495" s="51"/>
      <c r="O495" s="51"/>
      <c r="P495" s="122">
        <f t="shared" si="58"/>
        <v>0</v>
      </c>
      <c r="Q495" s="179"/>
      <c r="R495" s="175"/>
      <c r="S495" s="176" t="str">
        <f t="shared" si="59"/>
        <v/>
      </c>
      <c r="T495" s="65" t="str">
        <f t="shared" si="60"/>
        <v/>
      </c>
      <c r="U495">
        <f t="shared" si="61"/>
        <v>0</v>
      </c>
      <c r="W495" s="175" t="str">
        <f t="shared" si="62"/>
        <v/>
      </c>
    </row>
    <row r="496" spans="1:23" ht="15" x14ac:dyDescent="0.2">
      <c r="A496" s="102">
        <v>473</v>
      </c>
      <c r="B496" s="104" t="str">
        <f>IF(G496="","",VLOOKUP(G496,'Account Codes'!$A$2:$C$788,3,FALSE))</f>
        <v/>
      </c>
      <c r="C496" s="183" t="str">
        <f t="shared" si="63"/>
        <v/>
      </c>
      <c r="D496" s="81"/>
      <c r="E496" s="112" t="str">
        <f>IF(AND(LEN(D496)&gt;0,LEN(C496)&gt;0),"ERROR - please do not enter internal order AND cost centre",IF(LEN(C496)&gt;0,VLOOKUP(C496,'Account Codes'!$E$2:$F$5001,2,FALSE),IF(LEN(D496)&gt;0,VLOOKUP(D496,'Account Codes'!$H$2:$I$12186,2,FALSE),"")))</f>
        <v/>
      </c>
      <c r="F496" s="81"/>
      <c r="G496" s="61"/>
      <c r="H496" s="112" t="str">
        <f>IF(LEN(G496)=0,"",VLOOKUP(VALUE(G496),'Account Codes'!$A$2:$C$788,2,FALSE))</f>
        <v/>
      </c>
      <c r="I496" s="50"/>
      <c r="J496" s="184" t="s">
        <v>18</v>
      </c>
      <c r="K496" s="51"/>
      <c r="L496" s="102">
        <f t="shared" si="56"/>
        <v>0</v>
      </c>
      <c r="M496" s="122">
        <f t="shared" si="57"/>
        <v>0</v>
      </c>
      <c r="N496" s="51"/>
      <c r="O496" s="51"/>
      <c r="P496" s="122">
        <f t="shared" si="58"/>
        <v>0</v>
      </c>
      <c r="Q496" s="179"/>
      <c r="R496" s="175"/>
      <c r="S496" s="176" t="str">
        <f t="shared" si="59"/>
        <v/>
      </c>
      <c r="T496" s="65" t="str">
        <f t="shared" si="60"/>
        <v/>
      </c>
      <c r="U496">
        <f t="shared" si="61"/>
        <v>0</v>
      </c>
      <c r="W496" s="175" t="str">
        <f t="shared" si="62"/>
        <v/>
      </c>
    </row>
    <row r="497" spans="1:23" ht="15" x14ac:dyDescent="0.2">
      <c r="A497" s="102">
        <v>474</v>
      </c>
      <c r="B497" s="104" t="str">
        <f>IF(G497="","",VLOOKUP(G497,'Account Codes'!$A$2:$C$788,3,FALSE))</f>
        <v/>
      </c>
      <c r="C497" s="183" t="str">
        <f t="shared" si="63"/>
        <v/>
      </c>
      <c r="D497" s="81"/>
      <c r="E497" s="112" t="str">
        <f>IF(AND(LEN(D497)&gt;0,LEN(C497)&gt;0),"ERROR - please do not enter internal order AND cost centre",IF(LEN(C497)&gt;0,VLOOKUP(C497,'Account Codes'!$E$2:$F$5001,2,FALSE),IF(LEN(D497)&gt;0,VLOOKUP(D497,'Account Codes'!$H$2:$I$12186,2,FALSE),"")))</f>
        <v/>
      </c>
      <c r="F497" s="81"/>
      <c r="G497" s="61"/>
      <c r="H497" s="112" t="str">
        <f>IF(LEN(G497)=0,"",VLOOKUP(VALUE(G497),'Account Codes'!$A$2:$C$788,2,FALSE))</f>
        <v/>
      </c>
      <c r="I497" s="50"/>
      <c r="J497" s="184" t="s">
        <v>18</v>
      </c>
      <c r="K497" s="51"/>
      <c r="L497" s="102">
        <f t="shared" si="56"/>
        <v>0</v>
      </c>
      <c r="M497" s="122">
        <f t="shared" si="57"/>
        <v>0</v>
      </c>
      <c r="N497" s="51"/>
      <c r="O497" s="51"/>
      <c r="P497" s="122">
        <f t="shared" si="58"/>
        <v>0</v>
      </c>
      <c r="Q497" s="179"/>
      <c r="R497" s="175"/>
      <c r="S497" s="176" t="str">
        <f t="shared" si="59"/>
        <v/>
      </c>
      <c r="T497" s="65" t="str">
        <f t="shared" si="60"/>
        <v/>
      </c>
      <c r="U497">
        <f t="shared" si="61"/>
        <v>0</v>
      </c>
      <c r="W497" s="175" t="str">
        <f t="shared" si="62"/>
        <v/>
      </c>
    </row>
    <row r="498" spans="1:23" ht="15" x14ac:dyDescent="0.2">
      <c r="A498" s="102">
        <v>475</v>
      </c>
      <c r="B498" s="104" t="str">
        <f>IF(G498="","",VLOOKUP(G498,'Account Codes'!$A$2:$C$788,3,FALSE))</f>
        <v/>
      </c>
      <c r="C498" s="183" t="str">
        <f t="shared" si="63"/>
        <v/>
      </c>
      <c r="D498" s="81"/>
      <c r="E498" s="112" t="str">
        <f>IF(AND(LEN(D498)&gt;0,LEN(C498)&gt;0),"ERROR - please do not enter internal order AND cost centre",IF(LEN(C498)&gt;0,VLOOKUP(C498,'Account Codes'!$E$2:$F$5001,2,FALSE),IF(LEN(D498)&gt;0,VLOOKUP(D498,'Account Codes'!$H$2:$I$12186,2,FALSE),"")))</f>
        <v/>
      </c>
      <c r="F498" s="81"/>
      <c r="G498" s="61"/>
      <c r="H498" s="112" t="str">
        <f>IF(LEN(G498)=0,"",VLOOKUP(VALUE(G498),'Account Codes'!$A$2:$C$788,2,FALSE))</f>
        <v/>
      </c>
      <c r="I498" s="50"/>
      <c r="J498" s="184" t="s">
        <v>18</v>
      </c>
      <c r="K498" s="51"/>
      <c r="L498" s="102">
        <f t="shared" si="56"/>
        <v>0</v>
      </c>
      <c r="M498" s="122">
        <f t="shared" si="57"/>
        <v>0</v>
      </c>
      <c r="N498" s="51"/>
      <c r="O498" s="51"/>
      <c r="P498" s="122">
        <f t="shared" si="58"/>
        <v>0</v>
      </c>
      <c r="Q498" s="179"/>
      <c r="R498" s="175"/>
      <c r="S498" s="176" t="str">
        <f t="shared" si="59"/>
        <v/>
      </c>
      <c r="T498" s="65" t="str">
        <f t="shared" si="60"/>
        <v/>
      </c>
      <c r="U498">
        <f t="shared" si="61"/>
        <v>0</v>
      </c>
      <c r="W498" s="175" t="str">
        <f t="shared" si="62"/>
        <v/>
      </c>
    </row>
    <row r="499" spans="1:23" ht="15" x14ac:dyDescent="0.2">
      <c r="A499" s="102">
        <v>476</v>
      </c>
      <c r="B499" s="104" t="str">
        <f>IF(G499="","",VLOOKUP(G499,'Account Codes'!$A$2:$C$788,3,FALSE))</f>
        <v/>
      </c>
      <c r="C499" s="183" t="str">
        <f t="shared" si="63"/>
        <v/>
      </c>
      <c r="D499" s="81"/>
      <c r="E499" s="112" t="str">
        <f>IF(AND(LEN(D499)&gt;0,LEN(C499)&gt;0),"ERROR - please do not enter internal order AND cost centre",IF(LEN(C499)&gt;0,VLOOKUP(C499,'Account Codes'!$E$2:$F$5001,2,FALSE),IF(LEN(D499)&gt;0,VLOOKUP(D499,'Account Codes'!$H$2:$I$12186,2,FALSE),"")))</f>
        <v/>
      </c>
      <c r="F499" s="81"/>
      <c r="G499" s="61"/>
      <c r="H499" s="112" t="str">
        <f>IF(LEN(G499)=0,"",VLOOKUP(VALUE(G499),'Account Codes'!$A$2:$C$788,2,FALSE))</f>
        <v/>
      </c>
      <c r="I499" s="50"/>
      <c r="J499" s="184" t="s">
        <v>18</v>
      </c>
      <c r="K499" s="51"/>
      <c r="L499" s="102">
        <f t="shared" si="56"/>
        <v>0</v>
      </c>
      <c r="M499" s="122">
        <f t="shared" si="57"/>
        <v>0</v>
      </c>
      <c r="N499" s="51"/>
      <c r="O499" s="51"/>
      <c r="P499" s="122">
        <f t="shared" si="58"/>
        <v>0</v>
      </c>
      <c r="Q499" s="179"/>
      <c r="R499" s="175"/>
      <c r="S499" s="176" t="str">
        <f t="shared" si="59"/>
        <v/>
      </c>
      <c r="T499" s="65" t="str">
        <f t="shared" si="60"/>
        <v/>
      </c>
      <c r="U499">
        <f t="shared" si="61"/>
        <v>0</v>
      </c>
      <c r="W499" s="175" t="str">
        <f t="shared" si="62"/>
        <v/>
      </c>
    </row>
    <row r="500" spans="1:23" ht="15" x14ac:dyDescent="0.2">
      <c r="A500" s="102">
        <v>477</v>
      </c>
      <c r="B500" s="104" t="str">
        <f>IF(G500="","",VLOOKUP(G500,'Account Codes'!$A$2:$C$788,3,FALSE))</f>
        <v/>
      </c>
      <c r="C500" s="183" t="str">
        <f t="shared" si="63"/>
        <v/>
      </c>
      <c r="D500" s="81"/>
      <c r="E500" s="112" t="str">
        <f>IF(AND(LEN(D500)&gt;0,LEN(C500)&gt;0),"ERROR - please do not enter internal order AND cost centre",IF(LEN(C500)&gt;0,VLOOKUP(C500,'Account Codes'!$E$2:$F$5001,2,FALSE),IF(LEN(D500)&gt;0,VLOOKUP(D500,'Account Codes'!$H$2:$I$12186,2,FALSE),"")))</f>
        <v/>
      </c>
      <c r="F500" s="81"/>
      <c r="G500" s="61"/>
      <c r="H500" s="112" t="str">
        <f>IF(LEN(G500)=0,"",VLOOKUP(VALUE(G500),'Account Codes'!$A$2:$C$788,2,FALSE))</f>
        <v/>
      </c>
      <c r="I500" s="50"/>
      <c r="J500" s="184" t="s">
        <v>18</v>
      </c>
      <c r="K500" s="51"/>
      <c r="L500" s="102">
        <f t="shared" si="56"/>
        <v>0</v>
      </c>
      <c r="M500" s="122">
        <f t="shared" si="57"/>
        <v>0</v>
      </c>
      <c r="N500" s="51"/>
      <c r="O500" s="51"/>
      <c r="P500" s="122">
        <f t="shared" si="58"/>
        <v>0</v>
      </c>
      <c r="Q500" s="179"/>
      <c r="R500" s="175"/>
      <c r="S500" s="176" t="str">
        <f t="shared" si="59"/>
        <v/>
      </c>
      <c r="T500" s="65" t="str">
        <f t="shared" si="60"/>
        <v/>
      </c>
      <c r="U500">
        <f t="shared" si="61"/>
        <v>0</v>
      </c>
      <c r="W500" s="175" t="str">
        <f t="shared" si="62"/>
        <v/>
      </c>
    </row>
    <row r="501" spans="1:23" ht="15" x14ac:dyDescent="0.2">
      <c r="A501" s="102">
        <v>478</v>
      </c>
      <c r="B501" s="104" t="str">
        <f>IF(G501="","",VLOOKUP(G501,'Account Codes'!$A$2:$C$788,3,FALSE))</f>
        <v/>
      </c>
      <c r="C501" s="183" t="str">
        <f t="shared" si="63"/>
        <v/>
      </c>
      <c r="D501" s="81"/>
      <c r="E501" s="112" t="str">
        <f>IF(AND(LEN(D501)&gt;0,LEN(C501)&gt;0),"ERROR - please do not enter internal order AND cost centre",IF(LEN(C501)&gt;0,VLOOKUP(C501,'Account Codes'!$E$2:$F$5001,2,FALSE),IF(LEN(D501)&gt;0,VLOOKUP(D501,'Account Codes'!$H$2:$I$12186,2,FALSE),"")))</f>
        <v/>
      </c>
      <c r="F501" s="81"/>
      <c r="G501" s="61"/>
      <c r="H501" s="112" t="str">
        <f>IF(LEN(G501)=0,"",VLOOKUP(VALUE(G501),'Account Codes'!$A$2:$C$788,2,FALSE))</f>
        <v/>
      </c>
      <c r="I501" s="50"/>
      <c r="J501" s="184" t="s">
        <v>18</v>
      </c>
      <c r="K501" s="51"/>
      <c r="L501" s="102">
        <f t="shared" si="56"/>
        <v>0</v>
      </c>
      <c r="M501" s="122">
        <f t="shared" si="57"/>
        <v>0</v>
      </c>
      <c r="N501" s="51"/>
      <c r="O501" s="51"/>
      <c r="P501" s="122">
        <f t="shared" si="58"/>
        <v>0</v>
      </c>
      <c r="Q501" s="179"/>
      <c r="R501" s="175"/>
      <c r="S501" s="176" t="str">
        <f t="shared" si="59"/>
        <v/>
      </c>
      <c r="T501" s="65" t="str">
        <f t="shared" si="60"/>
        <v/>
      </c>
      <c r="U501">
        <f t="shared" si="61"/>
        <v>0</v>
      </c>
      <c r="W501" s="175" t="str">
        <f t="shared" si="62"/>
        <v/>
      </c>
    </row>
    <row r="502" spans="1:23" ht="15" x14ac:dyDescent="0.2">
      <c r="A502" s="102">
        <v>479</v>
      </c>
      <c r="B502" s="104" t="str">
        <f>IF(G502="","",VLOOKUP(G502,'Account Codes'!$A$2:$C$788,3,FALSE))</f>
        <v/>
      </c>
      <c r="C502" s="183" t="str">
        <f t="shared" si="63"/>
        <v/>
      </c>
      <c r="D502" s="81"/>
      <c r="E502" s="112" t="str">
        <f>IF(AND(LEN(D502)&gt;0,LEN(C502)&gt;0),"ERROR - please do not enter internal order AND cost centre",IF(LEN(C502)&gt;0,VLOOKUP(C502,'Account Codes'!$E$2:$F$5001,2,FALSE),IF(LEN(D502)&gt;0,VLOOKUP(D502,'Account Codes'!$H$2:$I$12186,2,FALSE),"")))</f>
        <v/>
      </c>
      <c r="F502" s="81"/>
      <c r="G502" s="61"/>
      <c r="H502" s="112" t="str">
        <f>IF(LEN(G502)=0,"",VLOOKUP(VALUE(G502),'Account Codes'!$A$2:$C$788,2,FALSE))</f>
        <v/>
      </c>
      <c r="I502" s="50"/>
      <c r="J502" s="184" t="s">
        <v>18</v>
      </c>
      <c r="K502" s="51"/>
      <c r="L502" s="102">
        <f t="shared" si="56"/>
        <v>0</v>
      </c>
      <c r="M502" s="122">
        <f t="shared" si="57"/>
        <v>0</v>
      </c>
      <c r="N502" s="51"/>
      <c r="O502" s="51"/>
      <c r="P502" s="122">
        <f t="shared" si="58"/>
        <v>0</v>
      </c>
      <c r="Q502" s="179"/>
      <c r="R502" s="175"/>
      <c r="S502" s="176" t="str">
        <f t="shared" si="59"/>
        <v/>
      </c>
      <c r="T502" s="65" t="str">
        <f t="shared" si="60"/>
        <v/>
      </c>
      <c r="U502">
        <f t="shared" si="61"/>
        <v>0</v>
      </c>
      <c r="W502" s="175" t="str">
        <f t="shared" si="62"/>
        <v/>
      </c>
    </row>
    <row r="503" spans="1:23" ht="15" x14ac:dyDescent="0.2">
      <c r="A503" s="102">
        <v>480</v>
      </c>
      <c r="B503" s="104" t="str">
        <f>IF(G503="","",VLOOKUP(G503,'Account Codes'!$A$2:$C$788,3,FALSE))</f>
        <v/>
      </c>
      <c r="C503" s="183" t="str">
        <f t="shared" si="63"/>
        <v/>
      </c>
      <c r="D503" s="81"/>
      <c r="E503" s="112" t="str">
        <f>IF(AND(LEN(D503)&gt;0,LEN(C503)&gt;0),"ERROR - please do not enter internal order AND cost centre",IF(LEN(C503)&gt;0,VLOOKUP(C503,'Account Codes'!$E$2:$F$5001,2,FALSE),IF(LEN(D503)&gt;0,VLOOKUP(D503,'Account Codes'!$H$2:$I$12186,2,FALSE),"")))</f>
        <v/>
      </c>
      <c r="F503" s="81"/>
      <c r="G503" s="61"/>
      <c r="H503" s="112" t="str">
        <f>IF(LEN(G503)=0,"",VLOOKUP(VALUE(G503),'Account Codes'!$A$2:$C$788,2,FALSE))</f>
        <v/>
      </c>
      <c r="I503" s="50"/>
      <c r="J503" s="184" t="s">
        <v>18</v>
      </c>
      <c r="K503" s="51"/>
      <c r="L503" s="102">
        <f t="shared" si="56"/>
        <v>0</v>
      </c>
      <c r="M503" s="122">
        <f t="shared" si="57"/>
        <v>0</v>
      </c>
      <c r="N503" s="51"/>
      <c r="O503" s="51"/>
      <c r="P503" s="122">
        <f t="shared" si="58"/>
        <v>0</v>
      </c>
      <c r="Q503" s="179"/>
      <c r="R503" s="175"/>
      <c r="S503" s="176" t="str">
        <f t="shared" si="59"/>
        <v/>
      </c>
      <c r="T503" s="65" t="str">
        <f t="shared" si="60"/>
        <v/>
      </c>
      <c r="U503">
        <f t="shared" si="61"/>
        <v>0</v>
      </c>
      <c r="W503" s="175" t="str">
        <f t="shared" si="62"/>
        <v/>
      </c>
    </row>
    <row r="504" spans="1:23" ht="15" x14ac:dyDescent="0.2">
      <c r="A504" s="102">
        <v>481</v>
      </c>
      <c r="B504" s="104" t="str">
        <f>IF(G504="","",VLOOKUP(G504,'Account Codes'!$A$2:$C$788,3,FALSE))</f>
        <v/>
      </c>
      <c r="C504" s="183" t="str">
        <f t="shared" si="63"/>
        <v/>
      </c>
      <c r="D504" s="81"/>
      <c r="E504" s="112" t="str">
        <f>IF(AND(LEN(D504)&gt;0,LEN(C504)&gt;0),"ERROR - please do not enter internal order AND cost centre",IF(LEN(C504)&gt;0,VLOOKUP(C504,'Account Codes'!$E$2:$F$5001,2,FALSE),IF(LEN(D504)&gt;0,VLOOKUP(D504,'Account Codes'!$H$2:$I$12186,2,FALSE),"")))</f>
        <v/>
      </c>
      <c r="F504" s="81"/>
      <c r="G504" s="61"/>
      <c r="H504" s="112" t="str">
        <f>IF(LEN(G504)=0,"",VLOOKUP(VALUE(G504),'Account Codes'!$A$2:$C$788,2,FALSE))</f>
        <v/>
      </c>
      <c r="I504" s="50"/>
      <c r="J504" s="184" t="s">
        <v>18</v>
      </c>
      <c r="K504" s="51"/>
      <c r="L504" s="102">
        <f t="shared" si="56"/>
        <v>0</v>
      </c>
      <c r="M504" s="122">
        <f t="shared" si="57"/>
        <v>0</v>
      </c>
      <c r="N504" s="51"/>
      <c r="O504" s="51"/>
      <c r="P504" s="122">
        <f t="shared" si="58"/>
        <v>0</v>
      </c>
      <c r="Q504" s="179"/>
      <c r="R504" s="175"/>
      <c r="S504" s="176" t="str">
        <f t="shared" si="59"/>
        <v/>
      </c>
      <c r="T504" s="65" t="str">
        <f t="shared" si="60"/>
        <v/>
      </c>
      <c r="U504">
        <f t="shared" si="61"/>
        <v>0</v>
      </c>
      <c r="W504" s="175" t="str">
        <f t="shared" si="62"/>
        <v/>
      </c>
    </row>
    <row r="505" spans="1:23" ht="15" x14ac:dyDescent="0.2">
      <c r="A505" s="102">
        <v>482</v>
      </c>
      <c r="B505" s="104" t="str">
        <f>IF(G505="","",VLOOKUP(G505,'Account Codes'!$A$2:$C$788,3,FALSE))</f>
        <v/>
      </c>
      <c r="C505" s="183" t="str">
        <f t="shared" si="63"/>
        <v/>
      </c>
      <c r="D505" s="81"/>
      <c r="E505" s="112" t="str">
        <f>IF(AND(LEN(D505)&gt;0,LEN(C505)&gt;0),"ERROR - please do not enter internal order AND cost centre",IF(LEN(C505)&gt;0,VLOOKUP(C505,'Account Codes'!$E$2:$F$5001,2,FALSE),IF(LEN(D505)&gt;0,VLOOKUP(D505,'Account Codes'!$H$2:$I$12186,2,FALSE),"")))</f>
        <v/>
      </c>
      <c r="F505" s="81"/>
      <c r="G505" s="61"/>
      <c r="H505" s="112" t="str">
        <f>IF(LEN(G505)=0,"",VLOOKUP(VALUE(G505),'Account Codes'!$A$2:$C$788,2,FALSE))</f>
        <v/>
      </c>
      <c r="I505" s="50"/>
      <c r="J505" s="184" t="s">
        <v>18</v>
      </c>
      <c r="K505" s="51"/>
      <c r="L505" s="102">
        <f t="shared" si="56"/>
        <v>0</v>
      </c>
      <c r="M505" s="122">
        <f t="shared" si="57"/>
        <v>0</v>
      </c>
      <c r="N505" s="51"/>
      <c r="O505" s="51"/>
      <c r="P505" s="122">
        <f t="shared" si="58"/>
        <v>0</v>
      </c>
      <c r="Q505" s="179"/>
      <c r="R505" s="175"/>
      <c r="S505" s="176" t="str">
        <f t="shared" si="59"/>
        <v/>
      </c>
      <c r="T505" s="65" t="str">
        <f t="shared" si="60"/>
        <v/>
      </c>
      <c r="U505">
        <f t="shared" si="61"/>
        <v>0</v>
      </c>
      <c r="W505" s="175" t="str">
        <f t="shared" si="62"/>
        <v/>
      </c>
    </row>
    <row r="506" spans="1:23" ht="15" x14ac:dyDescent="0.2">
      <c r="A506" s="102">
        <v>483</v>
      </c>
      <c r="B506" s="104" t="str">
        <f>IF(G506="","",VLOOKUP(G506,'Account Codes'!$A$2:$C$788,3,FALSE))</f>
        <v/>
      </c>
      <c r="C506" s="183" t="str">
        <f t="shared" si="63"/>
        <v/>
      </c>
      <c r="D506" s="81"/>
      <c r="E506" s="112" t="str">
        <f>IF(AND(LEN(D506)&gt;0,LEN(C506)&gt;0),"ERROR - please do not enter internal order AND cost centre",IF(LEN(C506)&gt;0,VLOOKUP(C506,'Account Codes'!$E$2:$F$5001,2,FALSE),IF(LEN(D506)&gt;0,VLOOKUP(D506,'Account Codes'!$H$2:$I$12186,2,FALSE),"")))</f>
        <v/>
      </c>
      <c r="F506" s="81"/>
      <c r="G506" s="61"/>
      <c r="H506" s="112" t="str">
        <f>IF(LEN(G506)=0,"",VLOOKUP(VALUE(G506),'Account Codes'!$A$2:$C$788,2,FALSE))</f>
        <v/>
      </c>
      <c r="I506" s="50"/>
      <c r="J506" s="184" t="s">
        <v>18</v>
      </c>
      <c r="K506" s="51"/>
      <c r="L506" s="102">
        <f t="shared" si="56"/>
        <v>0</v>
      </c>
      <c r="M506" s="122">
        <f t="shared" si="57"/>
        <v>0</v>
      </c>
      <c r="N506" s="51"/>
      <c r="O506" s="51"/>
      <c r="P506" s="122">
        <f t="shared" si="58"/>
        <v>0</v>
      </c>
      <c r="Q506" s="179"/>
      <c r="R506" s="175"/>
      <c r="S506" s="176" t="str">
        <f t="shared" si="59"/>
        <v/>
      </c>
      <c r="T506" s="65" t="str">
        <f t="shared" si="60"/>
        <v/>
      </c>
      <c r="U506">
        <f t="shared" si="61"/>
        <v>0</v>
      </c>
      <c r="W506" s="175" t="str">
        <f t="shared" si="62"/>
        <v/>
      </c>
    </row>
    <row r="507" spans="1:23" ht="15" x14ac:dyDescent="0.2">
      <c r="A507" s="102">
        <v>484</v>
      </c>
      <c r="B507" s="104" t="str">
        <f>IF(G507="","",VLOOKUP(G507,'Account Codes'!$A$2:$C$788,3,FALSE))</f>
        <v/>
      </c>
      <c r="C507" s="183" t="str">
        <f t="shared" si="63"/>
        <v/>
      </c>
      <c r="D507" s="81"/>
      <c r="E507" s="112" t="str">
        <f>IF(AND(LEN(D507)&gt;0,LEN(C507)&gt;0),"ERROR - please do not enter internal order AND cost centre",IF(LEN(C507)&gt;0,VLOOKUP(C507,'Account Codes'!$E$2:$F$5001,2,FALSE),IF(LEN(D507)&gt;0,VLOOKUP(D507,'Account Codes'!$H$2:$I$12186,2,FALSE),"")))</f>
        <v/>
      </c>
      <c r="F507" s="81"/>
      <c r="G507" s="61"/>
      <c r="H507" s="112" t="str">
        <f>IF(LEN(G507)=0,"",VLOOKUP(VALUE(G507),'Account Codes'!$A$2:$C$788,2,FALSE))</f>
        <v/>
      </c>
      <c r="I507" s="50"/>
      <c r="J507" s="184" t="s">
        <v>18</v>
      </c>
      <c r="K507" s="51"/>
      <c r="L507" s="102">
        <f t="shared" si="56"/>
        <v>0</v>
      </c>
      <c r="M507" s="122">
        <f t="shared" si="57"/>
        <v>0</v>
      </c>
      <c r="N507" s="51"/>
      <c r="O507" s="51"/>
      <c r="P507" s="122">
        <f t="shared" si="58"/>
        <v>0</v>
      </c>
      <c r="Q507" s="179"/>
      <c r="R507" s="175"/>
      <c r="S507" s="176" t="str">
        <f t="shared" si="59"/>
        <v/>
      </c>
      <c r="T507" s="65" t="str">
        <f t="shared" si="60"/>
        <v/>
      </c>
      <c r="U507">
        <f t="shared" si="61"/>
        <v>0</v>
      </c>
      <c r="W507" s="175" t="str">
        <f t="shared" si="62"/>
        <v/>
      </c>
    </row>
    <row r="508" spans="1:23" ht="15" x14ac:dyDescent="0.2">
      <c r="A508" s="102">
        <v>485</v>
      </c>
      <c r="B508" s="104" t="str">
        <f>IF(G508="","",VLOOKUP(G508,'Account Codes'!$A$2:$C$788,3,FALSE))</f>
        <v/>
      </c>
      <c r="C508" s="183" t="str">
        <f t="shared" si="63"/>
        <v/>
      </c>
      <c r="D508" s="81"/>
      <c r="E508" s="112" t="str">
        <f>IF(AND(LEN(D508)&gt;0,LEN(C508)&gt;0),"ERROR - please do not enter internal order AND cost centre",IF(LEN(C508)&gt;0,VLOOKUP(C508,'Account Codes'!$E$2:$F$5001,2,FALSE),IF(LEN(D508)&gt;0,VLOOKUP(D508,'Account Codes'!$H$2:$I$12186,2,FALSE),"")))</f>
        <v/>
      </c>
      <c r="F508" s="81"/>
      <c r="G508" s="61"/>
      <c r="H508" s="112" t="str">
        <f>IF(LEN(G508)=0,"",VLOOKUP(VALUE(G508),'Account Codes'!$A$2:$C$788,2,FALSE))</f>
        <v/>
      </c>
      <c r="I508" s="50"/>
      <c r="J508" s="184" t="s">
        <v>18</v>
      </c>
      <c r="K508" s="51"/>
      <c r="L508" s="102">
        <f t="shared" si="56"/>
        <v>0</v>
      </c>
      <c r="M508" s="122">
        <f t="shared" si="57"/>
        <v>0</v>
      </c>
      <c r="N508" s="51"/>
      <c r="O508" s="51"/>
      <c r="P508" s="122">
        <f t="shared" si="58"/>
        <v>0</v>
      </c>
      <c r="Q508" s="179"/>
      <c r="R508" s="175"/>
      <c r="S508" s="176" t="str">
        <f t="shared" si="59"/>
        <v/>
      </c>
      <c r="T508" s="65" t="str">
        <f t="shared" si="60"/>
        <v/>
      </c>
      <c r="U508">
        <f t="shared" si="61"/>
        <v>0</v>
      </c>
      <c r="W508" s="175" t="str">
        <f t="shared" si="62"/>
        <v/>
      </c>
    </row>
    <row r="509" spans="1:23" ht="15" x14ac:dyDescent="0.2">
      <c r="A509" s="102">
        <v>486</v>
      </c>
      <c r="B509" s="104" t="str">
        <f>IF(G509="","",VLOOKUP(G509,'Account Codes'!$A$2:$C$788,3,FALSE))</f>
        <v/>
      </c>
      <c r="C509" s="183" t="str">
        <f t="shared" si="63"/>
        <v/>
      </c>
      <c r="D509" s="81"/>
      <c r="E509" s="112" t="str">
        <f>IF(AND(LEN(D509)&gt;0,LEN(C509)&gt;0),"ERROR - please do not enter internal order AND cost centre",IF(LEN(C509)&gt;0,VLOOKUP(C509,'Account Codes'!$E$2:$F$5001,2,FALSE),IF(LEN(D509)&gt;0,VLOOKUP(D509,'Account Codes'!$H$2:$I$12186,2,FALSE),"")))</f>
        <v/>
      </c>
      <c r="F509" s="81"/>
      <c r="G509" s="61"/>
      <c r="H509" s="112" t="str">
        <f>IF(LEN(G509)=0,"",VLOOKUP(VALUE(G509),'Account Codes'!$A$2:$C$788,2,FALSE))</f>
        <v/>
      </c>
      <c r="I509" s="50"/>
      <c r="J509" s="184" t="s">
        <v>18</v>
      </c>
      <c r="K509" s="51"/>
      <c r="L509" s="102">
        <f t="shared" si="56"/>
        <v>0</v>
      </c>
      <c r="M509" s="122">
        <f t="shared" si="57"/>
        <v>0</v>
      </c>
      <c r="N509" s="51"/>
      <c r="O509" s="51"/>
      <c r="P509" s="122">
        <f t="shared" si="58"/>
        <v>0</v>
      </c>
      <c r="Q509" s="179"/>
      <c r="R509" s="175"/>
      <c r="S509" s="176" t="str">
        <f t="shared" si="59"/>
        <v/>
      </c>
      <c r="T509" s="65" t="str">
        <f t="shared" si="60"/>
        <v/>
      </c>
      <c r="U509">
        <f t="shared" si="61"/>
        <v>0</v>
      </c>
      <c r="W509" s="175" t="str">
        <f t="shared" si="62"/>
        <v/>
      </c>
    </row>
    <row r="510" spans="1:23" ht="15" x14ac:dyDescent="0.2">
      <c r="A510" s="102">
        <v>487</v>
      </c>
      <c r="B510" s="104" t="str">
        <f>IF(G510="","",VLOOKUP(G510,'Account Codes'!$A$2:$C$788,3,FALSE))</f>
        <v/>
      </c>
      <c r="C510" s="183" t="str">
        <f t="shared" si="63"/>
        <v/>
      </c>
      <c r="D510" s="81"/>
      <c r="E510" s="112" t="str">
        <f>IF(AND(LEN(D510)&gt;0,LEN(C510)&gt;0),"ERROR - please do not enter internal order AND cost centre",IF(LEN(C510)&gt;0,VLOOKUP(C510,'Account Codes'!$E$2:$F$5001,2,FALSE),IF(LEN(D510)&gt;0,VLOOKUP(D510,'Account Codes'!$H$2:$I$12186,2,FALSE),"")))</f>
        <v/>
      </c>
      <c r="F510" s="81"/>
      <c r="G510" s="61"/>
      <c r="H510" s="112" t="str">
        <f>IF(LEN(G510)=0,"",VLOOKUP(VALUE(G510),'Account Codes'!$A$2:$C$788,2,FALSE))</f>
        <v/>
      </c>
      <c r="I510" s="50"/>
      <c r="J510" s="184" t="s">
        <v>18</v>
      </c>
      <c r="K510" s="51"/>
      <c r="L510" s="102">
        <f t="shared" si="56"/>
        <v>0</v>
      </c>
      <c r="M510" s="122">
        <f t="shared" si="57"/>
        <v>0</v>
      </c>
      <c r="N510" s="51"/>
      <c r="O510" s="51"/>
      <c r="P510" s="122">
        <f t="shared" si="58"/>
        <v>0</v>
      </c>
      <c r="Q510" s="179"/>
      <c r="R510" s="175"/>
      <c r="S510" s="176" t="str">
        <f t="shared" si="59"/>
        <v/>
      </c>
      <c r="T510" s="65" t="str">
        <f t="shared" si="60"/>
        <v/>
      </c>
      <c r="U510">
        <f t="shared" si="61"/>
        <v>0</v>
      </c>
      <c r="W510" s="175" t="str">
        <f t="shared" si="62"/>
        <v/>
      </c>
    </row>
    <row r="511" spans="1:23" ht="15" x14ac:dyDescent="0.2">
      <c r="A511" s="102">
        <v>488</v>
      </c>
      <c r="B511" s="104" t="str">
        <f>IF(G511="","",VLOOKUP(G511,'Account Codes'!$A$2:$C$788,3,FALSE))</f>
        <v/>
      </c>
      <c r="C511" s="183" t="str">
        <f t="shared" si="63"/>
        <v/>
      </c>
      <c r="D511" s="81"/>
      <c r="E511" s="112" t="str">
        <f>IF(AND(LEN(D511)&gt;0,LEN(C511)&gt;0),"ERROR - please do not enter internal order AND cost centre",IF(LEN(C511)&gt;0,VLOOKUP(C511,'Account Codes'!$E$2:$F$5001,2,FALSE),IF(LEN(D511)&gt;0,VLOOKUP(D511,'Account Codes'!$H$2:$I$12186,2,FALSE),"")))</f>
        <v/>
      </c>
      <c r="F511" s="81"/>
      <c r="G511" s="61"/>
      <c r="H511" s="112" t="str">
        <f>IF(LEN(G511)=0,"",VLOOKUP(VALUE(G511),'Account Codes'!$A$2:$C$788,2,FALSE))</f>
        <v/>
      </c>
      <c r="I511" s="50"/>
      <c r="J511" s="184" t="s">
        <v>18</v>
      </c>
      <c r="K511" s="51"/>
      <c r="L511" s="102">
        <f t="shared" si="56"/>
        <v>0</v>
      </c>
      <c r="M511" s="122">
        <f t="shared" si="57"/>
        <v>0</v>
      </c>
      <c r="N511" s="51"/>
      <c r="O511" s="51"/>
      <c r="P511" s="122">
        <f t="shared" si="58"/>
        <v>0</v>
      </c>
      <c r="Q511" s="179"/>
      <c r="R511" s="175"/>
      <c r="S511" s="176" t="str">
        <f t="shared" si="59"/>
        <v/>
      </c>
      <c r="T511" s="65" t="str">
        <f t="shared" si="60"/>
        <v/>
      </c>
      <c r="U511">
        <f t="shared" si="61"/>
        <v>0</v>
      </c>
      <c r="W511" s="175" t="str">
        <f t="shared" si="62"/>
        <v/>
      </c>
    </row>
    <row r="512" spans="1:23" ht="15" x14ac:dyDescent="0.2">
      <c r="A512" s="102">
        <v>489</v>
      </c>
      <c r="B512" s="104" t="str">
        <f>IF(G512="","",VLOOKUP(G512,'Account Codes'!$A$2:$C$788,3,FALSE))</f>
        <v/>
      </c>
      <c r="C512" s="183" t="str">
        <f t="shared" si="63"/>
        <v/>
      </c>
      <c r="D512" s="81"/>
      <c r="E512" s="112" t="str">
        <f>IF(AND(LEN(D512)&gt;0,LEN(C512)&gt;0),"ERROR - please do not enter internal order AND cost centre",IF(LEN(C512)&gt;0,VLOOKUP(C512,'Account Codes'!$E$2:$F$5001,2,FALSE),IF(LEN(D512)&gt;0,VLOOKUP(D512,'Account Codes'!$H$2:$I$12186,2,FALSE),"")))</f>
        <v/>
      </c>
      <c r="F512" s="81"/>
      <c r="G512" s="61"/>
      <c r="H512" s="112" t="str">
        <f>IF(LEN(G512)=0,"",VLOOKUP(VALUE(G512),'Account Codes'!$A$2:$C$788,2,FALSE))</f>
        <v/>
      </c>
      <c r="I512" s="50"/>
      <c r="J512" s="184" t="s">
        <v>18</v>
      </c>
      <c r="K512" s="51"/>
      <c r="L512" s="102">
        <f t="shared" si="56"/>
        <v>0</v>
      </c>
      <c r="M512" s="122">
        <f t="shared" si="57"/>
        <v>0</v>
      </c>
      <c r="N512" s="51"/>
      <c r="O512" s="51"/>
      <c r="P512" s="122">
        <f t="shared" si="58"/>
        <v>0</v>
      </c>
      <c r="Q512" s="179"/>
      <c r="R512" s="175"/>
      <c r="S512" s="176" t="str">
        <f t="shared" si="59"/>
        <v/>
      </c>
      <c r="T512" s="65" t="str">
        <f t="shared" si="60"/>
        <v/>
      </c>
      <c r="U512">
        <f t="shared" si="61"/>
        <v>0</v>
      </c>
      <c r="W512" s="175" t="str">
        <f t="shared" si="62"/>
        <v/>
      </c>
    </row>
    <row r="513" spans="1:23" ht="15" x14ac:dyDescent="0.2">
      <c r="A513" s="102">
        <v>490</v>
      </c>
      <c r="B513" s="104" t="str">
        <f>IF(G513="","",VLOOKUP(G513,'Account Codes'!$A$2:$C$788,3,FALSE))</f>
        <v/>
      </c>
      <c r="C513" s="183" t="str">
        <f t="shared" si="63"/>
        <v/>
      </c>
      <c r="D513" s="81"/>
      <c r="E513" s="112" t="str">
        <f>IF(AND(LEN(D513)&gt;0,LEN(C513)&gt;0),"ERROR - please do not enter internal order AND cost centre",IF(LEN(C513)&gt;0,VLOOKUP(C513,'Account Codes'!$E$2:$F$5001,2,FALSE),IF(LEN(D513)&gt;0,VLOOKUP(D513,'Account Codes'!$H$2:$I$12186,2,FALSE),"")))</f>
        <v/>
      </c>
      <c r="F513" s="81"/>
      <c r="G513" s="61"/>
      <c r="H513" s="112" t="str">
        <f>IF(LEN(G513)=0,"",VLOOKUP(VALUE(G513),'Account Codes'!$A$2:$C$788,2,FALSE))</f>
        <v/>
      </c>
      <c r="I513" s="50"/>
      <c r="J513" s="184" t="s">
        <v>18</v>
      </c>
      <c r="K513" s="51"/>
      <c r="L513" s="102">
        <f t="shared" si="56"/>
        <v>0</v>
      </c>
      <c r="M513" s="122">
        <f t="shared" si="57"/>
        <v>0</v>
      </c>
      <c r="N513" s="51"/>
      <c r="O513" s="51"/>
      <c r="P513" s="122">
        <f t="shared" si="58"/>
        <v>0</v>
      </c>
      <c r="Q513" s="179"/>
      <c r="R513" s="175"/>
      <c r="S513" s="176" t="str">
        <f t="shared" si="59"/>
        <v/>
      </c>
      <c r="T513" s="65" t="str">
        <f t="shared" si="60"/>
        <v/>
      </c>
      <c r="U513">
        <f t="shared" si="61"/>
        <v>0</v>
      </c>
      <c r="W513" s="175" t="str">
        <f t="shared" si="62"/>
        <v/>
      </c>
    </row>
    <row r="514" spans="1:23" ht="15" x14ac:dyDescent="0.2">
      <c r="A514" s="102">
        <v>491</v>
      </c>
      <c r="B514" s="104" t="str">
        <f>IF(G514="","",VLOOKUP(G514,'Account Codes'!$A$2:$C$788,3,FALSE))</f>
        <v/>
      </c>
      <c r="C514" s="183" t="str">
        <f t="shared" si="63"/>
        <v/>
      </c>
      <c r="D514" s="81"/>
      <c r="E514" s="112" t="str">
        <f>IF(AND(LEN(D514)&gt;0,LEN(C514)&gt;0),"ERROR - please do not enter internal order AND cost centre",IF(LEN(C514)&gt;0,VLOOKUP(C514,'Account Codes'!$E$2:$F$5001,2,FALSE),IF(LEN(D514)&gt;0,VLOOKUP(D514,'Account Codes'!$H$2:$I$12186,2,FALSE),"")))</f>
        <v/>
      </c>
      <c r="F514" s="81"/>
      <c r="G514" s="61"/>
      <c r="H514" s="112" t="str">
        <f>IF(LEN(G514)=0,"",VLOOKUP(VALUE(G514),'Account Codes'!$A$2:$C$788,2,FALSE))</f>
        <v/>
      </c>
      <c r="I514" s="50"/>
      <c r="J514" s="184" t="s">
        <v>18</v>
      </c>
      <c r="K514" s="51"/>
      <c r="L514" s="102">
        <f t="shared" si="56"/>
        <v>0</v>
      </c>
      <c r="M514" s="122">
        <f t="shared" si="57"/>
        <v>0</v>
      </c>
      <c r="N514" s="51"/>
      <c r="O514" s="51"/>
      <c r="P514" s="122">
        <f t="shared" si="58"/>
        <v>0</v>
      </c>
      <c r="Q514" s="179"/>
      <c r="R514" s="175"/>
      <c r="S514" s="176" t="str">
        <f t="shared" si="59"/>
        <v/>
      </c>
      <c r="T514" s="65" t="str">
        <f t="shared" si="60"/>
        <v/>
      </c>
      <c r="U514">
        <f t="shared" si="61"/>
        <v>0</v>
      </c>
      <c r="W514" s="175" t="str">
        <f t="shared" si="62"/>
        <v/>
      </c>
    </row>
    <row r="515" spans="1:23" ht="15" x14ac:dyDescent="0.2">
      <c r="A515" s="102">
        <v>492</v>
      </c>
      <c r="B515" s="104" t="str">
        <f>IF(G515="","",VLOOKUP(G515,'Account Codes'!$A$2:$C$788,3,FALSE))</f>
        <v/>
      </c>
      <c r="C515" s="183" t="str">
        <f t="shared" si="63"/>
        <v/>
      </c>
      <c r="D515" s="81"/>
      <c r="E515" s="112" t="str">
        <f>IF(AND(LEN(D515)&gt;0,LEN(C515)&gt;0),"ERROR - please do not enter internal order AND cost centre",IF(LEN(C515)&gt;0,VLOOKUP(C515,'Account Codes'!$E$2:$F$5001,2,FALSE),IF(LEN(D515)&gt;0,VLOOKUP(D515,'Account Codes'!$H$2:$I$12186,2,FALSE),"")))</f>
        <v/>
      </c>
      <c r="F515" s="81"/>
      <c r="G515" s="61"/>
      <c r="H515" s="112" t="str">
        <f>IF(LEN(G515)=0,"",VLOOKUP(VALUE(G515),'Account Codes'!$A$2:$C$788,2,FALSE))</f>
        <v/>
      </c>
      <c r="I515" s="50"/>
      <c r="J515" s="184" t="s">
        <v>18</v>
      </c>
      <c r="K515" s="51"/>
      <c r="L515" s="102">
        <f t="shared" si="56"/>
        <v>0</v>
      </c>
      <c r="M515" s="122">
        <f t="shared" si="57"/>
        <v>0</v>
      </c>
      <c r="N515" s="51"/>
      <c r="O515" s="51"/>
      <c r="P515" s="122">
        <f t="shared" si="58"/>
        <v>0</v>
      </c>
      <c r="Q515" s="179"/>
      <c r="R515" s="175"/>
      <c r="S515" s="176" t="str">
        <f t="shared" si="59"/>
        <v/>
      </c>
      <c r="T515" s="65" t="str">
        <f t="shared" si="60"/>
        <v/>
      </c>
      <c r="U515">
        <f t="shared" si="61"/>
        <v>0</v>
      </c>
      <c r="W515" s="175" t="str">
        <f t="shared" si="62"/>
        <v/>
      </c>
    </row>
    <row r="516" spans="1:23" ht="15" x14ac:dyDescent="0.2">
      <c r="A516" s="102">
        <v>493</v>
      </c>
      <c r="B516" s="104" t="str">
        <f>IF(G516="","",VLOOKUP(G516,'Account Codes'!$A$2:$C$788,3,FALSE))</f>
        <v/>
      </c>
      <c r="C516" s="183" t="str">
        <f t="shared" si="63"/>
        <v/>
      </c>
      <c r="D516" s="81"/>
      <c r="E516" s="112" t="str">
        <f>IF(AND(LEN(D516)&gt;0,LEN(C516)&gt;0),"ERROR - please do not enter internal order AND cost centre",IF(LEN(C516)&gt;0,VLOOKUP(C516,'Account Codes'!$E$2:$F$5001,2,FALSE),IF(LEN(D516)&gt;0,VLOOKUP(D516,'Account Codes'!$H$2:$I$12186,2,FALSE),"")))</f>
        <v/>
      </c>
      <c r="F516" s="81"/>
      <c r="G516" s="61"/>
      <c r="H516" s="112" t="str">
        <f>IF(LEN(G516)=0,"",VLOOKUP(VALUE(G516),'Account Codes'!$A$2:$C$788,2,FALSE))</f>
        <v/>
      </c>
      <c r="I516" s="50"/>
      <c r="J516" s="184" t="s">
        <v>18</v>
      </c>
      <c r="K516" s="51"/>
      <c r="L516" s="102">
        <f t="shared" si="56"/>
        <v>0</v>
      </c>
      <c r="M516" s="122">
        <f t="shared" si="57"/>
        <v>0</v>
      </c>
      <c r="N516" s="51"/>
      <c r="O516" s="51"/>
      <c r="P516" s="122">
        <f t="shared" si="58"/>
        <v>0</v>
      </c>
      <c r="Q516" s="179"/>
      <c r="R516" s="175"/>
      <c r="S516" s="176" t="str">
        <f t="shared" si="59"/>
        <v/>
      </c>
      <c r="T516" s="65" t="str">
        <f t="shared" si="60"/>
        <v/>
      </c>
      <c r="U516">
        <f t="shared" si="61"/>
        <v>0</v>
      </c>
      <c r="W516" s="175" t="str">
        <f t="shared" si="62"/>
        <v/>
      </c>
    </row>
    <row r="517" spans="1:23" ht="15" x14ac:dyDescent="0.2">
      <c r="A517" s="102">
        <v>494</v>
      </c>
      <c r="B517" s="104" t="str">
        <f>IF(G517="","",VLOOKUP(G517,'Account Codes'!$A$2:$C$788,3,FALSE))</f>
        <v/>
      </c>
      <c r="C517" s="183" t="str">
        <f t="shared" si="63"/>
        <v/>
      </c>
      <c r="D517" s="81"/>
      <c r="E517" s="112" t="str">
        <f>IF(AND(LEN(D517)&gt;0,LEN(C517)&gt;0),"ERROR - please do not enter internal order AND cost centre",IF(LEN(C517)&gt;0,VLOOKUP(C517,'Account Codes'!$E$2:$F$5001,2,FALSE),IF(LEN(D517)&gt;0,VLOOKUP(D517,'Account Codes'!$H$2:$I$12186,2,FALSE),"")))</f>
        <v/>
      </c>
      <c r="F517" s="81"/>
      <c r="G517" s="61"/>
      <c r="H517" s="112" t="str">
        <f>IF(LEN(G517)=0,"",VLOOKUP(VALUE(G517),'Account Codes'!$A$2:$C$788,2,FALSE))</f>
        <v/>
      </c>
      <c r="I517" s="50"/>
      <c r="J517" s="184" t="s">
        <v>18</v>
      </c>
      <c r="K517" s="51"/>
      <c r="L517" s="102">
        <f t="shared" si="56"/>
        <v>0</v>
      </c>
      <c r="M517" s="122">
        <f t="shared" si="57"/>
        <v>0</v>
      </c>
      <c r="N517" s="51"/>
      <c r="O517" s="51"/>
      <c r="P517" s="122">
        <f t="shared" si="58"/>
        <v>0</v>
      </c>
      <c r="Q517" s="179"/>
      <c r="R517" s="175"/>
      <c r="S517" s="176" t="str">
        <f t="shared" si="59"/>
        <v/>
      </c>
      <c r="T517" s="65" t="str">
        <f t="shared" si="60"/>
        <v/>
      </c>
      <c r="U517">
        <f t="shared" si="61"/>
        <v>0</v>
      </c>
      <c r="W517" s="175" t="str">
        <f t="shared" si="62"/>
        <v/>
      </c>
    </row>
    <row r="518" spans="1:23" ht="15" x14ac:dyDescent="0.2">
      <c r="A518" s="102">
        <v>495</v>
      </c>
      <c r="B518" s="104" t="str">
        <f>IF(G518="","",VLOOKUP(G518,'Account Codes'!$A$2:$C$788,3,FALSE))</f>
        <v/>
      </c>
      <c r="C518" s="183" t="str">
        <f t="shared" si="63"/>
        <v/>
      </c>
      <c r="D518" s="81"/>
      <c r="E518" s="112" t="str">
        <f>IF(AND(LEN(D518)&gt;0,LEN(C518)&gt;0),"ERROR - please do not enter internal order AND cost centre",IF(LEN(C518)&gt;0,VLOOKUP(C518,'Account Codes'!$E$2:$F$5001,2,FALSE),IF(LEN(D518)&gt;0,VLOOKUP(D518,'Account Codes'!$H$2:$I$12186,2,FALSE),"")))</f>
        <v/>
      </c>
      <c r="F518" s="81"/>
      <c r="G518" s="61"/>
      <c r="H518" s="112" t="str">
        <f>IF(LEN(G518)=0,"",VLOOKUP(VALUE(G518),'Account Codes'!$A$2:$C$788,2,FALSE))</f>
        <v/>
      </c>
      <c r="I518" s="50"/>
      <c r="J518" s="184" t="s">
        <v>18</v>
      </c>
      <c r="K518" s="51"/>
      <c r="L518" s="102">
        <f t="shared" si="56"/>
        <v>0</v>
      </c>
      <c r="M518" s="122">
        <f t="shared" si="57"/>
        <v>0</v>
      </c>
      <c r="N518" s="51"/>
      <c r="O518" s="51"/>
      <c r="P518" s="122">
        <f t="shared" si="58"/>
        <v>0</v>
      </c>
      <c r="Q518" s="179"/>
      <c r="R518" s="175"/>
      <c r="S518" s="176" t="str">
        <f t="shared" si="59"/>
        <v/>
      </c>
      <c r="T518" s="65" t="str">
        <f t="shared" si="60"/>
        <v/>
      </c>
      <c r="U518">
        <f t="shared" si="61"/>
        <v>0</v>
      </c>
      <c r="W518" s="175" t="str">
        <f t="shared" si="62"/>
        <v/>
      </c>
    </row>
    <row r="519" spans="1:23" ht="15" x14ac:dyDescent="0.2">
      <c r="A519" s="102">
        <v>496</v>
      </c>
      <c r="B519" s="104" t="str">
        <f>IF(G519="","",VLOOKUP(G519,'Account Codes'!$A$2:$C$788,3,FALSE))</f>
        <v/>
      </c>
      <c r="C519" s="183" t="str">
        <f t="shared" si="63"/>
        <v/>
      </c>
      <c r="D519" s="81"/>
      <c r="E519" s="112" t="str">
        <f>IF(AND(LEN(D519)&gt;0,LEN(C519)&gt;0),"ERROR - please do not enter internal order AND cost centre",IF(LEN(C519)&gt;0,VLOOKUP(C519,'Account Codes'!$E$2:$F$5001,2,FALSE),IF(LEN(D519)&gt;0,VLOOKUP(D519,'Account Codes'!$H$2:$I$12186,2,FALSE),"")))</f>
        <v/>
      </c>
      <c r="F519" s="81"/>
      <c r="G519" s="61"/>
      <c r="H519" s="112" t="str">
        <f>IF(LEN(G519)=0,"",VLOOKUP(VALUE(G519),'Account Codes'!$A$2:$C$788,2,FALSE))</f>
        <v/>
      </c>
      <c r="I519" s="50"/>
      <c r="J519" s="184" t="s">
        <v>18</v>
      </c>
      <c r="K519" s="51"/>
      <c r="L519" s="102">
        <f t="shared" si="56"/>
        <v>0</v>
      </c>
      <c r="M519" s="122">
        <f t="shared" si="57"/>
        <v>0</v>
      </c>
      <c r="N519" s="51"/>
      <c r="O519" s="51"/>
      <c r="P519" s="122">
        <f t="shared" si="58"/>
        <v>0</v>
      </c>
      <c r="Q519" s="179"/>
      <c r="R519" s="175"/>
      <c r="S519" s="176" t="str">
        <f t="shared" si="59"/>
        <v/>
      </c>
      <c r="T519" s="65" t="str">
        <f t="shared" si="60"/>
        <v/>
      </c>
      <c r="U519">
        <f t="shared" si="61"/>
        <v>0</v>
      </c>
      <c r="W519" s="175" t="str">
        <f t="shared" si="62"/>
        <v/>
      </c>
    </row>
    <row r="520" spans="1:23" ht="15" x14ac:dyDescent="0.2">
      <c r="A520" s="102">
        <v>497</v>
      </c>
      <c r="B520" s="104" t="str">
        <f>IF(G520="","",VLOOKUP(G520,'Account Codes'!$A$2:$C$788,3,FALSE))</f>
        <v/>
      </c>
      <c r="C520" s="183" t="str">
        <f t="shared" si="63"/>
        <v/>
      </c>
      <c r="D520" s="81"/>
      <c r="E520" s="112" t="str">
        <f>IF(AND(LEN(D520)&gt;0,LEN(C520)&gt;0),"ERROR - please do not enter internal order AND cost centre",IF(LEN(C520)&gt;0,VLOOKUP(C520,'Account Codes'!$E$2:$F$5001,2,FALSE),IF(LEN(D520)&gt;0,VLOOKUP(D520,'Account Codes'!$H$2:$I$12186,2,FALSE),"")))</f>
        <v/>
      </c>
      <c r="F520" s="81"/>
      <c r="G520" s="61"/>
      <c r="H520" s="112" t="str">
        <f>IF(LEN(G520)=0,"",VLOOKUP(VALUE(G520),'Account Codes'!$A$2:$C$788,2,FALSE))</f>
        <v/>
      </c>
      <c r="I520" s="50"/>
      <c r="J520" s="184" t="s">
        <v>18</v>
      </c>
      <c r="K520" s="51"/>
      <c r="L520" s="102">
        <f t="shared" si="56"/>
        <v>0</v>
      </c>
      <c r="M520" s="122">
        <f t="shared" si="57"/>
        <v>0</v>
      </c>
      <c r="N520" s="51"/>
      <c r="O520" s="51"/>
      <c r="P520" s="122">
        <f t="shared" si="58"/>
        <v>0</v>
      </c>
      <c r="Q520" s="179"/>
      <c r="R520" s="175"/>
      <c r="S520" s="176" t="str">
        <f t="shared" si="59"/>
        <v/>
      </c>
      <c r="T520" s="65" t="str">
        <f t="shared" si="60"/>
        <v/>
      </c>
      <c r="U520">
        <f t="shared" si="61"/>
        <v>0</v>
      </c>
      <c r="W520" s="175" t="str">
        <f t="shared" si="62"/>
        <v/>
      </c>
    </row>
    <row r="521" spans="1:23" ht="15" x14ac:dyDescent="0.2">
      <c r="A521" s="102">
        <v>498</v>
      </c>
      <c r="B521" s="104" t="str">
        <f>IF(G521="","",VLOOKUP(G521,'Account Codes'!$A$2:$C$788,3,FALSE))</f>
        <v/>
      </c>
      <c r="C521" s="183" t="str">
        <f t="shared" si="63"/>
        <v/>
      </c>
      <c r="D521" s="81"/>
      <c r="E521" s="112" t="str">
        <f>IF(AND(LEN(D521)&gt;0,LEN(C521)&gt;0),"ERROR - please do not enter internal order AND cost centre",IF(LEN(C521)&gt;0,VLOOKUP(C521,'Account Codes'!$E$2:$F$5001,2,FALSE),IF(LEN(D521)&gt;0,VLOOKUP(D521,'Account Codes'!$H$2:$I$12186,2,FALSE),"")))</f>
        <v/>
      </c>
      <c r="F521" s="81"/>
      <c r="G521" s="61"/>
      <c r="H521" s="112" t="str">
        <f>IF(LEN(G521)=0,"",VLOOKUP(VALUE(G521),'Account Codes'!$A$2:$C$788,2,FALSE))</f>
        <v/>
      </c>
      <c r="I521" s="50"/>
      <c r="J521" s="184" t="s">
        <v>18</v>
      </c>
      <c r="K521" s="51"/>
      <c r="L521" s="102">
        <f t="shared" si="56"/>
        <v>0</v>
      </c>
      <c r="M521" s="122">
        <f t="shared" si="57"/>
        <v>0</v>
      </c>
      <c r="N521" s="51"/>
      <c r="O521" s="51"/>
      <c r="P521" s="122">
        <f t="shared" si="58"/>
        <v>0</v>
      </c>
      <c r="Q521" s="179"/>
      <c r="R521" s="175"/>
      <c r="S521" s="176" t="str">
        <f t="shared" si="59"/>
        <v/>
      </c>
      <c r="T521" s="65" t="str">
        <f t="shared" si="60"/>
        <v/>
      </c>
      <c r="U521">
        <f t="shared" si="61"/>
        <v>0</v>
      </c>
      <c r="W521" s="175" t="str">
        <f t="shared" si="62"/>
        <v/>
      </c>
    </row>
    <row r="522" spans="1:23" ht="15" x14ac:dyDescent="0.2">
      <c r="A522" s="102">
        <v>499</v>
      </c>
      <c r="B522" s="104" t="str">
        <f>IF(G522="","",VLOOKUP(G522,'Account Codes'!$A$2:$C$788,3,FALSE))</f>
        <v/>
      </c>
      <c r="C522" s="183" t="str">
        <f t="shared" si="63"/>
        <v/>
      </c>
      <c r="D522" s="81"/>
      <c r="E522" s="112" t="str">
        <f>IF(AND(LEN(D522)&gt;0,LEN(C522)&gt;0),"ERROR - please do not enter internal order AND cost centre",IF(LEN(C522)&gt;0,VLOOKUP(C522,'Account Codes'!$E$2:$F$5001,2,FALSE),IF(LEN(D522)&gt;0,VLOOKUP(D522,'Account Codes'!$H$2:$I$12186,2,FALSE),"")))</f>
        <v/>
      </c>
      <c r="F522" s="81"/>
      <c r="G522" s="61"/>
      <c r="H522" s="112" t="str">
        <f>IF(LEN(G522)=0,"",VLOOKUP(VALUE(G522),'Account Codes'!$A$2:$C$788,2,FALSE))</f>
        <v/>
      </c>
      <c r="I522" s="50"/>
      <c r="J522" s="184" t="s">
        <v>18</v>
      </c>
      <c r="K522" s="51"/>
      <c r="L522" s="102">
        <f t="shared" si="56"/>
        <v>0</v>
      </c>
      <c r="M522" s="122">
        <f t="shared" si="57"/>
        <v>0</v>
      </c>
      <c r="N522" s="51"/>
      <c r="O522" s="51"/>
      <c r="P522" s="122">
        <f t="shared" si="58"/>
        <v>0</v>
      </c>
      <c r="Q522" s="179"/>
      <c r="R522" s="175"/>
      <c r="S522" s="176" t="str">
        <f t="shared" si="59"/>
        <v/>
      </c>
      <c r="T522" s="65" t="str">
        <f t="shared" si="60"/>
        <v/>
      </c>
      <c r="U522">
        <f t="shared" si="61"/>
        <v>0</v>
      </c>
      <c r="W522" s="175" t="str">
        <f t="shared" si="62"/>
        <v/>
      </c>
    </row>
    <row r="523" spans="1:23" ht="15" x14ac:dyDescent="0.2">
      <c r="A523" s="102">
        <v>500</v>
      </c>
      <c r="B523" s="104" t="str">
        <f>IF(G523="","",VLOOKUP(G523,'Account Codes'!$A$2:$C$788,3,FALSE))</f>
        <v/>
      </c>
      <c r="C523" s="183" t="str">
        <f t="shared" si="63"/>
        <v/>
      </c>
      <c r="D523" s="81"/>
      <c r="E523" s="112" t="str">
        <f>IF(AND(LEN(D523)&gt;0,LEN(C523)&gt;0),"ERROR - please do not enter internal order AND cost centre",IF(LEN(C523)&gt;0,VLOOKUP(C523,'Account Codes'!$E$2:$F$5001,2,FALSE),IF(LEN(D523)&gt;0,VLOOKUP(D523,'Account Codes'!$H$2:$I$12186,2,FALSE),"")))</f>
        <v/>
      </c>
      <c r="F523" s="81"/>
      <c r="G523" s="61"/>
      <c r="H523" s="112" t="str">
        <f>IF(LEN(G523)=0,"",VLOOKUP(VALUE(G523),'Account Codes'!$A$2:$C$788,2,FALSE))</f>
        <v/>
      </c>
      <c r="I523" s="50"/>
      <c r="J523" s="184" t="s">
        <v>18</v>
      </c>
      <c r="K523" s="51"/>
      <c r="L523" s="102">
        <f t="shared" si="56"/>
        <v>0</v>
      </c>
      <c r="M523" s="122">
        <f t="shared" si="57"/>
        <v>0</v>
      </c>
      <c r="N523" s="51"/>
      <c r="O523" s="51"/>
      <c r="P523" s="122">
        <f t="shared" si="58"/>
        <v>0</v>
      </c>
      <c r="Q523" s="179"/>
      <c r="R523" s="175"/>
      <c r="S523" s="176" t="str">
        <f t="shared" si="59"/>
        <v/>
      </c>
      <c r="T523" s="65" t="str">
        <f t="shared" si="60"/>
        <v/>
      </c>
      <c r="U523">
        <f t="shared" si="61"/>
        <v>0</v>
      </c>
      <c r="W523" s="175" t="str">
        <f t="shared" si="62"/>
        <v/>
      </c>
    </row>
    <row r="524" spans="1:23" ht="15" x14ac:dyDescent="0.2">
      <c r="A524" s="102">
        <v>501</v>
      </c>
      <c r="B524" s="104" t="str">
        <f>IF(G524="","",VLOOKUP(G524,'Account Codes'!$A$2:$C$788,3,FALSE))</f>
        <v/>
      </c>
      <c r="C524" s="183" t="str">
        <f t="shared" si="63"/>
        <v/>
      </c>
      <c r="D524" s="81"/>
      <c r="E524" s="112" t="str">
        <f>IF(AND(LEN(D524)&gt;0,LEN(C524)&gt;0),"ERROR - please do not enter internal order AND cost centre",IF(LEN(C524)&gt;0,VLOOKUP(C524,'Account Codes'!$E$2:$F$5001,2,FALSE),IF(LEN(D524)&gt;0,VLOOKUP(D524,'Account Codes'!$H$2:$I$12186,2,FALSE),"")))</f>
        <v/>
      </c>
      <c r="F524" s="81"/>
      <c r="G524" s="61"/>
      <c r="H524" s="112" t="str">
        <f>IF(LEN(G524)=0,"",VLOOKUP(VALUE(G524),'Account Codes'!$A$2:$C$788,2,FALSE))</f>
        <v/>
      </c>
      <c r="I524" s="50"/>
      <c r="J524" s="184" t="s">
        <v>18</v>
      </c>
      <c r="K524" s="51"/>
      <c r="L524" s="102">
        <f t="shared" si="56"/>
        <v>0</v>
      </c>
      <c r="M524" s="122">
        <f t="shared" si="57"/>
        <v>0</v>
      </c>
      <c r="N524" s="51"/>
      <c r="O524" s="51"/>
      <c r="P524" s="122">
        <f t="shared" si="58"/>
        <v>0</v>
      </c>
      <c r="Q524" s="179"/>
      <c r="R524" s="175"/>
      <c r="S524" s="176" t="str">
        <f t="shared" si="59"/>
        <v/>
      </c>
      <c r="T524" s="65" t="str">
        <f t="shared" si="60"/>
        <v/>
      </c>
      <c r="U524">
        <f t="shared" si="61"/>
        <v>0</v>
      </c>
      <c r="W524" s="175" t="str">
        <f t="shared" si="62"/>
        <v/>
      </c>
    </row>
    <row r="525" spans="1:23" ht="15" x14ac:dyDescent="0.2">
      <c r="A525" s="102">
        <v>502</v>
      </c>
      <c r="B525" s="104" t="str">
        <f>IF(G525="","",VLOOKUP(G525,'Account Codes'!$A$2:$C$788,3,FALSE))</f>
        <v/>
      </c>
      <c r="C525" s="183" t="str">
        <f t="shared" si="63"/>
        <v/>
      </c>
      <c r="D525" s="81"/>
      <c r="E525" s="112" t="str">
        <f>IF(AND(LEN(D525)&gt;0,LEN(C525)&gt;0),"ERROR - please do not enter internal order AND cost centre",IF(LEN(C525)&gt;0,VLOOKUP(C525,'Account Codes'!$E$2:$F$5001,2,FALSE),IF(LEN(D525)&gt;0,VLOOKUP(D525,'Account Codes'!$H$2:$I$12186,2,FALSE),"")))</f>
        <v/>
      </c>
      <c r="F525" s="81"/>
      <c r="G525" s="61"/>
      <c r="H525" s="112" t="str">
        <f>IF(LEN(G525)=0,"",VLOOKUP(VALUE(G525),'Account Codes'!$A$2:$C$788,2,FALSE))</f>
        <v/>
      </c>
      <c r="I525" s="50"/>
      <c r="J525" s="184" t="s">
        <v>18</v>
      </c>
      <c r="K525" s="51"/>
      <c r="L525" s="102">
        <f t="shared" si="56"/>
        <v>0</v>
      </c>
      <c r="M525" s="122">
        <f t="shared" si="57"/>
        <v>0</v>
      </c>
      <c r="N525" s="51"/>
      <c r="O525" s="51"/>
      <c r="P525" s="122">
        <f t="shared" si="58"/>
        <v>0</v>
      </c>
      <c r="Q525" s="179"/>
      <c r="R525" s="175"/>
      <c r="S525" s="176" t="str">
        <f t="shared" si="59"/>
        <v/>
      </c>
      <c r="T525" s="65" t="str">
        <f t="shared" si="60"/>
        <v/>
      </c>
      <c r="U525">
        <f t="shared" si="61"/>
        <v>0</v>
      </c>
      <c r="W525" s="175" t="str">
        <f t="shared" si="62"/>
        <v/>
      </c>
    </row>
    <row r="526" spans="1:23" ht="15" x14ac:dyDescent="0.2">
      <c r="A526" s="102">
        <v>503</v>
      </c>
      <c r="B526" s="104" t="str">
        <f>IF(G526="","",VLOOKUP(G526,'Account Codes'!$A$2:$C$788,3,FALSE))</f>
        <v/>
      </c>
      <c r="C526" s="183" t="str">
        <f t="shared" si="63"/>
        <v/>
      </c>
      <c r="D526" s="81"/>
      <c r="E526" s="112" t="str">
        <f>IF(AND(LEN(D526)&gt;0,LEN(C526)&gt;0),"ERROR - please do not enter internal order AND cost centre",IF(LEN(C526)&gt;0,VLOOKUP(C526,'Account Codes'!$E$2:$F$5001,2,FALSE),IF(LEN(D526)&gt;0,VLOOKUP(D526,'Account Codes'!$H$2:$I$12186,2,FALSE),"")))</f>
        <v/>
      </c>
      <c r="F526" s="81"/>
      <c r="G526" s="61"/>
      <c r="H526" s="112" t="str">
        <f>IF(LEN(G526)=0,"",VLOOKUP(VALUE(G526),'Account Codes'!$A$2:$C$788,2,FALSE))</f>
        <v/>
      </c>
      <c r="I526" s="50"/>
      <c r="J526" s="184" t="s">
        <v>18</v>
      </c>
      <c r="K526" s="51"/>
      <c r="L526" s="102">
        <f t="shared" si="56"/>
        <v>0</v>
      </c>
      <c r="M526" s="122">
        <f t="shared" si="57"/>
        <v>0</v>
      </c>
      <c r="N526" s="51"/>
      <c r="O526" s="51"/>
      <c r="P526" s="122">
        <f t="shared" si="58"/>
        <v>0</v>
      </c>
      <c r="Q526" s="179"/>
      <c r="R526" s="175"/>
      <c r="S526" s="176" t="str">
        <f t="shared" si="59"/>
        <v/>
      </c>
      <c r="T526" s="65" t="str">
        <f t="shared" si="60"/>
        <v/>
      </c>
      <c r="U526">
        <f t="shared" si="61"/>
        <v>0</v>
      </c>
      <c r="W526" s="175" t="str">
        <f t="shared" si="62"/>
        <v/>
      </c>
    </row>
    <row r="527" spans="1:23" ht="15" x14ac:dyDescent="0.2">
      <c r="A527" s="102">
        <v>504</v>
      </c>
      <c r="B527" s="104" t="str">
        <f>IF(G527="","",VLOOKUP(G527,'Account Codes'!$A$2:$C$788,3,FALSE))</f>
        <v/>
      </c>
      <c r="C527" s="183" t="str">
        <f t="shared" si="63"/>
        <v/>
      </c>
      <c r="D527" s="81"/>
      <c r="E527" s="112" t="str">
        <f>IF(AND(LEN(D527)&gt;0,LEN(C527)&gt;0),"ERROR - please do not enter internal order AND cost centre",IF(LEN(C527)&gt;0,VLOOKUP(C527,'Account Codes'!$E$2:$F$5001,2,FALSE),IF(LEN(D527)&gt;0,VLOOKUP(D527,'Account Codes'!$H$2:$I$12186,2,FALSE),"")))</f>
        <v/>
      </c>
      <c r="F527" s="81"/>
      <c r="G527" s="61"/>
      <c r="H527" s="112" t="str">
        <f>IF(LEN(G527)=0,"",VLOOKUP(VALUE(G527),'Account Codes'!$A$2:$C$788,2,FALSE))</f>
        <v/>
      </c>
      <c r="I527" s="50"/>
      <c r="J527" s="184" t="s">
        <v>18</v>
      </c>
      <c r="K527" s="51"/>
      <c r="L527" s="102">
        <f t="shared" si="56"/>
        <v>0</v>
      </c>
      <c r="M527" s="122">
        <f t="shared" si="57"/>
        <v>0</v>
      </c>
      <c r="N527" s="51"/>
      <c r="O527" s="51"/>
      <c r="P527" s="122">
        <f t="shared" si="58"/>
        <v>0</v>
      </c>
      <c r="Q527" s="179"/>
      <c r="R527" s="175"/>
      <c r="S527" s="176" t="str">
        <f t="shared" si="59"/>
        <v/>
      </c>
      <c r="T527" s="65" t="str">
        <f t="shared" si="60"/>
        <v/>
      </c>
      <c r="U527">
        <f t="shared" si="61"/>
        <v>0</v>
      </c>
      <c r="W527" s="175" t="str">
        <f t="shared" si="62"/>
        <v/>
      </c>
    </row>
    <row r="528" spans="1:23" ht="15" x14ac:dyDescent="0.2">
      <c r="A528" s="102">
        <v>505</v>
      </c>
      <c r="B528" s="104" t="str">
        <f>IF(G528="","",VLOOKUP(G528,'Account Codes'!$A$2:$C$788,3,FALSE))</f>
        <v/>
      </c>
      <c r="C528" s="183" t="str">
        <f t="shared" si="63"/>
        <v/>
      </c>
      <c r="D528" s="81"/>
      <c r="E528" s="112" t="str">
        <f>IF(AND(LEN(D528)&gt;0,LEN(C528)&gt;0),"ERROR - please do not enter internal order AND cost centre",IF(LEN(C528)&gt;0,VLOOKUP(C528,'Account Codes'!$E$2:$F$5001,2,FALSE),IF(LEN(D528)&gt;0,VLOOKUP(D528,'Account Codes'!$H$2:$I$12186,2,FALSE),"")))</f>
        <v/>
      </c>
      <c r="F528" s="81"/>
      <c r="G528" s="61"/>
      <c r="H528" s="112" t="str">
        <f>IF(LEN(G528)=0,"",VLOOKUP(VALUE(G528),'Account Codes'!$A$2:$C$788,2,FALSE))</f>
        <v/>
      </c>
      <c r="I528" s="50"/>
      <c r="J528" s="184" t="s">
        <v>18</v>
      </c>
      <c r="K528" s="51"/>
      <c r="L528" s="102">
        <f t="shared" si="56"/>
        <v>0</v>
      </c>
      <c r="M528" s="122">
        <f t="shared" si="57"/>
        <v>0</v>
      </c>
      <c r="N528" s="51"/>
      <c r="O528" s="51"/>
      <c r="P528" s="122">
        <f t="shared" si="58"/>
        <v>0</v>
      </c>
      <c r="Q528" s="179"/>
      <c r="R528" s="175"/>
      <c r="S528" s="176" t="str">
        <f t="shared" si="59"/>
        <v/>
      </c>
      <c r="T528" s="65" t="str">
        <f t="shared" si="60"/>
        <v/>
      </c>
      <c r="U528">
        <f t="shared" si="61"/>
        <v>0</v>
      </c>
      <c r="W528" s="175" t="str">
        <f t="shared" si="62"/>
        <v/>
      </c>
    </row>
    <row r="529" spans="1:23" ht="15" x14ac:dyDescent="0.2">
      <c r="A529" s="102">
        <v>506</v>
      </c>
      <c r="B529" s="104" t="str">
        <f>IF(G529="","",VLOOKUP(G529,'Account Codes'!$A$2:$C$788,3,FALSE))</f>
        <v/>
      </c>
      <c r="C529" s="183" t="str">
        <f t="shared" si="63"/>
        <v/>
      </c>
      <c r="D529" s="81"/>
      <c r="E529" s="112" t="str">
        <f>IF(AND(LEN(D529)&gt;0,LEN(C529)&gt;0),"ERROR - please do not enter internal order AND cost centre",IF(LEN(C529)&gt;0,VLOOKUP(C529,'Account Codes'!$E$2:$F$5001,2,FALSE),IF(LEN(D529)&gt;0,VLOOKUP(D529,'Account Codes'!$H$2:$I$12186,2,FALSE),"")))</f>
        <v/>
      </c>
      <c r="F529" s="81"/>
      <c r="G529" s="61"/>
      <c r="H529" s="112" t="str">
        <f>IF(LEN(G529)=0,"",VLOOKUP(VALUE(G529),'Account Codes'!$A$2:$C$788,2,FALSE))</f>
        <v/>
      </c>
      <c r="I529" s="50"/>
      <c r="J529" s="184" t="s">
        <v>18</v>
      </c>
      <c r="K529" s="51"/>
      <c r="L529" s="102">
        <f t="shared" si="56"/>
        <v>0</v>
      </c>
      <c r="M529" s="122">
        <f t="shared" si="57"/>
        <v>0</v>
      </c>
      <c r="N529" s="51"/>
      <c r="O529" s="51"/>
      <c r="P529" s="122">
        <f t="shared" si="58"/>
        <v>0</v>
      </c>
      <c r="Q529" s="179"/>
      <c r="R529" s="175"/>
      <c r="S529" s="176" t="str">
        <f t="shared" si="59"/>
        <v/>
      </c>
      <c r="T529" s="65" t="str">
        <f t="shared" si="60"/>
        <v/>
      </c>
      <c r="U529">
        <f t="shared" si="61"/>
        <v>0</v>
      </c>
      <c r="W529" s="175" t="str">
        <f t="shared" si="62"/>
        <v/>
      </c>
    </row>
    <row r="530" spans="1:23" ht="15" x14ac:dyDescent="0.2">
      <c r="A530" s="102">
        <v>507</v>
      </c>
      <c r="B530" s="104" t="str">
        <f>IF(G530="","",VLOOKUP(G530,'Account Codes'!$A$2:$C$788,3,FALSE))</f>
        <v/>
      </c>
      <c r="C530" s="183" t="str">
        <f t="shared" si="63"/>
        <v/>
      </c>
      <c r="D530" s="81"/>
      <c r="E530" s="112" t="str">
        <f>IF(AND(LEN(D530)&gt;0,LEN(C530)&gt;0),"ERROR - please do not enter internal order AND cost centre",IF(LEN(C530)&gt;0,VLOOKUP(C530,'Account Codes'!$E$2:$F$5001,2,FALSE),IF(LEN(D530)&gt;0,VLOOKUP(D530,'Account Codes'!$H$2:$I$12186,2,FALSE),"")))</f>
        <v/>
      </c>
      <c r="F530" s="81"/>
      <c r="G530" s="61"/>
      <c r="H530" s="112" t="str">
        <f>IF(LEN(G530)=0,"",VLOOKUP(VALUE(G530),'Account Codes'!$A$2:$C$788,2,FALSE))</f>
        <v/>
      </c>
      <c r="I530" s="50"/>
      <c r="J530" s="184" t="s">
        <v>18</v>
      </c>
      <c r="K530" s="51"/>
      <c r="L530" s="102">
        <f t="shared" si="56"/>
        <v>0</v>
      </c>
      <c r="M530" s="122">
        <f t="shared" si="57"/>
        <v>0</v>
      </c>
      <c r="N530" s="51"/>
      <c r="O530" s="51"/>
      <c r="P530" s="122">
        <f t="shared" si="58"/>
        <v>0</v>
      </c>
      <c r="Q530" s="179"/>
      <c r="R530" s="175"/>
      <c r="S530" s="176" t="str">
        <f t="shared" si="59"/>
        <v/>
      </c>
      <c r="T530" s="65" t="str">
        <f t="shared" si="60"/>
        <v/>
      </c>
      <c r="U530">
        <f t="shared" si="61"/>
        <v>0</v>
      </c>
      <c r="W530" s="175" t="str">
        <f t="shared" si="62"/>
        <v/>
      </c>
    </row>
    <row r="531" spans="1:23" ht="15" x14ac:dyDescent="0.2">
      <c r="A531" s="102">
        <v>508</v>
      </c>
      <c r="B531" s="104" t="str">
        <f>IF(G531="","",VLOOKUP(G531,'Account Codes'!$A$2:$C$788,3,FALSE))</f>
        <v/>
      </c>
      <c r="C531" s="183" t="str">
        <f t="shared" si="63"/>
        <v/>
      </c>
      <c r="D531" s="81"/>
      <c r="E531" s="112" t="str">
        <f>IF(AND(LEN(D531)&gt;0,LEN(C531)&gt;0),"ERROR - please do not enter internal order AND cost centre",IF(LEN(C531)&gt;0,VLOOKUP(C531,'Account Codes'!$E$2:$F$5001,2,FALSE),IF(LEN(D531)&gt;0,VLOOKUP(D531,'Account Codes'!$H$2:$I$12186,2,FALSE),"")))</f>
        <v/>
      </c>
      <c r="F531" s="81"/>
      <c r="G531" s="61"/>
      <c r="H531" s="112" t="str">
        <f>IF(LEN(G531)=0,"",VLOOKUP(VALUE(G531),'Account Codes'!$A$2:$C$788,2,FALSE))</f>
        <v/>
      </c>
      <c r="I531" s="50"/>
      <c r="J531" s="184" t="s">
        <v>18</v>
      </c>
      <c r="K531" s="51"/>
      <c r="L531" s="102">
        <f t="shared" si="56"/>
        <v>0</v>
      </c>
      <c r="M531" s="122">
        <f t="shared" si="57"/>
        <v>0</v>
      </c>
      <c r="N531" s="51"/>
      <c r="O531" s="51"/>
      <c r="P531" s="122">
        <f t="shared" si="58"/>
        <v>0</v>
      </c>
      <c r="Q531" s="179"/>
      <c r="R531" s="175"/>
      <c r="S531" s="176" t="str">
        <f t="shared" si="59"/>
        <v/>
      </c>
      <c r="T531" s="65" t="str">
        <f t="shared" si="60"/>
        <v/>
      </c>
      <c r="U531">
        <f t="shared" si="61"/>
        <v>0</v>
      </c>
      <c r="W531" s="175" t="str">
        <f t="shared" si="62"/>
        <v/>
      </c>
    </row>
    <row r="532" spans="1:23" ht="15" x14ac:dyDescent="0.2">
      <c r="A532" s="102">
        <v>509</v>
      </c>
      <c r="B532" s="104" t="str">
        <f>IF(G532="","",VLOOKUP(G532,'Account Codes'!$A$2:$C$788,3,FALSE))</f>
        <v/>
      </c>
      <c r="C532" s="183" t="str">
        <f t="shared" si="63"/>
        <v/>
      </c>
      <c r="D532" s="81"/>
      <c r="E532" s="112" t="str">
        <f>IF(AND(LEN(D532)&gt;0,LEN(C532)&gt;0),"ERROR - please do not enter internal order AND cost centre",IF(LEN(C532)&gt;0,VLOOKUP(C532,'Account Codes'!$E$2:$F$5001,2,FALSE),IF(LEN(D532)&gt;0,VLOOKUP(D532,'Account Codes'!$H$2:$I$12186,2,FALSE),"")))</f>
        <v/>
      </c>
      <c r="F532" s="81"/>
      <c r="G532" s="61"/>
      <c r="H532" s="112" t="str">
        <f>IF(LEN(G532)=0,"",VLOOKUP(VALUE(G532),'Account Codes'!$A$2:$C$788,2,FALSE))</f>
        <v/>
      </c>
      <c r="I532" s="50"/>
      <c r="J532" s="184" t="s">
        <v>18</v>
      </c>
      <c r="K532" s="51"/>
      <c r="L532" s="102">
        <f t="shared" si="56"/>
        <v>0</v>
      </c>
      <c r="M532" s="122">
        <f t="shared" si="57"/>
        <v>0</v>
      </c>
      <c r="N532" s="51"/>
      <c r="O532" s="51"/>
      <c r="P532" s="122">
        <f t="shared" si="58"/>
        <v>0</v>
      </c>
      <c r="Q532" s="179"/>
      <c r="R532" s="175"/>
      <c r="S532" s="176" t="str">
        <f t="shared" si="59"/>
        <v/>
      </c>
      <c r="T532" s="65" t="str">
        <f t="shared" si="60"/>
        <v/>
      </c>
      <c r="U532">
        <f t="shared" si="61"/>
        <v>0</v>
      </c>
      <c r="W532" s="175" t="str">
        <f t="shared" si="62"/>
        <v/>
      </c>
    </row>
    <row r="533" spans="1:23" ht="15" x14ac:dyDescent="0.2">
      <c r="A533" s="102">
        <v>510</v>
      </c>
      <c r="B533" s="104" t="str">
        <f>IF(G533="","",VLOOKUP(G533,'Account Codes'!$A$2:$C$788,3,FALSE))</f>
        <v/>
      </c>
      <c r="C533" s="183" t="str">
        <f t="shared" si="63"/>
        <v/>
      </c>
      <c r="D533" s="81"/>
      <c r="E533" s="112" t="str">
        <f>IF(AND(LEN(D533)&gt;0,LEN(C533)&gt;0),"ERROR - please do not enter internal order AND cost centre",IF(LEN(C533)&gt;0,VLOOKUP(C533,'Account Codes'!$E$2:$F$5001,2,FALSE),IF(LEN(D533)&gt;0,VLOOKUP(D533,'Account Codes'!$H$2:$I$12186,2,FALSE),"")))</f>
        <v/>
      </c>
      <c r="F533" s="81"/>
      <c r="G533" s="61"/>
      <c r="H533" s="112" t="str">
        <f>IF(LEN(G533)=0,"",VLOOKUP(VALUE(G533),'Account Codes'!$A$2:$C$788,2,FALSE))</f>
        <v/>
      </c>
      <c r="I533" s="50"/>
      <c r="J533" s="184" t="s">
        <v>18</v>
      </c>
      <c r="K533" s="51"/>
      <c r="L533" s="102">
        <f t="shared" si="56"/>
        <v>0</v>
      </c>
      <c r="M533" s="122">
        <f t="shared" si="57"/>
        <v>0</v>
      </c>
      <c r="N533" s="51"/>
      <c r="O533" s="51"/>
      <c r="P533" s="122">
        <f t="shared" si="58"/>
        <v>0</v>
      </c>
      <c r="Q533" s="179"/>
      <c r="R533" s="175"/>
      <c r="S533" s="176" t="str">
        <f t="shared" si="59"/>
        <v/>
      </c>
      <c r="T533" s="65" t="str">
        <f t="shared" si="60"/>
        <v/>
      </c>
      <c r="U533">
        <f t="shared" si="61"/>
        <v>0</v>
      </c>
      <c r="W533" s="175" t="str">
        <f t="shared" si="62"/>
        <v/>
      </c>
    </row>
    <row r="534" spans="1:23" ht="15" x14ac:dyDescent="0.2">
      <c r="A534" s="102">
        <v>511</v>
      </c>
      <c r="B534" s="104" t="str">
        <f>IF(G534="","",VLOOKUP(G534,'Account Codes'!$A$2:$C$788,3,FALSE))</f>
        <v/>
      </c>
      <c r="C534" s="183" t="str">
        <f t="shared" si="63"/>
        <v/>
      </c>
      <c r="D534" s="81"/>
      <c r="E534" s="112" t="str">
        <f>IF(AND(LEN(D534)&gt;0,LEN(C534)&gt;0),"ERROR - please do not enter internal order AND cost centre",IF(LEN(C534)&gt;0,VLOOKUP(C534,'Account Codes'!$E$2:$F$5001,2,FALSE),IF(LEN(D534)&gt;0,VLOOKUP(D534,'Account Codes'!$H$2:$I$12186,2,FALSE),"")))</f>
        <v/>
      </c>
      <c r="F534" s="81"/>
      <c r="G534" s="61"/>
      <c r="H534" s="112" t="str">
        <f>IF(LEN(G534)=0,"",VLOOKUP(VALUE(G534),'Account Codes'!$A$2:$C$788,2,FALSE))</f>
        <v/>
      </c>
      <c r="I534" s="50"/>
      <c r="J534" s="184" t="s">
        <v>18</v>
      </c>
      <c r="K534" s="51"/>
      <c r="L534" s="102">
        <f t="shared" si="56"/>
        <v>0</v>
      </c>
      <c r="M534" s="122">
        <f t="shared" si="57"/>
        <v>0</v>
      </c>
      <c r="N534" s="51"/>
      <c r="O534" s="51"/>
      <c r="P534" s="122">
        <f t="shared" si="58"/>
        <v>0</v>
      </c>
      <c r="Q534" s="179"/>
      <c r="R534" s="175"/>
      <c r="S534" s="176" t="str">
        <f t="shared" si="59"/>
        <v/>
      </c>
      <c r="T534" s="65" t="str">
        <f t="shared" si="60"/>
        <v/>
      </c>
      <c r="U534">
        <f t="shared" si="61"/>
        <v>0</v>
      </c>
      <c r="W534" s="175" t="str">
        <f t="shared" si="62"/>
        <v/>
      </c>
    </row>
    <row r="535" spans="1:23" ht="15" x14ac:dyDescent="0.2">
      <c r="A535" s="102">
        <v>512</v>
      </c>
      <c r="B535" s="104" t="str">
        <f>IF(G535="","",VLOOKUP(G535,'Account Codes'!$A$2:$C$788,3,FALSE))</f>
        <v/>
      </c>
      <c r="C535" s="183" t="str">
        <f t="shared" si="63"/>
        <v/>
      </c>
      <c r="D535" s="81"/>
      <c r="E535" s="112" t="str">
        <f>IF(AND(LEN(D535)&gt;0,LEN(C535)&gt;0),"ERROR - please do not enter internal order AND cost centre",IF(LEN(C535)&gt;0,VLOOKUP(C535,'Account Codes'!$E$2:$F$5001,2,FALSE),IF(LEN(D535)&gt;0,VLOOKUP(D535,'Account Codes'!$H$2:$I$12186,2,FALSE),"")))</f>
        <v/>
      </c>
      <c r="F535" s="81"/>
      <c r="G535" s="61"/>
      <c r="H535" s="112" t="str">
        <f>IF(LEN(G535)=0,"",VLOOKUP(VALUE(G535),'Account Codes'!$A$2:$C$788,2,FALSE))</f>
        <v/>
      </c>
      <c r="I535" s="50"/>
      <c r="J535" s="184" t="s">
        <v>18</v>
      </c>
      <c r="K535" s="51"/>
      <c r="L535" s="102">
        <f t="shared" si="56"/>
        <v>0</v>
      </c>
      <c r="M535" s="122">
        <f t="shared" si="57"/>
        <v>0</v>
      </c>
      <c r="N535" s="51"/>
      <c r="O535" s="51"/>
      <c r="P535" s="122">
        <f t="shared" si="58"/>
        <v>0</v>
      </c>
      <c r="Q535" s="179"/>
      <c r="R535" s="175"/>
      <c r="S535" s="176" t="str">
        <f t="shared" si="59"/>
        <v/>
      </c>
      <c r="T535" s="65" t="str">
        <f t="shared" si="60"/>
        <v/>
      </c>
      <c r="U535">
        <f t="shared" si="61"/>
        <v>0</v>
      </c>
      <c r="W535" s="175" t="str">
        <f t="shared" si="62"/>
        <v/>
      </c>
    </row>
    <row r="536" spans="1:23" ht="15" x14ac:dyDescent="0.2">
      <c r="A536" s="102">
        <v>513</v>
      </c>
      <c r="B536" s="104" t="str">
        <f>IF(G536="","",VLOOKUP(G536,'Account Codes'!$A$2:$C$788,3,FALSE))</f>
        <v/>
      </c>
      <c r="C536" s="183" t="str">
        <f t="shared" si="63"/>
        <v/>
      </c>
      <c r="D536" s="81"/>
      <c r="E536" s="112" t="str">
        <f>IF(AND(LEN(D536)&gt;0,LEN(C536)&gt;0),"ERROR - please do not enter internal order AND cost centre",IF(LEN(C536)&gt;0,VLOOKUP(C536,'Account Codes'!$E$2:$F$5001,2,FALSE),IF(LEN(D536)&gt;0,VLOOKUP(D536,'Account Codes'!$H$2:$I$12186,2,FALSE),"")))</f>
        <v/>
      </c>
      <c r="F536" s="81"/>
      <c r="G536" s="61"/>
      <c r="H536" s="112" t="str">
        <f>IF(LEN(G536)=0,"",VLOOKUP(VALUE(G536),'Account Codes'!$A$2:$C$788,2,FALSE))</f>
        <v/>
      </c>
      <c r="I536" s="50"/>
      <c r="J536" s="184" t="s">
        <v>18</v>
      </c>
      <c r="K536" s="51"/>
      <c r="L536" s="102">
        <f t="shared" si="56"/>
        <v>0</v>
      </c>
      <c r="M536" s="122">
        <f t="shared" si="57"/>
        <v>0</v>
      </c>
      <c r="N536" s="51"/>
      <c r="O536" s="51"/>
      <c r="P536" s="122">
        <f t="shared" si="58"/>
        <v>0</v>
      </c>
      <c r="Q536" s="179"/>
      <c r="R536" s="175"/>
      <c r="S536" s="176" t="str">
        <f t="shared" si="59"/>
        <v/>
      </c>
      <c r="T536" s="65" t="str">
        <f t="shared" si="60"/>
        <v/>
      </c>
      <c r="U536">
        <f t="shared" si="61"/>
        <v>0</v>
      </c>
      <c r="W536" s="175" t="str">
        <f t="shared" si="62"/>
        <v/>
      </c>
    </row>
    <row r="537" spans="1:23" ht="15" x14ac:dyDescent="0.2">
      <c r="A537" s="102">
        <v>514</v>
      </c>
      <c r="B537" s="104" t="str">
        <f>IF(G537="","",VLOOKUP(G537,'Account Codes'!$A$2:$C$788,3,FALSE))</f>
        <v/>
      </c>
      <c r="C537" s="183" t="str">
        <f t="shared" si="63"/>
        <v/>
      </c>
      <c r="D537" s="81"/>
      <c r="E537" s="112" t="str">
        <f>IF(AND(LEN(D537)&gt;0,LEN(C537)&gt;0),"ERROR - please do not enter internal order AND cost centre",IF(LEN(C537)&gt;0,VLOOKUP(C537,'Account Codes'!$E$2:$F$5001,2,FALSE),IF(LEN(D537)&gt;0,VLOOKUP(D537,'Account Codes'!$H$2:$I$12186,2,FALSE),"")))</f>
        <v/>
      </c>
      <c r="F537" s="81"/>
      <c r="G537" s="61"/>
      <c r="H537" s="112" t="str">
        <f>IF(LEN(G537)=0,"",VLOOKUP(VALUE(G537),'Account Codes'!$A$2:$C$788,2,FALSE))</f>
        <v/>
      </c>
      <c r="I537" s="50"/>
      <c r="J537" s="184" t="s">
        <v>18</v>
      </c>
      <c r="K537" s="51"/>
      <c r="L537" s="102">
        <f t="shared" ref="L537:L600" si="64">IF((M537+P537)&gt;49,("ERROR!"),SUM(M537+P537))</f>
        <v>0</v>
      </c>
      <c r="M537" s="122">
        <f t="shared" ref="M537:M600" si="65">LEN(K537)</f>
        <v>0</v>
      </c>
      <c r="N537" s="51"/>
      <c r="O537" s="51"/>
      <c r="P537" s="122">
        <f t="shared" ref="P537:P600" si="66">LEN(O537)</f>
        <v>0</v>
      </c>
      <c r="Q537" s="179"/>
      <c r="R537" s="175"/>
      <c r="S537" s="176" t="str">
        <f t="shared" ref="S537:S600" si="67">IF(G537="","",IF(N537="",1,""))</f>
        <v/>
      </c>
      <c r="T537" s="65" t="str">
        <f t="shared" ref="T537:T600" si="68">IF(G537="","",IF(O537="",1,""))</f>
        <v/>
      </c>
      <c r="U537">
        <f t="shared" ref="U537:U600" si="69">SUM(S537:T537)</f>
        <v>0</v>
      </c>
      <c r="W537" s="175" t="str">
        <f t="shared" ref="W537:W600" si="70">IF(U537=0,"","Please enter a value for Counter Party Type and Name")</f>
        <v/>
      </c>
    </row>
    <row r="538" spans="1:23" ht="15" x14ac:dyDescent="0.2">
      <c r="A538" s="102">
        <v>515</v>
      </c>
      <c r="B538" s="104" t="str">
        <f>IF(G538="","",VLOOKUP(G538,'Account Codes'!$A$2:$C$788,3,FALSE))</f>
        <v/>
      </c>
      <c r="C538" s="183" t="str">
        <f t="shared" ref="C538:C601" si="71">IF(G537="","",$N$2)</f>
        <v/>
      </c>
      <c r="D538" s="81"/>
      <c r="E538" s="112" t="str">
        <f>IF(AND(LEN(D538)&gt;0,LEN(C538)&gt;0),"ERROR - please do not enter internal order AND cost centre",IF(LEN(C538)&gt;0,VLOOKUP(C538,'Account Codes'!$E$2:$F$5001,2,FALSE),IF(LEN(D538)&gt;0,VLOOKUP(D538,'Account Codes'!$H$2:$I$12186,2,FALSE),"")))</f>
        <v/>
      </c>
      <c r="F538" s="81"/>
      <c r="G538" s="61"/>
      <c r="H538" s="112" t="str">
        <f>IF(LEN(G538)=0,"",VLOOKUP(VALUE(G538),'Account Codes'!$A$2:$C$788,2,FALSE))</f>
        <v/>
      </c>
      <c r="I538" s="50"/>
      <c r="J538" s="184" t="s">
        <v>18</v>
      </c>
      <c r="K538" s="51"/>
      <c r="L538" s="102">
        <f t="shared" si="64"/>
        <v>0</v>
      </c>
      <c r="M538" s="122">
        <f t="shared" si="65"/>
        <v>0</v>
      </c>
      <c r="N538" s="51"/>
      <c r="O538" s="51"/>
      <c r="P538" s="122">
        <f t="shared" si="66"/>
        <v>0</v>
      </c>
      <c r="Q538" s="179"/>
      <c r="R538" s="175"/>
      <c r="S538" s="176" t="str">
        <f t="shared" si="67"/>
        <v/>
      </c>
      <c r="T538" s="65" t="str">
        <f t="shared" si="68"/>
        <v/>
      </c>
      <c r="U538">
        <f t="shared" si="69"/>
        <v>0</v>
      </c>
      <c r="W538" s="175" t="str">
        <f t="shared" si="70"/>
        <v/>
      </c>
    </row>
    <row r="539" spans="1:23" ht="15" x14ac:dyDescent="0.2">
      <c r="A539" s="102">
        <v>516</v>
      </c>
      <c r="B539" s="104" t="str">
        <f>IF(G539="","",VLOOKUP(G539,'Account Codes'!$A$2:$C$788,3,FALSE))</f>
        <v/>
      </c>
      <c r="C539" s="183" t="str">
        <f t="shared" si="71"/>
        <v/>
      </c>
      <c r="D539" s="81"/>
      <c r="E539" s="112" t="str">
        <f>IF(AND(LEN(D539)&gt;0,LEN(C539)&gt;0),"ERROR - please do not enter internal order AND cost centre",IF(LEN(C539)&gt;0,VLOOKUP(C539,'Account Codes'!$E$2:$F$5001,2,FALSE),IF(LEN(D539)&gt;0,VLOOKUP(D539,'Account Codes'!$H$2:$I$12186,2,FALSE),"")))</f>
        <v/>
      </c>
      <c r="F539" s="81"/>
      <c r="G539" s="61"/>
      <c r="H539" s="112" t="str">
        <f>IF(LEN(G539)=0,"",VLOOKUP(VALUE(G539),'Account Codes'!$A$2:$C$788,2,FALSE))</f>
        <v/>
      </c>
      <c r="I539" s="50"/>
      <c r="J539" s="184" t="s">
        <v>18</v>
      </c>
      <c r="K539" s="51"/>
      <c r="L539" s="102">
        <f t="shared" si="64"/>
        <v>0</v>
      </c>
      <c r="M539" s="122">
        <f t="shared" si="65"/>
        <v>0</v>
      </c>
      <c r="N539" s="51"/>
      <c r="O539" s="51"/>
      <c r="P539" s="122">
        <f t="shared" si="66"/>
        <v>0</v>
      </c>
      <c r="Q539" s="179"/>
      <c r="R539" s="175"/>
      <c r="S539" s="176" t="str">
        <f t="shared" si="67"/>
        <v/>
      </c>
      <c r="T539" s="65" t="str">
        <f t="shared" si="68"/>
        <v/>
      </c>
      <c r="U539">
        <f t="shared" si="69"/>
        <v>0</v>
      </c>
      <c r="W539" s="175" t="str">
        <f t="shared" si="70"/>
        <v/>
      </c>
    </row>
    <row r="540" spans="1:23" ht="15" x14ac:dyDescent="0.2">
      <c r="A540" s="102">
        <v>517</v>
      </c>
      <c r="B540" s="104" t="str">
        <f>IF(G540="","",VLOOKUP(G540,'Account Codes'!$A$2:$C$788,3,FALSE))</f>
        <v/>
      </c>
      <c r="C540" s="183" t="str">
        <f t="shared" si="71"/>
        <v/>
      </c>
      <c r="D540" s="81"/>
      <c r="E540" s="112" t="str">
        <f>IF(AND(LEN(D540)&gt;0,LEN(C540)&gt;0),"ERROR - please do not enter internal order AND cost centre",IF(LEN(C540)&gt;0,VLOOKUP(C540,'Account Codes'!$E$2:$F$5001,2,FALSE),IF(LEN(D540)&gt;0,VLOOKUP(D540,'Account Codes'!$H$2:$I$12186,2,FALSE),"")))</f>
        <v/>
      </c>
      <c r="F540" s="81"/>
      <c r="G540" s="61"/>
      <c r="H540" s="112" t="str">
        <f>IF(LEN(G540)=0,"",VLOOKUP(VALUE(G540),'Account Codes'!$A$2:$C$788,2,FALSE))</f>
        <v/>
      </c>
      <c r="I540" s="50"/>
      <c r="J540" s="184" t="s">
        <v>18</v>
      </c>
      <c r="K540" s="51"/>
      <c r="L540" s="102">
        <f t="shared" si="64"/>
        <v>0</v>
      </c>
      <c r="M540" s="122">
        <f t="shared" si="65"/>
        <v>0</v>
      </c>
      <c r="N540" s="51"/>
      <c r="O540" s="51"/>
      <c r="P540" s="122">
        <f t="shared" si="66"/>
        <v>0</v>
      </c>
      <c r="Q540" s="179"/>
      <c r="R540" s="175"/>
      <c r="S540" s="176" t="str">
        <f t="shared" si="67"/>
        <v/>
      </c>
      <c r="T540" s="65" t="str">
        <f t="shared" si="68"/>
        <v/>
      </c>
      <c r="U540">
        <f t="shared" si="69"/>
        <v>0</v>
      </c>
      <c r="W540" s="175" t="str">
        <f t="shared" si="70"/>
        <v/>
      </c>
    </row>
    <row r="541" spans="1:23" ht="15" x14ac:dyDescent="0.2">
      <c r="A541" s="102">
        <v>518</v>
      </c>
      <c r="B541" s="104" t="str">
        <f>IF(G541="","",VLOOKUP(G541,'Account Codes'!$A$2:$C$788,3,FALSE))</f>
        <v/>
      </c>
      <c r="C541" s="183" t="str">
        <f t="shared" si="71"/>
        <v/>
      </c>
      <c r="D541" s="81"/>
      <c r="E541" s="112" t="str">
        <f>IF(AND(LEN(D541)&gt;0,LEN(C541)&gt;0),"ERROR - please do not enter internal order AND cost centre",IF(LEN(C541)&gt;0,VLOOKUP(C541,'Account Codes'!$E$2:$F$5001,2,FALSE),IF(LEN(D541)&gt;0,VLOOKUP(D541,'Account Codes'!$H$2:$I$12186,2,FALSE),"")))</f>
        <v/>
      </c>
      <c r="F541" s="81"/>
      <c r="G541" s="61"/>
      <c r="H541" s="112" t="str">
        <f>IF(LEN(G541)=0,"",VLOOKUP(VALUE(G541),'Account Codes'!$A$2:$C$788,2,FALSE))</f>
        <v/>
      </c>
      <c r="I541" s="50"/>
      <c r="J541" s="184" t="s">
        <v>18</v>
      </c>
      <c r="K541" s="51"/>
      <c r="L541" s="102">
        <f t="shared" si="64"/>
        <v>0</v>
      </c>
      <c r="M541" s="122">
        <f t="shared" si="65"/>
        <v>0</v>
      </c>
      <c r="N541" s="51"/>
      <c r="O541" s="51"/>
      <c r="P541" s="122">
        <f t="shared" si="66"/>
        <v>0</v>
      </c>
      <c r="Q541" s="179"/>
      <c r="R541" s="175"/>
      <c r="S541" s="176" t="str">
        <f t="shared" si="67"/>
        <v/>
      </c>
      <c r="T541" s="65" t="str">
        <f t="shared" si="68"/>
        <v/>
      </c>
      <c r="U541">
        <f t="shared" si="69"/>
        <v>0</v>
      </c>
      <c r="W541" s="175" t="str">
        <f t="shared" si="70"/>
        <v/>
      </c>
    </row>
    <row r="542" spans="1:23" ht="15" x14ac:dyDescent="0.2">
      <c r="A542" s="102">
        <v>519</v>
      </c>
      <c r="B542" s="104" t="str">
        <f>IF(G542="","",VLOOKUP(G542,'Account Codes'!$A$2:$C$788,3,FALSE))</f>
        <v/>
      </c>
      <c r="C542" s="183" t="str">
        <f t="shared" si="71"/>
        <v/>
      </c>
      <c r="D542" s="81"/>
      <c r="E542" s="112" t="str">
        <f>IF(AND(LEN(D542)&gt;0,LEN(C542)&gt;0),"ERROR - please do not enter internal order AND cost centre",IF(LEN(C542)&gt;0,VLOOKUP(C542,'Account Codes'!$E$2:$F$5001,2,FALSE),IF(LEN(D542)&gt;0,VLOOKUP(D542,'Account Codes'!$H$2:$I$12186,2,FALSE),"")))</f>
        <v/>
      </c>
      <c r="F542" s="81"/>
      <c r="G542" s="61"/>
      <c r="H542" s="112" t="str">
        <f>IF(LEN(G542)=0,"",VLOOKUP(VALUE(G542),'Account Codes'!$A$2:$C$788,2,FALSE))</f>
        <v/>
      </c>
      <c r="I542" s="50"/>
      <c r="J542" s="184" t="s">
        <v>18</v>
      </c>
      <c r="K542" s="51"/>
      <c r="L542" s="102">
        <f t="shared" si="64"/>
        <v>0</v>
      </c>
      <c r="M542" s="122">
        <f t="shared" si="65"/>
        <v>0</v>
      </c>
      <c r="N542" s="51"/>
      <c r="O542" s="51"/>
      <c r="P542" s="122">
        <f t="shared" si="66"/>
        <v>0</v>
      </c>
      <c r="Q542" s="179"/>
      <c r="R542" s="175"/>
      <c r="S542" s="176" t="str">
        <f t="shared" si="67"/>
        <v/>
      </c>
      <c r="T542" s="65" t="str">
        <f t="shared" si="68"/>
        <v/>
      </c>
      <c r="U542">
        <f t="shared" si="69"/>
        <v>0</v>
      </c>
      <c r="W542" s="175" t="str">
        <f t="shared" si="70"/>
        <v/>
      </c>
    </row>
    <row r="543" spans="1:23" ht="15" x14ac:dyDescent="0.2">
      <c r="A543" s="102">
        <v>520</v>
      </c>
      <c r="B543" s="104" t="str">
        <f>IF(G543="","",VLOOKUP(G543,'Account Codes'!$A$2:$C$788,3,FALSE))</f>
        <v/>
      </c>
      <c r="C543" s="183" t="str">
        <f t="shared" si="71"/>
        <v/>
      </c>
      <c r="D543" s="81"/>
      <c r="E543" s="112" t="str">
        <f>IF(AND(LEN(D543)&gt;0,LEN(C543)&gt;0),"ERROR - please do not enter internal order AND cost centre",IF(LEN(C543)&gt;0,VLOOKUP(C543,'Account Codes'!$E$2:$F$5001,2,FALSE),IF(LEN(D543)&gt;0,VLOOKUP(D543,'Account Codes'!$H$2:$I$12186,2,FALSE),"")))</f>
        <v/>
      </c>
      <c r="F543" s="81"/>
      <c r="G543" s="61"/>
      <c r="H543" s="112" t="str">
        <f>IF(LEN(G543)=0,"",VLOOKUP(VALUE(G543),'Account Codes'!$A$2:$C$788,2,FALSE))</f>
        <v/>
      </c>
      <c r="I543" s="50"/>
      <c r="J543" s="184" t="s">
        <v>18</v>
      </c>
      <c r="K543" s="51"/>
      <c r="L543" s="102">
        <f t="shared" si="64"/>
        <v>0</v>
      </c>
      <c r="M543" s="122">
        <f t="shared" si="65"/>
        <v>0</v>
      </c>
      <c r="N543" s="51"/>
      <c r="O543" s="51"/>
      <c r="P543" s="122">
        <f t="shared" si="66"/>
        <v>0</v>
      </c>
      <c r="Q543" s="179"/>
      <c r="R543" s="175"/>
      <c r="S543" s="176" t="str">
        <f t="shared" si="67"/>
        <v/>
      </c>
      <c r="T543" s="65" t="str">
        <f t="shared" si="68"/>
        <v/>
      </c>
      <c r="U543">
        <f t="shared" si="69"/>
        <v>0</v>
      </c>
      <c r="W543" s="175" t="str">
        <f t="shared" si="70"/>
        <v/>
      </c>
    </row>
    <row r="544" spans="1:23" ht="15" x14ac:dyDescent="0.2">
      <c r="A544" s="102">
        <v>521</v>
      </c>
      <c r="B544" s="104" t="str">
        <f>IF(G544="","",VLOOKUP(G544,'Account Codes'!$A$2:$C$788,3,FALSE))</f>
        <v/>
      </c>
      <c r="C544" s="183" t="str">
        <f t="shared" si="71"/>
        <v/>
      </c>
      <c r="D544" s="81"/>
      <c r="E544" s="112" t="str">
        <f>IF(AND(LEN(D544)&gt;0,LEN(C544)&gt;0),"ERROR - please do not enter internal order AND cost centre",IF(LEN(C544)&gt;0,VLOOKUP(C544,'Account Codes'!$E$2:$F$5001,2,FALSE),IF(LEN(D544)&gt;0,VLOOKUP(D544,'Account Codes'!$H$2:$I$12186,2,FALSE),"")))</f>
        <v/>
      </c>
      <c r="F544" s="81"/>
      <c r="G544" s="61"/>
      <c r="H544" s="112" t="str">
        <f>IF(LEN(G544)=0,"",VLOOKUP(VALUE(G544),'Account Codes'!$A$2:$C$788,2,FALSE))</f>
        <v/>
      </c>
      <c r="I544" s="50"/>
      <c r="J544" s="184" t="s">
        <v>18</v>
      </c>
      <c r="K544" s="51"/>
      <c r="L544" s="102">
        <f t="shared" si="64"/>
        <v>0</v>
      </c>
      <c r="M544" s="122">
        <f t="shared" si="65"/>
        <v>0</v>
      </c>
      <c r="N544" s="51"/>
      <c r="O544" s="51"/>
      <c r="P544" s="122">
        <f t="shared" si="66"/>
        <v>0</v>
      </c>
      <c r="Q544" s="179"/>
      <c r="R544" s="175"/>
      <c r="S544" s="176" t="str">
        <f t="shared" si="67"/>
        <v/>
      </c>
      <c r="T544" s="65" t="str">
        <f t="shared" si="68"/>
        <v/>
      </c>
      <c r="U544">
        <f t="shared" si="69"/>
        <v>0</v>
      </c>
      <c r="W544" s="175" t="str">
        <f t="shared" si="70"/>
        <v/>
      </c>
    </row>
    <row r="545" spans="1:23" ht="15" x14ac:dyDescent="0.2">
      <c r="A545" s="102">
        <v>522</v>
      </c>
      <c r="B545" s="104" t="str">
        <f>IF(G545="","",VLOOKUP(G545,'Account Codes'!$A$2:$C$788,3,FALSE))</f>
        <v/>
      </c>
      <c r="C545" s="183" t="str">
        <f t="shared" si="71"/>
        <v/>
      </c>
      <c r="D545" s="81"/>
      <c r="E545" s="112" t="str">
        <f>IF(AND(LEN(D545)&gt;0,LEN(C545)&gt;0),"ERROR - please do not enter internal order AND cost centre",IF(LEN(C545)&gt;0,VLOOKUP(C545,'Account Codes'!$E$2:$F$5001,2,FALSE),IF(LEN(D545)&gt;0,VLOOKUP(D545,'Account Codes'!$H$2:$I$12186,2,FALSE),"")))</f>
        <v/>
      </c>
      <c r="F545" s="81"/>
      <c r="G545" s="61"/>
      <c r="H545" s="112" t="str">
        <f>IF(LEN(G545)=0,"",VLOOKUP(VALUE(G545),'Account Codes'!$A$2:$C$788,2,FALSE))</f>
        <v/>
      </c>
      <c r="I545" s="50"/>
      <c r="J545" s="184" t="s">
        <v>18</v>
      </c>
      <c r="K545" s="51"/>
      <c r="L545" s="102">
        <f t="shared" si="64"/>
        <v>0</v>
      </c>
      <c r="M545" s="122">
        <f t="shared" si="65"/>
        <v>0</v>
      </c>
      <c r="N545" s="51"/>
      <c r="O545" s="51"/>
      <c r="P545" s="122">
        <f t="shared" si="66"/>
        <v>0</v>
      </c>
      <c r="Q545" s="179"/>
      <c r="R545" s="175"/>
      <c r="S545" s="176" t="str">
        <f t="shared" si="67"/>
        <v/>
      </c>
      <c r="T545" s="65" t="str">
        <f t="shared" si="68"/>
        <v/>
      </c>
      <c r="U545">
        <f t="shared" si="69"/>
        <v>0</v>
      </c>
      <c r="W545" s="175" t="str">
        <f t="shared" si="70"/>
        <v/>
      </c>
    </row>
    <row r="546" spans="1:23" ht="15" x14ac:dyDescent="0.2">
      <c r="A546" s="102">
        <v>523</v>
      </c>
      <c r="B546" s="104" t="str">
        <f>IF(G546="","",VLOOKUP(G546,'Account Codes'!$A$2:$C$788,3,FALSE))</f>
        <v/>
      </c>
      <c r="C546" s="183" t="str">
        <f t="shared" si="71"/>
        <v/>
      </c>
      <c r="D546" s="81"/>
      <c r="E546" s="112" t="str">
        <f>IF(AND(LEN(D546)&gt;0,LEN(C546)&gt;0),"ERROR - please do not enter internal order AND cost centre",IF(LEN(C546)&gt;0,VLOOKUP(C546,'Account Codes'!$E$2:$F$5001,2,FALSE),IF(LEN(D546)&gt;0,VLOOKUP(D546,'Account Codes'!$H$2:$I$12186,2,FALSE),"")))</f>
        <v/>
      </c>
      <c r="F546" s="81"/>
      <c r="G546" s="61"/>
      <c r="H546" s="112" t="str">
        <f>IF(LEN(G546)=0,"",VLOOKUP(VALUE(G546),'Account Codes'!$A$2:$C$788,2,FALSE))</f>
        <v/>
      </c>
      <c r="I546" s="50"/>
      <c r="J546" s="184" t="s">
        <v>18</v>
      </c>
      <c r="K546" s="51"/>
      <c r="L546" s="102">
        <f t="shared" si="64"/>
        <v>0</v>
      </c>
      <c r="M546" s="122">
        <f t="shared" si="65"/>
        <v>0</v>
      </c>
      <c r="N546" s="51"/>
      <c r="O546" s="51"/>
      <c r="P546" s="122">
        <f t="shared" si="66"/>
        <v>0</v>
      </c>
      <c r="Q546" s="179"/>
      <c r="R546" s="175"/>
      <c r="S546" s="176" t="str">
        <f t="shared" si="67"/>
        <v/>
      </c>
      <c r="T546" s="65" t="str">
        <f t="shared" si="68"/>
        <v/>
      </c>
      <c r="U546">
        <f t="shared" si="69"/>
        <v>0</v>
      </c>
      <c r="W546" s="175" t="str">
        <f t="shared" si="70"/>
        <v/>
      </c>
    </row>
    <row r="547" spans="1:23" ht="15" x14ac:dyDescent="0.2">
      <c r="A547" s="102">
        <v>524</v>
      </c>
      <c r="B547" s="104" t="str">
        <f>IF(G547="","",VLOOKUP(G547,'Account Codes'!$A$2:$C$788,3,FALSE))</f>
        <v/>
      </c>
      <c r="C547" s="183" t="str">
        <f t="shared" si="71"/>
        <v/>
      </c>
      <c r="D547" s="81"/>
      <c r="E547" s="112" t="str">
        <f>IF(AND(LEN(D547)&gt;0,LEN(C547)&gt;0),"ERROR - please do not enter internal order AND cost centre",IF(LEN(C547)&gt;0,VLOOKUP(C547,'Account Codes'!$E$2:$F$5001,2,FALSE),IF(LEN(D547)&gt;0,VLOOKUP(D547,'Account Codes'!$H$2:$I$12186,2,FALSE),"")))</f>
        <v/>
      </c>
      <c r="F547" s="81"/>
      <c r="G547" s="61"/>
      <c r="H547" s="112" t="str">
        <f>IF(LEN(G547)=0,"",VLOOKUP(VALUE(G547),'Account Codes'!$A$2:$C$788,2,FALSE))</f>
        <v/>
      </c>
      <c r="I547" s="50"/>
      <c r="J547" s="184" t="s">
        <v>18</v>
      </c>
      <c r="K547" s="51"/>
      <c r="L547" s="102">
        <f t="shared" si="64"/>
        <v>0</v>
      </c>
      <c r="M547" s="122">
        <f t="shared" si="65"/>
        <v>0</v>
      </c>
      <c r="N547" s="51"/>
      <c r="O547" s="51"/>
      <c r="P547" s="122">
        <f t="shared" si="66"/>
        <v>0</v>
      </c>
      <c r="Q547" s="179"/>
      <c r="R547" s="175"/>
      <c r="S547" s="176" t="str">
        <f t="shared" si="67"/>
        <v/>
      </c>
      <c r="T547" s="65" t="str">
        <f t="shared" si="68"/>
        <v/>
      </c>
      <c r="U547">
        <f t="shared" si="69"/>
        <v>0</v>
      </c>
      <c r="W547" s="175" t="str">
        <f t="shared" si="70"/>
        <v/>
      </c>
    </row>
    <row r="548" spans="1:23" ht="15" x14ac:dyDescent="0.2">
      <c r="A548" s="102">
        <v>525</v>
      </c>
      <c r="B548" s="104" t="str">
        <f>IF(G548="","",VLOOKUP(G548,'Account Codes'!$A$2:$C$788,3,FALSE))</f>
        <v/>
      </c>
      <c r="C548" s="183" t="str">
        <f t="shared" si="71"/>
        <v/>
      </c>
      <c r="D548" s="81"/>
      <c r="E548" s="112" t="str">
        <f>IF(AND(LEN(D548)&gt;0,LEN(C548)&gt;0),"ERROR - please do not enter internal order AND cost centre",IF(LEN(C548)&gt;0,VLOOKUP(C548,'Account Codes'!$E$2:$F$5001,2,FALSE),IF(LEN(D548)&gt;0,VLOOKUP(D548,'Account Codes'!$H$2:$I$12186,2,FALSE),"")))</f>
        <v/>
      </c>
      <c r="F548" s="81"/>
      <c r="G548" s="61"/>
      <c r="H548" s="112" t="str">
        <f>IF(LEN(G548)=0,"",VLOOKUP(VALUE(G548),'Account Codes'!$A$2:$C$788,2,FALSE))</f>
        <v/>
      </c>
      <c r="I548" s="50"/>
      <c r="J548" s="184" t="s">
        <v>18</v>
      </c>
      <c r="K548" s="51"/>
      <c r="L548" s="102">
        <f t="shared" si="64"/>
        <v>0</v>
      </c>
      <c r="M548" s="122">
        <f t="shared" si="65"/>
        <v>0</v>
      </c>
      <c r="N548" s="51"/>
      <c r="O548" s="51"/>
      <c r="P548" s="122">
        <f t="shared" si="66"/>
        <v>0</v>
      </c>
      <c r="Q548" s="179"/>
      <c r="R548" s="175"/>
      <c r="S548" s="176" t="str">
        <f t="shared" si="67"/>
        <v/>
      </c>
      <c r="T548" s="65" t="str">
        <f t="shared" si="68"/>
        <v/>
      </c>
      <c r="U548">
        <f t="shared" si="69"/>
        <v>0</v>
      </c>
      <c r="W548" s="175" t="str">
        <f t="shared" si="70"/>
        <v/>
      </c>
    </row>
    <row r="549" spans="1:23" ht="15" x14ac:dyDescent="0.2">
      <c r="A549" s="102">
        <v>526</v>
      </c>
      <c r="B549" s="104" t="str">
        <f>IF(G549="","",VLOOKUP(G549,'Account Codes'!$A$2:$C$788,3,FALSE))</f>
        <v/>
      </c>
      <c r="C549" s="183" t="str">
        <f t="shared" si="71"/>
        <v/>
      </c>
      <c r="D549" s="81"/>
      <c r="E549" s="112" t="str">
        <f>IF(AND(LEN(D549)&gt;0,LEN(C549)&gt;0),"ERROR - please do not enter internal order AND cost centre",IF(LEN(C549)&gt;0,VLOOKUP(C549,'Account Codes'!$E$2:$F$5001,2,FALSE),IF(LEN(D549)&gt;0,VLOOKUP(D549,'Account Codes'!$H$2:$I$12186,2,FALSE),"")))</f>
        <v/>
      </c>
      <c r="F549" s="81"/>
      <c r="G549" s="61"/>
      <c r="H549" s="112" t="str">
        <f>IF(LEN(G549)=0,"",VLOOKUP(VALUE(G549),'Account Codes'!$A$2:$C$788,2,FALSE))</f>
        <v/>
      </c>
      <c r="I549" s="50"/>
      <c r="J549" s="184" t="s">
        <v>18</v>
      </c>
      <c r="K549" s="51"/>
      <c r="L549" s="102">
        <f t="shared" si="64"/>
        <v>0</v>
      </c>
      <c r="M549" s="122">
        <f t="shared" si="65"/>
        <v>0</v>
      </c>
      <c r="N549" s="51"/>
      <c r="O549" s="51"/>
      <c r="P549" s="122">
        <f t="shared" si="66"/>
        <v>0</v>
      </c>
      <c r="Q549" s="179"/>
      <c r="R549" s="175"/>
      <c r="S549" s="176" t="str">
        <f t="shared" si="67"/>
        <v/>
      </c>
      <c r="T549" s="65" t="str">
        <f t="shared" si="68"/>
        <v/>
      </c>
      <c r="U549">
        <f t="shared" si="69"/>
        <v>0</v>
      </c>
      <c r="W549" s="175" t="str">
        <f t="shared" si="70"/>
        <v/>
      </c>
    </row>
    <row r="550" spans="1:23" ht="15" x14ac:dyDescent="0.2">
      <c r="A550" s="102">
        <v>527</v>
      </c>
      <c r="B550" s="104" t="str">
        <f>IF(G550="","",VLOOKUP(G550,'Account Codes'!$A$2:$C$788,3,FALSE))</f>
        <v/>
      </c>
      <c r="C550" s="183" t="str">
        <f t="shared" si="71"/>
        <v/>
      </c>
      <c r="D550" s="81"/>
      <c r="E550" s="112" t="str">
        <f>IF(AND(LEN(D550)&gt;0,LEN(C550)&gt;0),"ERROR - please do not enter internal order AND cost centre",IF(LEN(C550)&gt;0,VLOOKUP(C550,'Account Codes'!$E$2:$F$5001,2,FALSE),IF(LEN(D550)&gt;0,VLOOKUP(D550,'Account Codes'!$H$2:$I$12186,2,FALSE),"")))</f>
        <v/>
      </c>
      <c r="F550" s="81"/>
      <c r="G550" s="61"/>
      <c r="H550" s="112" t="str">
        <f>IF(LEN(G550)=0,"",VLOOKUP(VALUE(G550),'Account Codes'!$A$2:$C$788,2,FALSE))</f>
        <v/>
      </c>
      <c r="I550" s="50"/>
      <c r="J550" s="184" t="s">
        <v>18</v>
      </c>
      <c r="K550" s="51"/>
      <c r="L550" s="102">
        <f t="shared" si="64"/>
        <v>0</v>
      </c>
      <c r="M550" s="122">
        <f t="shared" si="65"/>
        <v>0</v>
      </c>
      <c r="N550" s="51"/>
      <c r="O550" s="51"/>
      <c r="P550" s="122">
        <f t="shared" si="66"/>
        <v>0</v>
      </c>
      <c r="Q550" s="179"/>
      <c r="R550" s="175"/>
      <c r="S550" s="176" t="str">
        <f t="shared" si="67"/>
        <v/>
      </c>
      <c r="T550" s="65" t="str">
        <f t="shared" si="68"/>
        <v/>
      </c>
      <c r="U550">
        <f t="shared" si="69"/>
        <v>0</v>
      </c>
      <c r="W550" s="175" t="str">
        <f t="shared" si="70"/>
        <v/>
      </c>
    </row>
    <row r="551" spans="1:23" ht="15" x14ac:dyDescent="0.2">
      <c r="A551" s="102">
        <v>528</v>
      </c>
      <c r="B551" s="104" t="str">
        <f>IF(G551="","",VLOOKUP(G551,'Account Codes'!$A$2:$C$788,3,FALSE))</f>
        <v/>
      </c>
      <c r="C551" s="183" t="str">
        <f t="shared" si="71"/>
        <v/>
      </c>
      <c r="D551" s="81"/>
      <c r="E551" s="112" t="str">
        <f>IF(AND(LEN(D551)&gt;0,LEN(C551)&gt;0),"ERROR - please do not enter internal order AND cost centre",IF(LEN(C551)&gt;0,VLOOKUP(C551,'Account Codes'!$E$2:$F$5001,2,FALSE),IF(LEN(D551)&gt;0,VLOOKUP(D551,'Account Codes'!$H$2:$I$12186,2,FALSE),"")))</f>
        <v/>
      </c>
      <c r="F551" s="81"/>
      <c r="G551" s="61"/>
      <c r="H551" s="112" t="str">
        <f>IF(LEN(G551)=0,"",VLOOKUP(VALUE(G551),'Account Codes'!$A$2:$C$788,2,FALSE))</f>
        <v/>
      </c>
      <c r="I551" s="50"/>
      <c r="J551" s="184" t="s">
        <v>18</v>
      </c>
      <c r="K551" s="51"/>
      <c r="L551" s="102">
        <f t="shared" si="64"/>
        <v>0</v>
      </c>
      <c r="M551" s="122">
        <f t="shared" si="65"/>
        <v>0</v>
      </c>
      <c r="N551" s="51"/>
      <c r="O551" s="51"/>
      <c r="P551" s="122">
        <f t="shared" si="66"/>
        <v>0</v>
      </c>
      <c r="Q551" s="179"/>
      <c r="R551" s="175"/>
      <c r="S551" s="176" t="str">
        <f t="shared" si="67"/>
        <v/>
      </c>
      <c r="T551" s="65" t="str">
        <f t="shared" si="68"/>
        <v/>
      </c>
      <c r="U551">
        <f t="shared" si="69"/>
        <v>0</v>
      </c>
      <c r="W551" s="175" t="str">
        <f t="shared" si="70"/>
        <v/>
      </c>
    </row>
    <row r="552" spans="1:23" ht="15" x14ac:dyDescent="0.2">
      <c r="A552" s="102">
        <v>529</v>
      </c>
      <c r="B552" s="104" t="str">
        <f>IF(G552="","",VLOOKUP(G552,'Account Codes'!$A$2:$C$788,3,FALSE))</f>
        <v/>
      </c>
      <c r="C552" s="183" t="str">
        <f t="shared" si="71"/>
        <v/>
      </c>
      <c r="D552" s="81"/>
      <c r="E552" s="112" t="str">
        <f>IF(AND(LEN(D552)&gt;0,LEN(C552)&gt;0),"ERROR - please do not enter internal order AND cost centre",IF(LEN(C552)&gt;0,VLOOKUP(C552,'Account Codes'!$E$2:$F$5001,2,FALSE),IF(LEN(D552)&gt;0,VLOOKUP(D552,'Account Codes'!$H$2:$I$12186,2,FALSE),"")))</f>
        <v/>
      </c>
      <c r="F552" s="81"/>
      <c r="G552" s="61"/>
      <c r="H552" s="112" t="str">
        <f>IF(LEN(G552)=0,"",VLOOKUP(VALUE(G552),'Account Codes'!$A$2:$C$788,2,FALSE))</f>
        <v/>
      </c>
      <c r="I552" s="50"/>
      <c r="J552" s="184" t="s">
        <v>18</v>
      </c>
      <c r="K552" s="51"/>
      <c r="L552" s="102">
        <f t="shared" si="64"/>
        <v>0</v>
      </c>
      <c r="M552" s="122">
        <f t="shared" si="65"/>
        <v>0</v>
      </c>
      <c r="N552" s="51"/>
      <c r="O552" s="51"/>
      <c r="P552" s="122">
        <f t="shared" si="66"/>
        <v>0</v>
      </c>
      <c r="Q552" s="179"/>
      <c r="R552" s="175"/>
      <c r="S552" s="176" t="str">
        <f t="shared" si="67"/>
        <v/>
      </c>
      <c r="T552" s="65" t="str">
        <f t="shared" si="68"/>
        <v/>
      </c>
      <c r="U552">
        <f t="shared" si="69"/>
        <v>0</v>
      </c>
      <c r="W552" s="175" t="str">
        <f t="shared" si="70"/>
        <v/>
      </c>
    </row>
    <row r="553" spans="1:23" ht="15" x14ac:dyDescent="0.2">
      <c r="A553" s="102">
        <v>530</v>
      </c>
      <c r="B553" s="104" t="str">
        <f>IF(G553="","",VLOOKUP(G553,'Account Codes'!$A$2:$C$788,3,FALSE))</f>
        <v/>
      </c>
      <c r="C553" s="183" t="str">
        <f t="shared" si="71"/>
        <v/>
      </c>
      <c r="D553" s="81"/>
      <c r="E553" s="112" t="str">
        <f>IF(AND(LEN(D553)&gt;0,LEN(C553)&gt;0),"ERROR - please do not enter internal order AND cost centre",IF(LEN(C553)&gt;0,VLOOKUP(C553,'Account Codes'!$E$2:$F$5001,2,FALSE),IF(LEN(D553)&gt;0,VLOOKUP(D553,'Account Codes'!$H$2:$I$12186,2,FALSE),"")))</f>
        <v/>
      </c>
      <c r="F553" s="81"/>
      <c r="G553" s="61"/>
      <c r="H553" s="112" t="str">
        <f>IF(LEN(G553)=0,"",VLOOKUP(VALUE(G553),'Account Codes'!$A$2:$C$788,2,FALSE))</f>
        <v/>
      </c>
      <c r="I553" s="50"/>
      <c r="J553" s="184" t="s">
        <v>18</v>
      </c>
      <c r="K553" s="51"/>
      <c r="L553" s="102">
        <f t="shared" si="64"/>
        <v>0</v>
      </c>
      <c r="M553" s="122">
        <f t="shared" si="65"/>
        <v>0</v>
      </c>
      <c r="N553" s="51"/>
      <c r="O553" s="51"/>
      <c r="P553" s="122">
        <f t="shared" si="66"/>
        <v>0</v>
      </c>
      <c r="Q553" s="179"/>
      <c r="R553" s="175"/>
      <c r="S553" s="176" t="str">
        <f t="shared" si="67"/>
        <v/>
      </c>
      <c r="T553" s="65" t="str">
        <f t="shared" si="68"/>
        <v/>
      </c>
      <c r="U553">
        <f t="shared" si="69"/>
        <v>0</v>
      </c>
      <c r="W553" s="175" t="str">
        <f t="shared" si="70"/>
        <v/>
      </c>
    </row>
    <row r="554" spans="1:23" ht="15" x14ac:dyDescent="0.2">
      <c r="A554" s="102">
        <v>531</v>
      </c>
      <c r="B554" s="104" t="str">
        <f>IF(G554="","",VLOOKUP(G554,'Account Codes'!$A$2:$C$788,3,FALSE))</f>
        <v/>
      </c>
      <c r="C554" s="183" t="str">
        <f t="shared" si="71"/>
        <v/>
      </c>
      <c r="D554" s="81"/>
      <c r="E554" s="112" t="str">
        <f>IF(AND(LEN(D554)&gt;0,LEN(C554)&gt;0),"ERROR - please do not enter internal order AND cost centre",IF(LEN(C554)&gt;0,VLOOKUP(C554,'Account Codes'!$E$2:$F$5001,2,FALSE),IF(LEN(D554)&gt;0,VLOOKUP(D554,'Account Codes'!$H$2:$I$12186,2,FALSE),"")))</f>
        <v/>
      </c>
      <c r="F554" s="81"/>
      <c r="G554" s="61"/>
      <c r="H554" s="112" t="str">
        <f>IF(LEN(G554)=0,"",VLOOKUP(VALUE(G554),'Account Codes'!$A$2:$C$788,2,FALSE))</f>
        <v/>
      </c>
      <c r="I554" s="50"/>
      <c r="J554" s="184" t="s">
        <v>18</v>
      </c>
      <c r="K554" s="51"/>
      <c r="L554" s="102">
        <f t="shared" si="64"/>
        <v>0</v>
      </c>
      <c r="M554" s="122">
        <f t="shared" si="65"/>
        <v>0</v>
      </c>
      <c r="N554" s="51"/>
      <c r="O554" s="51"/>
      <c r="P554" s="122">
        <f t="shared" si="66"/>
        <v>0</v>
      </c>
      <c r="Q554" s="179"/>
      <c r="R554" s="175"/>
      <c r="S554" s="176" t="str">
        <f t="shared" si="67"/>
        <v/>
      </c>
      <c r="T554" s="65" t="str">
        <f t="shared" si="68"/>
        <v/>
      </c>
      <c r="U554">
        <f t="shared" si="69"/>
        <v>0</v>
      </c>
      <c r="W554" s="175" t="str">
        <f t="shared" si="70"/>
        <v/>
      </c>
    </row>
    <row r="555" spans="1:23" ht="15" x14ac:dyDescent="0.2">
      <c r="A555" s="102">
        <v>532</v>
      </c>
      <c r="B555" s="104" t="str">
        <f>IF(G555="","",VLOOKUP(G555,'Account Codes'!$A$2:$C$788,3,FALSE))</f>
        <v/>
      </c>
      <c r="C555" s="183" t="str">
        <f t="shared" si="71"/>
        <v/>
      </c>
      <c r="D555" s="81"/>
      <c r="E555" s="112" t="str">
        <f>IF(AND(LEN(D555)&gt;0,LEN(C555)&gt;0),"ERROR - please do not enter internal order AND cost centre",IF(LEN(C555)&gt;0,VLOOKUP(C555,'Account Codes'!$E$2:$F$5001,2,FALSE),IF(LEN(D555)&gt;0,VLOOKUP(D555,'Account Codes'!$H$2:$I$12186,2,FALSE),"")))</f>
        <v/>
      </c>
      <c r="F555" s="81"/>
      <c r="G555" s="61"/>
      <c r="H555" s="112" t="str">
        <f>IF(LEN(G555)=0,"",VLOOKUP(VALUE(G555),'Account Codes'!$A$2:$C$788,2,FALSE))</f>
        <v/>
      </c>
      <c r="I555" s="50"/>
      <c r="J555" s="184" t="s">
        <v>18</v>
      </c>
      <c r="K555" s="51"/>
      <c r="L555" s="102">
        <f t="shared" si="64"/>
        <v>0</v>
      </c>
      <c r="M555" s="122">
        <f t="shared" si="65"/>
        <v>0</v>
      </c>
      <c r="N555" s="51"/>
      <c r="O555" s="51"/>
      <c r="P555" s="122">
        <f t="shared" si="66"/>
        <v>0</v>
      </c>
      <c r="Q555" s="179"/>
      <c r="R555" s="175"/>
      <c r="S555" s="176" t="str">
        <f t="shared" si="67"/>
        <v/>
      </c>
      <c r="T555" s="65" t="str">
        <f t="shared" si="68"/>
        <v/>
      </c>
      <c r="U555">
        <f t="shared" si="69"/>
        <v>0</v>
      </c>
      <c r="W555" s="175" t="str">
        <f t="shared" si="70"/>
        <v/>
      </c>
    </row>
    <row r="556" spans="1:23" ht="15" x14ac:dyDescent="0.2">
      <c r="A556" s="102">
        <v>533</v>
      </c>
      <c r="B556" s="104" t="str">
        <f>IF(G556="","",VLOOKUP(G556,'Account Codes'!$A$2:$C$788,3,FALSE))</f>
        <v/>
      </c>
      <c r="C556" s="183" t="str">
        <f t="shared" si="71"/>
        <v/>
      </c>
      <c r="D556" s="81"/>
      <c r="E556" s="112" t="str">
        <f>IF(AND(LEN(D556)&gt;0,LEN(C556)&gt;0),"ERROR - please do not enter internal order AND cost centre",IF(LEN(C556)&gt;0,VLOOKUP(C556,'Account Codes'!$E$2:$F$5001,2,FALSE),IF(LEN(D556)&gt;0,VLOOKUP(D556,'Account Codes'!$H$2:$I$12186,2,FALSE),"")))</f>
        <v/>
      </c>
      <c r="F556" s="81"/>
      <c r="G556" s="61"/>
      <c r="H556" s="112" t="str">
        <f>IF(LEN(G556)=0,"",VLOOKUP(VALUE(G556),'Account Codes'!$A$2:$C$788,2,FALSE))</f>
        <v/>
      </c>
      <c r="I556" s="50"/>
      <c r="J556" s="184" t="s">
        <v>18</v>
      </c>
      <c r="K556" s="51"/>
      <c r="L556" s="102">
        <f t="shared" si="64"/>
        <v>0</v>
      </c>
      <c r="M556" s="122">
        <f t="shared" si="65"/>
        <v>0</v>
      </c>
      <c r="N556" s="51"/>
      <c r="O556" s="51"/>
      <c r="P556" s="122">
        <f t="shared" si="66"/>
        <v>0</v>
      </c>
      <c r="Q556" s="179"/>
      <c r="R556" s="175"/>
      <c r="S556" s="176" t="str">
        <f t="shared" si="67"/>
        <v/>
      </c>
      <c r="T556" s="65" t="str">
        <f t="shared" si="68"/>
        <v/>
      </c>
      <c r="U556">
        <f t="shared" si="69"/>
        <v>0</v>
      </c>
      <c r="W556" s="175" t="str">
        <f t="shared" si="70"/>
        <v/>
      </c>
    </row>
    <row r="557" spans="1:23" ht="15" x14ac:dyDescent="0.2">
      <c r="A557" s="102">
        <v>534</v>
      </c>
      <c r="B557" s="104" t="str">
        <f>IF(G557="","",VLOOKUP(G557,'Account Codes'!$A$2:$C$788,3,FALSE))</f>
        <v/>
      </c>
      <c r="C557" s="183" t="str">
        <f t="shared" si="71"/>
        <v/>
      </c>
      <c r="D557" s="81"/>
      <c r="E557" s="112" t="str">
        <f>IF(AND(LEN(D557)&gt;0,LEN(C557)&gt;0),"ERROR - please do not enter internal order AND cost centre",IF(LEN(C557)&gt;0,VLOOKUP(C557,'Account Codes'!$E$2:$F$5001,2,FALSE),IF(LEN(D557)&gt;0,VLOOKUP(D557,'Account Codes'!$H$2:$I$12186,2,FALSE),"")))</f>
        <v/>
      </c>
      <c r="F557" s="81"/>
      <c r="G557" s="61"/>
      <c r="H557" s="112" t="str">
        <f>IF(LEN(G557)=0,"",VLOOKUP(VALUE(G557),'Account Codes'!$A$2:$C$788,2,FALSE))</f>
        <v/>
      </c>
      <c r="I557" s="50"/>
      <c r="J557" s="184" t="s">
        <v>18</v>
      </c>
      <c r="K557" s="51"/>
      <c r="L557" s="102">
        <f t="shared" si="64"/>
        <v>0</v>
      </c>
      <c r="M557" s="122">
        <f t="shared" si="65"/>
        <v>0</v>
      </c>
      <c r="N557" s="51"/>
      <c r="O557" s="51"/>
      <c r="P557" s="122">
        <f t="shared" si="66"/>
        <v>0</v>
      </c>
      <c r="Q557" s="179"/>
      <c r="R557" s="175"/>
      <c r="S557" s="176" t="str">
        <f t="shared" si="67"/>
        <v/>
      </c>
      <c r="T557" s="65" t="str">
        <f t="shared" si="68"/>
        <v/>
      </c>
      <c r="U557">
        <f t="shared" si="69"/>
        <v>0</v>
      </c>
      <c r="W557" s="175" t="str">
        <f t="shared" si="70"/>
        <v/>
      </c>
    </row>
    <row r="558" spans="1:23" ht="15" x14ac:dyDescent="0.2">
      <c r="A558" s="102">
        <v>535</v>
      </c>
      <c r="B558" s="104" t="str">
        <f>IF(G558="","",VLOOKUP(G558,'Account Codes'!$A$2:$C$788,3,FALSE))</f>
        <v/>
      </c>
      <c r="C558" s="183" t="str">
        <f t="shared" si="71"/>
        <v/>
      </c>
      <c r="D558" s="81"/>
      <c r="E558" s="112" t="str">
        <f>IF(AND(LEN(D558)&gt;0,LEN(C558)&gt;0),"ERROR - please do not enter internal order AND cost centre",IF(LEN(C558)&gt;0,VLOOKUP(C558,'Account Codes'!$E$2:$F$5001,2,FALSE),IF(LEN(D558)&gt;0,VLOOKUP(D558,'Account Codes'!$H$2:$I$12186,2,FALSE),"")))</f>
        <v/>
      </c>
      <c r="F558" s="81"/>
      <c r="G558" s="61"/>
      <c r="H558" s="112" t="str">
        <f>IF(LEN(G558)=0,"",VLOOKUP(VALUE(G558),'Account Codes'!$A$2:$C$788,2,FALSE))</f>
        <v/>
      </c>
      <c r="I558" s="50"/>
      <c r="J558" s="184" t="s">
        <v>18</v>
      </c>
      <c r="K558" s="51"/>
      <c r="L558" s="102">
        <f t="shared" si="64"/>
        <v>0</v>
      </c>
      <c r="M558" s="122">
        <f t="shared" si="65"/>
        <v>0</v>
      </c>
      <c r="N558" s="51"/>
      <c r="O558" s="51"/>
      <c r="P558" s="122">
        <f t="shared" si="66"/>
        <v>0</v>
      </c>
      <c r="Q558" s="179"/>
      <c r="R558" s="175"/>
      <c r="S558" s="176" t="str">
        <f t="shared" si="67"/>
        <v/>
      </c>
      <c r="T558" s="65" t="str">
        <f t="shared" si="68"/>
        <v/>
      </c>
      <c r="U558">
        <f t="shared" si="69"/>
        <v>0</v>
      </c>
      <c r="W558" s="175" t="str">
        <f t="shared" si="70"/>
        <v/>
      </c>
    </row>
    <row r="559" spans="1:23" ht="15" x14ac:dyDescent="0.2">
      <c r="A559" s="102">
        <v>536</v>
      </c>
      <c r="B559" s="104" t="str">
        <f>IF(G559="","",VLOOKUP(G559,'Account Codes'!$A$2:$C$788,3,FALSE))</f>
        <v/>
      </c>
      <c r="C559" s="183" t="str">
        <f t="shared" si="71"/>
        <v/>
      </c>
      <c r="D559" s="81"/>
      <c r="E559" s="112" t="str">
        <f>IF(AND(LEN(D559)&gt;0,LEN(C559)&gt;0),"ERROR - please do not enter internal order AND cost centre",IF(LEN(C559)&gt;0,VLOOKUP(C559,'Account Codes'!$E$2:$F$5001,2,FALSE),IF(LEN(D559)&gt;0,VLOOKUP(D559,'Account Codes'!$H$2:$I$12186,2,FALSE),"")))</f>
        <v/>
      </c>
      <c r="F559" s="81"/>
      <c r="G559" s="61"/>
      <c r="H559" s="112" t="str">
        <f>IF(LEN(G559)=0,"",VLOOKUP(VALUE(G559),'Account Codes'!$A$2:$C$788,2,FALSE))</f>
        <v/>
      </c>
      <c r="I559" s="50"/>
      <c r="J559" s="184" t="s">
        <v>18</v>
      </c>
      <c r="K559" s="51"/>
      <c r="L559" s="102">
        <f t="shared" si="64"/>
        <v>0</v>
      </c>
      <c r="M559" s="122">
        <f t="shared" si="65"/>
        <v>0</v>
      </c>
      <c r="N559" s="51"/>
      <c r="O559" s="51"/>
      <c r="P559" s="122">
        <f t="shared" si="66"/>
        <v>0</v>
      </c>
      <c r="Q559" s="179"/>
      <c r="R559" s="175"/>
      <c r="S559" s="176" t="str">
        <f t="shared" si="67"/>
        <v/>
      </c>
      <c r="T559" s="65" t="str">
        <f t="shared" si="68"/>
        <v/>
      </c>
      <c r="U559">
        <f t="shared" si="69"/>
        <v>0</v>
      </c>
      <c r="W559" s="175" t="str">
        <f t="shared" si="70"/>
        <v/>
      </c>
    </row>
    <row r="560" spans="1:23" ht="15" x14ac:dyDescent="0.2">
      <c r="A560" s="102">
        <v>537</v>
      </c>
      <c r="B560" s="104" t="str">
        <f>IF(G560="","",VLOOKUP(G560,'Account Codes'!$A$2:$C$788,3,FALSE))</f>
        <v/>
      </c>
      <c r="C560" s="183" t="str">
        <f t="shared" si="71"/>
        <v/>
      </c>
      <c r="D560" s="81"/>
      <c r="E560" s="112" t="str">
        <f>IF(AND(LEN(D560)&gt;0,LEN(C560)&gt;0),"ERROR - please do not enter internal order AND cost centre",IF(LEN(C560)&gt;0,VLOOKUP(C560,'Account Codes'!$E$2:$F$5001,2,FALSE),IF(LEN(D560)&gt;0,VLOOKUP(D560,'Account Codes'!$H$2:$I$12186,2,FALSE),"")))</f>
        <v/>
      </c>
      <c r="F560" s="81"/>
      <c r="G560" s="61"/>
      <c r="H560" s="112" t="str">
        <f>IF(LEN(G560)=0,"",VLOOKUP(VALUE(G560),'Account Codes'!$A$2:$C$788,2,FALSE))</f>
        <v/>
      </c>
      <c r="I560" s="50"/>
      <c r="J560" s="184" t="s">
        <v>18</v>
      </c>
      <c r="K560" s="51"/>
      <c r="L560" s="102">
        <f t="shared" si="64"/>
        <v>0</v>
      </c>
      <c r="M560" s="122">
        <f t="shared" si="65"/>
        <v>0</v>
      </c>
      <c r="N560" s="51"/>
      <c r="O560" s="51"/>
      <c r="P560" s="122">
        <f t="shared" si="66"/>
        <v>0</v>
      </c>
      <c r="Q560" s="179"/>
      <c r="R560" s="175"/>
      <c r="S560" s="176" t="str">
        <f t="shared" si="67"/>
        <v/>
      </c>
      <c r="T560" s="65" t="str">
        <f t="shared" si="68"/>
        <v/>
      </c>
      <c r="U560">
        <f t="shared" si="69"/>
        <v>0</v>
      </c>
      <c r="W560" s="175" t="str">
        <f t="shared" si="70"/>
        <v/>
      </c>
    </row>
    <row r="561" spans="1:23" ht="15" x14ac:dyDescent="0.2">
      <c r="A561" s="102">
        <v>538</v>
      </c>
      <c r="B561" s="104" t="str">
        <f>IF(G561="","",VLOOKUP(G561,'Account Codes'!$A$2:$C$788,3,FALSE))</f>
        <v/>
      </c>
      <c r="C561" s="183" t="str">
        <f t="shared" si="71"/>
        <v/>
      </c>
      <c r="D561" s="81"/>
      <c r="E561" s="112" t="str">
        <f>IF(AND(LEN(D561)&gt;0,LEN(C561)&gt;0),"ERROR - please do not enter internal order AND cost centre",IF(LEN(C561)&gt;0,VLOOKUP(C561,'Account Codes'!$E$2:$F$5001,2,FALSE),IF(LEN(D561)&gt;0,VLOOKUP(D561,'Account Codes'!$H$2:$I$12186,2,FALSE),"")))</f>
        <v/>
      </c>
      <c r="F561" s="81"/>
      <c r="G561" s="61"/>
      <c r="H561" s="112" t="str">
        <f>IF(LEN(G561)=0,"",VLOOKUP(VALUE(G561),'Account Codes'!$A$2:$C$788,2,FALSE))</f>
        <v/>
      </c>
      <c r="I561" s="50"/>
      <c r="J561" s="184" t="s">
        <v>18</v>
      </c>
      <c r="K561" s="51"/>
      <c r="L561" s="102">
        <f t="shared" si="64"/>
        <v>0</v>
      </c>
      <c r="M561" s="122">
        <f t="shared" si="65"/>
        <v>0</v>
      </c>
      <c r="N561" s="51"/>
      <c r="O561" s="51"/>
      <c r="P561" s="122">
        <f t="shared" si="66"/>
        <v>0</v>
      </c>
      <c r="Q561" s="179"/>
      <c r="R561" s="175"/>
      <c r="S561" s="176" t="str">
        <f t="shared" si="67"/>
        <v/>
      </c>
      <c r="T561" s="65" t="str">
        <f t="shared" si="68"/>
        <v/>
      </c>
      <c r="U561">
        <f t="shared" si="69"/>
        <v>0</v>
      </c>
      <c r="W561" s="175" t="str">
        <f t="shared" si="70"/>
        <v/>
      </c>
    </row>
    <row r="562" spans="1:23" ht="15" x14ac:dyDescent="0.2">
      <c r="A562" s="102">
        <v>539</v>
      </c>
      <c r="B562" s="104" t="str">
        <f>IF(G562="","",VLOOKUP(G562,'Account Codes'!$A$2:$C$788,3,FALSE))</f>
        <v/>
      </c>
      <c r="C562" s="183" t="str">
        <f t="shared" si="71"/>
        <v/>
      </c>
      <c r="D562" s="81"/>
      <c r="E562" s="112" t="str">
        <f>IF(AND(LEN(D562)&gt;0,LEN(C562)&gt;0),"ERROR - please do not enter internal order AND cost centre",IF(LEN(C562)&gt;0,VLOOKUP(C562,'Account Codes'!$E$2:$F$5001,2,FALSE),IF(LEN(D562)&gt;0,VLOOKUP(D562,'Account Codes'!$H$2:$I$12186,2,FALSE),"")))</f>
        <v/>
      </c>
      <c r="F562" s="81"/>
      <c r="G562" s="61"/>
      <c r="H562" s="112" t="str">
        <f>IF(LEN(G562)=0,"",VLOOKUP(VALUE(G562),'Account Codes'!$A$2:$C$788,2,FALSE))</f>
        <v/>
      </c>
      <c r="I562" s="50"/>
      <c r="J562" s="184" t="s">
        <v>18</v>
      </c>
      <c r="K562" s="51"/>
      <c r="L562" s="102">
        <f t="shared" si="64"/>
        <v>0</v>
      </c>
      <c r="M562" s="122">
        <f t="shared" si="65"/>
        <v>0</v>
      </c>
      <c r="N562" s="51"/>
      <c r="O562" s="51"/>
      <c r="P562" s="122">
        <f t="shared" si="66"/>
        <v>0</v>
      </c>
      <c r="Q562" s="179"/>
      <c r="R562" s="175"/>
      <c r="S562" s="176" t="str">
        <f t="shared" si="67"/>
        <v/>
      </c>
      <c r="T562" s="65" t="str">
        <f t="shared" si="68"/>
        <v/>
      </c>
      <c r="U562">
        <f t="shared" si="69"/>
        <v>0</v>
      </c>
      <c r="W562" s="175" t="str">
        <f t="shared" si="70"/>
        <v/>
      </c>
    </row>
    <row r="563" spans="1:23" ht="15" x14ac:dyDescent="0.2">
      <c r="A563" s="102">
        <v>540</v>
      </c>
      <c r="B563" s="104" t="str">
        <f>IF(G563="","",VLOOKUP(G563,'Account Codes'!$A$2:$C$788,3,FALSE))</f>
        <v/>
      </c>
      <c r="C563" s="183" t="str">
        <f t="shared" si="71"/>
        <v/>
      </c>
      <c r="D563" s="81"/>
      <c r="E563" s="112" t="str">
        <f>IF(AND(LEN(D563)&gt;0,LEN(C563)&gt;0),"ERROR - please do not enter internal order AND cost centre",IF(LEN(C563)&gt;0,VLOOKUP(C563,'Account Codes'!$E$2:$F$5001,2,FALSE),IF(LEN(D563)&gt;0,VLOOKUP(D563,'Account Codes'!$H$2:$I$12186,2,FALSE),"")))</f>
        <v/>
      </c>
      <c r="F563" s="81"/>
      <c r="G563" s="61"/>
      <c r="H563" s="112" t="str">
        <f>IF(LEN(G563)=0,"",VLOOKUP(VALUE(G563),'Account Codes'!$A$2:$C$788,2,FALSE))</f>
        <v/>
      </c>
      <c r="I563" s="50"/>
      <c r="J563" s="184" t="s">
        <v>18</v>
      </c>
      <c r="K563" s="51"/>
      <c r="L563" s="102">
        <f t="shared" si="64"/>
        <v>0</v>
      </c>
      <c r="M563" s="122">
        <f t="shared" si="65"/>
        <v>0</v>
      </c>
      <c r="N563" s="51"/>
      <c r="O563" s="51"/>
      <c r="P563" s="122">
        <f t="shared" si="66"/>
        <v>0</v>
      </c>
      <c r="Q563" s="179"/>
      <c r="R563" s="175"/>
      <c r="S563" s="176" t="str">
        <f t="shared" si="67"/>
        <v/>
      </c>
      <c r="T563" s="65" t="str">
        <f t="shared" si="68"/>
        <v/>
      </c>
      <c r="U563">
        <f t="shared" si="69"/>
        <v>0</v>
      </c>
      <c r="W563" s="175" t="str">
        <f t="shared" si="70"/>
        <v/>
      </c>
    </row>
    <row r="564" spans="1:23" ht="15" x14ac:dyDescent="0.2">
      <c r="A564" s="102">
        <v>541</v>
      </c>
      <c r="B564" s="104" t="str">
        <f>IF(G564="","",VLOOKUP(G564,'Account Codes'!$A$2:$C$788,3,FALSE))</f>
        <v/>
      </c>
      <c r="C564" s="183" t="str">
        <f t="shared" si="71"/>
        <v/>
      </c>
      <c r="D564" s="81"/>
      <c r="E564" s="112" t="str">
        <f>IF(AND(LEN(D564)&gt;0,LEN(C564)&gt;0),"ERROR - please do not enter internal order AND cost centre",IF(LEN(C564)&gt;0,VLOOKUP(C564,'Account Codes'!$E$2:$F$5001,2,FALSE),IF(LEN(D564)&gt;0,VLOOKUP(D564,'Account Codes'!$H$2:$I$12186,2,FALSE),"")))</f>
        <v/>
      </c>
      <c r="F564" s="81"/>
      <c r="G564" s="61"/>
      <c r="H564" s="112" t="str">
        <f>IF(LEN(G564)=0,"",VLOOKUP(VALUE(G564),'Account Codes'!$A$2:$C$788,2,FALSE))</f>
        <v/>
      </c>
      <c r="I564" s="50"/>
      <c r="J564" s="184" t="s">
        <v>18</v>
      </c>
      <c r="K564" s="51"/>
      <c r="L564" s="102">
        <f t="shared" si="64"/>
        <v>0</v>
      </c>
      <c r="M564" s="122">
        <f t="shared" si="65"/>
        <v>0</v>
      </c>
      <c r="N564" s="51"/>
      <c r="O564" s="51"/>
      <c r="P564" s="122">
        <f t="shared" si="66"/>
        <v>0</v>
      </c>
      <c r="Q564" s="179"/>
      <c r="R564" s="175"/>
      <c r="S564" s="176" t="str">
        <f t="shared" si="67"/>
        <v/>
      </c>
      <c r="T564" s="65" t="str">
        <f t="shared" si="68"/>
        <v/>
      </c>
      <c r="U564">
        <f t="shared" si="69"/>
        <v>0</v>
      </c>
      <c r="W564" s="175" t="str">
        <f t="shared" si="70"/>
        <v/>
      </c>
    </row>
    <row r="565" spans="1:23" ht="15" x14ac:dyDescent="0.2">
      <c r="A565" s="102">
        <v>542</v>
      </c>
      <c r="B565" s="104" t="str">
        <f>IF(G565="","",VLOOKUP(G565,'Account Codes'!$A$2:$C$788,3,FALSE))</f>
        <v/>
      </c>
      <c r="C565" s="183" t="str">
        <f t="shared" si="71"/>
        <v/>
      </c>
      <c r="D565" s="81"/>
      <c r="E565" s="112" t="str">
        <f>IF(AND(LEN(D565)&gt;0,LEN(C565)&gt;0),"ERROR - please do not enter internal order AND cost centre",IF(LEN(C565)&gt;0,VLOOKUP(C565,'Account Codes'!$E$2:$F$5001,2,FALSE),IF(LEN(D565)&gt;0,VLOOKUP(D565,'Account Codes'!$H$2:$I$12186,2,FALSE),"")))</f>
        <v/>
      </c>
      <c r="F565" s="81"/>
      <c r="G565" s="61"/>
      <c r="H565" s="112" t="str">
        <f>IF(LEN(G565)=0,"",VLOOKUP(VALUE(G565),'Account Codes'!$A$2:$C$788,2,FALSE))</f>
        <v/>
      </c>
      <c r="I565" s="50"/>
      <c r="J565" s="184" t="s">
        <v>18</v>
      </c>
      <c r="K565" s="51"/>
      <c r="L565" s="102">
        <f t="shared" si="64"/>
        <v>0</v>
      </c>
      <c r="M565" s="122">
        <f t="shared" si="65"/>
        <v>0</v>
      </c>
      <c r="N565" s="51"/>
      <c r="O565" s="51"/>
      <c r="P565" s="122">
        <f t="shared" si="66"/>
        <v>0</v>
      </c>
      <c r="Q565" s="179"/>
      <c r="R565" s="175"/>
      <c r="S565" s="176" t="str">
        <f t="shared" si="67"/>
        <v/>
      </c>
      <c r="T565" s="65" t="str">
        <f t="shared" si="68"/>
        <v/>
      </c>
      <c r="U565">
        <f t="shared" si="69"/>
        <v>0</v>
      </c>
      <c r="W565" s="175" t="str">
        <f t="shared" si="70"/>
        <v/>
      </c>
    </row>
    <row r="566" spans="1:23" ht="15" x14ac:dyDescent="0.2">
      <c r="A566" s="102">
        <v>543</v>
      </c>
      <c r="B566" s="104" t="str">
        <f>IF(G566="","",VLOOKUP(G566,'Account Codes'!$A$2:$C$788,3,FALSE))</f>
        <v/>
      </c>
      <c r="C566" s="183" t="str">
        <f t="shared" si="71"/>
        <v/>
      </c>
      <c r="D566" s="81"/>
      <c r="E566" s="112" t="str">
        <f>IF(AND(LEN(D566)&gt;0,LEN(C566)&gt;0),"ERROR - please do not enter internal order AND cost centre",IF(LEN(C566)&gt;0,VLOOKUP(C566,'Account Codes'!$E$2:$F$5001,2,FALSE),IF(LEN(D566)&gt;0,VLOOKUP(D566,'Account Codes'!$H$2:$I$12186,2,FALSE),"")))</f>
        <v/>
      </c>
      <c r="F566" s="81"/>
      <c r="G566" s="61"/>
      <c r="H566" s="112" t="str">
        <f>IF(LEN(G566)=0,"",VLOOKUP(VALUE(G566),'Account Codes'!$A$2:$C$788,2,FALSE))</f>
        <v/>
      </c>
      <c r="I566" s="50"/>
      <c r="J566" s="184" t="s">
        <v>18</v>
      </c>
      <c r="K566" s="51"/>
      <c r="L566" s="102">
        <f t="shared" si="64"/>
        <v>0</v>
      </c>
      <c r="M566" s="122">
        <f t="shared" si="65"/>
        <v>0</v>
      </c>
      <c r="N566" s="51"/>
      <c r="O566" s="51"/>
      <c r="P566" s="122">
        <f t="shared" si="66"/>
        <v>0</v>
      </c>
      <c r="Q566" s="179"/>
      <c r="R566" s="175"/>
      <c r="S566" s="176" t="str">
        <f t="shared" si="67"/>
        <v/>
      </c>
      <c r="T566" s="65" t="str">
        <f t="shared" si="68"/>
        <v/>
      </c>
      <c r="U566">
        <f t="shared" si="69"/>
        <v>0</v>
      </c>
      <c r="W566" s="175" t="str">
        <f t="shared" si="70"/>
        <v/>
      </c>
    </row>
    <row r="567" spans="1:23" ht="15" x14ac:dyDescent="0.2">
      <c r="A567" s="102">
        <v>544</v>
      </c>
      <c r="B567" s="104" t="str">
        <f>IF(G567="","",VLOOKUP(G567,'Account Codes'!$A$2:$C$788,3,FALSE))</f>
        <v/>
      </c>
      <c r="C567" s="183" t="str">
        <f t="shared" si="71"/>
        <v/>
      </c>
      <c r="D567" s="81"/>
      <c r="E567" s="112" t="str">
        <f>IF(AND(LEN(D567)&gt;0,LEN(C567)&gt;0),"ERROR - please do not enter internal order AND cost centre",IF(LEN(C567)&gt;0,VLOOKUP(C567,'Account Codes'!$E$2:$F$5001,2,FALSE),IF(LEN(D567)&gt;0,VLOOKUP(D567,'Account Codes'!$H$2:$I$12186,2,FALSE),"")))</f>
        <v/>
      </c>
      <c r="F567" s="81"/>
      <c r="G567" s="61"/>
      <c r="H567" s="112" t="str">
        <f>IF(LEN(G567)=0,"",VLOOKUP(VALUE(G567),'Account Codes'!$A$2:$C$788,2,FALSE))</f>
        <v/>
      </c>
      <c r="I567" s="50"/>
      <c r="J567" s="184" t="s">
        <v>18</v>
      </c>
      <c r="K567" s="51"/>
      <c r="L567" s="102">
        <f t="shared" si="64"/>
        <v>0</v>
      </c>
      <c r="M567" s="122">
        <f t="shared" si="65"/>
        <v>0</v>
      </c>
      <c r="N567" s="51"/>
      <c r="O567" s="51"/>
      <c r="P567" s="122">
        <f t="shared" si="66"/>
        <v>0</v>
      </c>
      <c r="Q567" s="179"/>
      <c r="R567" s="175"/>
      <c r="S567" s="176" t="str">
        <f t="shared" si="67"/>
        <v/>
      </c>
      <c r="T567" s="65" t="str">
        <f t="shared" si="68"/>
        <v/>
      </c>
      <c r="U567">
        <f t="shared" si="69"/>
        <v>0</v>
      </c>
      <c r="W567" s="175" t="str">
        <f t="shared" si="70"/>
        <v/>
      </c>
    </row>
    <row r="568" spans="1:23" ht="15" x14ac:dyDescent="0.2">
      <c r="A568" s="102">
        <v>545</v>
      </c>
      <c r="B568" s="104" t="str">
        <f>IF(G568="","",VLOOKUP(G568,'Account Codes'!$A$2:$C$788,3,FALSE))</f>
        <v/>
      </c>
      <c r="C568" s="183" t="str">
        <f t="shared" si="71"/>
        <v/>
      </c>
      <c r="D568" s="81"/>
      <c r="E568" s="112" t="str">
        <f>IF(AND(LEN(D568)&gt;0,LEN(C568)&gt;0),"ERROR - please do not enter internal order AND cost centre",IF(LEN(C568)&gt;0,VLOOKUP(C568,'Account Codes'!$E$2:$F$5001,2,FALSE),IF(LEN(D568)&gt;0,VLOOKUP(D568,'Account Codes'!$H$2:$I$12186,2,FALSE),"")))</f>
        <v/>
      </c>
      <c r="F568" s="81"/>
      <c r="G568" s="61"/>
      <c r="H568" s="112" t="str">
        <f>IF(LEN(G568)=0,"",VLOOKUP(VALUE(G568),'Account Codes'!$A$2:$C$788,2,FALSE))</f>
        <v/>
      </c>
      <c r="I568" s="50"/>
      <c r="J568" s="184" t="s">
        <v>18</v>
      </c>
      <c r="K568" s="51"/>
      <c r="L568" s="102">
        <f t="shared" si="64"/>
        <v>0</v>
      </c>
      <c r="M568" s="122">
        <f t="shared" si="65"/>
        <v>0</v>
      </c>
      <c r="N568" s="51"/>
      <c r="O568" s="51"/>
      <c r="P568" s="122">
        <f t="shared" si="66"/>
        <v>0</v>
      </c>
      <c r="Q568" s="179"/>
      <c r="R568" s="175"/>
      <c r="S568" s="176" t="str">
        <f t="shared" si="67"/>
        <v/>
      </c>
      <c r="T568" s="65" t="str">
        <f t="shared" si="68"/>
        <v/>
      </c>
      <c r="U568">
        <f t="shared" si="69"/>
        <v>0</v>
      </c>
      <c r="W568" s="175" t="str">
        <f t="shared" si="70"/>
        <v/>
      </c>
    </row>
    <row r="569" spans="1:23" ht="15" x14ac:dyDescent="0.2">
      <c r="A569" s="102">
        <v>546</v>
      </c>
      <c r="B569" s="104" t="str">
        <f>IF(G569="","",VLOOKUP(G569,'Account Codes'!$A$2:$C$788,3,FALSE))</f>
        <v/>
      </c>
      <c r="C569" s="183" t="str">
        <f t="shared" si="71"/>
        <v/>
      </c>
      <c r="D569" s="81"/>
      <c r="E569" s="112" t="str">
        <f>IF(AND(LEN(D569)&gt;0,LEN(C569)&gt;0),"ERROR - please do not enter internal order AND cost centre",IF(LEN(C569)&gt;0,VLOOKUP(C569,'Account Codes'!$E$2:$F$5001,2,FALSE),IF(LEN(D569)&gt;0,VLOOKUP(D569,'Account Codes'!$H$2:$I$12186,2,FALSE),"")))</f>
        <v/>
      </c>
      <c r="F569" s="81"/>
      <c r="G569" s="61"/>
      <c r="H569" s="112" t="str">
        <f>IF(LEN(G569)=0,"",VLOOKUP(VALUE(G569),'Account Codes'!$A$2:$C$788,2,FALSE))</f>
        <v/>
      </c>
      <c r="I569" s="50"/>
      <c r="J569" s="184" t="s">
        <v>18</v>
      </c>
      <c r="K569" s="51"/>
      <c r="L569" s="102">
        <f t="shared" si="64"/>
        <v>0</v>
      </c>
      <c r="M569" s="122">
        <f t="shared" si="65"/>
        <v>0</v>
      </c>
      <c r="N569" s="51"/>
      <c r="O569" s="51"/>
      <c r="P569" s="122">
        <f t="shared" si="66"/>
        <v>0</v>
      </c>
      <c r="Q569" s="179"/>
      <c r="R569" s="175"/>
      <c r="S569" s="176" t="str">
        <f t="shared" si="67"/>
        <v/>
      </c>
      <c r="T569" s="65" t="str">
        <f t="shared" si="68"/>
        <v/>
      </c>
      <c r="U569">
        <f t="shared" si="69"/>
        <v>0</v>
      </c>
      <c r="W569" s="175" t="str">
        <f t="shared" si="70"/>
        <v/>
      </c>
    </row>
    <row r="570" spans="1:23" ht="15" x14ac:dyDescent="0.2">
      <c r="A570" s="102">
        <v>547</v>
      </c>
      <c r="B570" s="104" t="str">
        <f>IF(G570="","",VLOOKUP(G570,'Account Codes'!$A$2:$C$788,3,FALSE))</f>
        <v/>
      </c>
      <c r="C570" s="183" t="str">
        <f t="shared" si="71"/>
        <v/>
      </c>
      <c r="D570" s="81"/>
      <c r="E570" s="112" t="str">
        <f>IF(AND(LEN(D570)&gt;0,LEN(C570)&gt;0),"ERROR - please do not enter internal order AND cost centre",IF(LEN(C570)&gt;0,VLOOKUP(C570,'Account Codes'!$E$2:$F$5001,2,FALSE),IF(LEN(D570)&gt;0,VLOOKUP(D570,'Account Codes'!$H$2:$I$12186,2,FALSE),"")))</f>
        <v/>
      </c>
      <c r="F570" s="81"/>
      <c r="G570" s="61"/>
      <c r="H570" s="112" t="str">
        <f>IF(LEN(G570)=0,"",VLOOKUP(VALUE(G570),'Account Codes'!$A$2:$C$788,2,FALSE))</f>
        <v/>
      </c>
      <c r="I570" s="50"/>
      <c r="J570" s="184" t="s">
        <v>18</v>
      </c>
      <c r="K570" s="51"/>
      <c r="L570" s="102">
        <f t="shared" si="64"/>
        <v>0</v>
      </c>
      <c r="M570" s="122">
        <f t="shared" si="65"/>
        <v>0</v>
      </c>
      <c r="N570" s="51"/>
      <c r="O570" s="51"/>
      <c r="P570" s="122">
        <f t="shared" si="66"/>
        <v>0</v>
      </c>
      <c r="Q570" s="179"/>
      <c r="R570" s="175"/>
      <c r="S570" s="176" t="str">
        <f t="shared" si="67"/>
        <v/>
      </c>
      <c r="T570" s="65" t="str">
        <f t="shared" si="68"/>
        <v/>
      </c>
      <c r="U570">
        <f t="shared" si="69"/>
        <v>0</v>
      </c>
      <c r="W570" s="175" t="str">
        <f t="shared" si="70"/>
        <v/>
      </c>
    </row>
    <row r="571" spans="1:23" ht="15" x14ac:dyDescent="0.2">
      <c r="A571" s="102">
        <v>548</v>
      </c>
      <c r="B571" s="104" t="str">
        <f>IF(G571="","",VLOOKUP(G571,'Account Codes'!$A$2:$C$788,3,FALSE))</f>
        <v/>
      </c>
      <c r="C571" s="183" t="str">
        <f t="shared" si="71"/>
        <v/>
      </c>
      <c r="D571" s="81"/>
      <c r="E571" s="112" t="str">
        <f>IF(AND(LEN(D571)&gt;0,LEN(C571)&gt;0),"ERROR - please do not enter internal order AND cost centre",IF(LEN(C571)&gt;0,VLOOKUP(C571,'Account Codes'!$E$2:$F$5001,2,FALSE),IF(LEN(D571)&gt;0,VLOOKUP(D571,'Account Codes'!$H$2:$I$12186,2,FALSE),"")))</f>
        <v/>
      </c>
      <c r="F571" s="81"/>
      <c r="G571" s="61"/>
      <c r="H571" s="112" t="str">
        <f>IF(LEN(G571)=0,"",VLOOKUP(VALUE(G571),'Account Codes'!$A$2:$C$788,2,FALSE))</f>
        <v/>
      </c>
      <c r="I571" s="50"/>
      <c r="J571" s="184" t="s">
        <v>18</v>
      </c>
      <c r="K571" s="51"/>
      <c r="L571" s="102">
        <f t="shared" si="64"/>
        <v>0</v>
      </c>
      <c r="M571" s="122">
        <f t="shared" si="65"/>
        <v>0</v>
      </c>
      <c r="N571" s="51"/>
      <c r="O571" s="51"/>
      <c r="P571" s="122">
        <f t="shared" si="66"/>
        <v>0</v>
      </c>
      <c r="Q571" s="179"/>
      <c r="R571" s="175"/>
      <c r="S571" s="176" t="str">
        <f t="shared" si="67"/>
        <v/>
      </c>
      <c r="T571" s="65" t="str">
        <f t="shared" si="68"/>
        <v/>
      </c>
      <c r="U571">
        <f t="shared" si="69"/>
        <v>0</v>
      </c>
      <c r="W571" s="175" t="str">
        <f t="shared" si="70"/>
        <v/>
      </c>
    </row>
    <row r="572" spans="1:23" ht="15" x14ac:dyDescent="0.2">
      <c r="A572" s="102">
        <v>549</v>
      </c>
      <c r="B572" s="104" t="str">
        <f>IF(G572="","",VLOOKUP(G572,'Account Codes'!$A$2:$C$788,3,FALSE))</f>
        <v/>
      </c>
      <c r="C572" s="183" t="str">
        <f t="shared" si="71"/>
        <v/>
      </c>
      <c r="D572" s="81"/>
      <c r="E572" s="112" t="str">
        <f>IF(AND(LEN(D572)&gt;0,LEN(C572)&gt;0),"ERROR - please do not enter internal order AND cost centre",IF(LEN(C572)&gt;0,VLOOKUP(C572,'Account Codes'!$E$2:$F$5001,2,FALSE),IF(LEN(D572)&gt;0,VLOOKUP(D572,'Account Codes'!$H$2:$I$12186,2,FALSE),"")))</f>
        <v/>
      </c>
      <c r="F572" s="81"/>
      <c r="G572" s="61"/>
      <c r="H572" s="112" t="str">
        <f>IF(LEN(G572)=0,"",VLOOKUP(VALUE(G572),'Account Codes'!$A$2:$C$788,2,FALSE))</f>
        <v/>
      </c>
      <c r="I572" s="50"/>
      <c r="J572" s="184" t="s">
        <v>18</v>
      </c>
      <c r="K572" s="51"/>
      <c r="L572" s="102">
        <f t="shared" si="64"/>
        <v>0</v>
      </c>
      <c r="M572" s="122">
        <f t="shared" si="65"/>
        <v>0</v>
      </c>
      <c r="N572" s="51"/>
      <c r="O572" s="51"/>
      <c r="P572" s="122">
        <f t="shared" si="66"/>
        <v>0</v>
      </c>
      <c r="Q572" s="179"/>
      <c r="R572" s="175"/>
      <c r="S572" s="176" t="str">
        <f t="shared" si="67"/>
        <v/>
      </c>
      <c r="T572" s="65" t="str">
        <f t="shared" si="68"/>
        <v/>
      </c>
      <c r="U572">
        <f t="shared" si="69"/>
        <v>0</v>
      </c>
      <c r="W572" s="175" t="str">
        <f t="shared" si="70"/>
        <v/>
      </c>
    </row>
    <row r="573" spans="1:23" ht="15" x14ac:dyDescent="0.2">
      <c r="A573" s="102">
        <v>550</v>
      </c>
      <c r="B573" s="104" t="str">
        <f>IF(G573="","",VLOOKUP(G573,'Account Codes'!$A$2:$C$788,3,FALSE))</f>
        <v/>
      </c>
      <c r="C573" s="183" t="str">
        <f t="shared" si="71"/>
        <v/>
      </c>
      <c r="D573" s="81"/>
      <c r="E573" s="112" t="str">
        <f>IF(AND(LEN(D573)&gt;0,LEN(C573)&gt;0),"ERROR - please do not enter internal order AND cost centre",IF(LEN(C573)&gt;0,VLOOKUP(C573,'Account Codes'!$E$2:$F$5001,2,FALSE),IF(LEN(D573)&gt;0,VLOOKUP(D573,'Account Codes'!$H$2:$I$12186,2,FALSE),"")))</f>
        <v/>
      </c>
      <c r="F573" s="81"/>
      <c r="G573" s="61"/>
      <c r="H573" s="112" t="str">
        <f>IF(LEN(G573)=0,"",VLOOKUP(VALUE(G573),'Account Codes'!$A$2:$C$788,2,FALSE))</f>
        <v/>
      </c>
      <c r="I573" s="50"/>
      <c r="J573" s="184" t="s">
        <v>18</v>
      </c>
      <c r="K573" s="51"/>
      <c r="L573" s="102">
        <f t="shared" si="64"/>
        <v>0</v>
      </c>
      <c r="M573" s="122">
        <f t="shared" si="65"/>
        <v>0</v>
      </c>
      <c r="N573" s="51"/>
      <c r="O573" s="51"/>
      <c r="P573" s="122">
        <f t="shared" si="66"/>
        <v>0</v>
      </c>
      <c r="Q573" s="179"/>
      <c r="R573" s="175"/>
      <c r="S573" s="176" t="str">
        <f t="shared" si="67"/>
        <v/>
      </c>
      <c r="T573" s="65" t="str">
        <f t="shared" si="68"/>
        <v/>
      </c>
      <c r="U573">
        <f t="shared" si="69"/>
        <v>0</v>
      </c>
      <c r="W573" s="175" t="str">
        <f t="shared" si="70"/>
        <v/>
      </c>
    </row>
    <row r="574" spans="1:23" ht="15" x14ac:dyDescent="0.2">
      <c r="A574" s="102">
        <v>551</v>
      </c>
      <c r="B574" s="104" t="str">
        <f>IF(G574="","",VLOOKUP(G574,'Account Codes'!$A$2:$C$788,3,FALSE))</f>
        <v/>
      </c>
      <c r="C574" s="183" t="str">
        <f t="shared" si="71"/>
        <v/>
      </c>
      <c r="D574" s="81"/>
      <c r="E574" s="112" t="str">
        <f>IF(AND(LEN(D574)&gt;0,LEN(C574)&gt;0),"ERROR - please do not enter internal order AND cost centre",IF(LEN(C574)&gt;0,VLOOKUP(C574,'Account Codes'!$E$2:$F$5001,2,FALSE),IF(LEN(D574)&gt;0,VLOOKUP(D574,'Account Codes'!$H$2:$I$12186,2,FALSE),"")))</f>
        <v/>
      </c>
      <c r="F574" s="81"/>
      <c r="G574" s="61"/>
      <c r="H574" s="112" t="str">
        <f>IF(LEN(G574)=0,"",VLOOKUP(VALUE(G574),'Account Codes'!$A$2:$C$788,2,FALSE))</f>
        <v/>
      </c>
      <c r="I574" s="50"/>
      <c r="J574" s="184" t="s">
        <v>18</v>
      </c>
      <c r="K574" s="51"/>
      <c r="L574" s="102">
        <f t="shared" si="64"/>
        <v>0</v>
      </c>
      <c r="M574" s="122">
        <f t="shared" si="65"/>
        <v>0</v>
      </c>
      <c r="N574" s="51"/>
      <c r="O574" s="51"/>
      <c r="P574" s="122">
        <f t="shared" si="66"/>
        <v>0</v>
      </c>
      <c r="Q574" s="179"/>
      <c r="R574" s="175"/>
      <c r="S574" s="176" t="str">
        <f t="shared" si="67"/>
        <v/>
      </c>
      <c r="T574" s="65" t="str">
        <f t="shared" si="68"/>
        <v/>
      </c>
      <c r="U574">
        <f t="shared" si="69"/>
        <v>0</v>
      </c>
      <c r="W574" s="175" t="str">
        <f t="shared" si="70"/>
        <v/>
      </c>
    </row>
    <row r="575" spans="1:23" ht="15" x14ac:dyDescent="0.2">
      <c r="A575" s="102">
        <v>552</v>
      </c>
      <c r="B575" s="104" t="str">
        <f>IF(G575="","",VLOOKUP(G575,'Account Codes'!$A$2:$C$788,3,FALSE))</f>
        <v/>
      </c>
      <c r="C575" s="183" t="str">
        <f t="shared" si="71"/>
        <v/>
      </c>
      <c r="D575" s="81"/>
      <c r="E575" s="112" t="str">
        <f>IF(AND(LEN(D575)&gt;0,LEN(C575)&gt;0),"ERROR - please do not enter internal order AND cost centre",IF(LEN(C575)&gt;0,VLOOKUP(C575,'Account Codes'!$E$2:$F$5001,2,FALSE),IF(LEN(D575)&gt;0,VLOOKUP(D575,'Account Codes'!$H$2:$I$12186,2,FALSE),"")))</f>
        <v/>
      </c>
      <c r="F575" s="81"/>
      <c r="G575" s="61"/>
      <c r="H575" s="112" t="str">
        <f>IF(LEN(G575)=0,"",VLOOKUP(VALUE(G575),'Account Codes'!$A$2:$C$788,2,FALSE))</f>
        <v/>
      </c>
      <c r="I575" s="50"/>
      <c r="J575" s="184" t="s">
        <v>18</v>
      </c>
      <c r="K575" s="51"/>
      <c r="L575" s="102">
        <f t="shared" si="64"/>
        <v>0</v>
      </c>
      <c r="M575" s="122">
        <f t="shared" si="65"/>
        <v>0</v>
      </c>
      <c r="N575" s="51"/>
      <c r="O575" s="51"/>
      <c r="P575" s="122">
        <f t="shared" si="66"/>
        <v>0</v>
      </c>
      <c r="Q575" s="179"/>
      <c r="R575" s="175"/>
      <c r="S575" s="176" t="str">
        <f t="shared" si="67"/>
        <v/>
      </c>
      <c r="T575" s="65" t="str">
        <f t="shared" si="68"/>
        <v/>
      </c>
      <c r="U575">
        <f t="shared" si="69"/>
        <v>0</v>
      </c>
      <c r="W575" s="175" t="str">
        <f t="shared" si="70"/>
        <v/>
      </c>
    </row>
    <row r="576" spans="1:23" ht="15" x14ac:dyDescent="0.2">
      <c r="A576" s="102">
        <v>553</v>
      </c>
      <c r="B576" s="104" t="str">
        <f>IF(G576="","",VLOOKUP(G576,'Account Codes'!$A$2:$C$788,3,FALSE))</f>
        <v/>
      </c>
      <c r="C576" s="183" t="str">
        <f t="shared" si="71"/>
        <v/>
      </c>
      <c r="D576" s="81"/>
      <c r="E576" s="112" t="str">
        <f>IF(AND(LEN(D576)&gt;0,LEN(C576)&gt;0),"ERROR - please do not enter internal order AND cost centre",IF(LEN(C576)&gt;0,VLOOKUP(C576,'Account Codes'!$E$2:$F$5001,2,FALSE),IF(LEN(D576)&gt;0,VLOOKUP(D576,'Account Codes'!$H$2:$I$12186,2,FALSE),"")))</f>
        <v/>
      </c>
      <c r="F576" s="81"/>
      <c r="G576" s="61"/>
      <c r="H576" s="112" t="str">
        <f>IF(LEN(G576)=0,"",VLOOKUP(VALUE(G576),'Account Codes'!$A$2:$C$788,2,FALSE))</f>
        <v/>
      </c>
      <c r="I576" s="50"/>
      <c r="J576" s="184" t="s">
        <v>18</v>
      </c>
      <c r="K576" s="51"/>
      <c r="L576" s="102">
        <f t="shared" si="64"/>
        <v>0</v>
      </c>
      <c r="M576" s="122">
        <f t="shared" si="65"/>
        <v>0</v>
      </c>
      <c r="N576" s="51"/>
      <c r="O576" s="51"/>
      <c r="P576" s="122">
        <f t="shared" si="66"/>
        <v>0</v>
      </c>
      <c r="Q576" s="179"/>
      <c r="R576" s="175"/>
      <c r="S576" s="176" t="str">
        <f t="shared" si="67"/>
        <v/>
      </c>
      <c r="T576" s="65" t="str">
        <f t="shared" si="68"/>
        <v/>
      </c>
      <c r="U576">
        <f t="shared" si="69"/>
        <v>0</v>
      </c>
      <c r="W576" s="175" t="str">
        <f t="shared" si="70"/>
        <v/>
      </c>
    </row>
    <row r="577" spans="1:23" ht="15" x14ac:dyDescent="0.2">
      <c r="A577" s="102">
        <v>554</v>
      </c>
      <c r="B577" s="104" t="str">
        <f>IF(G577="","",VLOOKUP(G577,'Account Codes'!$A$2:$C$788,3,FALSE))</f>
        <v/>
      </c>
      <c r="C577" s="183" t="str">
        <f t="shared" si="71"/>
        <v/>
      </c>
      <c r="D577" s="81"/>
      <c r="E577" s="112" t="str">
        <f>IF(AND(LEN(D577)&gt;0,LEN(C577)&gt;0),"ERROR - please do not enter internal order AND cost centre",IF(LEN(C577)&gt;0,VLOOKUP(C577,'Account Codes'!$E$2:$F$5001,2,FALSE),IF(LEN(D577)&gt;0,VLOOKUP(D577,'Account Codes'!$H$2:$I$12186,2,FALSE),"")))</f>
        <v/>
      </c>
      <c r="F577" s="81"/>
      <c r="G577" s="61"/>
      <c r="H577" s="112" t="str">
        <f>IF(LEN(G577)=0,"",VLOOKUP(VALUE(G577),'Account Codes'!$A$2:$C$788,2,FALSE))</f>
        <v/>
      </c>
      <c r="I577" s="50"/>
      <c r="J577" s="184" t="s">
        <v>18</v>
      </c>
      <c r="K577" s="51"/>
      <c r="L577" s="102">
        <f t="shared" si="64"/>
        <v>0</v>
      </c>
      <c r="M577" s="122">
        <f t="shared" si="65"/>
        <v>0</v>
      </c>
      <c r="N577" s="51"/>
      <c r="O577" s="51"/>
      <c r="P577" s="122">
        <f t="shared" si="66"/>
        <v>0</v>
      </c>
      <c r="Q577" s="179"/>
      <c r="R577" s="175"/>
      <c r="S577" s="176" t="str">
        <f t="shared" si="67"/>
        <v/>
      </c>
      <c r="T577" s="65" t="str">
        <f t="shared" si="68"/>
        <v/>
      </c>
      <c r="U577">
        <f t="shared" si="69"/>
        <v>0</v>
      </c>
      <c r="W577" s="175" t="str">
        <f t="shared" si="70"/>
        <v/>
      </c>
    </row>
    <row r="578" spans="1:23" ht="15" x14ac:dyDescent="0.2">
      <c r="A578" s="102">
        <v>555</v>
      </c>
      <c r="B578" s="104" t="str">
        <f>IF(G578="","",VLOOKUP(G578,'Account Codes'!$A$2:$C$788,3,FALSE))</f>
        <v/>
      </c>
      <c r="C578" s="183" t="str">
        <f t="shared" si="71"/>
        <v/>
      </c>
      <c r="D578" s="81"/>
      <c r="E578" s="112" t="str">
        <f>IF(AND(LEN(D578)&gt;0,LEN(C578)&gt;0),"ERROR - please do not enter internal order AND cost centre",IF(LEN(C578)&gt;0,VLOOKUP(C578,'Account Codes'!$E$2:$F$5001,2,FALSE),IF(LEN(D578)&gt;0,VLOOKUP(D578,'Account Codes'!$H$2:$I$12186,2,FALSE),"")))</f>
        <v/>
      </c>
      <c r="F578" s="81"/>
      <c r="G578" s="61"/>
      <c r="H578" s="112" t="str">
        <f>IF(LEN(G578)=0,"",VLOOKUP(VALUE(G578),'Account Codes'!$A$2:$C$788,2,FALSE))</f>
        <v/>
      </c>
      <c r="I578" s="50"/>
      <c r="J578" s="184" t="s">
        <v>18</v>
      </c>
      <c r="K578" s="51"/>
      <c r="L578" s="102">
        <f t="shared" si="64"/>
        <v>0</v>
      </c>
      <c r="M578" s="122">
        <f t="shared" si="65"/>
        <v>0</v>
      </c>
      <c r="N578" s="51"/>
      <c r="O578" s="51"/>
      <c r="P578" s="122">
        <f t="shared" si="66"/>
        <v>0</v>
      </c>
      <c r="Q578" s="179"/>
      <c r="R578" s="175"/>
      <c r="S578" s="176" t="str">
        <f t="shared" si="67"/>
        <v/>
      </c>
      <c r="T578" s="65" t="str">
        <f t="shared" si="68"/>
        <v/>
      </c>
      <c r="U578">
        <f t="shared" si="69"/>
        <v>0</v>
      </c>
      <c r="W578" s="175" t="str">
        <f t="shared" si="70"/>
        <v/>
      </c>
    </row>
    <row r="579" spans="1:23" ht="15" x14ac:dyDescent="0.2">
      <c r="A579" s="102">
        <v>556</v>
      </c>
      <c r="B579" s="104" t="str">
        <f>IF(G579="","",VLOOKUP(G579,'Account Codes'!$A$2:$C$788,3,FALSE))</f>
        <v/>
      </c>
      <c r="C579" s="183" t="str">
        <f t="shared" si="71"/>
        <v/>
      </c>
      <c r="D579" s="81"/>
      <c r="E579" s="112" t="str">
        <f>IF(AND(LEN(D579)&gt;0,LEN(C579)&gt;0),"ERROR - please do not enter internal order AND cost centre",IF(LEN(C579)&gt;0,VLOOKUP(C579,'Account Codes'!$E$2:$F$5001,2,FALSE),IF(LEN(D579)&gt;0,VLOOKUP(D579,'Account Codes'!$H$2:$I$12186,2,FALSE),"")))</f>
        <v/>
      </c>
      <c r="F579" s="81"/>
      <c r="G579" s="61"/>
      <c r="H579" s="112" t="str">
        <f>IF(LEN(G579)=0,"",VLOOKUP(VALUE(G579),'Account Codes'!$A$2:$C$788,2,FALSE))</f>
        <v/>
      </c>
      <c r="I579" s="50"/>
      <c r="J579" s="184" t="s">
        <v>18</v>
      </c>
      <c r="K579" s="51"/>
      <c r="L579" s="102">
        <f t="shared" si="64"/>
        <v>0</v>
      </c>
      <c r="M579" s="122">
        <f t="shared" si="65"/>
        <v>0</v>
      </c>
      <c r="N579" s="51"/>
      <c r="O579" s="51"/>
      <c r="P579" s="122">
        <f t="shared" si="66"/>
        <v>0</v>
      </c>
      <c r="Q579" s="179"/>
      <c r="R579" s="175"/>
      <c r="S579" s="176" t="str">
        <f t="shared" si="67"/>
        <v/>
      </c>
      <c r="T579" s="65" t="str">
        <f t="shared" si="68"/>
        <v/>
      </c>
      <c r="U579">
        <f t="shared" si="69"/>
        <v>0</v>
      </c>
      <c r="W579" s="175" t="str">
        <f t="shared" si="70"/>
        <v/>
      </c>
    </row>
    <row r="580" spans="1:23" ht="15" x14ac:dyDescent="0.2">
      <c r="A580" s="102">
        <v>557</v>
      </c>
      <c r="B580" s="104" t="str">
        <f>IF(G580="","",VLOOKUP(G580,'Account Codes'!$A$2:$C$788,3,FALSE))</f>
        <v/>
      </c>
      <c r="C580" s="183" t="str">
        <f t="shared" si="71"/>
        <v/>
      </c>
      <c r="D580" s="81"/>
      <c r="E580" s="112" t="str">
        <f>IF(AND(LEN(D580)&gt;0,LEN(C580)&gt;0),"ERROR - please do not enter internal order AND cost centre",IF(LEN(C580)&gt;0,VLOOKUP(C580,'Account Codes'!$E$2:$F$5001,2,FALSE),IF(LEN(D580)&gt;0,VLOOKUP(D580,'Account Codes'!$H$2:$I$12186,2,FALSE),"")))</f>
        <v/>
      </c>
      <c r="F580" s="81"/>
      <c r="G580" s="61"/>
      <c r="H580" s="112" t="str">
        <f>IF(LEN(G580)=0,"",VLOOKUP(VALUE(G580),'Account Codes'!$A$2:$C$788,2,FALSE))</f>
        <v/>
      </c>
      <c r="I580" s="50"/>
      <c r="J580" s="184" t="s">
        <v>18</v>
      </c>
      <c r="K580" s="51"/>
      <c r="L580" s="102">
        <f t="shared" si="64"/>
        <v>0</v>
      </c>
      <c r="M580" s="122">
        <f t="shared" si="65"/>
        <v>0</v>
      </c>
      <c r="N580" s="51"/>
      <c r="O580" s="51"/>
      <c r="P580" s="122">
        <f t="shared" si="66"/>
        <v>0</v>
      </c>
      <c r="Q580" s="179"/>
      <c r="R580" s="175"/>
      <c r="S580" s="176" t="str">
        <f t="shared" si="67"/>
        <v/>
      </c>
      <c r="T580" s="65" t="str">
        <f t="shared" si="68"/>
        <v/>
      </c>
      <c r="U580">
        <f t="shared" si="69"/>
        <v>0</v>
      </c>
      <c r="W580" s="175" t="str">
        <f t="shared" si="70"/>
        <v/>
      </c>
    </row>
    <row r="581" spans="1:23" ht="15" x14ac:dyDescent="0.2">
      <c r="A581" s="102">
        <v>558</v>
      </c>
      <c r="B581" s="104" t="str">
        <f>IF(G581="","",VLOOKUP(G581,'Account Codes'!$A$2:$C$788,3,FALSE))</f>
        <v/>
      </c>
      <c r="C581" s="183" t="str">
        <f t="shared" si="71"/>
        <v/>
      </c>
      <c r="D581" s="81"/>
      <c r="E581" s="112" t="str">
        <f>IF(AND(LEN(D581)&gt;0,LEN(C581)&gt;0),"ERROR - please do not enter internal order AND cost centre",IF(LEN(C581)&gt;0,VLOOKUP(C581,'Account Codes'!$E$2:$F$5001,2,FALSE),IF(LEN(D581)&gt;0,VLOOKUP(D581,'Account Codes'!$H$2:$I$12186,2,FALSE),"")))</f>
        <v/>
      </c>
      <c r="F581" s="81"/>
      <c r="G581" s="61"/>
      <c r="H581" s="112" t="str">
        <f>IF(LEN(G581)=0,"",VLOOKUP(VALUE(G581),'Account Codes'!$A$2:$C$788,2,FALSE))</f>
        <v/>
      </c>
      <c r="I581" s="50"/>
      <c r="J581" s="184" t="s">
        <v>18</v>
      </c>
      <c r="K581" s="51"/>
      <c r="L581" s="102">
        <f t="shared" si="64"/>
        <v>0</v>
      </c>
      <c r="M581" s="122">
        <f t="shared" si="65"/>
        <v>0</v>
      </c>
      <c r="N581" s="51"/>
      <c r="O581" s="51"/>
      <c r="P581" s="122">
        <f t="shared" si="66"/>
        <v>0</v>
      </c>
      <c r="Q581" s="179"/>
      <c r="R581" s="175"/>
      <c r="S581" s="176" t="str">
        <f t="shared" si="67"/>
        <v/>
      </c>
      <c r="T581" s="65" t="str">
        <f t="shared" si="68"/>
        <v/>
      </c>
      <c r="U581">
        <f t="shared" si="69"/>
        <v>0</v>
      </c>
      <c r="W581" s="175" t="str">
        <f t="shared" si="70"/>
        <v/>
      </c>
    </row>
    <row r="582" spans="1:23" ht="15" x14ac:dyDescent="0.2">
      <c r="A582" s="102">
        <v>559</v>
      </c>
      <c r="B582" s="104" t="str">
        <f>IF(G582="","",VLOOKUP(G582,'Account Codes'!$A$2:$C$788,3,FALSE))</f>
        <v/>
      </c>
      <c r="C582" s="183" t="str">
        <f t="shared" si="71"/>
        <v/>
      </c>
      <c r="D582" s="81"/>
      <c r="E582" s="112" t="str">
        <f>IF(AND(LEN(D582)&gt;0,LEN(C582)&gt;0),"ERROR - please do not enter internal order AND cost centre",IF(LEN(C582)&gt;0,VLOOKUP(C582,'Account Codes'!$E$2:$F$5001,2,FALSE),IF(LEN(D582)&gt;0,VLOOKUP(D582,'Account Codes'!$H$2:$I$12186,2,FALSE),"")))</f>
        <v/>
      </c>
      <c r="F582" s="81"/>
      <c r="G582" s="61"/>
      <c r="H582" s="112" t="str">
        <f>IF(LEN(G582)=0,"",VLOOKUP(VALUE(G582),'Account Codes'!$A$2:$C$788,2,FALSE))</f>
        <v/>
      </c>
      <c r="I582" s="50"/>
      <c r="J582" s="184" t="s">
        <v>18</v>
      </c>
      <c r="K582" s="51"/>
      <c r="L582" s="102">
        <f t="shared" si="64"/>
        <v>0</v>
      </c>
      <c r="M582" s="122">
        <f t="shared" si="65"/>
        <v>0</v>
      </c>
      <c r="N582" s="51"/>
      <c r="O582" s="51"/>
      <c r="P582" s="122">
        <f t="shared" si="66"/>
        <v>0</v>
      </c>
      <c r="Q582" s="179"/>
      <c r="R582" s="175"/>
      <c r="S582" s="176" t="str">
        <f t="shared" si="67"/>
        <v/>
      </c>
      <c r="T582" s="65" t="str">
        <f t="shared" si="68"/>
        <v/>
      </c>
      <c r="U582">
        <f t="shared" si="69"/>
        <v>0</v>
      </c>
      <c r="W582" s="175" t="str">
        <f t="shared" si="70"/>
        <v/>
      </c>
    </row>
    <row r="583" spans="1:23" ht="15" x14ac:dyDescent="0.2">
      <c r="A583" s="102">
        <v>560</v>
      </c>
      <c r="B583" s="104" t="str">
        <f>IF(G583="","",VLOOKUP(G583,'Account Codes'!$A$2:$C$788,3,FALSE))</f>
        <v/>
      </c>
      <c r="C583" s="183" t="str">
        <f t="shared" si="71"/>
        <v/>
      </c>
      <c r="D583" s="81"/>
      <c r="E583" s="112" t="str">
        <f>IF(AND(LEN(D583)&gt;0,LEN(C583)&gt;0),"ERROR - please do not enter internal order AND cost centre",IF(LEN(C583)&gt;0,VLOOKUP(C583,'Account Codes'!$E$2:$F$5001,2,FALSE),IF(LEN(D583)&gt;0,VLOOKUP(D583,'Account Codes'!$H$2:$I$12186,2,FALSE),"")))</f>
        <v/>
      </c>
      <c r="F583" s="81"/>
      <c r="G583" s="61"/>
      <c r="H583" s="112" t="str">
        <f>IF(LEN(G583)=0,"",VLOOKUP(VALUE(G583),'Account Codes'!$A$2:$C$788,2,FALSE))</f>
        <v/>
      </c>
      <c r="I583" s="50"/>
      <c r="J583" s="184" t="s">
        <v>18</v>
      </c>
      <c r="K583" s="51"/>
      <c r="L583" s="102">
        <f t="shared" si="64"/>
        <v>0</v>
      </c>
      <c r="M583" s="122">
        <f t="shared" si="65"/>
        <v>0</v>
      </c>
      <c r="N583" s="51"/>
      <c r="O583" s="51"/>
      <c r="P583" s="122">
        <f t="shared" si="66"/>
        <v>0</v>
      </c>
      <c r="Q583" s="179"/>
      <c r="R583" s="175"/>
      <c r="S583" s="176" t="str">
        <f t="shared" si="67"/>
        <v/>
      </c>
      <c r="T583" s="65" t="str">
        <f t="shared" si="68"/>
        <v/>
      </c>
      <c r="U583">
        <f t="shared" si="69"/>
        <v>0</v>
      </c>
      <c r="W583" s="175" t="str">
        <f t="shared" si="70"/>
        <v/>
      </c>
    </row>
    <row r="584" spans="1:23" ht="15" x14ac:dyDescent="0.2">
      <c r="A584" s="102">
        <v>561</v>
      </c>
      <c r="B584" s="104" t="str">
        <f>IF(G584="","",VLOOKUP(G584,'Account Codes'!$A$2:$C$788,3,FALSE))</f>
        <v/>
      </c>
      <c r="C584" s="183" t="str">
        <f t="shared" si="71"/>
        <v/>
      </c>
      <c r="D584" s="81"/>
      <c r="E584" s="112" t="str">
        <f>IF(AND(LEN(D584)&gt;0,LEN(C584)&gt;0),"ERROR - please do not enter internal order AND cost centre",IF(LEN(C584)&gt;0,VLOOKUP(C584,'Account Codes'!$E$2:$F$5001,2,FALSE),IF(LEN(D584)&gt;0,VLOOKUP(D584,'Account Codes'!$H$2:$I$12186,2,FALSE),"")))</f>
        <v/>
      </c>
      <c r="F584" s="81"/>
      <c r="G584" s="61"/>
      <c r="H584" s="112" t="str">
        <f>IF(LEN(G584)=0,"",VLOOKUP(VALUE(G584),'Account Codes'!$A$2:$C$788,2,FALSE))</f>
        <v/>
      </c>
      <c r="I584" s="50"/>
      <c r="J584" s="184" t="s">
        <v>18</v>
      </c>
      <c r="K584" s="51"/>
      <c r="L584" s="102">
        <f t="shared" si="64"/>
        <v>0</v>
      </c>
      <c r="M584" s="122">
        <f t="shared" si="65"/>
        <v>0</v>
      </c>
      <c r="N584" s="51"/>
      <c r="O584" s="51"/>
      <c r="P584" s="122">
        <f t="shared" si="66"/>
        <v>0</v>
      </c>
      <c r="Q584" s="179"/>
      <c r="R584" s="175"/>
      <c r="S584" s="176" t="str">
        <f t="shared" si="67"/>
        <v/>
      </c>
      <c r="T584" s="65" t="str">
        <f t="shared" si="68"/>
        <v/>
      </c>
      <c r="U584">
        <f t="shared" si="69"/>
        <v>0</v>
      </c>
      <c r="W584" s="175" t="str">
        <f t="shared" si="70"/>
        <v/>
      </c>
    </row>
    <row r="585" spans="1:23" ht="15" x14ac:dyDescent="0.2">
      <c r="A585" s="102">
        <v>562</v>
      </c>
      <c r="B585" s="104" t="str">
        <f>IF(G585="","",VLOOKUP(G585,'Account Codes'!$A$2:$C$788,3,FALSE))</f>
        <v/>
      </c>
      <c r="C585" s="183" t="str">
        <f t="shared" si="71"/>
        <v/>
      </c>
      <c r="D585" s="81"/>
      <c r="E585" s="112" t="str">
        <f>IF(AND(LEN(D585)&gt;0,LEN(C585)&gt;0),"ERROR - please do not enter internal order AND cost centre",IF(LEN(C585)&gt;0,VLOOKUP(C585,'Account Codes'!$E$2:$F$5001,2,FALSE),IF(LEN(D585)&gt;0,VLOOKUP(D585,'Account Codes'!$H$2:$I$12186,2,FALSE),"")))</f>
        <v/>
      </c>
      <c r="F585" s="81"/>
      <c r="G585" s="61"/>
      <c r="H585" s="112" t="str">
        <f>IF(LEN(G585)=0,"",VLOOKUP(VALUE(G585),'Account Codes'!$A$2:$C$788,2,FALSE))</f>
        <v/>
      </c>
      <c r="I585" s="50"/>
      <c r="J585" s="184" t="s">
        <v>18</v>
      </c>
      <c r="K585" s="51"/>
      <c r="L585" s="102">
        <f t="shared" si="64"/>
        <v>0</v>
      </c>
      <c r="M585" s="122">
        <f t="shared" si="65"/>
        <v>0</v>
      </c>
      <c r="N585" s="51"/>
      <c r="O585" s="51"/>
      <c r="P585" s="122">
        <f t="shared" si="66"/>
        <v>0</v>
      </c>
      <c r="Q585" s="179"/>
      <c r="R585" s="175"/>
      <c r="S585" s="176" t="str">
        <f t="shared" si="67"/>
        <v/>
      </c>
      <c r="T585" s="65" t="str">
        <f t="shared" si="68"/>
        <v/>
      </c>
      <c r="U585">
        <f t="shared" si="69"/>
        <v>0</v>
      </c>
      <c r="W585" s="175" t="str">
        <f t="shared" si="70"/>
        <v/>
      </c>
    </row>
    <row r="586" spans="1:23" ht="15" x14ac:dyDescent="0.2">
      <c r="A586" s="102">
        <v>563</v>
      </c>
      <c r="B586" s="104" t="str">
        <f>IF(G586="","",VLOOKUP(G586,'Account Codes'!$A$2:$C$788,3,FALSE))</f>
        <v/>
      </c>
      <c r="C586" s="183" t="str">
        <f t="shared" si="71"/>
        <v/>
      </c>
      <c r="D586" s="81"/>
      <c r="E586" s="112" t="str">
        <f>IF(AND(LEN(D586)&gt;0,LEN(C586)&gt;0),"ERROR - please do not enter internal order AND cost centre",IF(LEN(C586)&gt;0,VLOOKUP(C586,'Account Codes'!$E$2:$F$5001,2,FALSE),IF(LEN(D586)&gt;0,VLOOKUP(D586,'Account Codes'!$H$2:$I$12186,2,FALSE),"")))</f>
        <v/>
      </c>
      <c r="F586" s="81"/>
      <c r="G586" s="61"/>
      <c r="H586" s="112" t="str">
        <f>IF(LEN(G586)=0,"",VLOOKUP(VALUE(G586),'Account Codes'!$A$2:$C$788,2,FALSE))</f>
        <v/>
      </c>
      <c r="I586" s="50"/>
      <c r="J586" s="184" t="s">
        <v>18</v>
      </c>
      <c r="K586" s="51"/>
      <c r="L586" s="102">
        <f t="shared" si="64"/>
        <v>0</v>
      </c>
      <c r="M586" s="122">
        <f t="shared" si="65"/>
        <v>0</v>
      </c>
      <c r="N586" s="51"/>
      <c r="O586" s="51"/>
      <c r="P586" s="122">
        <f t="shared" si="66"/>
        <v>0</v>
      </c>
      <c r="Q586" s="179"/>
      <c r="R586" s="175"/>
      <c r="S586" s="176" t="str">
        <f t="shared" si="67"/>
        <v/>
      </c>
      <c r="T586" s="65" t="str">
        <f t="shared" si="68"/>
        <v/>
      </c>
      <c r="U586">
        <f t="shared" si="69"/>
        <v>0</v>
      </c>
      <c r="W586" s="175" t="str">
        <f t="shared" si="70"/>
        <v/>
      </c>
    </row>
    <row r="587" spans="1:23" ht="15" x14ac:dyDescent="0.2">
      <c r="A587" s="102">
        <v>564</v>
      </c>
      <c r="B587" s="104" t="str">
        <f>IF(G587="","",VLOOKUP(G587,'Account Codes'!$A$2:$C$788,3,FALSE))</f>
        <v/>
      </c>
      <c r="C587" s="183" t="str">
        <f t="shared" si="71"/>
        <v/>
      </c>
      <c r="D587" s="81"/>
      <c r="E587" s="112" t="str">
        <f>IF(AND(LEN(D587)&gt;0,LEN(C587)&gt;0),"ERROR - please do not enter internal order AND cost centre",IF(LEN(C587)&gt;0,VLOOKUP(C587,'Account Codes'!$E$2:$F$5001,2,FALSE),IF(LEN(D587)&gt;0,VLOOKUP(D587,'Account Codes'!$H$2:$I$12186,2,FALSE),"")))</f>
        <v/>
      </c>
      <c r="F587" s="81"/>
      <c r="G587" s="61"/>
      <c r="H587" s="112" t="str">
        <f>IF(LEN(G587)=0,"",VLOOKUP(VALUE(G587),'Account Codes'!$A$2:$C$788,2,FALSE))</f>
        <v/>
      </c>
      <c r="I587" s="50"/>
      <c r="J587" s="184" t="s">
        <v>18</v>
      </c>
      <c r="K587" s="51"/>
      <c r="L587" s="102">
        <f t="shared" si="64"/>
        <v>0</v>
      </c>
      <c r="M587" s="122">
        <f t="shared" si="65"/>
        <v>0</v>
      </c>
      <c r="N587" s="51"/>
      <c r="O587" s="51"/>
      <c r="P587" s="122">
        <f t="shared" si="66"/>
        <v>0</v>
      </c>
      <c r="Q587" s="179"/>
      <c r="R587" s="175"/>
      <c r="S587" s="176" t="str">
        <f t="shared" si="67"/>
        <v/>
      </c>
      <c r="T587" s="65" t="str">
        <f t="shared" si="68"/>
        <v/>
      </c>
      <c r="U587">
        <f t="shared" si="69"/>
        <v>0</v>
      </c>
      <c r="W587" s="175" t="str">
        <f t="shared" si="70"/>
        <v/>
      </c>
    </row>
    <row r="588" spans="1:23" ht="15" x14ac:dyDescent="0.2">
      <c r="A588" s="102">
        <v>565</v>
      </c>
      <c r="B588" s="104" t="str">
        <f>IF(G588="","",VLOOKUP(G588,'Account Codes'!$A$2:$C$788,3,FALSE))</f>
        <v/>
      </c>
      <c r="C588" s="183" t="str">
        <f t="shared" si="71"/>
        <v/>
      </c>
      <c r="D588" s="81"/>
      <c r="E588" s="112" t="str">
        <f>IF(AND(LEN(D588)&gt;0,LEN(C588)&gt;0),"ERROR - please do not enter internal order AND cost centre",IF(LEN(C588)&gt;0,VLOOKUP(C588,'Account Codes'!$E$2:$F$5001,2,FALSE),IF(LEN(D588)&gt;0,VLOOKUP(D588,'Account Codes'!$H$2:$I$12186,2,FALSE),"")))</f>
        <v/>
      </c>
      <c r="F588" s="81"/>
      <c r="G588" s="61"/>
      <c r="H588" s="112" t="str">
        <f>IF(LEN(G588)=0,"",VLOOKUP(VALUE(G588),'Account Codes'!$A$2:$C$788,2,FALSE))</f>
        <v/>
      </c>
      <c r="I588" s="50"/>
      <c r="J588" s="184" t="s">
        <v>18</v>
      </c>
      <c r="K588" s="51"/>
      <c r="L588" s="102">
        <f t="shared" si="64"/>
        <v>0</v>
      </c>
      <c r="M588" s="122">
        <f t="shared" si="65"/>
        <v>0</v>
      </c>
      <c r="N588" s="51"/>
      <c r="O588" s="51"/>
      <c r="P588" s="122">
        <f t="shared" si="66"/>
        <v>0</v>
      </c>
      <c r="Q588" s="179"/>
      <c r="R588" s="175"/>
      <c r="S588" s="176" t="str">
        <f t="shared" si="67"/>
        <v/>
      </c>
      <c r="T588" s="65" t="str">
        <f t="shared" si="68"/>
        <v/>
      </c>
      <c r="U588">
        <f t="shared" si="69"/>
        <v>0</v>
      </c>
      <c r="W588" s="175" t="str">
        <f t="shared" si="70"/>
        <v/>
      </c>
    </row>
    <row r="589" spans="1:23" ht="15" x14ac:dyDescent="0.2">
      <c r="A589" s="102">
        <v>566</v>
      </c>
      <c r="B589" s="104" t="str">
        <f>IF(G589="","",VLOOKUP(G589,'Account Codes'!$A$2:$C$788,3,FALSE))</f>
        <v/>
      </c>
      <c r="C589" s="183" t="str">
        <f t="shared" si="71"/>
        <v/>
      </c>
      <c r="D589" s="81"/>
      <c r="E589" s="112" t="str">
        <f>IF(AND(LEN(D589)&gt;0,LEN(C589)&gt;0),"ERROR - please do not enter internal order AND cost centre",IF(LEN(C589)&gt;0,VLOOKUP(C589,'Account Codes'!$E$2:$F$5001,2,FALSE),IF(LEN(D589)&gt;0,VLOOKUP(D589,'Account Codes'!$H$2:$I$12186,2,FALSE),"")))</f>
        <v/>
      </c>
      <c r="F589" s="81"/>
      <c r="G589" s="61"/>
      <c r="H589" s="112" t="str">
        <f>IF(LEN(G589)=0,"",VLOOKUP(VALUE(G589),'Account Codes'!$A$2:$C$788,2,FALSE))</f>
        <v/>
      </c>
      <c r="I589" s="50"/>
      <c r="J589" s="184" t="s">
        <v>18</v>
      </c>
      <c r="K589" s="51"/>
      <c r="L589" s="102">
        <f t="shared" si="64"/>
        <v>0</v>
      </c>
      <c r="M589" s="122">
        <f t="shared" si="65"/>
        <v>0</v>
      </c>
      <c r="N589" s="51"/>
      <c r="O589" s="51"/>
      <c r="P589" s="122">
        <f t="shared" si="66"/>
        <v>0</v>
      </c>
      <c r="Q589" s="179"/>
      <c r="R589" s="175"/>
      <c r="S589" s="176" t="str">
        <f t="shared" si="67"/>
        <v/>
      </c>
      <c r="T589" s="65" t="str">
        <f t="shared" si="68"/>
        <v/>
      </c>
      <c r="U589">
        <f t="shared" si="69"/>
        <v>0</v>
      </c>
      <c r="W589" s="175" t="str">
        <f t="shared" si="70"/>
        <v/>
      </c>
    </row>
    <row r="590" spans="1:23" ht="15" x14ac:dyDescent="0.2">
      <c r="A590" s="102">
        <v>567</v>
      </c>
      <c r="B590" s="104" t="str">
        <f>IF(G590="","",VLOOKUP(G590,'Account Codes'!$A$2:$C$788,3,FALSE))</f>
        <v/>
      </c>
      <c r="C590" s="183" t="str">
        <f t="shared" si="71"/>
        <v/>
      </c>
      <c r="D590" s="81"/>
      <c r="E590" s="112" t="str">
        <f>IF(AND(LEN(D590)&gt;0,LEN(C590)&gt;0),"ERROR - please do not enter internal order AND cost centre",IF(LEN(C590)&gt;0,VLOOKUP(C590,'Account Codes'!$E$2:$F$5001,2,FALSE),IF(LEN(D590)&gt;0,VLOOKUP(D590,'Account Codes'!$H$2:$I$12186,2,FALSE),"")))</f>
        <v/>
      </c>
      <c r="F590" s="81"/>
      <c r="G590" s="61"/>
      <c r="H590" s="112" t="str">
        <f>IF(LEN(G590)=0,"",VLOOKUP(VALUE(G590),'Account Codes'!$A$2:$C$788,2,FALSE))</f>
        <v/>
      </c>
      <c r="I590" s="50"/>
      <c r="J590" s="184" t="s">
        <v>18</v>
      </c>
      <c r="K590" s="51"/>
      <c r="L590" s="102">
        <f t="shared" si="64"/>
        <v>0</v>
      </c>
      <c r="M590" s="122">
        <f t="shared" si="65"/>
        <v>0</v>
      </c>
      <c r="N590" s="51"/>
      <c r="O590" s="51"/>
      <c r="P590" s="122">
        <f t="shared" si="66"/>
        <v>0</v>
      </c>
      <c r="Q590" s="179"/>
      <c r="R590" s="175"/>
      <c r="S590" s="176" t="str">
        <f t="shared" si="67"/>
        <v/>
      </c>
      <c r="T590" s="65" t="str">
        <f t="shared" si="68"/>
        <v/>
      </c>
      <c r="U590">
        <f t="shared" si="69"/>
        <v>0</v>
      </c>
      <c r="W590" s="175" t="str">
        <f t="shared" si="70"/>
        <v/>
      </c>
    </row>
    <row r="591" spans="1:23" ht="15" x14ac:dyDescent="0.2">
      <c r="A591" s="102">
        <v>568</v>
      </c>
      <c r="B591" s="104" t="str">
        <f>IF(G591="","",VLOOKUP(G591,'Account Codes'!$A$2:$C$788,3,FALSE))</f>
        <v/>
      </c>
      <c r="C591" s="183" t="str">
        <f t="shared" si="71"/>
        <v/>
      </c>
      <c r="D591" s="81"/>
      <c r="E591" s="112" t="str">
        <f>IF(AND(LEN(D591)&gt;0,LEN(C591)&gt;0),"ERROR - please do not enter internal order AND cost centre",IF(LEN(C591)&gt;0,VLOOKUP(C591,'Account Codes'!$E$2:$F$5001,2,FALSE),IF(LEN(D591)&gt;0,VLOOKUP(D591,'Account Codes'!$H$2:$I$12186,2,FALSE),"")))</f>
        <v/>
      </c>
      <c r="F591" s="81"/>
      <c r="G591" s="61"/>
      <c r="H591" s="112" t="str">
        <f>IF(LEN(G591)=0,"",VLOOKUP(VALUE(G591),'Account Codes'!$A$2:$C$788,2,FALSE))</f>
        <v/>
      </c>
      <c r="I591" s="50"/>
      <c r="J591" s="184" t="s">
        <v>18</v>
      </c>
      <c r="K591" s="51"/>
      <c r="L591" s="102">
        <f t="shared" si="64"/>
        <v>0</v>
      </c>
      <c r="M591" s="122">
        <f t="shared" si="65"/>
        <v>0</v>
      </c>
      <c r="N591" s="51"/>
      <c r="O591" s="51"/>
      <c r="P591" s="122">
        <f t="shared" si="66"/>
        <v>0</v>
      </c>
      <c r="Q591" s="179"/>
      <c r="R591" s="175"/>
      <c r="S591" s="176" t="str">
        <f t="shared" si="67"/>
        <v/>
      </c>
      <c r="T591" s="65" t="str">
        <f t="shared" si="68"/>
        <v/>
      </c>
      <c r="U591">
        <f t="shared" si="69"/>
        <v>0</v>
      </c>
      <c r="W591" s="175" t="str">
        <f t="shared" si="70"/>
        <v/>
      </c>
    </row>
    <row r="592" spans="1:23" ht="15" x14ac:dyDescent="0.2">
      <c r="A592" s="102">
        <v>569</v>
      </c>
      <c r="B592" s="104" t="str">
        <f>IF(G592="","",VLOOKUP(G592,'Account Codes'!$A$2:$C$788,3,FALSE))</f>
        <v/>
      </c>
      <c r="C592" s="183" t="str">
        <f t="shared" si="71"/>
        <v/>
      </c>
      <c r="D592" s="81"/>
      <c r="E592" s="112" t="str">
        <f>IF(AND(LEN(D592)&gt;0,LEN(C592)&gt;0),"ERROR - please do not enter internal order AND cost centre",IF(LEN(C592)&gt;0,VLOOKUP(C592,'Account Codes'!$E$2:$F$5001,2,FALSE),IF(LEN(D592)&gt;0,VLOOKUP(D592,'Account Codes'!$H$2:$I$12186,2,FALSE),"")))</f>
        <v/>
      </c>
      <c r="F592" s="81"/>
      <c r="G592" s="61"/>
      <c r="H592" s="112" t="str">
        <f>IF(LEN(G592)=0,"",VLOOKUP(VALUE(G592),'Account Codes'!$A$2:$C$788,2,FALSE))</f>
        <v/>
      </c>
      <c r="I592" s="50"/>
      <c r="J592" s="184" t="s">
        <v>18</v>
      </c>
      <c r="K592" s="51"/>
      <c r="L592" s="102">
        <f t="shared" si="64"/>
        <v>0</v>
      </c>
      <c r="M592" s="122">
        <f t="shared" si="65"/>
        <v>0</v>
      </c>
      <c r="N592" s="51"/>
      <c r="O592" s="51"/>
      <c r="P592" s="122">
        <f t="shared" si="66"/>
        <v>0</v>
      </c>
      <c r="Q592" s="179"/>
      <c r="R592" s="175"/>
      <c r="S592" s="176" t="str">
        <f t="shared" si="67"/>
        <v/>
      </c>
      <c r="T592" s="65" t="str">
        <f t="shared" si="68"/>
        <v/>
      </c>
      <c r="U592">
        <f t="shared" si="69"/>
        <v>0</v>
      </c>
      <c r="W592" s="175" t="str">
        <f t="shared" si="70"/>
        <v/>
      </c>
    </row>
    <row r="593" spans="1:23" ht="15" x14ac:dyDescent="0.2">
      <c r="A593" s="102">
        <v>570</v>
      </c>
      <c r="B593" s="104" t="str">
        <f>IF(G593="","",VLOOKUP(G593,'Account Codes'!$A$2:$C$788,3,FALSE))</f>
        <v/>
      </c>
      <c r="C593" s="183" t="str">
        <f t="shared" si="71"/>
        <v/>
      </c>
      <c r="D593" s="81"/>
      <c r="E593" s="112" t="str">
        <f>IF(AND(LEN(D593)&gt;0,LEN(C593)&gt;0),"ERROR - please do not enter internal order AND cost centre",IF(LEN(C593)&gt;0,VLOOKUP(C593,'Account Codes'!$E$2:$F$5001,2,FALSE),IF(LEN(D593)&gt;0,VLOOKUP(D593,'Account Codes'!$H$2:$I$12186,2,FALSE),"")))</f>
        <v/>
      </c>
      <c r="F593" s="81"/>
      <c r="G593" s="61"/>
      <c r="H593" s="112" t="str">
        <f>IF(LEN(G593)=0,"",VLOOKUP(VALUE(G593),'Account Codes'!$A$2:$C$788,2,FALSE))</f>
        <v/>
      </c>
      <c r="I593" s="50"/>
      <c r="J593" s="184" t="s">
        <v>18</v>
      </c>
      <c r="K593" s="51"/>
      <c r="L593" s="102">
        <f t="shared" si="64"/>
        <v>0</v>
      </c>
      <c r="M593" s="122">
        <f t="shared" si="65"/>
        <v>0</v>
      </c>
      <c r="N593" s="51"/>
      <c r="O593" s="51"/>
      <c r="P593" s="122">
        <f t="shared" si="66"/>
        <v>0</v>
      </c>
      <c r="Q593" s="179"/>
      <c r="R593" s="175"/>
      <c r="S593" s="176" t="str">
        <f t="shared" si="67"/>
        <v/>
      </c>
      <c r="T593" s="65" t="str">
        <f t="shared" si="68"/>
        <v/>
      </c>
      <c r="U593">
        <f t="shared" si="69"/>
        <v>0</v>
      </c>
      <c r="W593" s="175" t="str">
        <f t="shared" si="70"/>
        <v/>
      </c>
    </row>
    <row r="594" spans="1:23" ht="15" x14ac:dyDescent="0.2">
      <c r="A594" s="102">
        <v>571</v>
      </c>
      <c r="B594" s="104" t="str">
        <f>IF(G594="","",VLOOKUP(G594,'Account Codes'!$A$2:$C$788,3,FALSE))</f>
        <v/>
      </c>
      <c r="C594" s="183" t="str">
        <f t="shared" si="71"/>
        <v/>
      </c>
      <c r="D594" s="81"/>
      <c r="E594" s="112" t="str">
        <f>IF(AND(LEN(D594)&gt;0,LEN(C594)&gt;0),"ERROR - please do not enter internal order AND cost centre",IF(LEN(C594)&gt;0,VLOOKUP(C594,'Account Codes'!$E$2:$F$5001,2,FALSE),IF(LEN(D594)&gt;0,VLOOKUP(D594,'Account Codes'!$H$2:$I$12186,2,FALSE),"")))</f>
        <v/>
      </c>
      <c r="F594" s="81"/>
      <c r="G594" s="61"/>
      <c r="H594" s="112" t="str">
        <f>IF(LEN(G594)=0,"",VLOOKUP(VALUE(G594),'Account Codes'!$A$2:$C$788,2,FALSE))</f>
        <v/>
      </c>
      <c r="I594" s="50"/>
      <c r="J594" s="184" t="s">
        <v>18</v>
      </c>
      <c r="K594" s="51"/>
      <c r="L594" s="102">
        <f t="shared" si="64"/>
        <v>0</v>
      </c>
      <c r="M594" s="122">
        <f t="shared" si="65"/>
        <v>0</v>
      </c>
      <c r="N594" s="51"/>
      <c r="O594" s="51"/>
      <c r="P594" s="122">
        <f t="shared" si="66"/>
        <v>0</v>
      </c>
      <c r="Q594" s="179"/>
      <c r="R594" s="175"/>
      <c r="S594" s="176" t="str">
        <f t="shared" si="67"/>
        <v/>
      </c>
      <c r="T594" s="65" t="str">
        <f t="shared" si="68"/>
        <v/>
      </c>
      <c r="U594">
        <f t="shared" si="69"/>
        <v>0</v>
      </c>
      <c r="W594" s="175" t="str">
        <f t="shared" si="70"/>
        <v/>
      </c>
    </row>
    <row r="595" spans="1:23" ht="15" x14ac:dyDescent="0.2">
      <c r="A595" s="102">
        <v>572</v>
      </c>
      <c r="B595" s="104" t="str">
        <f>IF(G595="","",VLOOKUP(G595,'Account Codes'!$A$2:$C$788,3,FALSE))</f>
        <v/>
      </c>
      <c r="C595" s="183" t="str">
        <f t="shared" si="71"/>
        <v/>
      </c>
      <c r="D595" s="81"/>
      <c r="E595" s="112" t="str">
        <f>IF(AND(LEN(D595)&gt;0,LEN(C595)&gt;0),"ERROR - please do not enter internal order AND cost centre",IF(LEN(C595)&gt;0,VLOOKUP(C595,'Account Codes'!$E$2:$F$5001,2,FALSE),IF(LEN(D595)&gt;0,VLOOKUP(D595,'Account Codes'!$H$2:$I$12186,2,FALSE),"")))</f>
        <v/>
      </c>
      <c r="F595" s="81"/>
      <c r="G595" s="61"/>
      <c r="H595" s="112" t="str">
        <f>IF(LEN(G595)=0,"",VLOOKUP(VALUE(G595),'Account Codes'!$A$2:$C$788,2,FALSE))</f>
        <v/>
      </c>
      <c r="I595" s="50"/>
      <c r="J595" s="184" t="s">
        <v>18</v>
      </c>
      <c r="K595" s="51"/>
      <c r="L595" s="102">
        <f t="shared" si="64"/>
        <v>0</v>
      </c>
      <c r="M595" s="122">
        <f t="shared" si="65"/>
        <v>0</v>
      </c>
      <c r="N595" s="51"/>
      <c r="O595" s="51"/>
      <c r="P595" s="122">
        <f t="shared" si="66"/>
        <v>0</v>
      </c>
      <c r="Q595" s="179"/>
      <c r="R595" s="175"/>
      <c r="S595" s="176" t="str">
        <f t="shared" si="67"/>
        <v/>
      </c>
      <c r="T595" s="65" t="str">
        <f t="shared" si="68"/>
        <v/>
      </c>
      <c r="U595">
        <f t="shared" si="69"/>
        <v>0</v>
      </c>
      <c r="W595" s="175" t="str">
        <f t="shared" si="70"/>
        <v/>
      </c>
    </row>
    <row r="596" spans="1:23" ht="15" x14ac:dyDescent="0.2">
      <c r="A596" s="102">
        <v>573</v>
      </c>
      <c r="B596" s="104" t="str">
        <f>IF(G596="","",VLOOKUP(G596,'Account Codes'!$A$2:$C$788,3,FALSE))</f>
        <v/>
      </c>
      <c r="C596" s="183" t="str">
        <f t="shared" si="71"/>
        <v/>
      </c>
      <c r="D596" s="81"/>
      <c r="E596" s="112" t="str">
        <f>IF(AND(LEN(D596)&gt;0,LEN(C596)&gt;0),"ERROR - please do not enter internal order AND cost centre",IF(LEN(C596)&gt;0,VLOOKUP(C596,'Account Codes'!$E$2:$F$5001,2,FALSE),IF(LEN(D596)&gt;0,VLOOKUP(D596,'Account Codes'!$H$2:$I$12186,2,FALSE),"")))</f>
        <v/>
      </c>
      <c r="F596" s="81"/>
      <c r="G596" s="61"/>
      <c r="H596" s="112" t="str">
        <f>IF(LEN(G596)=0,"",VLOOKUP(VALUE(G596),'Account Codes'!$A$2:$C$788,2,FALSE))</f>
        <v/>
      </c>
      <c r="I596" s="50"/>
      <c r="J596" s="184" t="s">
        <v>18</v>
      </c>
      <c r="K596" s="51"/>
      <c r="L596" s="102">
        <f t="shared" si="64"/>
        <v>0</v>
      </c>
      <c r="M596" s="122">
        <f t="shared" si="65"/>
        <v>0</v>
      </c>
      <c r="N596" s="51"/>
      <c r="O596" s="51"/>
      <c r="P596" s="122">
        <f t="shared" si="66"/>
        <v>0</v>
      </c>
      <c r="Q596" s="179"/>
      <c r="R596" s="175"/>
      <c r="S596" s="176" t="str">
        <f t="shared" si="67"/>
        <v/>
      </c>
      <c r="T596" s="65" t="str">
        <f t="shared" si="68"/>
        <v/>
      </c>
      <c r="U596">
        <f t="shared" si="69"/>
        <v>0</v>
      </c>
      <c r="W596" s="175" t="str">
        <f t="shared" si="70"/>
        <v/>
      </c>
    </row>
    <row r="597" spans="1:23" ht="15" x14ac:dyDescent="0.2">
      <c r="A597" s="102">
        <v>574</v>
      </c>
      <c r="B597" s="104" t="str">
        <f>IF(G597="","",VLOOKUP(G597,'Account Codes'!$A$2:$C$788,3,FALSE))</f>
        <v/>
      </c>
      <c r="C597" s="183" t="str">
        <f t="shared" si="71"/>
        <v/>
      </c>
      <c r="D597" s="81"/>
      <c r="E597" s="112" t="str">
        <f>IF(AND(LEN(D597)&gt;0,LEN(C597)&gt;0),"ERROR - please do not enter internal order AND cost centre",IF(LEN(C597)&gt;0,VLOOKUP(C597,'Account Codes'!$E$2:$F$5001,2,FALSE),IF(LEN(D597)&gt;0,VLOOKUP(D597,'Account Codes'!$H$2:$I$12186,2,FALSE),"")))</f>
        <v/>
      </c>
      <c r="F597" s="81"/>
      <c r="G597" s="61"/>
      <c r="H597" s="112" t="str">
        <f>IF(LEN(G597)=0,"",VLOOKUP(VALUE(G597),'Account Codes'!$A$2:$C$788,2,FALSE))</f>
        <v/>
      </c>
      <c r="I597" s="50"/>
      <c r="J597" s="184" t="s">
        <v>18</v>
      </c>
      <c r="K597" s="51"/>
      <c r="L597" s="102">
        <f t="shared" si="64"/>
        <v>0</v>
      </c>
      <c r="M597" s="122">
        <f t="shared" si="65"/>
        <v>0</v>
      </c>
      <c r="N597" s="51"/>
      <c r="O597" s="51"/>
      <c r="P597" s="122">
        <f t="shared" si="66"/>
        <v>0</v>
      </c>
      <c r="Q597" s="179"/>
      <c r="R597" s="175"/>
      <c r="S597" s="176" t="str">
        <f t="shared" si="67"/>
        <v/>
      </c>
      <c r="T597" s="65" t="str">
        <f t="shared" si="68"/>
        <v/>
      </c>
      <c r="U597">
        <f t="shared" si="69"/>
        <v>0</v>
      </c>
      <c r="W597" s="175" t="str">
        <f t="shared" si="70"/>
        <v/>
      </c>
    </row>
    <row r="598" spans="1:23" ht="15" x14ac:dyDescent="0.2">
      <c r="A598" s="102">
        <v>575</v>
      </c>
      <c r="B598" s="104" t="str">
        <f>IF(G598="","",VLOOKUP(G598,'Account Codes'!$A$2:$C$788,3,FALSE))</f>
        <v/>
      </c>
      <c r="C598" s="183" t="str">
        <f t="shared" si="71"/>
        <v/>
      </c>
      <c r="D598" s="81"/>
      <c r="E598" s="112" t="str">
        <f>IF(AND(LEN(D598)&gt;0,LEN(C598)&gt;0),"ERROR - please do not enter internal order AND cost centre",IF(LEN(C598)&gt;0,VLOOKUP(C598,'Account Codes'!$E$2:$F$5001,2,FALSE),IF(LEN(D598)&gt;0,VLOOKUP(D598,'Account Codes'!$H$2:$I$12186,2,FALSE),"")))</f>
        <v/>
      </c>
      <c r="F598" s="81"/>
      <c r="G598" s="61"/>
      <c r="H598" s="112" t="str">
        <f>IF(LEN(G598)=0,"",VLOOKUP(VALUE(G598),'Account Codes'!$A$2:$C$788,2,FALSE))</f>
        <v/>
      </c>
      <c r="I598" s="50"/>
      <c r="J598" s="184" t="s">
        <v>18</v>
      </c>
      <c r="K598" s="51"/>
      <c r="L598" s="102">
        <f t="shared" si="64"/>
        <v>0</v>
      </c>
      <c r="M598" s="122">
        <f t="shared" si="65"/>
        <v>0</v>
      </c>
      <c r="N598" s="51"/>
      <c r="O598" s="51"/>
      <c r="P598" s="122">
        <f t="shared" si="66"/>
        <v>0</v>
      </c>
      <c r="Q598" s="179"/>
      <c r="R598" s="175"/>
      <c r="S598" s="176" t="str">
        <f t="shared" si="67"/>
        <v/>
      </c>
      <c r="T598" s="65" t="str">
        <f t="shared" si="68"/>
        <v/>
      </c>
      <c r="U598">
        <f t="shared" si="69"/>
        <v>0</v>
      </c>
      <c r="W598" s="175" t="str">
        <f t="shared" si="70"/>
        <v/>
      </c>
    </row>
    <row r="599" spans="1:23" ht="15" x14ac:dyDescent="0.2">
      <c r="A599" s="102">
        <v>576</v>
      </c>
      <c r="B599" s="104" t="str">
        <f>IF(G599="","",VLOOKUP(G599,'Account Codes'!$A$2:$C$788,3,FALSE))</f>
        <v/>
      </c>
      <c r="C599" s="183" t="str">
        <f t="shared" si="71"/>
        <v/>
      </c>
      <c r="D599" s="81"/>
      <c r="E599" s="112" t="str">
        <f>IF(AND(LEN(D599)&gt;0,LEN(C599)&gt;0),"ERROR - please do not enter internal order AND cost centre",IF(LEN(C599)&gt;0,VLOOKUP(C599,'Account Codes'!$E$2:$F$5001,2,FALSE),IF(LEN(D599)&gt;0,VLOOKUP(D599,'Account Codes'!$H$2:$I$12186,2,FALSE),"")))</f>
        <v/>
      </c>
      <c r="F599" s="81"/>
      <c r="G599" s="61"/>
      <c r="H599" s="112" t="str">
        <f>IF(LEN(G599)=0,"",VLOOKUP(VALUE(G599),'Account Codes'!$A$2:$C$788,2,FALSE))</f>
        <v/>
      </c>
      <c r="I599" s="50"/>
      <c r="J599" s="184" t="s">
        <v>18</v>
      </c>
      <c r="K599" s="51"/>
      <c r="L599" s="102">
        <f t="shared" si="64"/>
        <v>0</v>
      </c>
      <c r="M599" s="122">
        <f t="shared" si="65"/>
        <v>0</v>
      </c>
      <c r="N599" s="51"/>
      <c r="O599" s="51"/>
      <c r="P599" s="122">
        <f t="shared" si="66"/>
        <v>0</v>
      </c>
      <c r="Q599" s="179"/>
      <c r="R599" s="175"/>
      <c r="S599" s="176" t="str">
        <f t="shared" si="67"/>
        <v/>
      </c>
      <c r="T599" s="65" t="str">
        <f t="shared" si="68"/>
        <v/>
      </c>
      <c r="U599">
        <f t="shared" si="69"/>
        <v>0</v>
      </c>
      <c r="W599" s="175" t="str">
        <f t="shared" si="70"/>
        <v/>
      </c>
    </row>
    <row r="600" spans="1:23" ht="15" x14ac:dyDescent="0.2">
      <c r="A600" s="102">
        <v>577</v>
      </c>
      <c r="B600" s="104" t="str">
        <f>IF(G600="","",VLOOKUP(G600,'Account Codes'!$A$2:$C$788,3,FALSE))</f>
        <v/>
      </c>
      <c r="C600" s="183" t="str">
        <f t="shared" si="71"/>
        <v/>
      </c>
      <c r="D600" s="81"/>
      <c r="E600" s="112" t="str">
        <f>IF(AND(LEN(D600)&gt;0,LEN(C600)&gt;0),"ERROR - please do not enter internal order AND cost centre",IF(LEN(C600)&gt;0,VLOOKUP(C600,'Account Codes'!$E$2:$F$5001,2,FALSE),IF(LEN(D600)&gt;0,VLOOKUP(D600,'Account Codes'!$H$2:$I$12186,2,FALSE),"")))</f>
        <v/>
      </c>
      <c r="F600" s="81"/>
      <c r="G600" s="61"/>
      <c r="H600" s="112" t="str">
        <f>IF(LEN(G600)=0,"",VLOOKUP(VALUE(G600),'Account Codes'!$A$2:$C$788,2,FALSE))</f>
        <v/>
      </c>
      <c r="I600" s="50"/>
      <c r="J600" s="184" t="s">
        <v>18</v>
      </c>
      <c r="K600" s="51"/>
      <c r="L600" s="102">
        <f t="shared" si="64"/>
        <v>0</v>
      </c>
      <c r="M600" s="122">
        <f t="shared" si="65"/>
        <v>0</v>
      </c>
      <c r="N600" s="51"/>
      <c r="O600" s="51"/>
      <c r="P600" s="122">
        <f t="shared" si="66"/>
        <v>0</v>
      </c>
      <c r="Q600" s="179"/>
      <c r="R600" s="175"/>
      <c r="S600" s="176" t="str">
        <f t="shared" si="67"/>
        <v/>
      </c>
      <c r="T600" s="65" t="str">
        <f t="shared" si="68"/>
        <v/>
      </c>
      <c r="U600">
        <f t="shared" si="69"/>
        <v>0</v>
      </c>
      <c r="W600" s="175" t="str">
        <f t="shared" si="70"/>
        <v/>
      </c>
    </row>
    <row r="601" spans="1:23" ht="15" x14ac:dyDescent="0.2">
      <c r="A601" s="102">
        <v>578</v>
      </c>
      <c r="B601" s="104" t="str">
        <f>IF(G601="","",VLOOKUP(G601,'Account Codes'!$A$2:$C$788,3,FALSE))</f>
        <v/>
      </c>
      <c r="C601" s="183" t="str">
        <f t="shared" si="71"/>
        <v/>
      </c>
      <c r="D601" s="81"/>
      <c r="E601" s="112" t="str">
        <f>IF(AND(LEN(D601)&gt;0,LEN(C601)&gt;0),"ERROR - please do not enter internal order AND cost centre",IF(LEN(C601)&gt;0,VLOOKUP(C601,'Account Codes'!$E$2:$F$5001,2,FALSE),IF(LEN(D601)&gt;0,VLOOKUP(D601,'Account Codes'!$H$2:$I$12186,2,FALSE),"")))</f>
        <v/>
      </c>
      <c r="F601" s="81"/>
      <c r="G601" s="61"/>
      <c r="H601" s="112" t="str">
        <f>IF(LEN(G601)=0,"",VLOOKUP(VALUE(G601),'Account Codes'!$A$2:$C$788,2,FALSE))</f>
        <v/>
      </c>
      <c r="I601" s="50"/>
      <c r="J601" s="184" t="s">
        <v>18</v>
      </c>
      <c r="K601" s="51"/>
      <c r="L601" s="102">
        <f t="shared" ref="L601:L664" si="72">IF((M601+P601)&gt;49,("ERROR!"),SUM(M601+P601))</f>
        <v>0</v>
      </c>
      <c r="M601" s="122">
        <f t="shared" ref="M601:M664" si="73">LEN(K601)</f>
        <v>0</v>
      </c>
      <c r="N601" s="51"/>
      <c r="O601" s="51"/>
      <c r="P601" s="122">
        <f t="shared" ref="P601:P664" si="74">LEN(O601)</f>
        <v>0</v>
      </c>
      <c r="Q601" s="179"/>
      <c r="R601" s="175"/>
      <c r="S601" s="176" t="str">
        <f t="shared" ref="S601:S664" si="75">IF(G601="","",IF(N601="",1,""))</f>
        <v/>
      </c>
      <c r="T601" s="65" t="str">
        <f t="shared" ref="T601:T664" si="76">IF(G601="","",IF(O601="",1,""))</f>
        <v/>
      </c>
      <c r="U601">
        <f t="shared" ref="U601:U664" si="77">SUM(S601:T601)</f>
        <v>0</v>
      </c>
      <c r="W601" s="175" t="str">
        <f t="shared" ref="W601:W664" si="78">IF(U601=0,"","Please enter a value for Counter Party Type and Name")</f>
        <v/>
      </c>
    </row>
    <row r="602" spans="1:23" ht="15" x14ac:dyDescent="0.2">
      <c r="A602" s="102">
        <v>579</v>
      </c>
      <c r="B602" s="104" t="str">
        <f>IF(G602="","",VLOOKUP(G602,'Account Codes'!$A$2:$C$788,3,FALSE))</f>
        <v/>
      </c>
      <c r="C602" s="183" t="str">
        <f t="shared" ref="C602:C665" si="79">IF(G601="","",$N$2)</f>
        <v/>
      </c>
      <c r="D602" s="81"/>
      <c r="E602" s="112" t="str">
        <f>IF(AND(LEN(D602)&gt;0,LEN(C602)&gt;0),"ERROR - please do not enter internal order AND cost centre",IF(LEN(C602)&gt;0,VLOOKUP(C602,'Account Codes'!$E$2:$F$5001,2,FALSE),IF(LEN(D602)&gt;0,VLOOKUP(D602,'Account Codes'!$H$2:$I$12186,2,FALSE),"")))</f>
        <v/>
      </c>
      <c r="F602" s="81"/>
      <c r="G602" s="61"/>
      <c r="H602" s="112" t="str">
        <f>IF(LEN(G602)=0,"",VLOOKUP(VALUE(G602),'Account Codes'!$A$2:$C$788,2,FALSE))</f>
        <v/>
      </c>
      <c r="I602" s="50"/>
      <c r="J602" s="184" t="s">
        <v>18</v>
      </c>
      <c r="K602" s="51"/>
      <c r="L602" s="102">
        <f t="shared" si="72"/>
        <v>0</v>
      </c>
      <c r="M602" s="122">
        <f t="shared" si="73"/>
        <v>0</v>
      </c>
      <c r="N602" s="51"/>
      <c r="O602" s="51"/>
      <c r="P602" s="122">
        <f t="shared" si="74"/>
        <v>0</v>
      </c>
      <c r="Q602" s="179"/>
      <c r="R602" s="175"/>
      <c r="S602" s="176" t="str">
        <f t="shared" si="75"/>
        <v/>
      </c>
      <c r="T602" s="65" t="str">
        <f t="shared" si="76"/>
        <v/>
      </c>
      <c r="U602">
        <f t="shared" si="77"/>
        <v>0</v>
      </c>
      <c r="W602" s="175" t="str">
        <f t="shared" si="78"/>
        <v/>
      </c>
    </row>
    <row r="603" spans="1:23" ht="15" x14ac:dyDescent="0.2">
      <c r="A603" s="102">
        <v>580</v>
      </c>
      <c r="B603" s="104" t="str">
        <f>IF(G603="","",VLOOKUP(G603,'Account Codes'!$A$2:$C$788,3,FALSE))</f>
        <v/>
      </c>
      <c r="C603" s="183" t="str">
        <f t="shared" si="79"/>
        <v/>
      </c>
      <c r="D603" s="81"/>
      <c r="E603" s="112" t="str">
        <f>IF(AND(LEN(D603)&gt;0,LEN(C603)&gt;0),"ERROR - please do not enter internal order AND cost centre",IF(LEN(C603)&gt;0,VLOOKUP(C603,'Account Codes'!$E$2:$F$5001,2,FALSE),IF(LEN(D603)&gt;0,VLOOKUP(D603,'Account Codes'!$H$2:$I$12186,2,FALSE),"")))</f>
        <v/>
      </c>
      <c r="F603" s="81"/>
      <c r="G603" s="61"/>
      <c r="H603" s="112" t="str">
        <f>IF(LEN(G603)=0,"",VLOOKUP(VALUE(G603),'Account Codes'!$A$2:$C$788,2,FALSE))</f>
        <v/>
      </c>
      <c r="I603" s="50"/>
      <c r="J603" s="184" t="s">
        <v>18</v>
      </c>
      <c r="K603" s="51"/>
      <c r="L603" s="102">
        <f t="shared" si="72"/>
        <v>0</v>
      </c>
      <c r="M603" s="122">
        <f t="shared" si="73"/>
        <v>0</v>
      </c>
      <c r="N603" s="51"/>
      <c r="O603" s="51"/>
      <c r="P603" s="122">
        <f t="shared" si="74"/>
        <v>0</v>
      </c>
      <c r="Q603" s="179"/>
      <c r="R603" s="175"/>
      <c r="S603" s="176" t="str">
        <f t="shared" si="75"/>
        <v/>
      </c>
      <c r="T603" s="65" t="str">
        <f t="shared" si="76"/>
        <v/>
      </c>
      <c r="U603">
        <f t="shared" si="77"/>
        <v>0</v>
      </c>
      <c r="W603" s="175" t="str">
        <f t="shared" si="78"/>
        <v/>
      </c>
    </row>
    <row r="604" spans="1:23" ht="15" x14ac:dyDescent="0.2">
      <c r="A604" s="102">
        <v>581</v>
      </c>
      <c r="B604" s="104" t="str">
        <f>IF(G604="","",VLOOKUP(G604,'Account Codes'!$A$2:$C$788,3,FALSE))</f>
        <v/>
      </c>
      <c r="C604" s="183" t="str">
        <f t="shared" si="79"/>
        <v/>
      </c>
      <c r="D604" s="81"/>
      <c r="E604" s="112" t="str">
        <f>IF(AND(LEN(D604)&gt;0,LEN(C604)&gt;0),"ERROR - please do not enter internal order AND cost centre",IF(LEN(C604)&gt;0,VLOOKUP(C604,'Account Codes'!$E$2:$F$5001,2,FALSE),IF(LEN(D604)&gt;0,VLOOKUP(D604,'Account Codes'!$H$2:$I$12186,2,FALSE),"")))</f>
        <v/>
      </c>
      <c r="F604" s="81"/>
      <c r="G604" s="61"/>
      <c r="H604" s="112" t="str">
        <f>IF(LEN(G604)=0,"",VLOOKUP(VALUE(G604),'Account Codes'!$A$2:$C$788,2,FALSE))</f>
        <v/>
      </c>
      <c r="I604" s="50"/>
      <c r="J604" s="184" t="s">
        <v>18</v>
      </c>
      <c r="K604" s="51"/>
      <c r="L604" s="102">
        <f t="shared" si="72"/>
        <v>0</v>
      </c>
      <c r="M604" s="122">
        <f t="shared" si="73"/>
        <v>0</v>
      </c>
      <c r="N604" s="51"/>
      <c r="O604" s="51"/>
      <c r="P604" s="122">
        <f t="shared" si="74"/>
        <v>0</v>
      </c>
      <c r="Q604" s="179"/>
      <c r="R604" s="175"/>
      <c r="S604" s="176" t="str">
        <f t="shared" si="75"/>
        <v/>
      </c>
      <c r="T604" s="65" t="str">
        <f t="shared" si="76"/>
        <v/>
      </c>
      <c r="U604">
        <f t="shared" si="77"/>
        <v>0</v>
      </c>
      <c r="W604" s="175" t="str">
        <f t="shared" si="78"/>
        <v/>
      </c>
    </row>
    <row r="605" spans="1:23" ht="15" x14ac:dyDescent="0.2">
      <c r="A605" s="102">
        <v>582</v>
      </c>
      <c r="B605" s="104" t="str">
        <f>IF(G605="","",VLOOKUP(G605,'Account Codes'!$A$2:$C$788,3,FALSE))</f>
        <v/>
      </c>
      <c r="C605" s="183" t="str">
        <f t="shared" si="79"/>
        <v/>
      </c>
      <c r="D605" s="81"/>
      <c r="E605" s="112" t="str">
        <f>IF(AND(LEN(D605)&gt;0,LEN(C605)&gt;0),"ERROR - please do not enter internal order AND cost centre",IF(LEN(C605)&gt;0,VLOOKUP(C605,'Account Codes'!$E$2:$F$5001,2,FALSE),IF(LEN(D605)&gt;0,VLOOKUP(D605,'Account Codes'!$H$2:$I$12186,2,FALSE),"")))</f>
        <v/>
      </c>
      <c r="F605" s="81"/>
      <c r="G605" s="61"/>
      <c r="H605" s="112" t="str">
        <f>IF(LEN(G605)=0,"",VLOOKUP(VALUE(G605),'Account Codes'!$A$2:$C$788,2,FALSE))</f>
        <v/>
      </c>
      <c r="I605" s="50"/>
      <c r="J605" s="184" t="s">
        <v>18</v>
      </c>
      <c r="K605" s="51"/>
      <c r="L605" s="102">
        <f t="shared" si="72"/>
        <v>0</v>
      </c>
      <c r="M605" s="122">
        <f t="shared" si="73"/>
        <v>0</v>
      </c>
      <c r="N605" s="51"/>
      <c r="O605" s="51"/>
      <c r="P605" s="122">
        <f t="shared" si="74"/>
        <v>0</v>
      </c>
      <c r="Q605" s="179"/>
      <c r="R605" s="175"/>
      <c r="S605" s="176" t="str">
        <f t="shared" si="75"/>
        <v/>
      </c>
      <c r="T605" s="65" t="str">
        <f t="shared" si="76"/>
        <v/>
      </c>
      <c r="U605">
        <f t="shared" si="77"/>
        <v>0</v>
      </c>
      <c r="W605" s="175" t="str">
        <f t="shared" si="78"/>
        <v/>
      </c>
    </row>
    <row r="606" spans="1:23" ht="15" x14ac:dyDescent="0.2">
      <c r="A606" s="102">
        <v>583</v>
      </c>
      <c r="B606" s="104" t="str">
        <f>IF(G606="","",VLOOKUP(G606,'Account Codes'!$A$2:$C$788,3,FALSE))</f>
        <v/>
      </c>
      <c r="C606" s="183" t="str">
        <f t="shared" si="79"/>
        <v/>
      </c>
      <c r="D606" s="81"/>
      <c r="E606" s="112" t="str">
        <f>IF(AND(LEN(D606)&gt;0,LEN(C606)&gt;0),"ERROR - please do not enter internal order AND cost centre",IF(LEN(C606)&gt;0,VLOOKUP(C606,'Account Codes'!$E$2:$F$5001,2,FALSE),IF(LEN(D606)&gt;0,VLOOKUP(D606,'Account Codes'!$H$2:$I$12186,2,FALSE),"")))</f>
        <v/>
      </c>
      <c r="F606" s="81"/>
      <c r="G606" s="61"/>
      <c r="H606" s="112" t="str">
        <f>IF(LEN(G606)=0,"",VLOOKUP(VALUE(G606),'Account Codes'!$A$2:$C$788,2,FALSE))</f>
        <v/>
      </c>
      <c r="I606" s="50"/>
      <c r="J606" s="184" t="s">
        <v>18</v>
      </c>
      <c r="K606" s="51"/>
      <c r="L606" s="102">
        <f t="shared" si="72"/>
        <v>0</v>
      </c>
      <c r="M606" s="122">
        <f t="shared" si="73"/>
        <v>0</v>
      </c>
      <c r="N606" s="51"/>
      <c r="O606" s="51"/>
      <c r="P606" s="122">
        <f t="shared" si="74"/>
        <v>0</v>
      </c>
      <c r="Q606" s="179"/>
      <c r="R606" s="175"/>
      <c r="S606" s="176" t="str">
        <f t="shared" si="75"/>
        <v/>
      </c>
      <c r="T606" s="65" t="str">
        <f t="shared" si="76"/>
        <v/>
      </c>
      <c r="U606">
        <f t="shared" si="77"/>
        <v>0</v>
      </c>
      <c r="W606" s="175" t="str">
        <f t="shared" si="78"/>
        <v/>
      </c>
    </row>
    <row r="607" spans="1:23" ht="15" x14ac:dyDescent="0.2">
      <c r="A607" s="102">
        <v>584</v>
      </c>
      <c r="B607" s="104" t="str">
        <f>IF(G607="","",VLOOKUP(G607,'Account Codes'!$A$2:$C$788,3,FALSE))</f>
        <v/>
      </c>
      <c r="C607" s="183" t="str">
        <f t="shared" si="79"/>
        <v/>
      </c>
      <c r="D607" s="81"/>
      <c r="E607" s="112" t="str">
        <f>IF(AND(LEN(D607)&gt;0,LEN(C607)&gt;0),"ERROR - please do not enter internal order AND cost centre",IF(LEN(C607)&gt;0,VLOOKUP(C607,'Account Codes'!$E$2:$F$5001,2,FALSE),IF(LEN(D607)&gt;0,VLOOKUP(D607,'Account Codes'!$H$2:$I$12186,2,FALSE),"")))</f>
        <v/>
      </c>
      <c r="F607" s="81"/>
      <c r="G607" s="61"/>
      <c r="H607" s="112" t="str">
        <f>IF(LEN(G607)=0,"",VLOOKUP(VALUE(G607),'Account Codes'!$A$2:$C$788,2,FALSE))</f>
        <v/>
      </c>
      <c r="I607" s="50"/>
      <c r="J607" s="184" t="s">
        <v>18</v>
      </c>
      <c r="K607" s="51"/>
      <c r="L607" s="102">
        <f t="shared" si="72"/>
        <v>0</v>
      </c>
      <c r="M607" s="122">
        <f t="shared" si="73"/>
        <v>0</v>
      </c>
      <c r="N607" s="51"/>
      <c r="O607" s="51"/>
      <c r="P607" s="122">
        <f t="shared" si="74"/>
        <v>0</v>
      </c>
      <c r="Q607" s="179"/>
      <c r="R607" s="175"/>
      <c r="S607" s="176" t="str">
        <f t="shared" si="75"/>
        <v/>
      </c>
      <c r="T607" s="65" t="str">
        <f t="shared" si="76"/>
        <v/>
      </c>
      <c r="U607">
        <f t="shared" si="77"/>
        <v>0</v>
      </c>
      <c r="W607" s="175" t="str">
        <f t="shared" si="78"/>
        <v/>
      </c>
    </row>
    <row r="608" spans="1:23" ht="15" x14ac:dyDescent="0.2">
      <c r="A608" s="102">
        <v>585</v>
      </c>
      <c r="B608" s="104" t="str">
        <f>IF(G608="","",VLOOKUP(G608,'Account Codes'!$A$2:$C$788,3,FALSE))</f>
        <v/>
      </c>
      <c r="C608" s="183" t="str">
        <f t="shared" si="79"/>
        <v/>
      </c>
      <c r="D608" s="81"/>
      <c r="E608" s="112" t="str">
        <f>IF(AND(LEN(D608)&gt;0,LEN(C608)&gt;0),"ERROR - please do not enter internal order AND cost centre",IF(LEN(C608)&gt;0,VLOOKUP(C608,'Account Codes'!$E$2:$F$5001,2,FALSE),IF(LEN(D608)&gt;0,VLOOKUP(D608,'Account Codes'!$H$2:$I$12186,2,FALSE),"")))</f>
        <v/>
      </c>
      <c r="F608" s="81"/>
      <c r="G608" s="61"/>
      <c r="H608" s="112" t="str">
        <f>IF(LEN(G608)=0,"",VLOOKUP(VALUE(G608),'Account Codes'!$A$2:$C$788,2,FALSE))</f>
        <v/>
      </c>
      <c r="I608" s="50"/>
      <c r="J608" s="184" t="s">
        <v>18</v>
      </c>
      <c r="K608" s="51"/>
      <c r="L608" s="102">
        <f t="shared" si="72"/>
        <v>0</v>
      </c>
      <c r="M608" s="122">
        <f t="shared" si="73"/>
        <v>0</v>
      </c>
      <c r="N608" s="51"/>
      <c r="O608" s="51"/>
      <c r="P608" s="122">
        <f t="shared" si="74"/>
        <v>0</v>
      </c>
      <c r="Q608" s="179"/>
      <c r="R608" s="175"/>
      <c r="S608" s="176" t="str">
        <f t="shared" si="75"/>
        <v/>
      </c>
      <c r="T608" s="65" t="str">
        <f t="shared" si="76"/>
        <v/>
      </c>
      <c r="U608">
        <f t="shared" si="77"/>
        <v>0</v>
      </c>
      <c r="W608" s="175" t="str">
        <f t="shared" si="78"/>
        <v/>
      </c>
    </row>
    <row r="609" spans="1:23" ht="15" x14ac:dyDescent="0.2">
      <c r="A609" s="102">
        <v>586</v>
      </c>
      <c r="B609" s="104" t="str">
        <f>IF(G609="","",VLOOKUP(G609,'Account Codes'!$A$2:$C$788,3,FALSE))</f>
        <v/>
      </c>
      <c r="C609" s="183" t="str">
        <f t="shared" si="79"/>
        <v/>
      </c>
      <c r="D609" s="81"/>
      <c r="E609" s="112" t="str">
        <f>IF(AND(LEN(D609)&gt;0,LEN(C609)&gt;0),"ERROR - please do not enter internal order AND cost centre",IF(LEN(C609)&gt;0,VLOOKUP(C609,'Account Codes'!$E$2:$F$5001,2,FALSE),IF(LEN(D609)&gt;0,VLOOKUP(D609,'Account Codes'!$H$2:$I$12186,2,FALSE),"")))</f>
        <v/>
      </c>
      <c r="F609" s="81"/>
      <c r="G609" s="61"/>
      <c r="H609" s="112" t="str">
        <f>IF(LEN(G609)=0,"",VLOOKUP(VALUE(G609),'Account Codes'!$A$2:$C$788,2,FALSE))</f>
        <v/>
      </c>
      <c r="I609" s="50"/>
      <c r="J609" s="184" t="s">
        <v>18</v>
      </c>
      <c r="K609" s="51"/>
      <c r="L609" s="102">
        <f t="shared" si="72"/>
        <v>0</v>
      </c>
      <c r="M609" s="122">
        <f t="shared" si="73"/>
        <v>0</v>
      </c>
      <c r="N609" s="51"/>
      <c r="O609" s="51"/>
      <c r="P609" s="122">
        <f t="shared" si="74"/>
        <v>0</v>
      </c>
      <c r="Q609" s="179"/>
      <c r="R609" s="175"/>
      <c r="S609" s="176" t="str">
        <f t="shared" si="75"/>
        <v/>
      </c>
      <c r="T609" s="65" t="str">
        <f t="shared" si="76"/>
        <v/>
      </c>
      <c r="U609">
        <f t="shared" si="77"/>
        <v>0</v>
      </c>
      <c r="W609" s="175" t="str">
        <f t="shared" si="78"/>
        <v/>
      </c>
    </row>
    <row r="610" spans="1:23" ht="15" x14ac:dyDescent="0.2">
      <c r="A610" s="102">
        <v>587</v>
      </c>
      <c r="B610" s="104" t="str">
        <f>IF(G610="","",VLOOKUP(G610,'Account Codes'!$A$2:$C$788,3,FALSE))</f>
        <v/>
      </c>
      <c r="C610" s="183" t="str">
        <f t="shared" si="79"/>
        <v/>
      </c>
      <c r="D610" s="81"/>
      <c r="E610" s="112" t="str">
        <f>IF(AND(LEN(D610)&gt;0,LEN(C610)&gt;0),"ERROR - please do not enter internal order AND cost centre",IF(LEN(C610)&gt;0,VLOOKUP(C610,'Account Codes'!$E$2:$F$5001,2,FALSE),IF(LEN(D610)&gt;0,VLOOKUP(D610,'Account Codes'!$H$2:$I$12186,2,FALSE),"")))</f>
        <v/>
      </c>
      <c r="F610" s="81"/>
      <c r="G610" s="61"/>
      <c r="H610" s="112" t="str">
        <f>IF(LEN(G610)=0,"",VLOOKUP(VALUE(G610),'Account Codes'!$A$2:$C$788,2,FALSE))</f>
        <v/>
      </c>
      <c r="I610" s="50"/>
      <c r="J610" s="184" t="s">
        <v>18</v>
      </c>
      <c r="K610" s="51"/>
      <c r="L610" s="102">
        <f t="shared" si="72"/>
        <v>0</v>
      </c>
      <c r="M610" s="122">
        <f t="shared" si="73"/>
        <v>0</v>
      </c>
      <c r="N610" s="51"/>
      <c r="O610" s="51"/>
      <c r="P610" s="122">
        <f t="shared" si="74"/>
        <v>0</v>
      </c>
      <c r="Q610" s="179"/>
      <c r="R610" s="175"/>
      <c r="S610" s="176" t="str">
        <f t="shared" si="75"/>
        <v/>
      </c>
      <c r="T610" s="65" t="str">
        <f t="shared" si="76"/>
        <v/>
      </c>
      <c r="U610">
        <f t="shared" si="77"/>
        <v>0</v>
      </c>
      <c r="W610" s="175" t="str">
        <f t="shared" si="78"/>
        <v/>
      </c>
    </row>
    <row r="611" spans="1:23" ht="15" x14ac:dyDescent="0.2">
      <c r="A611" s="102">
        <v>588</v>
      </c>
      <c r="B611" s="104" t="str">
        <f>IF(G611="","",VLOOKUP(G611,'Account Codes'!$A$2:$C$788,3,FALSE))</f>
        <v/>
      </c>
      <c r="C611" s="183" t="str">
        <f t="shared" si="79"/>
        <v/>
      </c>
      <c r="D611" s="81"/>
      <c r="E611" s="112" t="str">
        <f>IF(AND(LEN(D611)&gt;0,LEN(C611)&gt;0),"ERROR - please do not enter internal order AND cost centre",IF(LEN(C611)&gt;0,VLOOKUP(C611,'Account Codes'!$E$2:$F$5001,2,FALSE),IF(LEN(D611)&gt;0,VLOOKUP(D611,'Account Codes'!$H$2:$I$12186,2,FALSE),"")))</f>
        <v/>
      </c>
      <c r="F611" s="81"/>
      <c r="G611" s="61"/>
      <c r="H611" s="112" t="str">
        <f>IF(LEN(G611)=0,"",VLOOKUP(VALUE(G611),'Account Codes'!$A$2:$C$788,2,FALSE))</f>
        <v/>
      </c>
      <c r="I611" s="50"/>
      <c r="J611" s="184" t="s">
        <v>18</v>
      </c>
      <c r="K611" s="51"/>
      <c r="L611" s="102">
        <f t="shared" si="72"/>
        <v>0</v>
      </c>
      <c r="M611" s="122">
        <f t="shared" si="73"/>
        <v>0</v>
      </c>
      <c r="N611" s="51"/>
      <c r="O611" s="51"/>
      <c r="P611" s="122">
        <f t="shared" si="74"/>
        <v>0</v>
      </c>
      <c r="Q611" s="179"/>
      <c r="R611" s="175"/>
      <c r="S611" s="176" t="str">
        <f t="shared" si="75"/>
        <v/>
      </c>
      <c r="T611" s="65" t="str">
        <f t="shared" si="76"/>
        <v/>
      </c>
      <c r="U611">
        <f t="shared" si="77"/>
        <v>0</v>
      </c>
      <c r="W611" s="175" t="str">
        <f t="shared" si="78"/>
        <v/>
      </c>
    </row>
    <row r="612" spans="1:23" ht="15" x14ac:dyDescent="0.2">
      <c r="A612" s="102">
        <v>589</v>
      </c>
      <c r="B612" s="104" t="str">
        <f>IF(G612="","",VLOOKUP(G612,'Account Codes'!$A$2:$C$788,3,FALSE))</f>
        <v/>
      </c>
      <c r="C612" s="183" t="str">
        <f t="shared" si="79"/>
        <v/>
      </c>
      <c r="D612" s="81"/>
      <c r="E612" s="112" t="str">
        <f>IF(AND(LEN(D612)&gt;0,LEN(C612)&gt;0),"ERROR - please do not enter internal order AND cost centre",IF(LEN(C612)&gt;0,VLOOKUP(C612,'Account Codes'!$E$2:$F$5001,2,FALSE),IF(LEN(D612)&gt;0,VLOOKUP(D612,'Account Codes'!$H$2:$I$12186,2,FALSE),"")))</f>
        <v/>
      </c>
      <c r="F612" s="81"/>
      <c r="G612" s="61"/>
      <c r="H612" s="112" t="str">
        <f>IF(LEN(G612)=0,"",VLOOKUP(VALUE(G612),'Account Codes'!$A$2:$C$788,2,FALSE))</f>
        <v/>
      </c>
      <c r="I612" s="50"/>
      <c r="J612" s="184" t="s">
        <v>18</v>
      </c>
      <c r="K612" s="51"/>
      <c r="L612" s="102">
        <f t="shared" si="72"/>
        <v>0</v>
      </c>
      <c r="M612" s="122">
        <f t="shared" si="73"/>
        <v>0</v>
      </c>
      <c r="N612" s="51"/>
      <c r="O612" s="51"/>
      <c r="P612" s="122">
        <f t="shared" si="74"/>
        <v>0</v>
      </c>
      <c r="Q612" s="179"/>
      <c r="R612" s="175"/>
      <c r="S612" s="176" t="str">
        <f t="shared" si="75"/>
        <v/>
      </c>
      <c r="T612" s="65" t="str">
        <f t="shared" si="76"/>
        <v/>
      </c>
      <c r="U612">
        <f t="shared" si="77"/>
        <v>0</v>
      </c>
      <c r="W612" s="175" t="str">
        <f t="shared" si="78"/>
        <v/>
      </c>
    </row>
    <row r="613" spans="1:23" ht="15" x14ac:dyDescent="0.2">
      <c r="A613" s="102">
        <v>590</v>
      </c>
      <c r="B613" s="104" t="str">
        <f>IF(G613="","",VLOOKUP(G613,'Account Codes'!$A$2:$C$788,3,FALSE))</f>
        <v/>
      </c>
      <c r="C613" s="183" t="str">
        <f t="shared" si="79"/>
        <v/>
      </c>
      <c r="D613" s="81"/>
      <c r="E613" s="112" t="str">
        <f>IF(AND(LEN(D613)&gt;0,LEN(C613)&gt;0),"ERROR - please do not enter internal order AND cost centre",IF(LEN(C613)&gt;0,VLOOKUP(C613,'Account Codes'!$E$2:$F$5001,2,FALSE),IF(LEN(D613)&gt;0,VLOOKUP(D613,'Account Codes'!$H$2:$I$12186,2,FALSE),"")))</f>
        <v/>
      </c>
      <c r="F613" s="81"/>
      <c r="G613" s="61"/>
      <c r="H613" s="112" t="str">
        <f>IF(LEN(G613)=0,"",VLOOKUP(VALUE(G613),'Account Codes'!$A$2:$C$788,2,FALSE))</f>
        <v/>
      </c>
      <c r="I613" s="50"/>
      <c r="J613" s="184" t="s">
        <v>18</v>
      </c>
      <c r="K613" s="51"/>
      <c r="L613" s="102">
        <f t="shared" si="72"/>
        <v>0</v>
      </c>
      <c r="M613" s="122">
        <f t="shared" si="73"/>
        <v>0</v>
      </c>
      <c r="N613" s="51"/>
      <c r="O613" s="51"/>
      <c r="P613" s="122">
        <f t="shared" si="74"/>
        <v>0</v>
      </c>
      <c r="Q613" s="179"/>
      <c r="R613" s="175"/>
      <c r="S613" s="176" t="str">
        <f t="shared" si="75"/>
        <v/>
      </c>
      <c r="T613" s="65" t="str">
        <f t="shared" si="76"/>
        <v/>
      </c>
      <c r="U613">
        <f t="shared" si="77"/>
        <v>0</v>
      </c>
      <c r="W613" s="175" t="str">
        <f t="shared" si="78"/>
        <v/>
      </c>
    </row>
    <row r="614" spans="1:23" ht="15" x14ac:dyDescent="0.2">
      <c r="A614" s="102">
        <v>591</v>
      </c>
      <c r="B614" s="104" t="str">
        <f>IF(G614="","",VLOOKUP(G614,'Account Codes'!$A$2:$C$788,3,FALSE))</f>
        <v/>
      </c>
      <c r="C614" s="183" t="str">
        <f t="shared" si="79"/>
        <v/>
      </c>
      <c r="D614" s="81"/>
      <c r="E614" s="112" t="str">
        <f>IF(AND(LEN(D614)&gt;0,LEN(C614)&gt;0),"ERROR - please do not enter internal order AND cost centre",IF(LEN(C614)&gt;0,VLOOKUP(C614,'Account Codes'!$E$2:$F$5001,2,FALSE),IF(LEN(D614)&gt;0,VLOOKUP(D614,'Account Codes'!$H$2:$I$12186,2,FALSE),"")))</f>
        <v/>
      </c>
      <c r="F614" s="81"/>
      <c r="G614" s="61"/>
      <c r="H614" s="112" t="str">
        <f>IF(LEN(G614)=0,"",VLOOKUP(VALUE(G614),'Account Codes'!$A$2:$C$788,2,FALSE))</f>
        <v/>
      </c>
      <c r="I614" s="50"/>
      <c r="J614" s="184" t="s">
        <v>18</v>
      </c>
      <c r="K614" s="51"/>
      <c r="L614" s="102">
        <f t="shared" si="72"/>
        <v>0</v>
      </c>
      <c r="M614" s="122">
        <f t="shared" si="73"/>
        <v>0</v>
      </c>
      <c r="N614" s="51"/>
      <c r="O614" s="51"/>
      <c r="P614" s="122">
        <f t="shared" si="74"/>
        <v>0</v>
      </c>
      <c r="Q614" s="179"/>
      <c r="R614" s="175"/>
      <c r="S614" s="176" t="str">
        <f t="shared" si="75"/>
        <v/>
      </c>
      <c r="T614" s="65" t="str">
        <f t="shared" si="76"/>
        <v/>
      </c>
      <c r="U614">
        <f t="shared" si="77"/>
        <v>0</v>
      </c>
      <c r="W614" s="175" t="str">
        <f t="shared" si="78"/>
        <v/>
      </c>
    </row>
    <row r="615" spans="1:23" ht="15" x14ac:dyDescent="0.2">
      <c r="A615" s="102">
        <v>592</v>
      </c>
      <c r="B615" s="104" t="str">
        <f>IF(G615="","",VLOOKUP(G615,'Account Codes'!$A$2:$C$788,3,FALSE))</f>
        <v/>
      </c>
      <c r="C615" s="183" t="str">
        <f t="shared" si="79"/>
        <v/>
      </c>
      <c r="D615" s="81"/>
      <c r="E615" s="112" t="str">
        <f>IF(AND(LEN(D615)&gt;0,LEN(C615)&gt;0),"ERROR - please do not enter internal order AND cost centre",IF(LEN(C615)&gt;0,VLOOKUP(C615,'Account Codes'!$E$2:$F$5001,2,FALSE),IF(LEN(D615)&gt;0,VLOOKUP(D615,'Account Codes'!$H$2:$I$12186,2,FALSE),"")))</f>
        <v/>
      </c>
      <c r="F615" s="81"/>
      <c r="G615" s="61"/>
      <c r="H615" s="112" t="str">
        <f>IF(LEN(G615)=0,"",VLOOKUP(VALUE(G615),'Account Codes'!$A$2:$C$788,2,FALSE))</f>
        <v/>
      </c>
      <c r="I615" s="50"/>
      <c r="J615" s="184" t="s">
        <v>18</v>
      </c>
      <c r="K615" s="51"/>
      <c r="L615" s="102">
        <f t="shared" si="72"/>
        <v>0</v>
      </c>
      <c r="M615" s="122">
        <f t="shared" si="73"/>
        <v>0</v>
      </c>
      <c r="N615" s="51"/>
      <c r="O615" s="51"/>
      <c r="P615" s="122">
        <f t="shared" si="74"/>
        <v>0</v>
      </c>
      <c r="Q615" s="179"/>
      <c r="R615" s="175"/>
      <c r="S615" s="176" t="str">
        <f t="shared" si="75"/>
        <v/>
      </c>
      <c r="T615" s="65" t="str">
        <f t="shared" si="76"/>
        <v/>
      </c>
      <c r="U615">
        <f t="shared" si="77"/>
        <v>0</v>
      </c>
      <c r="W615" s="175" t="str">
        <f t="shared" si="78"/>
        <v/>
      </c>
    </row>
    <row r="616" spans="1:23" ht="15" x14ac:dyDescent="0.2">
      <c r="A616" s="102">
        <v>593</v>
      </c>
      <c r="B616" s="104" t="str">
        <f>IF(G616="","",VLOOKUP(G616,'Account Codes'!$A$2:$C$788,3,FALSE))</f>
        <v/>
      </c>
      <c r="C616" s="183" t="str">
        <f t="shared" si="79"/>
        <v/>
      </c>
      <c r="D616" s="81"/>
      <c r="E616" s="112" t="str">
        <f>IF(AND(LEN(D616)&gt;0,LEN(C616)&gt;0),"ERROR - please do not enter internal order AND cost centre",IF(LEN(C616)&gt;0,VLOOKUP(C616,'Account Codes'!$E$2:$F$5001,2,FALSE),IF(LEN(D616)&gt;0,VLOOKUP(D616,'Account Codes'!$H$2:$I$12186,2,FALSE),"")))</f>
        <v/>
      </c>
      <c r="F616" s="81"/>
      <c r="G616" s="61"/>
      <c r="H616" s="112" t="str">
        <f>IF(LEN(G616)=0,"",VLOOKUP(VALUE(G616),'Account Codes'!$A$2:$C$788,2,FALSE))</f>
        <v/>
      </c>
      <c r="I616" s="50"/>
      <c r="J616" s="184" t="s">
        <v>18</v>
      </c>
      <c r="K616" s="51"/>
      <c r="L616" s="102">
        <f t="shared" si="72"/>
        <v>0</v>
      </c>
      <c r="M616" s="122">
        <f t="shared" si="73"/>
        <v>0</v>
      </c>
      <c r="N616" s="51"/>
      <c r="O616" s="51"/>
      <c r="P616" s="122">
        <f t="shared" si="74"/>
        <v>0</v>
      </c>
      <c r="Q616" s="179"/>
      <c r="R616" s="175"/>
      <c r="S616" s="176" t="str">
        <f t="shared" si="75"/>
        <v/>
      </c>
      <c r="T616" s="65" t="str">
        <f t="shared" si="76"/>
        <v/>
      </c>
      <c r="U616">
        <f t="shared" si="77"/>
        <v>0</v>
      </c>
      <c r="W616" s="175" t="str">
        <f t="shared" si="78"/>
        <v/>
      </c>
    </row>
    <row r="617" spans="1:23" ht="15" x14ac:dyDescent="0.2">
      <c r="A617" s="102">
        <v>594</v>
      </c>
      <c r="B617" s="104" t="str">
        <f>IF(G617="","",VLOOKUP(G617,'Account Codes'!$A$2:$C$788,3,FALSE))</f>
        <v/>
      </c>
      <c r="C617" s="183" t="str">
        <f t="shared" si="79"/>
        <v/>
      </c>
      <c r="D617" s="81"/>
      <c r="E617" s="112" t="str">
        <f>IF(AND(LEN(D617)&gt;0,LEN(C617)&gt;0),"ERROR - please do not enter internal order AND cost centre",IF(LEN(C617)&gt;0,VLOOKUP(C617,'Account Codes'!$E$2:$F$5001,2,FALSE),IF(LEN(D617)&gt;0,VLOOKUP(D617,'Account Codes'!$H$2:$I$12186,2,FALSE),"")))</f>
        <v/>
      </c>
      <c r="F617" s="81"/>
      <c r="G617" s="61"/>
      <c r="H617" s="112" t="str">
        <f>IF(LEN(G617)=0,"",VLOOKUP(VALUE(G617),'Account Codes'!$A$2:$C$788,2,FALSE))</f>
        <v/>
      </c>
      <c r="I617" s="50"/>
      <c r="J617" s="184" t="s">
        <v>18</v>
      </c>
      <c r="K617" s="51"/>
      <c r="L617" s="102">
        <f t="shared" si="72"/>
        <v>0</v>
      </c>
      <c r="M617" s="122">
        <f t="shared" si="73"/>
        <v>0</v>
      </c>
      <c r="N617" s="51"/>
      <c r="O617" s="51"/>
      <c r="P617" s="122">
        <f t="shared" si="74"/>
        <v>0</v>
      </c>
      <c r="Q617" s="179"/>
      <c r="R617" s="175"/>
      <c r="S617" s="176" t="str">
        <f t="shared" si="75"/>
        <v/>
      </c>
      <c r="T617" s="65" t="str">
        <f t="shared" si="76"/>
        <v/>
      </c>
      <c r="U617">
        <f t="shared" si="77"/>
        <v>0</v>
      </c>
      <c r="W617" s="175" t="str">
        <f t="shared" si="78"/>
        <v/>
      </c>
    </row>
    <row r="618" spans="1:23" ht="15" x14ac:dyDescent="0.2">
      <c r="A618" s="102">
        <v>595</v>
      </c>
      <c r="B618" s="104" t="str">
        <f>IF(G618="","",VLOOKUP(G618,'Account Codes'!$A$2:$C$788,3,FALSE))</f>
        <v/>
      </c>
      <c r="C618" s="183" t="str">
        <f t="shared" si="79"/>
        <v/>
      </c>
      <c r="D618" s="81"/>
      <c r="E618" s="112" t="str">
        <f>IF(AND(LEN(D618)&gt;0,LEN(C618)&gt;0),"ERROR - please do not enter internal order AND cost centre",IF(LEN(C618)&gt;0,VLOOKUP(C618,'Account Codes'!$E$2:$F$5001,2,FALSE),IF(LEN(D618)&gt;0,VLOOKUP(D618,'Account Codes'!$H$2:$I$12186,2,FALSE),"")))</f>
        <v/>
      </c>
      <c r="F618" s="81"/>
      <c r="G618" s="61"/>
      <c r="H618" s="112" t="str">
        <f>IF(LEN(G618)=0,"",VLOOKUP(VALUE(G618),'Account Codes'!$A$2:$C$788,2,FALSE))</f>
        <v/>
      </c>
      <c r="I618" s="50"/>
      <c r="J618" s="184" t="s">
        <v>18</v>
      </c>
      <c r="K618" s="51"/>
      <c r="L618" s="102">
        <f t="shared" si="72"/>
        <v>0</v>
      </c>
      <c r="M618" s="122">
        <f t="shared" si="73"/>
        <v>0</v>
      </c>
      <c r="N618" s="51"/>
      <c r="O618" s="51"/>
      <c r="P618" s="122">
        <f t="shared" si="74"/>
        <v>0</v>
      </c>
      <c r="Q618" s="179"/>
      <c r="R618" s="175"/>
      <c r="S618" s="176" t="str">
        <f t="shared" si="75"/>
        <v/>
      </c>
      <c r="T618" s="65" t="str">
        <f t="shared" si="76"/>
        <v/>
      </c>
      <c r="U618">
        <f t="shared" si="77"/>
        <v>0</v>
      </c>
      <c r="W618" s="175" t="str">
        <f t="shared" si="78"/>
        <v/>
      </c>
    </row>
    <row r="619" spans="1:23" ht="15" x14ac:dyDescent="0.2">
      <c r="A619" s="102">
        <v>596</v>
      </c>
      <c r="B619" s="104" t="str">
        <f>IF(G619="","",VLOOKUP(G619,'Account Codes'!$A$2:$C$788,3,FALSE))</f>
        <v/>
      </c>
      <c r="C619" s="183" t="str">
        <f t="shared" si="79"/>
        <v/>
      </c>
      <c r="D619" s="81"/>
      <c r="E619" s="112" t="str">
        <f>IF(AND(LEN(D619)&gt;0,LEN(C619)&gt;0),"ERROR - please do not enter internal order AND cost centre",IF(LEN(C619)&gt;0,VLOOKUP(C619,'Account Codes'!$E$2:$F$5001,2,FALSE),IF(LEN(D619)&gt;0,VLOOKUP(D619,'Account Codes'!$H$2:$I$12186,2,FALSE),"")))</f>
        <v/>
      </c>
      <c r="F619" s="81"/>
      <c r="G619" s="61"/>
      <c r="H619" s="112" t="str">
        <f>IF(LEN(G619)=0,"",VLOOKUP(VALUE(G619),'Account Codes'!$A$2:$C$788,2,FALSE))</f>
        <v/>
      </c>
      <c r="I619" s="50"/>
      <c r="J619" s="184" t="s">
        <v>18</v>
      </c>
      <c r="K619" s="51"/>
      <c r="L619" s="102">
        <f t="shared" si="72"/>
        <v>0</v>
      </c>
      <c r="M619" s="122">
        <f t="shared" si="73"/>
        <v>0</v>
      </c>
      <c r="N619" s="51"/>
      <c r="O619" s="51"/>
      <c r="P619" s="122">
        <f t="shared" si="74"/>
        <v>0</v>
      </c>
      <c r="Q619" s="179"/>
      <c r="R619" s="175"/>
      <c r="S619" s="176" t="str">
        <f t="shared" si="75"/>
        <v/>
      </c>
      <c r="T619" s="65" t="str">
        <f t="shared" si="76"/>
        <v/>
      </c>
      <c r="U619">
        <f t="shared" si="77"/>
        <v>0</v>
      </c>
      <c r="W619" s="175" t="str">
        <f t="shared" si="78"/>
        <v/>
      </c>
    </row>
    <row r="620" spans="1:23" ht="15" x14ac:dyDescent="0.2">
      <c r="A620" s="102">
        <v>597</v>
      </c>
      <c r="B620" s="104" t="str">
        <f>IF(G620="","",VLOOKUP(G620,'Account Codes'!$A$2:$C$788,3,FALSE))</f>
        <v/>
      </c>
      <c r="C620" s="183" t="str">
        <f t="shared" si="79"/>
        <v/>
      </c>
      <c r="D620" s="81"/>
      <c r="E620" s="112" t="str">
        <f>IF(AND(LEN(D620)&gt;0,LEN(C620)&gt;0),"ERROR - please do not enter internal order AND cost centre",IF(LEN(C620)&gt;0,VLOOKUP(C620,'Account Codes'!$E$2:$F$5001,2,FALSE),IF(LEN(D620)&gt;0,VLOOKUP(D620,'Account Codes'!$H$2:$I$12186,2,FALSE),"")))</f>
        <v/>
      </c>
      <c r="F620" s="81"/>
      <c r="G620" s="61"/>
      <c r="H620" s="112" t="str">
        <f>IF(LEN(G620)=0,"",VLOOKUP(VALUE(G620),'Account Codes'!$A$2:$C$788,2,FALSE))</f>
        <v/>
      </c>
      <c r="I620" s="50"/>
      <c r="J620" s="184" t="s">
        <v>18</v>
      </c>
      <c r="K620" s="51"/>
      <c r="L620" s="102">
        <f t="shared" si="72"/>
        <v>0</v>
      </c>
      <c r="M620" s="122">
        <f t="shared" si="73"/>
        <v>0</v>
      </c>
      <c r="N620" s="51"/>
      <c r="O620" s="51"/>
      <c r="P620" s="122">
        <f t="shared" si="74"/>
        <v>0</v>
      </c>
      <c r="Q620" s="179"/>
      <c r="R620" s="175"/>
      <c r="S620" s="176" t="str">
        <f t="shared" si="75"/>
        <v/>
      </c>
      <c r="T620" s="65" t="str">
        <f t="shared" si="76"/>
        <v/>
      </c>
      <c r="U620">
        <f t="shared" si="77"/>
        <v>0</v>
      </c>
      <c r="W620" s="175" t="str">
        <f t="shared" si="78"/>
        <v/>
      </c>
    </row>
    <row r="621" spans="1:23" ht="15" x14ac:dyDescent="0.2">
      <c r="A621" s="102">
        <v>598</v>
      </c>
      <c r="B621" s="104" t="str">
        <f>IF(G621="","",VLOOKUP(G621,'Account Codes'!$A$2:$C$788,3,FALSE))</f>
        <v/>
      </c>
      <c r="C621" s="183" t="str">
        <f t="shared" si="79"/>
        <v/>
      </c>
      <c r="D621" s="81"/>
      <c r="E621" s="112" t="str">
        <f>IF(AND(LEN(D621)&gt;0,LEN(C621)&gt;0),"ERROR - please do not enter internal order AND cost centre",IF(LEN(C621)&gt;0,VLOOKUP(C621,'Account Codes'!$E$2:$F$5001,2,FALSE),IF(LEN(D621)&gt;0,VLOOKUP(D621,'Account Codes'!$H$2:$I$12186,2,FALSE),"")))</f>
        <v/>
      </c>
      <c r="F621" s="81"/>
      <c r="G621" s="61"/>
      <c r="H621" s="112" t="str">
        <f>IF(LEN(G621)=0,"",VLOOKUP(VALUE(G621),'Account Codes'!$A$2:$C$788,2,FALSE))</f>
        <v/>
      </c>
      <c r="I621" s="50"/>
      <c r="J621" s="184" t="s">
        <v>18</v>
      </c>
      <c r="K621" s="51"/>
      <c r="L621" s="102">
        <f t="shared" si="72"/>
        <v>0</v>
      </c>
      <c r="M621" s="122">
        <f t="shared" si="73"/>
        <v>0</v>
      </c>
      <c r="N621" s="51"/>
      <c r="O621" s="51"/>
      <c r="P621" s="122">
        <f t="shared" si="74"/>
        <v>0</v>
      </c>
      <c r="Q621" s="179"/>
      <c r="R621" s="175"/>
      <c r="S621" s="176" t="str">
        <f t="shared" si="75"/>
        <v/>
      </c>
      <c r="T621" s="65" t="str">
        <f t="shared" si="76"/>
        <v/>
      </c>
      <c r="U621">
        <f t="shared" si="77"/>
        <v>0</v>
      </c>
      <c r="W621" s="175" t="str">
        <f t="shared" si="78"/>
        <v/>
      </c>
    </row>
    <row r="622" spans="1:23" ht="15" x14ac:dyDescent="0.2">
      <c r="A622" s="102">
        <v>599</v>
      </c>
      <c r="B622" s="104" t="str">
        <f>IF(G622="","",VLOOKUP(G622,'Account Codes'!$A$2:$C$788,3,FALSE))</f>
        <v/>
      </c>
      <c r="C622" s="183" t="str">
        <f t="shared" si="79"/>
        <v/>
      </c>
      <c r="D622" s="81"/>
      <c r="E622" s="112" t="str">
        <f>IF(AND(LEN(D622)&gt;0,LEN(C622)&gt;0),"ERROR - please do not enter internal order AND cost centre",IF(LEN(C622)&gt;0,VLOOKUP(C622,'Account Codes'!$E$2:$F$5001,2,FALSE),IF(LEN(D622)&gt;0,VLOOKUP(D622,'Account Codes'!$H$2:$I$12186,2,FALSE),"")))</f>
        <v/>
      </c>
      <c r="F622" s="81"/>
      <c r="G622" s="61"/>
      <c r="H622" s="112" t="str">
        <f>IF(LEN(G622)=0,"",VLOOKUP(VALUE(G622),'Account Codes'!$A$2:$C$788,2,FALSE))</f>
        <v/>
      </c>
      <c r="I622" s="50"/>
      <c r="J622" s="184" t="s">
        <v>18</v>
      </c>
      <c r="K622" s="51"/>
      <c r="L622" s="102">
        <f t="shared" si="72"/>
        <v>0</v>
      </c>
      <c r="M622" s="122">
        <f t="shared" si="73"/>
        <v>0</v>
      </c>
      <c r="N622" s="51"/>
      <c r="O622" s="51"/>
      <c r="P622" s="122">
        <f t="shared" si="74"/>
        <v>0</v>
      </c>
      <c r="Q622" s="179"/>
      <c r="R622" s="175"/>
      <c r="S622" s="176" t="str">
        <f t="shared" si="75"/>
        <v/>
      </c>
      <c r="T622" s="65" t="str">
        <f t="shared" si="76"/>
        <v/>
      </c>
      <c r="U622">
        <f t="shared" si="77"/>
        <v>0</v>
      </c>
      <c r="W622" s="175" t="str">
        <f t="shared" si="78"/>
        <v/>
      </c>
    </row>
    <row r="623" spans="1:23" ht="15" x14ac:dyDescent="0.2">
      <c r="A623" s="102">
        <v>600</v>
      </c>
      <c r="B623" s="104" t="str">
        <f>IF(G623="","",VLOOKUP(G623,'Account Codes'!$A$2:$C$788,3,FALSE))</f>
        <v/>
      </c>
      <c r="C623" s="183" t="str">
        <f t="shared" si="79"/>
        <v/>
      </c>
      <c r="D623" s="81"/>
      <c r="E623" s="112" t="str">
        <f>IF(AND(LEN(D623)&gt;0,LEN(C623)&gt;0),"ERROR - please do not enter internal order AND cost centre",IF(LEN(C623)&gt;0,VLOOKUP(C623,'Account Codes'!$E$2:$F$5001,2,FALSE),IF(LEN(D623)&gt;0,VLOOKUP(D623,'Account Codes'!$H$2:$I$12186,2,FALSE),"")))</f>
        <v/>
      </c>
      <c r="F623" s="81"/>
      <c r="G623" s="61"/>
      <c r="H623" s="112" t="str">
        <f>IF(LEN(G623)=0,"",VLOOKUP(VALUE(G623),'Account Codes'!$A$2:$C$788,2,FALSE))</f>
        <v/>
      </c>
      <c r="I623" s="50"/>
      <c r="J623" s="184" t="s">
        <v>18</v>
      </c>
      <c r="K623" s="51"/>
      <c r="L623" s="102">
        <f t="shared" si="72"/>
        <v>0</v>
      </c>
      <c r="M623" s="122">
        <f t="shared" si="73"/>
        <v>0</v>
      </c>
      <c r="N623" s="51"/>
      <c r="O623" s="51"/>
      <c r="P623" s="122">
        <f t="shared" si="74"/>
        <v>0</v>
      </c>
      <c r="Q623" s="179"/>
      <c r="R623" s="175"/>
      <c r="S623" s="176" t="str">
        <f t="shared" si="75"/>
        <v/>
      </c>
      <c r="T623" s="65" t="str">
        <f t="shared" si="76"/>
        <v/>
      </c>
      <c r="U623">
        <f t="shared" si="77"/>
        <v>0</v>
      </c>
      <c r="W623" s="175" t="str">
        <f t="shared" si="78"/>
        <v/>
      </c>
    </row>
    <row r="624" spans="1:23" ht="15" x14ac:dyDescent="0.2">
      <c r="A624" s="102">
        <v>601</v>
      </c>
      <c r="B624" s="104" t="str">
        <f>IF(G624="","",VLOOKUP(G624,'Account Codes'!$A$2:$C$788,3,FALSE))</f>
        <v/>
      </c>
      <c r="C624" s="183" t="str">
        <f t="shared" si="79"/>
        <v/>
      </c>
      <c r="D624" s="81"/>
      <c r="E624" s="112" t="str">
        <f>IF(AND(LEN(D624)&gt;0,LEN(C624)&gt;0),"ERROR - please do not enter internal order AND cost centre",IF(LEN(C624)&gt;0,VLOOKUP(C624,'Account Codes'!$E$2:$F$5001,2,FALSE),IF(LEN(D624)&gt;0,VLOOKUP(D624,'Account Codes'!$H$2:$I$12186,2,FALSE),"")))</f>
        <v/>
      </c>
      <c r="F624" s="81"/>
      <c r="G624" s="61"/>
      <c r="H624" s="112" t="str">
        <f>IF(LEN(G624)=0,"",VLOOKUP(VALUE(G624),'Account Codes'!$A$2:$C$788,2,FALSE))</f>
        <v/>
      </c>
      <c r="I624" s="50"/>
      <c r="J624" s="184" t="s">
        <v>18</v>
      </c>
      <c r="K624" s="51"/>
      <c r="L624" s="102">
        <f t="shared" si="72"/>
        <v>0</v>
      </c>
      <c r="M624" s="122">
        <f t="shared" si="73"/>
        <v>0</v>
      </c>
      <c r="N624" s="51"/>
      <c r="O624" s="51"/>
      <c r="P624" s="122">
        <f t="shared" si="74"/>
        <v>0</v>
      </c>
      <c r="Q624" s="179"/>
      <c r="R624" s="175"/>
      <c r="S624" s="176" t="str">
        <f t="shared" si="75"/>
        <v/>
      </c>
      <c r="T624" s="65" t="str">
        <f t="shared" si="76"/>
        <v/>
      </c>
      <c r="U624">
        <f t="shared" si="77"/>
        <v>0</v>
      </c>
      <c r="W624" s="175" t="str">
        <f t="shared" si="78"/>
        <v/>
      </c>
    </row>
    <row r="625" spans="1:23" ht="15" x14ac:dyDescent="0.2">
      <c r="A625" s="102">
        <v>602</v>
      </c>
      <c r="B625" s="104" t="str">
        <f>IF(G625="","",VLOOKUP(G625,'Account Codes'!$A$2:$C$788,3,FALSE))</f>
        <v/>
      </c>
      <c r="C625" s="183" t="str">
        <f t="shared" si="79"/>
        <v/>
      </c>
      <c r="D625" s="81"/>
      <c r="E625" s="112" t="str">
        <f>IF(AND(LEN(D625)&gt;0,LEN(C625)&gt;0),"ERROR - please do not enter internal order AND cost centre",IF(LEN(C625)&gt;0,VLOOKUP(C625,'Account Codes'!$E$2:$F$5001,2,FALSE),IF(LEN(D625)&gt;0,VLOOKUP(D625,'Account Codes'!$H$2:$I$12186,2,FALSE),"")))</f>
        <v/>
      </c>
      <c r="F625" s="81"/>
      <c r="G625" s="61"/>
      <c r="H625" s="112" t="str">
        <f>IF(LEN(G625)=0,"",VLOOKUP(VALUE(G625),'Account Codes'!$A$2:$C$788,2,FALSE))</f>
        <v/>
      </c>
      <c r="I625" s="50"/>
      <c r="J625" s="184" t="s">
        <v>18</v>
      </c>
      <c r="K625" s="51"/>
      <c r="L625" s="102">
        <f t="shared" si="72"/>
        <v>0</v>
      </c>
      <c r="M625" s="122">
        <f t="shared" si="73"/>
        <v>0</v>
      </c>
      <c r="N625" s="51"/>
      <c r="O625" s="51"/>
      <c r="P625" s="122">
        <f t="shared" si="74"/>
        <v>0</v>
      </c>
      <c r="Q625" s="179"/>
      <c r="R625" s="175"/>
      <c r="S625" s="176" t="str">
        <f t="shared" si="75"/>
        <v/>
      </c>
      <c r="T625" s="65" t="str">
        <f t="shared" si="76"/>
        <v/>
      </c>
      <c r="U625">
        <f t="shared" si="77"/>
        <v>0</v>
      </c>
      <c r="W625" s="175" t="str">
        <f t="shared" si="78"/>
        <v/>
      </c>
    </row>
    <row r="626" spans="1:23" ht="15" x14ac:dyDescent="0.2">
      <c r="A626" s="102">
        <v>603</v>
      </c>
      <c r="B626" s="104" t="str">
        <f>IF(G626="","",VLOOKUP(G626,'Account Codes'!$A$2:$C$788,3,FALSE))</f>
        <v/>
      </c>
      <c r="C626" s="183" t="str">
        <f t="shared" si="79"/>
        <v/>
      </c>
      <c r="D626" s="81"/>
      <c r="E626" s="112" t="str">
        <f>IF(AND(LEN(D626)&gt;0,LEN(C626)&gt;0),"ERROR - please do not enter internal order AND cost centre",IF(LEN(C626)&gt;0,VLOOKUP(C626,'Account Codes'!$E$2:$F$5001,2,FALSE),IF(LEN(D626)&gt;0,VLOOKUP(D626,'Account Codes'!$H$2:$I$12186,2,FALSE),"")))</f>
        <v/>
      </c>
      <c r="F626" s="81"/>
      <c r="G626" s="61"/>
      <c r="H626" s="112" t="str">
        <f>IF(LEN(G626)=0,"",VLOOKUP(VALUE(G626),'Account Codes'!$A$2:$C$788,2,FALSE))</f>
        <v/>
      </c>
      <c r="I626" s="50"/>
      <c r="J626" s="184" t="s">
        <v>18</v>
      </c>
      <c r="K626" s="51"/>
      <c r="L626" s="102">
        <f t="shared" si="72"/>
        <v>0</v>
      </c>
      <c r="M626" s="122">
        <f t="shared" si="73"/>
        <v>0</v>
      </c>
      <c r="N626" s="51"/>
      <c r="O626" s="51"/>
      <c r="P626" s="122">
        <f t="shared" si="74"/>
        <v>0</v>
      </c>
      <c r="Q626" s="179"/>
      <c r="R626" s="175"/>
      <c r="S626" s="176" t="str">
        <f t="shared" si="75"/>
        <v/>
      </c>
      <c r="T626" s="65" t="str">
        <f t="shared" si="76"/>
        <v/>
      </c>
      <c r="U626">
        <f t="shared" si="77"/>
        <v>0</v>
      </c>
      <c r="W626" s="175" t="str">
        <f t="shared" si="78"/>
        <v/>
      </c>
    </row>
    <row r="627" spans="1:23" ht="15" x14ac:dyDescent="0.2">
      <c r="A627" s="102">
        <v>604</v>
      </c>
      <c r="B627" s="104" t="str">
        <f>IF(G627="","",VLOOKUP(G627,'Account Codes'!$A$2:$C$788,3,FALSE))</f>
        <v/>
      </c>
      <c r="C627" s="183" t="str">
        <f t="shared" si="79"/>
        <v/>
      </c>
      <c r="D627" s="81"/>
      <c r="E627" s="112" t="str">
        <f>IF(AND(LEN(D627)&gt;0,LEN(C627)&gt;0),"ERROR - please do not enter internal order AND cost centre",IF(LEN(C627)&gt;0,VLOOKUP(C627,'Account Codes'!$E$2:$F$5001,2,FALSE),IF(LEN(D627)&gt;0,VLOOKUP(D627,'Account Codes'!$H$2:$I$12186,2,FALSE),"")))</f>
        <v/>
      </c>
      <c r="F627" s="81"/>
      <c r="G627" s="61"/>
      <c r="H627" s="112" t="str">
        <f>IF(LEN(G627)=0,"",VLOOKUP(VALUE(G627),'Account Codes'!$A$2:$C$788,2,FALSE))</f>
        <v/>
      </c>
      <c r="I627" s="50"/>
      <c r="J627" s="184" t="s">
        <v>18</v>
      </c>
      <c r="K627" s="51"/>
      <c r="L627" s="102">
        <f t="shared" si="72"/>
        <v>0</v>
      </c>
      <c r="M627" s="122">
        <f t="shared" si="73"/>
        <v>0</v>
      </c>
      <c r="N627" s="51"/>
      <c r="O627" s="51"/>
      <c r="P627" s="122">
        <f t="shared" si="74"/>
        <v>0</v>
      </c>
      <c r="Q627" s="179"/>
      <c r="R627" s="175"/>
      <c r="S627" s="176" t="str">
        <f t="shared" si="75"/>
        <v/>
      </c>
      <c r="T627" s="65" t="str">
        <f t="shared" si="76"/>
        <v/>
      </c>
      <c r="U627">
        <f t="shared" si="77"/>
        <v>0</v>
      </c>
      <c r="W627" s="175" t="str">
        <f t="shared" si="78"/>
        <v/>
      </c>
    </row>
    <row r="628" spans="1:23" ht="15" x14ac:dyDescent="0.2">
      <c r="A628" s="102">
        <v>605</v>
      </c>
      <c r="B628" s="104" t="str">
        <f>IF(G628="","",VLOOKUP(G628,'Account Codes'!$A$2:$C$788,3,FALSE))</f>
        <v/>
      </c>
      <c r="C628" s="183" t="str">
        <f t="shared" si="79"/>
        <v/>
      </c>
      <c r="D628" s="81"/>
      <c r="E628" s="112" t="str">
        <f>IF(AND(LEN(D628)&gt;0,LEN(C628)&gt;0),"ERROR - please do not enter internal order AND cost centre",IF(LEN(C628)&gt;0,VLOOKUP(C628,'Account Codes'!$E$2:$F$5001,2,FALSE),IF(LEN(D628)&gt;0,VLOOKUP(D628,'Account Codes'!$H$2:$I$12186,2,FALSE),"")))</f>
        <v/>
      </c>
      <c r="F628" s="81"/>
      <c r="G628" s="61"/>
      <c r="H628" s="112" t="str">
        <f>IF(LEN(G628)=0,"",VLOOKUP(VALUE(G628),'Account Codes'!$A$2:$C$788,2,FALSE))</f>
        <v/>
      </c>
      <c r="I628" s="50"/>
      <c r="J628" s="184" t="s">
        <v>18</v>
      </c>
      <c r="K628" s="51"/>
      <c r="L628" s="102">
        <f t="shared" si="72"/>
        <v>0</v>
      </c>
      <c r="M628" s="122">
        <f t="shared" si="73"/>
        <v>0</v>
      </c>
      <c r="N628" s="51"/>
      <c r="O628" s="51"/>
      <c r="P628" s="122">
        <f t="shared" si="74"/>
        <v>0</v>
      </c>
      <c r="Q628" s="179"/>
      <c r="R628" s="175"/>
      <c r="S628" s="176" t="str">
        <f t="shared" si="75"/>
        <v/>
      </c>
      <c r="T628" s="65" t="str">
        <f t="shared" si="76"/>
        <v/>
      </c>
      <c r="U628">
        <f t="shared" si="77"/>
        <v>0</v>
      </c>
      <c r="W628" s="175" t="str">
        <f t="shared" si="78"/>
        <v/>
      </c>
    </row>
    <row r="629" spans="1:23" ht="15" x14ac:dyDescent="0.2">
      <c r="A629" s="102">
        <v>606</v>
      </c>
      <c r="B629" s="104" t="str">
        <f>IF(G629="","",VLOOKUP(G629,'Account Codes'!$A$2:$C$788,3,FALSE))</f>
        <v/>
      </c>
      <c r="C629" s="183" t="str">
        <f t="shared" si="79"/>
        <v/>
      </c>
      <c r="D629" s="81"/>
      <c r="E629" s="112" t="str">
        <f>IF(AND(LEN(D629)&gt;0,LEN(C629)&gt;0),"ERROR - please do not enter internal order AND cost centre",IF(LEN(C629)&gt;0,VLOOKUP(C629,'Account Codes'!$E$2:$F$5001,2,FALSE),IF(LEN(D629)&gt;0,VLOOKUP(D629,'Account Codes'!$H$2:$I$12186,2,FALSE),"")))</f>
        <v/>
      </c>
      <c r="F629" s="81"/>
      <c r="G629" s="61"/>
      <c r="H629" s="112" t="str">
        <f>IF(LEN(G629)=0,"",VLOOKUP(VALUE(G629),'Account Codes'!$A$2:$C$788,2,FALSE))</f>
        <v/>
      </c>
      <c r="I629" s="50"/>
      <c r="J629" s="184" t="s">
        <v>18</v>
      </c>
      <c r="K629" s="51"/>
      <c r="L629" s="102">
        <f t="shared" si="72"/>
        <v>0</v>
      </c>
      <c r="M629" s="122">
        <f t="shared" si="73"/>
        <v>0</v>
      </c>
      <c r="N629" s="51"/>
      <c r="O629" s="51"/>
      <c r="P629" s="122">
        <f t="shared" si="74"/>
        <v>0</v>
      </c>
      <c r="Q629" s="179"/>
      <c r="R629" s="175"/>
      <c r="S629" s="176" t="str">
        <f t="shared" si="75"/>
        <v/>
      </c>
      <c r="T629" s="65" t="str">
        <f t="shared" si="76"/>
        <v/>
      </c>
      <c r="U629">
        <f t="shared" si="77"/>
        <v>0</v>
      </c>
      <c r="W629" s="175" t="str">
        <f t="shared" si="78"/>
        <v/>
      </c>
    </row>
    <row r="630" spans="1:23" ht="15" x14ac:dyDescent="0.2">
      <c r="A630" s="102">
        <v>607</v>
      </c>
      <c r="B630" s="104" t="str">
        <f>IF(G630="","",VLOOKUP(G630,'Account Codes'!$A$2:$C$788,3,FALSE))</f>
        <v/>
      </c>
      <c r="C630" s="183" t="str">
        <f t="shared" si="79"/>
        <v/>
      </c>
      <c r="D630" s="81"/>
      <c r="E630" s="112" t="str">
        <f>IF(AND(LEN(D630)&gt;0,LEN(C630)&gt;0),"ERROR - please do not enter internal order AND cost centre",IF(LEN(C630)&gt;0,VLOOKUP(C630,'Account Codes'!$E$2:$F$5001,2,FALSE),IF(LEN(D630)&gt;0,VLOOKUP(D630,'Account Codes'!$H$2:$I$12186,2,FALSE),"")))</f>
        <v/>
      </c>
      <c r="F630" s="81"/>
      <c r="G630" s="61"/>
      <c r="H630" s="112" t="str">
        <f>IF(LEN(G630)=0,"",VLOOKUP(VALUE(G630),'Account Codes'!$A$2:$C$788,2,FALSE))</f>
        <v/>
      </c>
      <c r="I630" s="50"/>
      <c r="J630" s="184" t="s">
        <v>18</v>
      </c>
      <c r="K630" s="51"/>
      <c r="L630" s="102">
        <f t="shared" si="72"/>
        <v>0</v>
      </c>
      <c r="M630" s="122">
        <f t="shared" si="73"/>
        <v>0</v>
      </c>
      <c r="N630" s="51"/>
      <c r="O630" s="51"/>
      <c r="P630" s="122">
        <f t="shared" si="74"/>
        <v>0</v>
      </c>
      <c r="Q630" s="179"/>
      <c r="R630" s="175"/>
      <c r="S630" s="176" t="str">
        <f t="shared" si="75"/>
        <v/>
      </c>
      <c r="T630" s="65" t="str">
        <f t="shared" si="76"/>
        <v/>
      </c>
      <c r="U630">
        <f t="shared" si="77"/>
        <v>0</v>
      </c>
      <c r="W630" s="175" t="str">
        <f t="shared" si="78"/>
        <v/>
      </c>
    </row>
    <row r="631" spans="1:23" ht="15" x14ac:dyDescent="0.2">
      <c r="A631" s="102">
        <v>608</v>
      </c>
      <c r="B631" s="104" t="str">
        <f>IF(G631="","",VLOOKUP(G631,'Account Codes'!$A$2:$C$788,3,FALSE))</f>
        <v/>
      </c>
      <c r="C631" s="183" t="str">
        <f t="shared" si="79"/>
        <v/>
      </c>
      <c r="D631" s="81"/>
      <c r="E631" s="112" t="str">
        <f>IF(AND(LEN(D631)&gt;0,LEN(C631)&gt;0),"ERROR - please do not enter internal order AND cost centre",IF(LEN(C631)&gt;0,VLOOKUP(C631,'Account Codes'!$E$2:$F$5001,2,FALSE),IF(LEN(D631)&gt;0,VLOOKUP(D631,'Account Codes'!$H$2:$I$12186,2,FALSE),"")))</f>
        <v/>
      </c>
      <c r="F631" s="81"/>
      <c r="G631" s="61"/>
      <c r="H631" s="112" t="str">
        <f>IF(LEN(G631)=0,"",VLOOKUP(VALUE(G631),'Account Codes'!$A$2:$C$788,2,FALSE))</f>
        <v/>
      </c>
      <c r="I631" s="50"/>
      <c r="J631" s="184" t="s">
        <v>18</v>
      </c>
      <c r="K631" s="51"/>
      <c r="L631" s="102">
        <f t="shared" si="72"/>
        <v>0</v>
      </c>
      <c r="M631" s="122">
        <f t="shared" si="73"/>
        <v>0</v>
      </c>
      <c r="N631" s="51"/>
      <c r="O631" s="51"/>
      <c r="P631" s="122">
        <f t="shared" si="74"/>
        <v>0</v>
      </c>
      <c r="Q631" s="179"/>
      <c r="R631" s="175"/>
      <c r="S631" s="176" t="str">
        <f t="shared" si="75"/>
        <v/>
      </c>
      <c r="T631" s="65" t="str">
        <f t="shared" si="76"/>
        <v/>
      </c>
      <c r="U631">
        <f t="shared" si="77"/>
        <v>0</v>
      </c>
      <c r="W631" s="175" t="str">
        <f t="shared" si="78"/>
        <v/>
      </c>
    </row>
    <row r="632" spans="1:23" ht="15" x14ac:dyDescent="0.2">
      <c r="A632" s="102">
        <v>609</v>
      </c>
      <c r="B632" s="104" t="str">
        <f>IF(G632="","",VLOOKUP(G632,'Account Codes'!$A$2:$C$788,3,FALSE))</f>
        <v/>
      </c>
      <c r="C632" s="183" t="str">
        <f t="shared" si="79"/>
        <v/>
      </c>
      <c r="D632" s="81"/>
      <c r="E632" s="112" t="str">
        <f>IF(AND(LEN(D632)&gt;0,LEN(C632)&gt;0),"ERROR - please do not enter internal order AND cost centre",IF(LEN(C632)&gt;0,VLOOKUP(C632,'Account Codes'!$E$2:$F$5001,2,FALSE),IF(LEN(D632)&gt;0,VLOOKUP(D632,'Account Codes'!$H$2:$I$12186,2,FALSE),"")))</f>
        <v/>
      </c>
      <c r="F632" s="81"/>
      <c r="G632" s="61"/>
      <c r="H632" s="112" t="str">
        <f>IF(LEN(G632)=0,"",VLOOKUP(VALUE(G632),'Account Codes'!$A$2:$C$788,2,FALSE))</f>
        <v/>
      </c>
      <c r="I632" s="50"/>
      <c r="J632" s="184" t="s">
        <v>18</v>
      </c>
      <c r="K632" s="51"/>
      <c r="L632" s="102">
        <f t="shared" si="72"/>
        <v>0</v>
      </c>
      <c r="M632" s="122">
        <f t="shared" si="73"/>
        <v>0</v>
      </c>
      <c r="N632" s="51"/>
      <c r="O632" s="51"/>
      <c r="P632" s="122">
        <f t="shared" si="74"/>
        <v>0</v>
      </c>
      <c r="Q632" s="179"/>
      <c r="R632" s="175"/>
      <c r="S632" s="176" t="str">
        <f t="shared" si="75"/>
        <v/>
      </c>
      <c r="T632" s="65" t="str">
        <f t="shared" si="76"/>
        <v/>
      </c>
      <c r="U632">
        <f t="shared" si="77"/>
        <v>0</v>
      </c>
      <c r="W632" s="175" t="str">
        <f t="shared" si="78"/>
        <v/>
      </c>
    </row>
    <row r="633" spans="1:23" ht="15" x14ac:dyDescent="0.2">
      <c r="A633" s="102">
        <v>610</v>
      </c>
      <c r="B633" s="104" t="str">
        <f>IF(G633="","",VLOOKUP(G633,'Account Codes'!$A$2:$C$788,3,FALSE))</f>
        <v/>
      </c>
      <c r="C633" s="183" t="str">
        <f t="shared" si="79"/>
        <v/>
      </c>
      <c r="D633" s="81"/>
      <c r="E633" s="112" t="str">
        <f>IF(AND(LEN(D633)&gt;0,LEN(C633)&gt;0),"ERROR - please do not enter internal order AND cost centre",IF(LEN(C633)&gt;0,VLOOKUP(C633,'Account Codes'!$E$2:$F$5001,2,FALSE),IF(LEN(D633)&gt;0,VLOOKUP(D633,'Account Codes'!$H$2:$I$12186,2,FALSE),"")))</f>
        <v/>
      </c>
      <c r="F633" s="81"/>
      <c r="G633" s="61"/>
      <c r="H633" s="112" t="str">
        <f>IF(LEN(G633)=0,"",VLOOKUP(VALUE(G633),'Account Codes'!$A$2:$C$788,2,FALSE))</f>
        <v/>
      </c>
      <c r="I633" s="50"/>
      <c r="J633" s="184" t="s">
        <v>18</v>
      </c>
      <c r="K633" s="51"/>
      <c r="L633" s="102">
        <f t="shared" si="72"/>
        <v>0</v>
      </c>
      <c r="M633" s="122">
        <f t="shared" si="73"/>
        <v>0</v>
      </c>
      <c r="N633" s="51"/>
      <c r="O633" s="51"/>
      <c r="P633" s="122">
        <f t="shared" si="74"/>
        <v>0</v>
      </c>
      <c r="Q633" s="179"/>
      <c r="R633" s="175"/>
      <c r="S633" s="176" t="str">
        <f t="shared" si="75"/>
        <v/>
      </c>
      <c r="T633" s="65" t="str">
        <f t="shared" si="76"/>
        <v/>
      </c>
      <c r="U633">
        <f t="shared" si="77"/>
        <v>0</v>
      </c>
      <c r="W633" s="175" t="str">
        <f t="shared" si="78"/>
        <v/>
      </c>
    </row>
    <row r="634" spans="1:23" ht="15" x14ac:dyDescent="0.2">
      <c r="A634" s="102">
        <v>611</v>
      </c>
      <c r="B634" s="104" t="str">
        <f>IF(G634="","",VLOOKUP(G634,'Account Codes'!$A$2:$C$788,3,FALSE))</f>
        <v/>
      </c>
      <c r="C634" s="183" t="str">
        <f t="shared" si="79"/>
        <v/>
      </c>
      <c r="D634" s="81"/>
      <c r="E634" s="112" t="str">
        <f>IF(AND(LEN(D634)&gt;0,LEN(C634)&gt;0),"ERROR - please do not enter internal order AND cost centre",IF(LEN(C634)&gt;0,VLOOKUP(C634,'Account Codes'!$E$2:$F$5001,2,FALSE),IF(LEN(D634)&gt;0,VLOOKUP(D634,'Account Codes'!$H$2:$I$12186,2,FALSE),"")))</f>
        <v/>
      </c>
      <c r="F634" s="81"/>
      <c r="G634" s="61"/>
      <c r="H634" s="112" t="str">
        <f>IF(LEN(G634)=0,"",VLOOKUP(VALUE(G634),'Account Codes'!$A$2:$C$788,2,FALSE))</f>
        <v/>
      </c>
      <c r="I634" s="50"/>
      <c r="J634" s="184" t="s">
        <v>18</v>
      </c>
      <c r="K634" s="51"/>
      <c r="L634" s="102">
        <f t="shared" si="72"/>
        <v>0</v>
      </c>
      <c r="M634" s="122">
        <f t="shared" si="73"/>
        <v>0</v>
      </c>
      <c r="N634" s="51"/>
      <c r="O634" s="51"/>
      <c r="P634" s="122">
        <f t="shared" si="74"/>
        <v>0</v>
      </c>
      <c r="Q634" s="179"/>
      <c r="R634" s="175"/>
      <c r="S634" s="176" t="str">
        <f t="shared" si="75"/>
        <v/>
      </c>
      <c r="T634" s="65" t="str">
        <f t="shared" si="76"/>
        <v/>
      </c>
      <c r="U634">
        <f t="shared" si="77"/>
        <v>0</v>
      </c>
      <c r="W634" s="175" t="str">
        <f t="shared" si="78"/>
        <v/>
      </c>
    </row>
    <row r="635" spans="1:23" ht="15" x14ac:dyDescent="0.2">
      <c r="A635" s="102">
        <v>612</v>
      </c>
      <c r="B635" s="104" t="str">
        <f>IF(G635="","",VLOOKUP(G635,'Account Codes'!$A$2:$C$788,3,FALSE))</f>
        <v/>
      </c>
      <c r="C635" s="183" t="str">
        <f t="shared" si="79"/>
        <v/>
      </c>
      <c r="D635" s="81"/>
      <c r="E635" s="112" t="str">
        <f>IF(AND(LEN(D635)&gt;0,LEN(C635)&gt;0),"ERROR - please do not enter internal order AND cost centre",IF(LEN(C635)&gt;0,VLOOKUP(C635,'Account Codes'!$E$2:$F$5001,2,FALSE),IF(LEN(D635)&gt;0,VLOOKUP(D635,'Account Codes'!$H$2:$I$12186,2,FALSE),"")))</f>
        <v/>
      </c>
      <c r="F635" s="81"/>
      <c r="G635" s="61"/>
      <c r="H635" s="112" t="str">
        <f>IF(LEN(G635)=0,"",VLOOKUP(VALUE(G635),'Account Codes'!$A$2:$C$788,2,FALSE))</f>
        <v/>
      </c>
      <c r="I635" s="50"/>
      <c r="J635" s="184" t="s">
        <v>18</v>
      </c>
      <c r="K635" s="51"/>
      <c r="L635" s="102">
        <f t="shared" si="72"/>
        <v>0</v>
      </c>
      <c r="M635" s="122">
        <f t="shared" si="73"/>
        <v>0</v>
      </c>
      <c r="N635" s="51"/>
      <c r="O635" s="51"/>
      <c r="P635" s="122">
        <f t="shared" si="74"/>
        <v>0</v>
      </c>
      <c r="Q635" s="179"/>
      <c r="R635" s="175"/>
      <c r="S635" s="176" t="str">
        <f t="shared" si="75"/>
        <v/>
      </c>
      <c r="T635" s="65" t="str">
        <f t="shared" si="76"/>
        <v/>
      </c>
      <c r="U635">
        <f t="shared" si="77"/>
        <v>0</v>
      </c>
      <c r="W635" s="175" t="str">
        <f t="shared" si="78"/>
        <v/>
      </c>
    </row>
    <row r="636" spans="1:23" ht="15" x14ac:dyDescent="0.2">
      <c r="A636" s="102">
        <v>613</v>
      </c>
      <c r="B636" s="104" t="str">
        <f>IF(G636="","",VLOOKUP(G636,'Account Codes'!$A$2:$C$788,3,FALSE))</f>
        <v/>
      </c>
      <c r="C636" s="183" t="str">
        <f t="shared" si="79"/>
        <v/>
      </c>
      <c r="D636" s="81"/>
      <c r="E636" s="112" t="str">
        <f>IF(AND(LEN(D636)&gt;0,LEN(C636)&gt;0),"ERROR - please do not enter internal order AND cost centre",IF(LEN(C636)&gt;0,VLOOKUP(C636,'Account Codes'!$E$2:$F$5001,2,FALSE),IF(LEN(D636)&gt;0,VLOOKUP(D636,'Account Codes'!$H$2:$I$12186,2,FALSE),"")))</f>
        <v/>
      </c>
      <c r="F636" s="81"/>
      <c r="G636" s="61"/>
      <c r="H636" s="112" t="str">
        <f>IF(LEN(G636)=0,"",VLOOKUP(VALUE(G636),'Account Codes'!$A$2:$C$788,2,FALSE))</f>
        <v/>
      </c>
      <c r="I636" s="50"/>
      <c r="J636" s="184" t="s">
        <v>18</v>
      </c>
      <c r="K636" s="51"/>
      <c r="L636" s="102">
        <f t="shared" si="72"/>
        <v>0</v>
      </c>
      <c r="M636" s="122">
        <f t="shared" si="73"/>
        <v>0</v>
      </c>
      <c r="N636" s="51"/>
      <c r="O636" s="51"/>
      <c r="P636" s="122">
        <f t="shared" si="74"/>
        <v>0</v>
      </c>
      <c r="Q636" s="179"/>
      <c r="R636" s="175"/>
      <c r="S636" s="176" t="str">
        <f t="shared" si="75"/>
        <v/>
      </c>
      <c r="T636" s="65" t="str">
        <f t="shared" si="76"/>
        <v/>
      </c>
      <c r="U636">
        <f t="shared" si="77"/>
        <v>0</v>
      </c>
      <c r="W636" s="175" t="str">
        <f t="shared" si="78"/>
        <v/>
      </c>
    </row>
    <row r="637" spans="1:23" ht="15" x14ac:dyDescent="0.2">
      <c r="A637" s="102">
        <v>614</v>
      </c>
      <c r="B637" s="104" t="str">
        <f>IF(G637="","",VLOOKUP(G637,'Account Codes'!$A$2:$C$788,3,FALSE))</f>
        <v/>
      </c>
      <c r="C637" s="183" t="str">
        <f t="shared" si="79"/>
        <v/>
      </c>
      <c r="D637" s="81"/>
      <c r="E637" s="112" t="str">
        <f>IF(AND(LEN(D637)&gt;0,LEN(C637)&gt;0),"ERROR - please do not enter internal order AND cost centre",IF(LEN(C637)&gt;0,VLOOKUP(C637,'Account Codes'!$E$2:$F$5001,2,FALSE),IF(LEN(D637)&gt;0,VLOOKUP(D637,'Account Codes'!$H$2:$I$12186,2,FALSE),"")))</f>
        <v/>
      </c>
      <c r="F637" s="81"/>
      <c r="G637" s="61"/>
      <c r="H637" s="112" t="str">
        <f>IF(LEN(G637)=0,"",VLOOKUP(VALUE(G637),'Account Codes'!$A$2:$C$788,2,FALSE))</f>
        <v/>
      </c>
      <c r="I637" s="50"/>
      <c r="J637" s="184" t="s">
        <v>18</v>
      </c>
      <c r="K637" s="51"/>
      <c r="L637" s="102">
        <f t="shared" si="72"/>
        <v>0</v>
      </c>
      <c r="M637" s="122">
        <f t="shared" si="73"/>
        <v>0</v>
      </c>
      <c r="N637" s="51"/>
      <c r="O637" s="51"/>
      <c r="P637" s="122">
        <f t="shared" si="74"/>
        <v>0</v>
      </c>
      <c r="Q637" s="179"/>
      <c r="R637" s="175"/>
      <c r="S637" s="176" t="str">
        <f t="shared" si="75"/>
        <v/>
      </c>
      <c r="T637" s="65" t="str">
        <f t="shared" si="76"/>
        <v/>
      </c>
      <c r="U637">
        <f t="shared" si="77"/>
        <v>0</v>
      </c>
      <c r="W637" s="175" t="str">
        <f t="shared" si="78"/>
        <v/>
      </c>
    </row>
    <row r="638" spans="1:23" ht="15" x14ac:dyDescent="0.2">
      <c r="A638" s="102">
        <v>615</v>
      </c>
      <c r="B638" s="104" t="str">
        <f>IF(G638="","",VLOOKUP(G638,'Account Codes'!$A$2:$C$788,3,FALSE))</f>
        <v/>
      </c>
      <c r="C638" s="183" t="str">
        <f t="shared" si="79"/>
        <v/>
      </c>
      <c r="D638" s="81"/>
      <c r="E638" s="112" t="str">
        <f>IF(AND(LEN(D638)&gt;0,LEN(C638)&gt;0),"ERROR - please do not enter internal order AND cost centre",IF(LEN(C638)&gt;0,VLOOKUP(C638,'Account Codes'!$E$2:$F$5001,2,FALSE),IF(LEN(D638)&gt;0,VLOOKUP(D638,'Account Codes'!$H$2:$I$12186,2,FALSE),"")))</f>
        <v/>
      </c>
      <c r="F638" s="81"/>
      <c r="G638" s="61"/>
      <c r="H638" s="112" t="str">
        <f>IF(LEN(G638)=0,"",VLOOKUP(VALUE(G638),'Account Codes'!$A$2:$C$788,2,FALSE))</f>
        <v/>
      </c>
      <c r="I638" s="50"/>
      <c r="J638" s="184" t="s">
        <v>18</v>
      </c>
      <c r="K638" s="51"/>
      <c r="L638" s="102">
        <f t="shared" si="72"/>
        <v>0</v>
      </c>
      <c r="M638" s="122">
        <f t="shared" si="73"/>
        <v>0</v>
      </c>
      <c r="N638" s="51"/>
      <c r="O638" s="51"/>
      <c r="P638" s="122">
        <f t="shared" si="74"/>
        <v>0</v>
      </c>
      <c r="Q638" s="179"/>
      <c r="R638" s="175"/>
      <c r="S638" s="176" t="str">
        <f t="shared" si="75"/>
        <v/>
      </c>
      <c r="T638" s="65" t="str">
        <f t="shared" si="76"/>
        <v/>
      </c>
      <c r="U638">
        <f t="shared" si="77"/>
        <v>0</v>
      </c>
      <c r="W638" s="175" t="str">
        <f t="shared" si="78"/>
        <v/>
      </c>
    </row>
    <row r="639" spans="1:23" ht="15" x14ac:dyDescent="0.2">
      <c r="A639" s="102">
        <v>616</v>
      </c>
      <c r="B639" s="104" t="str">
        <f>IF(G639="","",VLOOKUP(G639,'Account Codes'!$A$2:$C$788,3,FALSE))</f>
        <v/>
      </c>
      <c r="C639" s="183" t="str">
        <f t="shared" si="79"/>
        <v/>
      </c>
      <c r="D639" s="81"/>
      <c r="E639" s="112" t="str">
        <f>IF(AND(LEN(D639)&gt;0,LEN(C639)&gt;0),"ERROR - please do not enter internal order AND cost centre",IF(LEN(C639)&gt;0,VLOOKUP(C639,'Account Codes'!$E$2:$F$5001,2,FALSE),IF(LEN(D639)&gt;0,VLOOKUP(D639,'Account Codes'!$H$2:$I$12186,2,FALSE),"")))</f>
        <v/>
      </c>
      <c r="F639" s="81"/>
      <c r="G639" s="61"/>
      <c r="H639" s="112" t="str">
        <f>IF(LEN(G639)=0,"",VLOOKUP(VALUE(G639),'Account Codes'!$A$2:$C$788,2,FALSE))</f>
        <v/>
      </c>
      <c r="I639" s="50"/>
      <c r="J639" s="184" t="s">
        <v>18</v>
      </c>
      <c r="K639" s="51"/>
      <c r="L639" s="102">
        <f t="shared" si="72"/>
        <v>0</v>
      </c>
      <c r="M639" s="122">
        <f t="shared" si="73"/>
        <v>0</v>
      </c>
      <c r="N639" s="51"/>
      <c r="O639" s="51"/>
      <c r="P639" s="122">
        <f t="shared" si="74"/>
        <v>0</v>
      </c>
      <c r="Q639" s="179"/>
      <c r="R639" s="175"/>
      <c r="S639" s="176" t="str">
        <f t="shared" si="75"/>
        <v/>
      </c>
      <c r="T639" s="65" t="str">
        <f t="shared" si="76"/>
        <v/>
      </c>
      <c r="U639">
        <f t="shared" si="77"/>
        <v>0</v>
      </c>
      <c r="W639" s="175" t="str">
        <f t="shared" si="78"/>
        <v/>
      </c>
    </row>
    <row r="640" spans="1:23" ht="15" x14ac:dyDescent="0.2">
      <c r="A640" s="102">
        <v>617</v>
      </c>
      <c r="B640" s="104" t="str">
        <f>IF(G640="","",VLOOKUP(G640,'Account Codes'!$A$2:$C$788,3,FALSE))</f>
        <v/>
      </c>
      <c r="C640" s="183" t="str">
        <f t="shared" si="79"/>
        <v/>
      </c>
      <c r="D640" s="81"/>
      <c r="E640" s="112" t="str">
        <f>IF(AND(LEN(D640)&gt;0,LEN(C640)&gt;0),"ERROR - please do not enter internal order AND cost centre",IF(LEN(C640)&gt;0,VLOOKUP(C640,'Account Codes'!$E$2:$F$5001,2,FALSE),IF(LEN(D640)&gt;0,VLOOKUP(D640,'Account Codes'!$H$2:$I$12186,2,FALSE),"")))</f>
        <v/>
      </c>
      <c r="F640" s="81"/>
      <c r="G640" s="61"/>
      <c r="H640" s="112" t="str">
        <f>IF(LEN(G640)=0,"",VLOOKUP(VALUE(G640),'Account Codes'!$A$2:$C$788,2,FALSE))</f>
        <v/>
      </c>
      <c r="I640" s="50"/>
      <c r="J640" s="184" t="s">
        <v>18</v>
      </c>
      <c r="K640" s="51"/>
      <c r="L640" s="102">
        <f t="shared" si="72"/>
        <v>0</v>
      </c>
      <c r="M640" s="122">
        <f t="shared" si="73"/>
        <v>0</v>
      </c>
      <c r="N640" s="51"/>
      <c r="O640" s="51"/>
      <c r="P640" s="122">
        <f t="shared" si="74"/>
        <v>0</v>
      </c>
      <c r="Q640" s="179"/>
      <c r="R640" s="175"/>
      <c r="S640" s="176" t="str">
        <f t="shared" si="75"/>
        <v/>
      </c>
      <c r="T640" s="65" t="str">
        <f t="shared" si="76"/>
        <v/>
      </c>
      <c r="U640">
        <f t="shared" si="77"/>
        <v>0</v>
      </c>
      <c r="W640" s="175" t="str">
        <f t="shared" si="78"/>
        <v/>
      </c>
    </row>
    <row r="641" spans="1:23" ht="15" x14ac:dyDescent="0.2">
      <c r="A641" s="102">
        <v>618</v>
      </c>
      <c r="B641" s="104" t="str">
        <f>IF(G641="","",VLOOKUP(G641,'Account Codes'!$A$2:$C$788,3,FALSE))</f>
        <v/>
      </c>
      <c r="C641" s="183" t="str">
        <f t="shared" si="79"/>
        <v/>
      </c>
      <c r="D641" s="81"/>
      <c r="E641" s="112" t="str">
        <f>IF(AND(LEN(D641)&gt;0,LEN(C641)&gt;0),"ERROR - please do not enter internal order AND cost centre",IF(LEN(C641)&gt;0,VLOOKUP(C641,'Account Codes'!$E$2:$F$5001,2,FALSE),IF(LEN(D641)&gt;0,VLOOKUP(D641,'Account Codes'!$H$2:$I$12186,2,FALSE),"")))</f>
        <v/>
      </c>
      <c r="F641" s="81"/>
      <c r="G641" s="61"/>
      <c r="H641" s="112" t="str">
        <f>IF(LEN(G641)=0,"",VLOOKUP(VALUE(G641),'Account Codes'!$A$2:$C$788,2,FALSE))</f>
        <v/>
      </c>
      <c r="I641" s="50"/>
      <c r="J641" s="184" t="s">
        <v>18</v>
      </c>
      <c r="K641" s="51"/>
      <c r="L641" s="102">
        <f t="shared" si="72"/>
        <v>0</v>
      </c>
      <c r="M641" s="122">
        <f t="shared" si="73"/>
        <v>0</v>
      </c>
      <c r="N641" s="51"/>
      <c r="O641" s="51"/>
      <c r="P641" s="122">
        <f t="shared" si="74"/>
        <v>0</v>
      </c>
      <c r="Q641" s="179"/>
      <c r="R641" s="175"/>
      <c r="S641" s="176" t="str">
        <f t="shared" si="75"/>
        <v/>
      </c>
      <c r="T641" s="65" t="str">
        <f t="shared" si="76"/>
        <v/>
      </c>
      <c r="U641">
        <f t="shared" si="77"/>
        <v>0</v>
      </c>
      <c r="W641" s="175" t="str">
        <f t="shared" si="78"/>
        <v/>
      </c>
    </row>
    <row r="642" spans="1:23" ht="15" x14ac:dyDescent="0.2">
      <c r="A642" s="102">
        <v>619</v>
      </c>
      <c r="B642" s="104" t="str">
        <f>IF(G642="","",VLOOKUP(G642,'Account Codes'!$A$2:$C$788,3,FALSE))</f>
        <v/>
      </c>
      <c r="C642" s="183" t="str">
        <f t="shared" si="79"/>
        <v/>
      </c>
      <c r="D642" s="81"/>
      <c r="E642" s="112" t="str">
        <f>IF(AND(LEN(D642)&gt;0,LEN(C642)&gt;0),"ERROR - please do not enter internal order AND cost centre",IF(LEN(C642)&gt;0,VLOOKUP(C642,'Account Codes'!$E$2:$F$5001,2,FALSE),IF(LEN(D642)&gt;0,VLOOKUP(D642,'Account Codes'!$H$2:$I$12186,2,FALSE),"")))</f>
        <v/>
      </c>
      <c r="F642" s="81"/>
      <c r="G642" s="61"/>
      <c r="H642" s="112" t="str">
        <f>IF(LEN(G642)=0,"",VLOOKUP(VALUE(G642),'Account Codes'!$A$2:$C$788,2,FALSE))</f>
        <v/>
      </c>
      <c r="I642" s="50"/>
      <c r="J642" s="184" t="s">
        <v>18</v>
      </c>
      <c r="K642" s="51"/>
      <c r="L642" s="102">
        <f t="shared" si="72"/>
        <v>0</v>
      </c>
      <c r="M642" s="122">
        <f t="shared" si="73"/>
        <v>0</v>
      </c>
      <c r="N642" s="51"/>
      <c r="O642" s="51"/>
      <c r="P642" s="122">
        <f t="shared" si="74"/>
        <v>0</v>
      </c>
      <c r="Q642" s="179"/>
      <c r="R642" s="175"/>
      <c r="S642" s="176" t="str">
        <f t="shared" si="75"/>
        <v/>
      </c>
      <c r="T642" s="65" t="str">
        <f t="shared" si="76"/>
        <v/>
      </c>
      <c r="U642">
        <f t="shared" si="77"/>
        <v>0</v>
      </c>
      <c r="W642" s="175" t="str">
        <f t="shared" si="78"/>
        <v/>
      </c>
    </row>
    <row r="643" spans="1:23" ht="15" x14ac:dyDescent="0.2">
      <c r="A643" s="102">
        <v>620</v>
      </c>
      <c r="B643" s="104" t="str">
        <f>IF(G643="","",VLOOKUP(G643,'Account Codes'!$A$2:$C$788,3,FALSE))</f>
        <v/>
      </c>
      <c r="C643" s="183" t="str">
        <f t="shared" si="79"/>
        <v/>
      </c>
      <c r="D643" s="81"/>
      <c r="E643" s="112" t="str">
        <f>IF(AND(LEN(D643)&gt;0,LEN(C643)&gt;0),"ERROR - please do not enter internal order AND cost centre",IF(LEN(C643)&gt;0,VLOOKUP(C643,'Account Codes'!$E$2:$F$5001,2,FALSE),IF(LEN(D643)&gt;0,VLOOKUP(D643,'Account Codes'!$H$2:$I$12186,2,FALSE),"")))</f>
        <v/>
      </c>
      <c r="F643" s="81"/>
      <c r="G643" s="61"/>
      <c r="H643" s="112" t="str">
        <f>IF(LEN(G643)=0,"",VLOOKUP(VALUE(G643),'Account Codes'!$A$2:$C$788,2,FALSE))</f>
        <v/>
      </c>
      <c r="I643" s="50"/>
      <c r="J643" s="184" t="s">
        <v>18</v>
      </c>
      <c r="K643" s="51"/>
      <c r="L643" s="102">
        <f t="shared" si="72"/>
        <v>0</v>
      </c>
      <c r="M643" s="122">
        <f t="shared" si="73"/>
        <v>0</v>
      </c>
      <c r="N643" s="51"/>
      <c r="O643" s="51"/>
      <c r="P643" s="122">
        <f t="shared" si="74"/>
        <v>0</v>
      </c>
      <c r="Q643" s="179"/>
      <c r="R643" s="175"/>
      <c r="S643" s="176" t="str">
        <f t="shared" si="75"/>
        <v/>
      </c>
      <c r="T643" s="65" t="str">
        <f t="shared" si="76"/>
        <v/>
      </c>
      <c r="U643">
        <f t="shared" si="77"/>
        <v>0</v>
      </c>
      <c r="W643" s="175" t="str">
        <f t="shared" si="78"/>
        <v/>
      </c>
    </row>
    <row r="644" spans="1:23" ht="15" x14ac:dyDescent="0.2">
      <c r="A644" s="102">
        <v>621</v>
      </c>
      <c r="B644" s="104" t="str">
        <f>IF(G644="","",VLOOKUP(G644,'Account Codes'!$A$2:$C$788,3,FALSE))</f>
        <v/>
      </c>
      <c r="C644" s="183" t="str">
        <f t="shared" si="79"/>
        <v/>
      </c>
      <c r="D644" s="81"/>
      <c r="E644" s="112" t="str">
        <f>IF(AND(LEN(D644)&gt;0,LEN(C644)&gt;0),"ERROR - please do not enter internal order AND cost centre",IF(LEN(C644)&gt;0,VLOOKUP(C644,'Account Codes'!$E$2:$F$5001,2,FALSE),IF(LEN(D644)&gt;0,VLOOKUP(D644,'Account Codes'!$H$2:$I$12186,2,FALSE),"")))</f>
        <v/>
      </c>
      <c r="F644" s="81"/>
      <c r="G644" s="61"/>
      <c r="H644" s="112" t="str">
        <f>IF(LEN(G644)=0,"",VLOOKUP(VALUE(G644),'Account Codes'!$A$2:$C$788,2,FALSE))</f>
        <v/>
      </c>
      <c r="I644" s="50"/>
      <c r="J644" s="184" t="s">
        <v>18</v>
      </c>
      <c r="K644" s="51"/>
      <c r="L644" s="102">
        <f t="shared" si="72"/>
        <v>0</v>
      </c>
      <c r="M644" s="122">
        <f t="shared" si="73"/>
        <v>0</v>
      </c>
      <c r="N644" s="51"/>
      <c r="O644" s="51"/>
      <c r="P644" s="122">
        <f t="shared" si="74"/>
        <v>0</v>
      </c>
      <c r="Q644" s="179"/>
      <c r="R644" s="175"/>
      <c r="S644" s="176" t="str">
        <f t="shared" si="75"/>
        <v/>
      </c>
      <c r="T644" s="65" t="str">
        <f t="shared" si="76"/>
        <v/>
      </c>
      <c r="U644">
        <f t="shared" si="77"/>
        <v>0</v>
      </c>
      <c r="W644" s="175" t="str">
        <f t="shared" si="78"/>
        <v/>
      </c>
    </row>
    <row r="645" spans="1:23" ht="15" x14ac:dyDescent="0.2">
      <c r="A645" s="102">
        <v>622</v>
      </c>
      <c r="B645" s="104" t="str">
        <f>IF(G645="","",VLOOKUP(G645,'Account Codes'!$A$2:$C$788,3,FALSE))</f>
        <v/>
      </c>
      <c r="C645" s="183" t="str">
        <f t="shared" si="79"/>
        <v/>
      </c>
      <c r="D645" s="81"/>
      <c r="E645" s="112" t="str">
        <f>IF(AND(LEN(D645)&gt;0,LEN(C645)&gt;0),"ERROR - please do not enter internal order AND cost centre",IF(LEN(C645)&gt;0,VLOOKUP(C645,'Account Codes'!$E$2:$F$5001,2,FALSE),IF(LEN(D645)&gt;0,VLOOKUP(D645,'Account Codes'!$H$2:$I$12186,2,FALSE),"")))</f>
        <v/>
      </c>
      <c r="F645" s="81"/>
      <c r="G645" s="61"/>
      <c r="H645" s="112" t="str">
        <f>IF(LEN(G645)=0,"",VLOOKUP(VALUE(G645),'Account Codes'!$A$2:$C$788,2,FALSE))</f>
        <v/>
      </c>
      <c r="I645" s="50"/>
      <c r="J645" s="184" t="s">
        <v>18</v>
      </c>
      <c r="K645" s="51"/>
      <c r="L645" s="102">
        <f t="shared" si="72"/>
        <v>0</v>
      </c>
      <c r="M645" s="122">
        <f t="shared" si="73"/>
        <v>0</v>
      </c>
      <c r="N645" s="51"/>
      <c r="O645" s="51"/>
      <c r="P645" s="122">
        <f t="shared" si="74"/>
        <v>0</v>
      </c>
      <c r="Q645" s="179"/>
      <c r="R645" s="175"/>
      <c r="S645" s="176" t="str">
        <f t="shared" si="75"/>
        <v/>
      </c>
      <c r="T645" s="65" t="str">
        <f t="shared" si="76"/>
        <v/>
      </c>
      <c r="U645">
        <f t="shared" si="77"/>
        <v>0</v>
      </c>
      <c r="W645" s="175" t="str">
        <f t="shared" si="78"/>
        <v/>
      </c>
    </row>
    <row r="646" spans="1:23" ht="15" x14ac:dyDescent="0.2">
      <c r="A646" s="102">
        <v>623</v>
      </c>
      <c r="B646" s="104" t="str">
        <f>IF(G646="","",VLOOKUP(G646,'Account Codes'!$A$2:$C$788,3,FALSE))</f>
        <v/>
      </c>
      <c r="C646" s="183" t="str">
        <f t="shared" si="79"/>
        <v/>
      </c>
      <c r="D646" s="81"/>
      <c r="E646" s="112" t="str">
        <f>IF(AND(LEN(D646)&gt;0,LEN(C646)&gt;0),"ERROR - please do not enter internal order AND cost centre",IF(LEN(C646)&gt;0,VLOOKUP(C646,'Account Codes'!$E$2:$F$5001,2,FALSE),IF(LEN(D646)&gt;0,VLOOKUP(D646,'Account Codes'!$H$2:$I$12186,2,FALSE),"")))</f>
        <v/>
      </c>
      <c r="F646" s="81"/>
      <c r="G646" s="61"/>
      <c r="H646" s="112" t="str">
        <f>IF(LEN(G646)=0,"",VLOOKUP(VALUE(G646),'Account Codes'!$A$2:$C$788,2,FALSE))</f>
        <v/>
      </c>
      <c r="I646" s="50"/>
      <c r="J646" s="184" t="s">
        <v>18</v>
      </c>
      <c r="K646" s="51"/>
      <c r="L646" s="102">
        <f t="shared" si="72"/>
        <v>0</v>
      </c>
      <c r="M646" s="122">
        <f t="shared" si="73"/>
        <v>0</v>
      </c>
      <c r="N646" s="51"/>
      <c r="O646" s="51"/>
      <c r="P646" s="122">
        <f t="shared" si="74"/>
        <v>0</v>
      </c>
      <c r="Q646" s="179"/>
      <c r="R646" s="175"/>
      <c r="S646" s="176" t="str">
        <f t="shared" si="75"/>
        <v/>
      </c>
      <c r="T646" s="65" t="str">
        <f t="shared" si="76"/>
        <v/>
      </c>
      <c r="U646">
        <f t="shared" si="77"/>
        <v>0</v>
      </c>
      <c r="W646" s="175" t="str">
        <f t="shared" si="78"/>
        <v/>
      </c>
    </row>
    <row r="647" spans="1:23" ht="15" x14ac:dyDescent="0.2">
      <c r="A647" s="102">
        <v>624</v>
      </c>
      <c r="B647" s="104" t="str">
        <f>IF(G647="","",VLOOKUP(G647,'Account Codes'!$A$2:$C$788,3,FALSE))</f>
        <v/>
      </c>
      <c r="C647" s="183" t="str">
        <f t="shared" si="79"/>
        <v/>
      </c>
      <c r="D647" s="81"/>
      <c r="E647" s="112" t="str">
        <f>IF(AND(LEN(D647)&gt;0,LEN(C647)&gt;0),"ERROR - please do not enter internal order AND cost centre",IF(LEN(C647)&gt;0,VLOOKUP(C647,'Account Codes'!$E$2:$F$5001,2,FALSE),IF(LEN(D647)&gt;0,VLOOKUP(D647,'Account Codes'!$H$2:$I$12186,2,FALSE),"")))</f>
        <v/>
      </c>
      <c r="F647" s="81"/>
      <c r="G647" s="61"/>
      <c r="H647" s="112" t="str">
        <f>IF(LEN(G647)=0,"",VLOOKUP(VALUE(G647),'Account Codes'!$A$2:$C$788,2,FALSE))</f>
        <v/>
      </c>
      <c r="I647" s="50"/>
      <c r="J647" s="184" t="s">
        <v>18</v>
      </c>
      <c r="K647" s="51"/>
      <c r="L647" s="102">
        <f t="shared" si="72"/>
        <v>0</v>
      </c>
      <c r="M647" s="122">
        <f t="shared" si="73"/>
        <v>0</v>
      </c>
      <c r="N647" s="51"/>
      <c r="O647" s="51"/>
      <c r="P647" s="122">
        <f t="shared" si="74"/>
        <v>0</v>
      </c>
      <c r="Q647" s="179"/>
      <c r="R647" s="175"/>
      <c r="S647" s="176" t="str">
        <f t="shared" si="75"/>
        <v/>
      </c>
      <c r="T647" s="65" t="str">
        <f t="shared" si="76"/>
        <v/>
      </c>
      <c r="U647">
        <f t="shared" si="77"/>
        <v>0</v>
      </c>
      <c r="W647" s="175" t="str">
        <f t="shared" si="78"/>
        <v/>
      </c>
    </row>
    <row r="648" spans="1:23" ht="15" x14ac:dyDescent="0.2">
      <c r="A648" s="102">
        <v>625</v>
      </c>
      <c r="B648" s="104" t="str">
        <f>IF(G648="","",VLOOKUP(G648,'Account Codes'!$A$2:$C$788,3,FALSE))</f>
        <v/>
      </c>
      <c r="C648" s="183" t="str">
        <f t="shared" si="79"/>
        <v/>
      </c>
      <c r="D648" s="81"/>
      <c r="E648" s="112" t="str">
        <f>IF(AND(LEN(D648)&gt;0,LEN(C648)&gt;0),"ERROR - please do not enter internal order AND cost centre",IF(LEN(C648)&gt;0,VLOOKUP(C648,'Account Codes'!$E$2:$F$5001,2,FALSE),IF(LEN(D648)&gt;0,VLOOKUP(D648,'Account Codes'!$H$2:$I$12186,2,FALSE),"")))</f>
        <v/>
      </c>
      <c r="F648" s="81"/>
      <c r="G648" s="61"/>
      <c r="H648" s="112" t="str">
        <f>IF(LEN(G648)=0,"",VLOOKUP(VALUE(G648),'Account Codes'!$A$2:$C$788,2,FALSE))</f>
        <v/>
      </c>
      <c r="I648" s="50"/>
      <c r="J648" s="184" t="s">
        <v>18</v>
      </c>
      <c r="K648" s="51"/>
      <c r="L648" s="102">
        <f t="shared" si="72"/>
        <v>0</v>
      </c>
      <c r="M648" s="122">
        <f t="shared" si="73"/>
        <v>0</v>
      </c>
      <c r="N648" s="51"/>
      <c r="O648" s="51"/>
      <c r="P648" s="122">
        <f t="shared" si="74"/>
        <v>0</v>
      </c>
      <c r="Q648" s="179"/>
      <c r="R648" s="175"/>
      <c r="S648" s="176" t="str">
        <f t="shared" si="75"/>
        <v/>
      </c>
      <c r="T648" s="65" t="str">
        <f t="shared" si="76"/>
        <v/>
      </c>
      <c r="U648">
        <f t="shared" si="77"/>
        <v>0</v>
      </c>
      <c r="W648" s="175" t="str">
        <f t="shared" si="78"/>
        <v/>
      </c>
    </row>
    <row r="649" spans="1:23" ht="15" x14ac:dyDescent="0.2">
      <c r="A649" s="102">
        <v>626</v>
      </c>
      <c r="B649" s="104" t="str">
        <f>IF(G649="","",VLOOKUP(G649,'Account Codes'!$A$2:$C$788,3,FALSE))</f>
        <v/>
      </c>
      <c r="C649" s="183" t="str">
        <f t="shared" si="79"/>
        <v/>
      </c>
      <c r="D649" s="81"/>
      <c r="E649" s="112" t="str">
        <f>IF(AND(LEN(D649)&gt;0,LEN(C649)&gt;0),"ERROR - please do not enter internal order AND cost centre",IF(LEN(C649)&gt;0,VLOOKUP(C649,'Account Codes'!$E$2:$F$5001,2,FALSE),IF(LEN(D649)&gt;0,VLOOKUP(D649,'Account Codes'!$H$2:$I$12186,2,FALSE),"")))</f>
        <v/>
      </c>
      <c r="F649" s="81"/>
      <c r="G649" s="61"/>
      <c r="H649" s="112" t="str">
        <f>IF(LEN(G649)=0,"",VLOOKUP(VALUE(G649),'Account Codes'!$A$2:$C$788,2,FALSE))</f>
        <v/>
      </c>
      <c r="I649" s="50"/>
      <c r="J649" s="184" t="s">
        <v>18</v>
      </c>
      <c r="K649" s="51"/>
      <c r="L649" s="102">
        <f t="shared" si="72"/>
        <v>0</v>
      </c>
      <c r="M649" s="122">
        <f t="shared" si="73"/>
        <v>0</v>
      </c>
      <c r="N649" s="51"/>
      <c r="O649" s="51"/>
      <c r="P649" s="122">
        <f t="shared" si="74"/>
        <v>0</v>
      </c>
      <c r="Q649" s="179"/>
      <c r="R649" s="175"/>
      <c r="S649" s="176" t="str">
        <f t="shared" si="75"/>
        <v/>
      </c>
      <c r="T649" s="65" t="str">
        <f t="shared" si="76"/>
        <v/>
      </c>
      <c r="U649">
        <f t="shared" si="77"/>
        <v>0</v>
      </c>
      <c r="W649" s="175" t="str">
        <f t="shared" si="78"/>
        <v/>
      </c>
    </row>
    <row r="650" spans="1:23" ht="15" x14ac:dyDescent="0.2">
      <c r="A650" s="102">
        <v>627</v>
      </c>
      <c r="B650" s="104" t="str">
        <f>IF(G650="","",VLOOKUP(G650,'Account Codes'!$A$2:$C$788,3,FALSE))</f>
        <v/>
      </c>
      <c r="C650" s="183" t="str">
        <f t="shared" si="79"/>
        <v/>
      </c>
      <c r="D650" s="81"/>
      <c r="E650" s="112" t="str">
        <f>IF(AND(LEN(D650)&gt;0,LEN(C650)&gt;0),"ERROR - please do not enter internal order AND cost centre",IF(LEN(C650)&gt;0,VLOOKUP(C650,'Account Codes'!$E$2:$F$5001,2,FALSE),IF(LEN(D650)&gt;0,VLOOKUP(D650,'Account Codes'!$H$2:$I$12186,2,FALSE),"")))</f>
        <v/>
      </c>
      <c r="F650" s="81"/>
      <c r="G650" s="61"/>
      <c r="H650" s="112" t="str">
        <f>IF(LEN(G650)=0,"",VLOOKUP(VALUE(G650),'Account Codes'!$A$2:$C$788,2,FALSE))</f>
        <v/>
      </c>
      <c r="I650" s="50"/>
      <c r="J650" s="184" t="s">
        <v>18</v>
      </c>
      <c r="K650" s="51"/>
      <c r="L650" s="102">
        <f t="shared" si="72"/>
        <v>0</v>
      </c>
      <c r="M650" s="122">
        <f t="shared" si="73"/>
        <v>0</v>
      </c>
      <c r="N650" s="51"/>
      <c r="O650" s="51"/>
      <c r="P650" s="122">
        <f t="shared" si="74"/>
        <v>0</v>
      </c>
      <c r="Q650" s="179"/>
      <c r="R650" s="175"/>
      <c r="S650" s="176" t="str">
        <f t="shared" si="75"/>
        <v/>
      </c>
      <c r="T650" s="65" t="str">
        <f t="shared" si="76"/>
        <v/>
      </c>
      <c r="U650">
        <f t="shared" si="77"/>
        <v>0</v>
      </c>
      <c r="W650" s="175" t="str">
        <f t="shared" si="78"/>
        <v/>
      </c>
    </row>
    <row r="651" spans="1:23" ht="15" x14ac:dyDescent="0.2">
      <c r="A651" s="102">
        <v>628</v>
      </c>
      <c r="B651" s="104" t="str">
        <f>IF(G651="","",VLOOKUP(G651,'Account Codes'!$A$2:$C$788,3,FALSE))</f>
        <v/>
      </c>
      <c r="C651" s="183" t="str">
        <f t="shared" si="79"/>
        <v/>
      </c>
      <c r="D651" s="81"/>
      <c r="E651" s="112" t="str">
        <f>IF(AND(LEN(D651)&gt;0,LEN(C651)&gt;0),"ERROR - please do not enter internal order AND cost centre",IF(LEN(C651)&gt;0,VLOOKUP(C651,'Account Codes'!$E$2:$F$5001,2,FALSE),IF(LEN(D651)&gt;0,VLOOKUP(D651,'Account Codes'!$H$2:$I$12186,2,FALSE),"")))</f>
        <v/>
      </c>
      <c r="F651" s="81"/>
      <c r="G651" s="61"/>
      <c r="H651" s="112" t="str">
        <f>IF(LEN(G651)=0,"",VLOOKUP(VALUE(G651),'Account Codes'!$A$2:$C$788,2,FALSE))</f>
        <v/>
      </c>
      <c r="I651" s="50"/>
      <c r="J651" s="184" t="s">
        <v>18</v>
      </c>
      <c r="K651" s="51"/>
      <c r="L651" s="102">
        <f t="shared" si="72"/>
        <v>0</v>
      </c>
      <c r="M651" s="122">
        <f t="shared" si="73"/>
        <v>0</v>
      </c>
      <c r="N651" s="51"/>
      <c r="O651" s="51"/>
      <c r="P651" s="122">
        <f t="shared" si="74"/>
        <v>0</v>
      </c>
      <c r="Q651" s="179"/>
      <c r="R651" s="175"/>
      <c r="S651" s="176" t="str">
        <f t="shared" si="75"/>
        <v/>
      </c>
      <c r="T651" s="65" t="str">
        <f t="shared" si="76"/>
        <v/>
      </c>
      <c r="U651">
        <f t="shared" si="77"/>
        <v>0</v>
      </c>
      <c r="W651" s="175" t="str">
        <f t="shared" si="78"/>
        <v/>
      </c>
    </row>
    <row r="652" spans="1:23" ht="15" x14ac:dyDescent="0.2">
      <c r="A652" s="102">
        <v>629</v>
      </c>
      <c r="B652" s="104" t="str">
        <f>IF(G652="","",VLOOKUP(G652,'Account Codes'!$A$2:$C$788,3,FALSE))</f>
        <v/>
      </c>
      <c r="C652" s="183" t="str">
        <f t="shared" si="79"/>
        <v/>
      </c>
      <c r="D652" s="81"/>
      <c r="E652" s="112" t="str">
        <f>IF(AND(LEN(D652)&gt;0,LEN(C652)&gt;0),"ERROR - please do not enter internal order AND cost centre",IF(LEN(C652)&gt;0,VLOOKUP(C652,'Account Codes'!$E$2:$F$5001,2,FALSE),IF(LEN(D652)&gt;0,VLOOKUP(D652,'Account Codes'!$H$2:$I$12186,2,FALSE),"")))</f>
        <v/>
      </c>
      <c r="F652" s="81"/>
      <c r="G652" s="61"/>
      <c r="H652" s="112" t="str">
        <f>IF(LEN(G652)=0,"",VLOOKUP(VALUE(G652),'Account Codes'!$A$2:$C$788,2,FALSE))</f>
        <v/>
      </c>
      <c r="I652" s="50"/>
      <c r="J652" s="184" t="s">
        <v>18</v>
      </c>
      <c r="K652" s="51"/>
      <c r="L652" s="102">
        <f t="shared" si="72"/>
        <v>0</v>
      </c>
      <c r="M652" s="122">
        <f t="shared" si="73"/>
        <v>0</v>
      </c>
      <c r="N652" s="51"/>
      <c r="O652" s="51"/>
      <c r="P652" s="122">
        <f t="shared" si="74"/>
        <v>0</v>
      </c>
      <c r="Q652" s="179"/>
      <c r="R652" s="175"/>
      <c r="S652" s="176" t="str">
        <f t="shared" si="75"/>
        <v/>
      </c>
      <c r="T652" s="65" t="str">
        <f t="shared" si="76"/>
        <v/>
      </c>
      <c r="U652">
        <f t="shared" si="77"/>
        <v>0</v>
      </c>
      <c r="W652" s="175" t="str">
        <f t="shared" si="78"/>
        <v/>
      </c>
    </row>
    <row r="653" spans="1:23" ht="15" x14ac:dyDescent="0.2">
      <c r="A653" s="102">
        <v>630</v>
      </c>
      <c r="B653" s="104" t="str">
        <f>IF(G653="","",VLOOKUP(G653,'Account Codes'!$A$2:$C$788,3,FALSE))</f>
        <v/>
      </c>
      <c r="C653" s="183" t="str">
        <f t="shared" si="79"/>
        <v/>
      </c>
      <c r="D653" s="81"/>
      <c r="E653" s="112" t="str">
        <f>IF(AND(LEN(D653)&gt;0,LEN(C653)&gt;0),"ERROR - please do not enter internal order AND cost centre",IF(LEN(C653)&gt;0,VLOOKUP(C653,'Account Codes'!$E$2:$F$5001,2,FALSE),IF(LEN(D653)&gt;0,VLOOKUP(D653,'Account Codes'!$H$2:$I$12186,2,FALSE),"")))</f>
        <v/>
      </c>
      <c r="F653" s="81"/>
      <c r="G653" s="61"/>
      <c r="H653" s="112" t="str">
        <f>IF(LEN(G653)=0,"",VLOOKUP(VALUE(G653),'Account Codes'!$A$2:$C$788,2,FALSE))</f>
        <v/>
      </c>
      <c r="I653" s="50"/>
      <c r="J653" s="184" t="s">
        <v>18</v>
      </c>
      <c r="K653" s="51"/>
      <c r="L653" s="102">
        <f t="shared" si="72"/>
        <v>0</v>
      </c>
      <c r="M653" s="122">
        <f t="shared" si="73"/>
        <v>0</v>
      </c>
      <c r="N653" s="51"/>
      <c r="O653" s="51"/>
      <c r="P653" s="122">
        <f t="shared" si="74"/>
        <v>0</v>
      </c>
      <c r="Q653" s="179"/>
      <c r="R653" s="175"/>
      <c r="S653" s="176" t="str">
        <f t="shared" si="75"/>
        <v/>
      </c>
      <c r="T653" s="65" t="str">
        <f t="shared" si="76"/>
        <v/>
      </c>
      <c r="U653">
        <f t="shared" si="77"/>
        <v>0</v>
      </c>
      <c r="W653" s="175" t="str">
        <f t="shared" si="78"/>
        <v/>
      </c>
    </row>
    <row r="654" spans="1:23" ht="15" x14ac:dyDescent="0.2">
      <c r="A654" s="102">
        <v>631</v>
      </c>
      <c r="B654" s="104" t="str">
        <f>IF(G654="","",VLOOKUP(G654,'Account Codes'!$A$2:$C$788,3,FALSE))</f>
        <v/>
      </c>
      <c r="C654" s="183" t="str">
        <f t="shared" si="79"/>
        <v/>
      </c>
      <c r="D654" s="81"/>
      <c r="E654" s="112" t="str">
        <f>IF(AND(LEN(D654)&gt;0,LEN(C654)&gt;0),"ERROR - please do not enter internal order AND cost centre",IF(LEN(C654)&gt;0,VLOOKUP(C654,'Account Codes'!$E$2:$F$5001,2,FALSE),IF(LEN(D654)&gt;0,VLOOKUP(D654,'Account Codes'!$H$2:$I$12186,2,FALSE),"")))</f>
        <v/>
      </c>
      <c r="F654" s="81"/>
      <c r="G654" s="61"/>
      <c r="H654" s="112" t="str">
        <f>IF(LEN(G654)=0,"",VLOOKUP(VALUE(G654),'Account Codes'!$A$2:$C$788,2,FALSE))</f>
        <v/>
      </c>
      <c r="I654" s="50"/>
      <c r="J654" s="184" t="s">
        <v>18</v>
      </c>
      <c r="K654" s="51"/>
      <c r="L654" s="102">
        <f t="shared" si="72"/>
        <v>0</v>
      </c>
      <c r="M654" s="122">
        <f t="shared" si="73"/>
        <v>0</v>
      </c>
      <c r="N654" s="51"/>
      <c r="O654" s="51"/>
      <c r="P654" s="122">
        <f t="shared" si="74"/>
        <v>0</v>
      </c>
      <c r="Q654" s="179"/>
      <c r="R654" s="175"/>
      <c r="S654" s="176" t="str">
        <f t="shared" si="75"/>
        <v/>
      </c>
      <c r="T654" s="65" t="str">
        <f t="shared" si="76"/>
        <v/>
      </c>
      <c r="U654">
        <f t="shared" si="77"/>
        <v>0</v>
      </c>
      <c r="W654" s="175" t="str">
        <f t="shared" si="78"/>
        <v/>
      </c>
    </row>
    <row r="655" spans="1:23" ht="15" x14ac:dyDescent="0.2">
      <c r="A655" s="102">
        <v>632</v>
      </c>
      <c r="B655" s="104" t="str">
        <f>IF(G655="","",VLOOKUP(G655,'Account Codes'!$A$2:$C$788,3,FALSE))</f>
        <v/>
      </c>
      <c r="C655" s="183" t="str">
        <f t="shared" si="79"/>
        <v/>
      </c>
      <c r="D655" s="81"/>
      <c r="E655" s="112" t="str">
        <f>IF(AND(LEN(D655)&gt;0,LEN(C655)&gt;0),"ERROR - please do not enter internal order AND cost centre",IF(LEN(C655)&gt;0,VLOOKUP(C655,'Account Codes'!$E$2:$F$5001,2,FALSE),IF(LEN(D655)&gt;0,VLOOKUP(D655,'Account Codes'!$H$2:$I$12186,2,FALSE),"")))</f>
        <v/>
      </c>
      <c r="F655" s="81"/>
      <c r="G655" s="61"/>
      <c r="H655" s="112" t="str">
        <f>IF(LEN(G655)=0,"",VLOOKUP(VALUE(G655),'Account Codes'!$A$2:$C$788,2,FALSE))</f>
        <v/>
      </c>
      <c r="I655" s="50"/>
      <c r="J655" s="184" t="s">
        <v>18</v>
      </c>
      <c r="K655" s="51"/>
      <c r="L655" s="102">
        <f t="shared" si="72"/>
        <v>0</v>
      </c>
      <c r="M655" s="122">
        <f t="shared" si="73"/>
        <v>0</v>
      </c>
      <c r="N655" s="51"/>
      <c r="O655" s="51"/>
      <c r="P655" s="122">
        <f t="shared" si="74"/>
        <v>0</v>
      </c>
      <c r="Q655" s="179"/>
      <c r="R655" s="175"/>
      <c r="S655" s="176" t="str">
        <f t="shared" si="75"/>
        <v/>
      </c>
      <c r="T655" s="65" t="str">
        <f t="shared" si="76"/>
        <v/>
      </c>
      <c r="U655">
        <f t="shared" si="77"/>
        <v>0</v>
      </c>
      <c r="W655" s="175" t="str">
        <f t="shared" si="78"/>
        <v/>
      </c>
    </row>
    <row r="656" spans="1:23" ht="15" x14ac:dyDescent="0.2">
      <c r="A656" s="102">
        <v>633</v>
      </c>
      <c r="B656" s="104" t="str">
        <f>IF(G656="","",VLOOKUP(G656,'Account Codes'!$A$2:$C$788,3,FALSE))</f>
        <v/>
      </c>
      <c r="C656" s="183" t="str">
        <f t="shared" si="79"/>
        <v/>
      </c>
      <c r="D656" s="81"/>
      <c r="E656" s="112" t="str">
        <f>IF(AND(LEN(D656)&gt;0,LEN(C656)&gt;0),"ERROR - please do not enter internal order AND cost centre",IF(LEN(C656)&gt;0,VLOOKUP(C656,'Account Codes'!$E$2:$F$5001,2,FALSE),IF(LEN(D656)&gt;0,VLOOKUP(D656,'Account Codes'!$H$2:$I$12186,2,FALSE),"")))</f>
        <v/>
      </c>
      <c r="F656" s="81"/>
      <c r="G656" s="61"/>
      <c r="H656" s="112" t="str">
        <f>IF(LEN(G656)=0,"",VLOOKUP(VALUE(G656),'Account Codes'!$A$2:$C$788,2,FALSE))</f>
        <v/>
      </c>
      <c r="I656" s="50"/>
      <c r="J656" s="184" t="s">
        <v>18</v>
      </c>
      <c r="K656" s="51"/>
      <c r="L656" s="102">
        <f t="shared" si="72"/>
        <v>0</v>
      </c>
      <c r="M656" s="122">
        <f t="shared" si="73"/>
        <v>0</v>
      </c>
      <c r="N656" s="51"/>
      <c r="O656" s="51"/>
      <c r="P656" s="122">
        <f t="shared" si="74"/>
        <v>0</v>
      </c>
      <c r="Q656" s="179"/>
      <c r="R656" s="175"/>
      <c r="S656" s="176" t="str">
        <f t="shared" si="75"/>
        <v/>
      </c>
      <c r="T656" s="65" t="str">
        <f t="shared" si="76"/>
        <v/>
      </c>
      <c r="U656">
        <f t="shared" si="77"/>
        <v>0</v>
      </c>
      <c r="W656" s="175" t="str">
        <f t="shared" si="78"/>
        <v/>
      </c>
    </row>
    <row r="657" spans="1:23" ht="15" x14ac:dyDescent="0.2">
      <c r="A657" s="102">
        <v>634</v>
      </c>
      <c r="B657" s="104" t="str">
        <f>IF(G657="","",VLOOKUP(G657,'Account Codes'!$A$2:$C$788,3,FALSE))</f>
        <v/>
      </c>
      <c r="C657" s="183" t="str">
        <f t="shared" si="79"/>
        <v/>
      </c>
      <c r="D657" s="81"/>
      <c r="E657" s="112" t="str">
        <f>IF(AND(LEN(D657)&gt;0,LEN(C657)&gt;0),"ERROR - please do not enter internal order AND cost centre",IF(LEN(C657)&gt;0,VLOOKUP(C657,'Account Codes'!$E$2:$F$5001,2,FALSE),IF(LEN(D657)&gt;0,VLOOKUP(D657,'Account Codes'!$H$2:$I$12186,2,FALSE),"")))</f>
        <v/>
      </c>
      <c r="F657" s="81"/>
      <c r="G657" s="61"/>
      <c r="H657" s="112" t="str">
        <f>IF(LEN(G657)=0,"",VLOOKUP(VALUE(G657),'Account Codes'!$A$2:$C$788,2,FALSE))</f>
        <v/>
      </c>
      <c r="I657" s="50"/>
      <c r="J657" s="184" t="s">
        <v>18</v>
      </c>
      <c r="K657" s="51"/>
      <c r="L657" s="102">
        <f t="shared" si="72"/>
        <v>0</v>
      </c>
      <c r="M657" s="122">
        <f t="shared" si="73"/>
        <v>0</v>
      </c>
      <c r="N657" s="51"/>
      <c r="O657" s="51"/>
      <c r="P657" s="122">
        <f t="shared" si="74"/>
        <v>0</v>
      </c>
      <c r="Q657" s="179"/>
      <c r="R657" s="175"/>
      <c r="S657" s="176" t="str">
        <f t="shared" si="75"/>
        <v/>
      </c>
      <c r="T657" s="65" t="str">
        <f t="shared" si="76"/>
        <v/>
      </c>
      <c r="U657">
        <f t="shared" si="77"/>
        <v>0</v>
      </c>
      <c r="W657" s="175" t="str">
        <f t="shared" si="78"/>
        <v/>
      </c>
    </row>
    <row r="658" spans="1:23" ht="15" x14ac:dyDescent="0.2">
      <c r="A658" s="102">
        <v>635</v>
      </c>
      <c r="B658" s="104" t="str">
        <f>IF(G658="","",VLOOKUP(G658,'Account Codes'!$A$2:$C$788,3,FALSE))</f>
        <v/>
      </c>
      <c r="C658" s="183" t="str">
        <f t="shared" si="79"/>
        <v/>
      </c>
      <c r="D658" s="81"/>
      <c r="E658" s="112" t="str">
        <f>IF(AND(LEN(D658)&gt;0,LEN(C658)&gt;0),"ERROR - please do not enter internal order AND cost centre",IF(LEN(C658)&gt;0,VLOOKUP(C658,'Account Codes'!$E$2:$F$5001,2,FALSE),IF(LEN(D658)&gt;0,VLOOKUP(D658,'Account Codes'!$H$2:$I$12186,2,FALSE),"")))</f>
        <v/>
      </c>
      <c r="F658" s="81"/>
      <c r="G658" s="61"/>
      <c r="H658" s="112" t="str">
        <f>IF(LEN(G658)=0,"",VLOOKUP(VALUE(G658),'Account Codes'!$A$2:$C$788,2,FALSE))</f>
        <v/>
      </c>
      <c r="I658" s="50"/>
      <c r="J658" s="184" t="s">
        <v>18</v>
      </c>
      <c r="K658" s="51"/>
      <c r="L658" s="102">
        <f t="shared" si="72"/>
        <v>0</v>
      </c>
      <c r="M658" s="122">
        <f t="shared" si="73"/>
        <v>0</v>
      </c>
      <c r="N658" s="51"/>
      <c r="O658" s="51"/>
      <c r="P658" s="122">
        <f t="shared" si="74"/>
        <v>0</v>
      </c>
      <c r="Q658" s="179"/>
      <c r="R658" s="175"/>
      <c r="S658" s="176" t="str">
        <f t="shared" si="75"/>
        <v/>
      </c>
      <c r="T658" s="65" t="str">
        <f t="shared" si="76"/>
        <v/>
      </c>
      <c r="U658">
        <f t="shared" si="77"/>
        <v>0</v>
      </c>
      <c r="W658" s="175" t="str">
        <f t="shared" si="78"/>
        <v/>
      </c>
    </row>
    <row r="659" spans="1:23" ht="15" x14ac:dyDescent="0.2">
      <c r="A659" s="102">
        <v>636</v>
      </c>
      <c r="B659" s="104" t="str">
        <f>IF(G659="","",VLOOKUP(G659,'Account Codes'!$A$2:$C$788,3,FALSE))</f>
        <v/>
      </c>
      <c r="C659" s="183" t="str">
        <f t="shared" si="79"/>
        <v/>
      </c>
      <c r="D659" s="81"/>
      <c r="E659" s="112" t="str">
        <f>IF(AND(LEN(D659)&gt;0,LEN(C659)&gt;0),"ERROR - please do not enter internal order AND cost centre",IF(LEN(C659)&gt;0,VLOOKUP(C659,'Account Codes'!$E$2:$F$5001,2,FALSE),IF(LEN(D659)&gt;0,VLOOKUP(D659,'Account Codes'!$H$2:$I$12186,2,FALSE),"")))</f>
        <v/>
      </c>
      <c r="F659" s="81"/>
      <c r="G659" s="61"/>
      <c r="H659" s="112" t="str">
        <f>IF(LEN(G659)=0,"",VLOOKUP(VALUE(G659),'Account Codes'!$A$2:$C$788,2,FALSE))</f>
        <v/>
      </c>
      <c r="I659" s="50"/>
      <c r="J659" s="184" t="s">
        <v>18</v>
      </c>
      <c r="K659" s="51"/>
      <c r="L659" s="102">
        <f t="shared" si="72"/>
        <v>0</v>
      </c>
      <c r="M659" s="122">
        <f t="shared" si="73"/>
        <v>0</v>
      </c>
      <c r="N659" s="51"/>
      <c r="O659" s="51"/>
      <c r="P659" s="122">
        <f t="shared" si="74"/>
        <v>0</v>
      </c>
      <c r="Q659" s="179"/>
      <c r="R659" s="175"/>
      <c r="S659" s="176" t="str">
        <f t="shared" si="75"/>
        <v/>
      </c>
      <c r="T659" s="65" t="str">
        <f t="shared" si="76"/>
        <v/>
      </c>
      <c r="U659">
        <f t="shared" si="77"/>
        <v>0</v>
      </c>
      <c r="W659" s="175" t="str">
        <f t="shared" si="78"/>
        <v/>
      </c>
    </row>
    <row r="660" spans="1:23" ht="15" x14ac:dyDescent="0.2">
      <c r="A660" s="102">
        <v>637</v>
      </c>
      <c r="B660" s="104" t="str">
        <f>IF(G660="","",VLOOKUP(G660,'Account Codes'!$A$2:$C$788,3,FALSE))</f>
        <v/>
      </c>
      <c r="C660" s="183" t="str">
        <f t="shared" si="79"/>
        <v/>
      </c>
      <c r="D660" s="81"/>
      <c r="E660" s="112" t="str">
        <f>IF(AND(LEN(D660)&gt;0,LEN(C660)&gt;0),"ERROR - please do not enter internal order AND cost centre",IF(LEN(C660)&gt;0,VLOOKUP(C660,'Account Codes'!$E$2:$F$5001,2,FALSE),IF(LEN(D660)&gt;0,VLOOKUP(D660,'Account Codes'!$H$2:$I$12186,2,FALSE),"")))</f>
        <v/>
      </c>
      <c r="F660" s="81"/>
      <c r="G660" s="61"/>
      <c r="H660" s="112" t="str">
        <f>IF(LEN(G660)=0,"",VLOOKUP(VALUE(G660),'Account Codes'!$A$2:$C$788,2,FALSE))</f>
        <v/>
      </c>
      <c r="I660" s="50"/>
      <c r="J660" s="184" t="s">
        <v>18</v>
      </c>
      <c r="K660" s="51"/>
      <c r="L660" s="102">
        <f t="shared" si="72"/>
        <v>0</v>
      </c>
      <c r="M660" s="122">
        <f t="shared" si="73"/>
        <v>0</v>
      </c>
      <c r="N660" s="51"/>
      <c r="O660" s="51"/>
      <c r="P660" s="122">
        <f t="shared" si="74"/>
        <v>0</v>
      </c>
      <c r="Q660" s="179"/>
      <c r="R660" s="175"/>
      <c r="S660" s="176" t="str">
        <f t="shared" si="75"/>
        <v/>
      </c>
      <c r="T660" s="65" t="str">
        <f t="shared" si="76"/>
        <v/>
      </c>
      <c r="U660">
        <f t="shared" si="77"/>
        <v>0</v>
      </c>
      <c r="W660" s="175" t="str">
        <f t="shared" si="78"/>
        <v/>
      </c>
    </row>
    <row r="661" spans="1:23" ht="15" x14ac:dyDescent="0.2">
      <c r="A661" s="102">
        <v>638</v>
      </c>
      <c r="B661" s="104" t="str">
        <f>IF(G661="","",VLOOKUP(G661,'Account Codes'!$A$2:$C$788,3,FALSE))</f>
        <v/>
      </c>
      <c r="C661" s="183" t="str">
        <f t="shared" si="79"/>
        <v/>
      </c>
      <c r="D661" s="81"/>
      <c r="E661" s="112" t="str">
        <f>IF(AND(LEN(D661)&gt;0,LEN(C661)&gt;0),"ERROR - please do not enter internal order AND cost centre",IF(LEN(C661)&gt;0,VLOOKUP(C661,'Account Codes'!$E$2:$F$5001,2,FALSE),IF(LEN(D661)&gt;0,VLOOKUP(D661,'Account Codes'!$H$2:$I$12186,2,FALSE),"")))</f>
        <v/>
      </c>
      <c r="F661" s="81"/>
      <c r="G661" s="61"/>
      <c r="H661" s="112" t="str">
        <f>IF(LEN(G661)=0,"",VLOOKUP(VALUE(G661),'Account Codes'!$A$2:$C$788,2,FALSE))</f>
        <v/>
      </c>
      <c r="I661" s="50"/>
      <c r="J661" s="184" t="s">
        <v>18</v>
      </c>
      <c r="K661" s="51"/>
      <c r="L661" s="102">
        <f t="shared" si="72"/>
        <v>0</v>
      </c>
      <c r="M661" s="122">
        <f t="shared" si="73"/>
        <v>0</v>
      </c>
      <c r="N661" s="51"/>
      <c r="O661" s="51"/>
      <c r="P661" s="122">
        <f t="shared" si="74"/>
        <v>0</v>
      </c>
      <c r="Q661" s="179"/>
      <c r="R661" s="175"/>
      <c r="S661" s="176" t="str">
        <f t="shared" si="75"/>
        <v/>
      </c>
      <c r="T661" s="65" t="str">
        <f t="shared" si="76"/>
        <v/>
      </c>
      <c r="U661">
        <f t="shared" si="77"/>
        <v>0</v>
      </c>
      <c r="W661" s="175" t="str">
        <f t="shared" si="78"/>
        <v/>
      </c>
    </row>
    <row r="662" spans="1:23" ht="15" x14ac:dyDescent="0.2">
      <c r="A662" s="102">
        <v>639</v>
      </c>
      <c r="B662" s="104" t="str">
        <f>IF(G662="","",VLOOKUP(G662,'Account Codes'!$A$2:$C$788,3,FALSE))</f>
        <v/>
      </c>
      <c r="C662" s="183" t="str">
        <f t="shared" si="79"/>
        <v/>
      </c>
      <c r="D662" s="81"/>
      <c r="E662" s="112" t="str">
        <f>IF(AND(LEN(D662)&gt;0,LEN(C662)&gt;0),"ERROR - please do not enter internal order AND cost centre",IF(LEN(C662)&gt;0,VLOOKUP(C662,'Account Codes'!$E$2:$F$5001,2,FALSE),IF(LEN(D662)&gt;0,VLOOKUP(D662,'Account Codes'!$H$2:$I$12186,2,FALSE),"")))</f>
        <v/>
      </c>
      <c r="F662" s="81"/>
      <c r="G662" s="61"/>
      <c r="H662" s="112" t="str">
        <f>IF(LEN(G662)=0,"",VLOOKUP(VALUE(G662),'Account Codes'!$A$2:$C$788,2,FALSE))</f>
        <v/>
      </c>
      <c r="I662" s="50"/>
      <c r="J662" s="184" t="s">
        <v>18</v>
      </c>
      <c r="K662" s="51"/>
      <c r="L662" s="102">
        <f t="shared" si="72"/>
        <v>0</v>
      </c>
      <c r="M662" s="122">
        <f t="shared" si="73"/>
        <v>0</v>
      </c>
      <c r="N662" s="51"/>
      <c r="O662" s="51"/>
      <c r="P662" s="122">
        <f t="shared" si="74"/>
        <v>0</v>
      </c>
      <c r="Q662" s="179"/>
      <c r="R662" s="175"/>
      <c r="S662" s="176" t="str">
        <f t="shared" si="75"/>
        <v/>
      </c>
      <c r="T662" s="65" t="str">
        <f t="shared" si="76"/>
        <v/>
      </c>
      <c r="U662">
        <f t="shared" si="77"/>
        <v>0</v>
      </c>
      <c r="W662" s="175" t="str">
        <f t="shared" si="78"/>
        <v/>
      </c>
    </row>
    <row r="663" spans="1:23" ht="15" x14ac:dyDescent="0.2">
      <c r="A663" s="102">
        <v>640</v>
      </c>
      <c r="B663" s="104" t="str">
        <f>IF(G663="","",VLOOKUP(G663,'Account Codes'!$A$2:$C$788,3,FALSE))</f>
        <v/>
      </c>
      <c r="C663" s="183" t="str">
        <f t="shared" si="79"/>
        <v/>
      </c>
      <c r="D663" s="81"/>
      <c r="E663" s="112" t="str">
        <f>IF(AND(LEN(D663)&gt;0,LEN(C663)&gt;0),"ERROR - please do not enter internal order AND cost centre",IF(LEN(C663)&gt;0,VLOOKUP(C663,'Account Codes'!$E$2:$F$5001,2,FALSE),IF(LEN(D663)&gt;0,VLOOKUP(D663,'Account Codes'!$H$2:$I$12186,2,FALSE),"")))</f>
        <v/>
      </c>
      <c r="F663" s="81"/>
      <c r="G663" s="61"/>
      <c r="H663" s="112" t="str">
        <f>IF(LEN(G663)=0,"",VLOOKUP(VALUE(G663),'Account Codes'!$A$2:$C$788,2,FALSE))</f>
        <v/>
      </c>
      <c r="I663" s="50"/>
      <c r="J663" s="184" t="s">
        <v>18</v>
      </c>
      <c r="K663" s="51"/>
      <c r="L663" s="102">
        <f t="shared" si="72"/>
        <v>0</v>
      </c>
      <c r="M663" s="122">
        <f t="shared" si="73"/>
        <v>0</v>
      </c>
      <c r="N663" s="51"/>
      <c r="O663" s="51"/>
      <c r="P663" s="122">
        <f t="shared" si="74"/>
        <v>0</v>
      </c>
      <c r="Q663" s="179"/>
      <c r="R663" s="175"/>
      <c r="S663" s="176" t="str">
        <f t="shared" si="75"/>
        <v/>
      </c>
      <c r="T663" s="65" t="str">
        <f t="shared" si="76"/>
        <v/>
      </c>
      <c r="U663">
        <f t="shared" si="77"/>
        <v>0</v>
      </c>
      <c r="W663" s="175" t="str">
        <f t="shared" si="78"/>
        <v/>
      </c>
    </row>
    <row r="664" spans="1:23" ht="15" x14ac:dyDescent="0.2">
      <c r="A664" s="102">
        <v>641</v>
      </c>
      <c r="B664" s="104" t="str">
        <f>IF(G664="","",VLOOKUP(G664,'Account Codes'!$A$2:$C$788,3,FALSE))</f>
        <v/>
      </c>
      <c r="C664" s="183" t="str">
        <f t="shared" si="79"/>
        <v/>
      </c>
      <c r="D664" s="81"/>
      <c r="E664" s="112" t="str">
        <f>IF(AND(LEN(D664)&gt;0,LEN(C664)&gt;0),"ERROR - please do not enter internal order AND cost centre",IF(LEN(C664)&gt;0,VLOOKUP(C664,'Account Codes'!$E$2:$F$5001,2,FALSE),IF(LEN(D664)&gt;0,VLOOKUP(D664,'Account Codes'!$H$2:$I$12186,2,FALSE),"")))</f>
        <v/>
      </c>
      <c r="F664" s="81"/>
      <c r="G664" s="61"/>
      <c r="H664" s="112" t="str">
        <f>IF(LEN(G664)=0,"",VLOOKUP(VALUE(G664),'Account Codes'!$A$2:$C$788,2,FALSE))</f>
        <v/>
      </c>
      <c r="I664" s="50"/>
      <c r="J664" s="184" t="s">
        <v>18</v>
      </c>
      <c r="K664" s="51"/>
      <c r="L664" s="102">
        <f t="shared" si="72"/>
        <v>0</v>
      </c>
      <c r="M664" s="122">
        <f t="shared" si="73"/>
        <v>0</v>
      </c>
      <c r="N664" s="51"/>
      <c r="O664" s="51"/>
      <c r="P664" s="122">
        <f t="shared" si="74"/>
        <v>0</v>
      </c>
      <c r="Q664" s="179"/>
      <c r="R664" s="175"/>
      <c r="S664" s="176" t="str">
        <f t="shared" si="75"/>
        <v/>
      </c>
      <c r="T664" s="65" t="str">
        <f t="shared" si="76"/>
        <v/>
      </c>
      <c r="U664">
        <f t="shared" si="77"/>
        <v>0</v>
      </c>
      <c r="W664" s="175" t="str">
        <f t="shared" si="78"/>
        <v/>
      </c>
    </row>
    <row r="665" spans="1:23" ht="15" x14ac:dyDescent="0.2">
      <c r="A665" s="102">
        <v>642</v>
      </c>
      <c r="B665" s="104" t="str">
        <f>IF(G665="","",VLOOKUP(G665,'Account Codes'!$A$2:$C$788,3,FALSE))</f>
        <v/>
      </c>
      <c r="C665" s="183" t="str">
        <f t="shared" si="79"/>
        <v/>
      </c>
      <c r="D665" s="81"/>
      <c r="E665" s="112" t="str">
        <f>IF(AND(LEN(D665)&gt;0,LEN(C665)&gt;0),"ERROR - please do not enter internal order AND cost centre",IF(LEN(C665)&gt;0,VLOOKUP(C665,'Account Codes'!$E$2:$F$5001,2,FALSE),IF(LEN(D665)&gt;0,VLOOKUP(D665,'Account Codes'!$H$2:$I$12186,2,FALSE),"")))</f>
        <v/>
      </c>
      <c r="F665" s="81"/>
      <c r="G665" s="61"/>
      <c r="H665" s="112" t="str">
        <f>IF(LEN(G665)=0,"",VLOOKUP(VALUE(G665),'Account Codes'!$A$2:$C$788,2,FALSE))</f>
        <v/>
      </c>
      <c r="I665" s="50"/>
      <c r="J665" s="184" t="s">
        <v>18</v>
      </c>
      <c r="K665" s="51"/>
      <c r="L665" s="102">
        <f t="shared" ref="L665:L728" si="80">IF((M665+P665)&gt;49,("ERROR!"),SUM(M665+P665))</f>
        <v>0</v>
      </c>
      <c r="M665" s="122">
        <f t="shared" ref="M665:M728" si="81">LEN(K665)</f>
        <v>0</v>
      </c>
      <c r="N665" s="51"/>
      <c r="O665" s="51"/>
      <c r="P665" s="122">
        <f t="shared" ref="P665:P728" si="82">LEN(O665)</f>
        <v>0</v>
      </c>
      <c r="Q665" s="179"/>
      <c r="R665" s="175"/>
      <c r="S665" s="176" t="str">
        <f t="shared" ref="S665:S728" si="83">IF(G665="","",IF(N665="",1,""))</f>
        <v/>
      </c>
      <c r="T665" s="65" t="str">
        <f t="shared" ref="T665:T728" si="84">IF(G665="","",IF(O665="",1,""))</f>
        <v/>
      </c>
      <c r="U665">
        <f t="shared" ref="U665:U728" si="85">SUM(S665:T665)</f>
        <v>0</v>
      </c>
      <c r="W665" s="175" t="str">
        <f t="shared" ref="W665:W728" si="86">IF(U665=0,"","Please enter a value for Counter Party Type and Name")</f>
        <v/>
      </c>
    </row>
    <row r="666" spans="1:23" ht="15" x14ac:dyDescent="0.2">
      <c r="A666" s="102">
        <v>643</v>
      </c>
      <c r="B666" s="104" t="str">
        <f>IF(G666="","",VLOOKUP(G666,'Account Codes'!$A$2:$C$788,3,FALSE))</f>
        <v/>
      </c>
      <c r="C666" s="183" t="str">
        <f t="shared" ref="C666:C729" si="87">IF(G665="","",$N$2)</f>
        <v/>
      </c>
      <c r="D666" s="81"/>
      <c r="E666" s="112" t="str">
        <f>IF(AND(LEN(D666)&gt;0,LEN(C666)&gt;0),"ERROR - please do not enter internal order AND cost centre",IF(LEN(C666)&gt;0,VLOOKUP(C666,'Account Codes'!$E$2:$F$5001,2,FALSE),IF(LEN(D666)&gt;0,VLOOKUP(D666,'Account Codes'!$H$2:$I$12186,2,FALSE),"")))</f>
        <v/>
      </c>
      <c r="F666" s="81"/>
      <c r="G666" s="61"/>
      <c r="H666" s="112" t="str">
        <f>IF(LEN(G666)=0,"",VLOOKUP(VALUE(G666),'Account Codes'!$A$2:$C$788,2,FALSE))</f>
        <v/>
      </c>
      <c r="I666" s="50"/>
      <c r="J666" s="184" t="s">
        <v>18</v>
      </c>
      <c r="K666" s="51"/>
      <c r="L666" s="102">
        <f t="shared" si="80"/>
        <v>0</v>
      </c>
      <c r="M666" s="122">
        <f t="shared" si="81"/>
        <v>0</v>
      </c>
      <c r="N666" s="51"/>
      <c r="O666" s="51"/>
      <c r="P666" s="122">
        <f t="shared" si="82"/>
        <v>0</v>
      </c>
      <c r="Q666" s="179"/>
      <c r="R666" s="175"/>
      <c r="S666" s="176" t="str">
        <f t="shared" si="83"/>
        <v/>
      </c>
      <c r="T666" s="65" t="str">
        <f t="shared" si="84"/>
        <v/>
      </c>
      <c r="U666">
        <f t="shared" si="85"/>
        <v>0</v>
      </c>
      <c r="W666" s="175" t="str">
        <f t="shared" si="86"/>
        <v/>
      </c>
    </row>
    <row r="667" spans="1:23" ht="15" x14ac:dyDescent="0.2">
      <c r="A667" s="102">
        <v>644</v>
      </c>
      <c r="B667" s="104" t="str">
        <f>IF(G667="","",VLOOKUP(G667,'Account Codes'!$A$2:$C$788,3,FALSE))</f>
        <v/>
      </c>
      <c r="C667" s="183" t="str">
        <f t="shared" si="87"/>
        <v/>
      </c>
      <c r="D667" s="81"/>
      <c r="E667" s="112" t="str">
        <f>IF(AND(LEN(D667)&gt;0,LEN(C667)&gt;0),"ERROR - please do not enter internal order AND cost centre",IF(LEN(C667)&gt;0,VLOOKUP(C667,'Account Codes'!$E$2:$F$5001,2,FALSE),IF(LEN(D667)&gt;0,VLOOKUP(D667,'Account Codes'!$H$2:$I$12186,2,FALSE),"")))</f>
        <v/>
      </c>
      <c r="F667" s="81"/>
      <c r="G667" s="61"/>
      <c r="H667" s="112" t="str">
        <f>IF(LEN(G667)=0,"",VLOOKUP(VALUE(G667),'Account Codes'!$A$2:$C$788,2,FALSE))</f>
        <v/>
      </c>
      <c r="I667" s="50"/>
      <c r="J667" s="184" t="s">
        <v>18</v>
      </c>
      <c r="K667" s="51"/>
      <c r="L667" s="102">
        <f t="shared" si="80"/>
        <v>0</v>
      </c>
      <c r="M667" s="122">
        <f t="shared" si="81"/>
        <v>0</v>
      </c>
      <c r="N667" s="51"/>
      <c r="O667" s="51"/>
      <c r="P667" s="122">
        <f t="shared" si="82"/>
        <v>0</v>
      </c>
      <c r="Q667" s="179"/>
      <c r="R667" s="175"/>
      <c r="S667" s="176" t="str">
        <f t="shared" si="83"/>
        <v/>
      </c>
      <c r="T667" s="65" t="str">
        <f t="shared" si="84"/>
        <v/>
      </c>
      <c r="U667">
        <f t="shared" si="85"/>
        <v>0</v>
      </c>
      <c r="W667" s="175" t="str">
        <f t="shared" si="86"/>
        <v/>
      </c>
    </row>
    <row r="668" spans="1:23" ht="15" x14ac:dyDescent="0.2">
      <c r="A668" s="102">
        <v>645</v>
      </c>
      <c r="B668" s="104" t="str">
        <f>IF(G668="","",VLOOKUP(G668,'Account Codes'!$A$2:$C$788,3,FALSE))</f>
        <v/>
      </c>
      <c r="C668" s="183" t="str">
        <f t="shared" si="87"/>
        <v/>
      </c>
      <c r="D668" s="81"/>
      <c r="E668" s="112" t="str">
        <f>IF(AND(LEN(D668)&gt;0,LEN(C668)&gt;0),"ERROR - please do not enter internal order AND cost centre",IF(LEN(C668)&gt;0,VLOOKUP(C668,'Account Codes'!$E$2:$F$5001,2,FALSE),IF(LEN(D668)&gt;0,VLOOKUP(D668,'Account Codes'!$H$2:$I$12186,2,FALSE),"")))</f>
        <v/>
      </c>
      <c r="F668" s="81"/>
      <c r="G668" s="61"/>
      <c r="H668" s="112" t="str">
        <f>IF(LEN(G668)=0,"",VLOOKUP(VALUE(G668),'Account Codes'!$A$2:$C$788,2,FALSE))</f>
        <v/>
      </c>
      <c r="I668" s="50"/>
      <c r="J668" s="184" t="s">
        <v>18</v>
      </c>
      <c r="K668" s="51"/>
      <c r="L668" s="102">
        <f t="shared" si="80"/>
        <v>0</v>
      </c>
      <c r="M668" s="122">
        <f t="shared" si="81"/>
        <v>0</v>
      </c>
      <c r="N668" s="51"/>
      <c r="O668" s="51"/>
      <c r="P668" s="122">
        <f t="shared" si="82"/>
        <v>0</v>
      </c>
      <c r="Q668" s="179"/>
      <c r="R668" s="175"/>
      <c r="S668" s="176" t="str">
        <f t="shared" si="83"/>
        <v/>
      </c>
      <c r="T668" s="65" t="str">
        <f t="shared" si="84"/>
        <v/>
      </c>
      <c r="U668">
        <f t="shared" si="85"/>
        <v>0</v>
      </c>
      <c r="W668" s="175" t="str">
        <f t="shared" si="86"/>
        <v/>
      </c>
    </row>
    <row r="669" spans="1:23" ht="15" x14ac:dyDescent="0.2">
      <c r="A669" s="102">
        <v>646</v>
      </c>
      <c r="B669" s="104" t="str">
        <f>IF(G669="","",VLOOKUP(G669,'Account Codes'!$A$2:$C$788,3,FALSE))</f>
        <v/>
      </c>
      <c r="C669" s="183" t="str">
        <f t="shared" si="87"/>
        <v/>
      </c>
      <c r="D669" s="81"/>
      <c r="E669" s="112" t="str">
        <f>IF(AND(LEN(D669)&gt;0,LEN(C669)&gt;0),"ERROR - please do not enter internal order AND cost centre",IF(LEN(C669)&gt;0,VLOOKUP(C669,'Account Codes'!$E$2:$F$5001,2,FALSE),IF(LEN(D669)&gt;0,VLOOKUP(D669,'Account Codes'!$H$2:$I$12186,2,FALSE),"")))</f>
        <v/>
      </c>
      <c r="F669" s="81"/>
      <c r="G669" s="61"/>
      <c r="H669" s="112" t="str">
        <f>IF(LEN(G669)=0,"",VLOOKUP(VALUE(G669),'Account Codes'!$A$2:$C$788,2,FALSE))</f>
        <v/>
      </c>
      <c r="I669" s="50"/>
      <c r="J669" s="184" t="s">
        <v>18</v>
      </c>
      <c r="K669" s="51"/>
      <c r="L669" s="102">
        <f t="shared" si="80"/>
        <v>0</v>
      </c>
      <c r="M669" s="122">
        <f t="shared" si="81"/>
        <v>0</v>
      </c>
      <c r="N669" s="51"/>
      <c r="O669" s="51"/>
      <c r="P669" s="122">
        <f t="shared" si="82"/>
        <v>0</v>
      </c>
      <c r="Q669" s="179"/>
      <c r="R669" s="175"/>
      <c r="S669" s="176" t="str">
        <f t="shared" si="83"/>
        <v/>
      </c>
      <c r="T669" s="65" t="str">
        <f t="shared" si="84"/>
        <v/>
      </c>
      <c r="U669">
        <f t="shared" si="85"/>
        <v>0</v>
      </c>
      <c r="W669" s="175" t="str">
        <f t="shared" si="86"/>
        <v/>
      </c>
    </row>
    <row r="670" spans="1:23" ht="15" x14ac:dyDescent="0.2">
      <c r="A670" s="102">
        <v>647</v>
      </c>
      <c r="B670" s="104" t="str">
        <f>IF(G670="","",VLOOKUP(G670,'Account Codes'!$A$2:$C$788,3,FALSE))</f>
        <v/>
      </c>
      <c r="C670" s="183" t="str">
        <f t="shared" si="87"/>
        <v/>
      </c>
      <c r="D670" s="81"/>
      <c r="E670" s="112" t="str">
        <f>IF(AND(LEN(D670)&gt;0,LEN(C670)&gt;0),"ERROR - please do not enter internal order AND cost centre",IF(LEN(C670)&gt;0,VLOOKUP(C670,'Account Codes'!$E$2:$F$5001,2,FALSE),IF(LEN(D670)&gt;0,VLOOKUP(D670,'Account Codes'!$H$2:$I$12186,2,FALSE),"")))</f>
        <v/>
      </c>
      <c r="F670" s="81"/>
      <c r="G670" s="61"/>
      <c r="H670" s="112" t="str">
        <f>IF(LEN(G670)=0,"",VLOOKUP(VALUE(G670),'Account Codes'!$A$2:$C$788,2,FALSE))</f>
        <v/>
      </c>
      <c r="I670" s="50"/>
      <c r="J670" s="184" t="s">
        <v>18</v>
      </c>
      <c r="K670" s="51"/>
      <c r="L670" s="102">
        <f t="shared" si="80"/>
        <v>0</v>
      </c>
      <c r="M670" s="122">
        <f t="shared" si="81"/>
        <v>0</v>
      </c>
      <c r="N670" s="51"/>
      <c r="O670" s="51"/>
      <c r="P670" s="122">
        <f t="shared" si="82"/>
        <v>0</v>
      </c>
      <c r="Q670" s="179"/>
      <c r="R670" s="175"/>
      <c r="S670" s="176" t="str">
        <f t="shared" si="83"/>
        <v/>
      </c>
      <c r="T670" s="65" t="str">
        <f t="shared" si="84"/>
        <v/>
      </c>
      <c r="U670">
        <f t="shared" si="85"/>
        <v>0</v>
      </c>
      <c r="W670" s="175" t="str">
        <f t="shared" si="86"/>
        <v/>
      </c>
    </row>
    <row r="671" spans="1:23" ht="15" x14ac:dyDescent="0.2">
      <c r="A671" s="102">
        <v>648</v>
      </c>
      <c r="B671" s="104" t="str">
        <f>IF(G671="","",VLOOKUP(G671,'Account Codes'!$A$2:$C$788,3,FALSE))</f>
        <v/>
      </c>
      <c r="C671" s="183" t="str">
        <f t="shared" si="87"/>
        <v/>
      </c>
      <c r="D671" s="81"/>
      <c r="E671" s="112" t="str">
        <f>IF(AND(LEN(D671)&gt;0,LEN(C671)&gt;0),"ERROR - please do not enter internal order AND cost centre",IF(LEN(C671)&gt;0,VLOOKUP(C671,'Account Codes'!$E$2:$F$5001,2,FALSE),IF(LEN(D671)&gt;0,VLOOKUP(D671,'Account Codes'!$H$2:$I$12186,2,FALSE),"")))</f>
        <v/>
      </c>
      <c r="F671" s="81"/>
      <c r="G671" s="61"/>
      <c r="H671" s="112" t="str">
        <f>IF(LEN(G671)=0,"",VLOOKUP(VALUE(G671),'Account Codes'!$A$2:$C$788,2,FALSE))</f>
        <v/>
      </c>
      <c r="I671" s="50"/>
      <c r="J671" s="184" t="s">
        <v>18</v>
      </c>
      <c r="K671" s="51"/>
      <c r="L671" s="102">
        <f t="shared" si="80"/>
        <v>0</v>
      </c>
      <c r="M671" s="122">
        <f t="shared" si="81"/>
        <v>0</v>
      </c>
      <c r="N671" s="51"/>
      <c r="O671" s="51"/>
      <c r="P671" s="122">
        <f t="shared" si="82"/>
        <v>0</v>
      </c>
      <c r="Q671" s="179"/>
      <c r="R671" s="175"/>
      <c r="S671" s="176" t="str">
        <f t="shared" si="83"/>
        <v/>
      </c>
      <c r="T671" s="65" t="str">
        <f t="shared" si="84"/>
        <v/>
      </c>
      <c r="U671">
        <f t="shared" si="85"/>
        <v>0</v>
      </c>
      <c r="W671" s="175" t="str">
        <f t="shared" si="86"/>
        <v/>
      </c>
    </row>
    <row r="672" spans="1:23" ht="15" x14ac:dyDescent="0.2">
      <c r="A672" s="102">
        <v>649</v>
      </c>
      <c r="B672" s="104" t="str">
        <f>IF(G672="","",VLOOKUP(G672,'Account Codes'!$A$2:$C$788,3,FALSE))</f>
        <v/>
      </c>
      <c r="C672" s="183" t="str">
        <f t="shared" si="87"/>
        <v/>
      </c>
      <c r="D672" s="81"/>
      <c r="E672" s="112" t="str">
        <f>IF(AND(LEN(D672)&gt;0,LEN(C672)&gt;0),"ERROR - please do not enter internal order AND cost centre",IF(LEN(C672)&gt;0,VLOOKUP(C672,'Account Codes'!$E$2:$F$5001,2,FALSE),IF(LEN(D672)&gt;0,VLOOKUP(D672,'Account Codes'!$H$2:$I$12186,2,FALSE),"")))</f>
        <v/>
      </c>
      <c r="F672" s="81"/>
      <c r="G672" s="61"/>
      <c r="H672" s="112" t="str">
        <f>IF(LEN(G672)=0,"",VLOOKUP(VALUE(G672),'Account Codes'!$A$2:$C$788,2,FALSE))</f>
        <v/>
      </c>
      <c r="I672" s="50"/>
      <c r="J672" s="184" t="s">
        <v>18</v>
      </c>
      <c r="K672" s="51"/>
      <c r="L672" s="102">
        <f t="shared" si="80"/>
        <v>0</v>
      </c>
      <c r="M672" s="122">
        <f t="shared" si="81"/>
        <v>0</v>
      </c>
      <c r="N672" s="51"/>
      <c r="O672" s="51"/>
      <c r="P672" s="122">
        <f t="shared" si="82"/>
        <v>0</v>
      </c>
      <c r="Q672" s="179"/>
      <c r="R672" s="175"/>
      <c r="S672" s="176" t="str">
        <f t="shared" si="83"/>
        <v/>
      </c>
      <c r="T672" s="65" t="str">
        <f t="shared" si="84"/>
        <v/>
      </c>
      <c r="U672">
        <f t="shared" si="85"/>
        <v>0</v>
      </c>
      <c r="W672" s="175" t="str">
        <f t="shared" si="86"/>
        <v/>
      </c>
    </row>
    <row r="673" spans="1:23" ht="15" x14ac:dyDescent="0.2">
      <c r="A673" s="102">
        <v>650</v>
      </c>
      <c r="B673" s="104" t="str">
        <f>IF(G673="","",VLOOKUP(G673,'Account Codes'!$A$2:$C$788,3,FALSE))</f>
        <v/>
      </c>
      <c r="C673" s="183" t="str">
        <f t="shared" si="87"/>
        <v/>
      </c>
      <c r="D673" s="81"/>
      <c r="E673" s="112" t="str">
        <f>IF(AND(LEN(D673)&gt;0,LEN(C673)&gt;0),"ERROR - please do not enter internal order AND cost centre",IF(LEN(C673)&gt;0,VLOOKUP(C673,'Account Codes'!$E$2:$F$5001,2,FALSE),IF(LEN(D673)&gt;0,VLOOKUP(D673,'Account Codes'!$H$2:$I$12186,2,FALSE),"")))</f>
        <v/>
      </c>
      <c r="F673" s="81"/>
      <c r="G673" s="61"/>
      <c r="H673" s="112" t="str">
        <f>IF(LEN(G673)=0,"",VLOOKUP(VALUE(G673),'Account Codes'!$A$2:$C$788,2,FALSE))</f>
        <v/>
      </c>
      <c r="I673" s="50"/>
      <c r="J673" s="184" t="s">
        <v>18</v>
      </c>
      <c r="K673" s="51"/>
      <c r="L673" s="102">
        <f t="shared" si="80"/>
        <v>0</v>
      </c>
      <c r="M673" s="122">
        <f t="shared" si="81"/>
        <v>0</v>
      </c>
      <c r="N673" s="51"/>
      <c r="O673" s="51"/>
      <c r="P673" s="122">
        <f t="shared" si="82"/>
        <v>0</v>
      </c>
      <c r="Q673" s="179"/>
      <c r="R673" s="175"/>
      <c r="S673" s="176" t="str">
        <f t="shared" si="83"/>
        <v/>
      </c>
      <c r="T673" s="65" t="str">
        <f t="shared" si="84"/>
        <v/>
      </c>
      <c r="U673">
        <f t="shared" si="85"/>
        <v>0</v>
      </c>
      <c r="W673" s="175" t="str">
        <f t="shared" si="86"/>
        <v/>
      </c>
    </row>
    <row r="674" spans="1:23" ht="15" x14ac:dyDescent="0.2">
      <c r="A674" s="102">
        <v>651</v>
      </c>
      <c r="B674" s="104" t="str">
        <f>IF(G674="","",VLOOKUP(G674,'Account Codes'!$A$2:$C$788,3,FALSE))</f>
        <v/>
      </c>
      <c r="C674" s="183" t="str">
        <f t="shared" si="87"/>
        <v/>
      </c>
      <c r="D674" s="81"/>
      <c r="E674" s="112" t="str">
        <f>IF(AND(LEN(D674)&gt;0,LEN(C674)&gt;0),"ERROR - please do not enter internal order AND cost centre",IF(LEN(C674)&gt;0,VLOOKUP(C674,'Account Codes'!$E$2:$F$5001,2,FALSE),IF(LEN(D674)&gt;0,VLOOKUP(D674,'Account Codes'!$H$2:$I$12186,2,FALSE),"")))</f>
        <v/>
      </c>
      <c r="F674" s="81"/>
      <c r="G674" s="61"/>
      <c r="H674" s="112" t="str">
        <f>IF(LEN(G674)=0,"",VLOOKUP(VALUE(G674),'Account Codes'!$A$2:$C$788,2,FALSE))</f>
        <v/>
      </c>
      <c r="I674" s="50"/>
      <c r="J674" s="184" t="s">
        <v>18</v>
      </c>
      <c r="K674" s="51"/>
      <c r="L674" s="102">
        <f t="shared" si="80"/>
        <v>0</v>
      </c>
      <c r="M674" s="122">
        <f t="shared" si="81"/>
        <v>0</v>
      </c>
      <c r="N674" s="51"/>
      <c r="O674" s="51"/>
      <c r="P674" s="122">
        <f t="shared" si="82"/>
        <v>0</v>
      </c>
      <c r="Q674" s="179"/>
      <c r="R674" s="175"/>
      <c r="S674" s="176" t="str">
        <f t="shared" si="83"/>
        <v/>
      </c>
      <c r="T674" s="65" t="str">
        <f t="shared" si="84"/>
        <v/>
      </c>
      <c r="U674">
        <f t="shared" si="85"/>
        <v>0</v>
      </c>
      <c r="W674" s="175" t="str">
        <f t="shared" si="86"/>
        <v/>
      </c>
    </row>
    <row r="675" spans="1:23" ht="15" x14ac:dyDescent="0.2">
      <c r="A675" s="102">
        <v>652</v>
      </c>
      <c r="B675" s="104" t="str">
        <f>IF(G675="","",VLOOKUP(G675,'Account Codes'!$A$2:$C$788,3,FALSE))</f>
        <v/>
      </c>
      <c r="C675" s="183" t="str">
        <f t="shared" si="87"/>
        <v/>
      </c>
      <c r="D675" s="81"/>
      <c r="E675" s="112" t="str">
        <f>IF(AND(LEN(D675)&gt;0,LEN(C675)&gt;0),"ERROR - please do not enter internal order AND cost centre",IF(LEN(C675)&gt;0,VLOOKUP(C675,'Account Codes'!$E$2:$F$5001,2,FALSE),IF(LEN(D675)&gt;0,VLOOKUP(D675,'Account Codes'!$H$2:$I$12186,2,FALSE),"")))</f>
        <v/>
      </c>
      <c r="F675" s="81"/>
      <c r="G675" s="61"/>
      <c r="H675" s="112" t="str">
        <f>IF(LEN(G675)=0,"",VLOOKUP(VALUE(G675),'Account Codes'!$A$2:$C$788,2,FALSE))</f>
        <v/>
      </c>
      <c r="I675" s="50"/>
      <c r="J675" s="184" t="s">
        <v>18</v>
      </c>
      <c r="K675" s="51"/>
      <c r="L675" s="102">
        <f t="shared" si="80"/>
        <v>0</v>
      </c>
      <c r="M675" s="122">
        <f t="shared" si="81"/>
        <v>0</v>
      </c>
      <c r="N675" s="51"/>
      <c r="O675" s="51"/>
      <c r="P675" s="122">
        <f t="shared" si="82"/>
        <v>0</v>
      </c>
      <c r="Q675" s="179"/>
      <c r="R675" s="175"/>
      <c r="S675" s="176" t="str">
        <f t="shared" si="83"/>
        <v/>
      </c>
      <c r="T675" s="65" t="str">
        <f t="shared" si="84"/>
        <v/>
      </c>
      <c r="U675">
        <f t="shared" si="85"/>
        <v>0</v>
      </c>
      <c r="W675" s="175" t="str">
        <f t="shared" si="86"/>
        <v/>
      </c>
    </row>
    <row r="676" spans="1:23" ht="15" x14ac:dyDescent="0.2">
      <c r="A676" s="102">
        <v>653</v>
      </c>
      <c r="B676" s="104" t="str">
        <f>IF(G676="","",VLOOKUP(G676,'Account Codes'!$A$2:$C$788,3,FALSE))</f>
        <v/>
      </c>
      <c r="C676" s="183" t="str">
        <f t="shared" si="87"/>
        <v/>
      </c>
      <c r="D676" s="81"/>
      <c r="E676" s="112" t="str">
        <f>IF(AND(LEN(D676)&gt;0,LEN(C676)&gt;0),"ERROR - please do not enter internal order AND cost centre",IF(LEN(C676)&gt;0,VLOOKUP(C676,'Account Codes'!$E$2:$F$5001,2,FALSE),IF(LEN(D676)&gt;0,VLOOKUP(D676,'Account Codes'!$H$2:$I$12186,2,FALSE),"")))</f>
        <v/>
      </c>
      <c r="F676" s="81"/>
      <c r="G676" s="61"/>
      <c r="H676" s="112" t="str">
        <f>IF(LEN(G676)=0,"",VLOOKUP(VALUE(G676),'Account Codes'!$A$2:$C$788,2,FALSE))</f>
        <v/>
      </c>
      <c r="I676" s="50"/>
      <c r="J676" s="184" t="s">
        <v>18</v>
      </c>
      <c r="K676" s="51"/>
      <c r="L676" s="102">
        <f t="shared" si="80"/>
        <v>0</v>
      </c>
      <c r="M676" s="122">
        <f t="shared" si="81"/>
        <v>0</v>
      </c>
      <c r="N676" s="51"/>
      <c r="O676" s="51"/>
      <c r="P676" s="122">
        <f t="shared" si="82"/>
        <v>0</v>
      </c>
      <c r="Q676" s="179"/>
      <c r="R676" s="175"/>
      <c r="S676" s="176" t="str">
        <f t="shared" si="83"/>
        <v/>
      </c>
      <c r="T676" s="65" t="str">
        <f t="shared" si="84"/>
        <v/>
      </c>
      <c r="U676">
        <f t="shared" si="85"/>
        <v>0</v>
      </c>
      <c r="W676" s="175" t="str">
        <f t="shared" si="86"/>
        <v/>
      </c>
    </row>
    <row r="677" spans="1:23" ht="15" x14ac:dyDescent="0.2">
      <c r="A677" s="102">
        <v>654</v>
      </c>
      <c r="B677" s="104" t="str">
        <f>IF(G677="","",VLOOKUP(G677,'Account Codes'!$A$2:$C$788,3,FALSE))</f>
        <v/>
      </c>
      <c r="C677" s="183" t="str">
        <f t="shared" si="87"/>
        <v/>
      </c>
      <c r="D677" s="81"/>
      <c r="E677" s="112" t="str">
        <f>IF(AND(LEN(D677)&gt;0,LEN(C677)&gt;0),"ERROR - please do not enter internal order AND cost centre",IF(LEN(C677)&gt;0,VLOOKUP(C677,'Account Codes'!$E$2:$F$5001,2,FALSE),IF(LEN(D677)&gt;0,VLOOKUP(D677,'Account Codes'!$H$2:$I$12186,2,FALSE),"")))</f>
        <v/>
      </c>
      <c r="F677" s="81"/>
      <c r="G677" s="61"/>
      <c r="H677" s="112" t="str">
        <f>IF(LEN(G677)=0,"",VLOOKUP(VALUE(G677),'Account Codes'!$A$2:$C$788,2,FALSE))</f>
        <v/>
      </c>
      <c r="I677" s="50"/>
      <c r="J677" s="184" t="s">
        <v>18</v>
      </c>
      <c r="K677" s="51"/>
      <c r="L677" s="102">
        <f t="shared" si="80"/>
        <v>0</v>
      </c>
      <c r="M677" s="122">
        <f t="shared" si="81"/>
        <v>0</v>
      </c>
      <c r="N677" s="51"/>
      <c r="O677" s="51"/>
      <c r="P677" s="122">
        <f t="shared" si="82"/>
        <v>0</v>
      </c>
      <c r="Q677" s="179"/>
      <c r="R677" s="175"/>
      <c r="S677" s="176" t="str">
        <f t="shared" si="83"/>
        <v/>
      </c>
      <c r="T677" s="65" t="str">
        <f t="shared" si="84"/>
        <v/>
      </c>
      <c r="U677">
        <f t="shared" si="85"/>
        <v>0</v>
      </c>
      <c r="W677" s="175" t="str">
        <f t="shared" si="86"/>
        <v/>
      </c>
    </row>
    <row r="678" spans="1:23" ht="15" x14ac:dyDescent="0.2">
      <c r="A678" s="102">
        <v>655</v>
      </c>
      <c r="B678" s="104" t="str">
        <f>IF(G678="","",VLOOKUP(G678,'Account Codes'!$A$2:$C$788,3,FALSE))</f>
        <v/>
      </c>
      <c r="C678" s="183" t="str">
        <f t="shared" si="87"/>
        <v/>
      </c>
      <c r="D678" s="81"/>
      <c r="E678" s="112" t="str">
        <f>IF(AND(LEN(D678)&gt;0,LEN(C678)&gt;0),"ERROR - please do not enter internal order AND cost centre",IF(LEN(C678)&gt;0,VLOOKUP(C678,'Account Codes'!$E$2:$F$5001,2,FALSE),IF(LEN(D678)&gt;0,VLOOKUP(D678,'Account Codes'!$H$2:$I$12186,2,FALSE),"")))</f>
        <v/>
      </c>
      <c r="F678" s="81"/>
      <c r="G678" s="61"/>
      <c r="H678" s="112" t="str">
        <f>IF(LEN(G678)=0,"",VLOOKUP(VALUE(G678),'Account Codes'!$A$2:$C$788,2,FALSE))</f>
        <v/>
      </c>
      <c r="I678" s="50"/>
      <c r="J678" s="184" t="s">
        <v>18</v>
      </c>
      <c r="K678" s="51"/>
      <c r="L678" s="102">
        <f t="shared" si="80"/>
        <v>0</v>
      </c>
      <c r="M678" s="122">
        <f t="shared" si="81"/>
        <v>0</v>
      </c>
      <c r="N678" s="51"/>
      <c r="O678" s="51"/>
      <c r="P678" s="122">
        <f t="shared" si="82"/>
        <v>0</v>
      </c>
      <c r="Q678" s="179"/>
      <c r="R678" s="175"/>
      <c r="S678" s="176" t="str">
        <f t="shared" si="83"/>
        <v/>
      </c>
      <c r="T678" s="65" t="str">
        <f t="shared" si="84"/>
        <v/>
      </c>
      <c r="U678">
        <f t="shared" si="85"/>
        <v>0</v>
      </c>
      <c r="W678" s="175" t="str">
        <f t="shared" si="86"/>
        <v/>
      </c>
    </row>
    <row r="679" spans="1:23" ht="15" x14ac:dyDescent="0.2">
      <c r="A679" s="102">
        <v>656</v>
      </c>
      <c r="B679" s="104" t="str">
        <f>IF(G679="","",VLOOKUP(G679,'Account Codes'!$A$2:$C$788,3,FALSE))</f>
        <v/>
      </c>
      <c r="C679" s="183" t="str">
        <f t="shared" si="87"/>
        <v/>
      </c>
      <c r="D679" s="81"/>
      <c r="E679" s="112" t="str">
        <f>IF(AND(LEN(D679)&gt;0,LEN(C679)&gt;0),"ERROR - please do not enter internal order AND cost centre",IF(LEN(C679)&gt;0,VLOOKUP(C679,'Account Codes'!$E$2:$F$5001,2,FALSE),IF(LEN(D679)&gt;0,VLOOKUP(D679,'Account Codes'!$H$2:$I$12186,2,FALSE),"")))</f>
        <v/>
      </c>
      <c r="F679" s="81"/>
      <c r="G679" s="61"/>
      <c r="H679" s="112" t="str">
        <f>IF(LEN(G679)=0,"",VLOOKUP(VALUE(G679),'Account Codes'!$A$2:$C$788,2,FALSE))</f>
        <v/>
      </c>
      <c r="I679" s="50"/>
      <c r="J679" s="184" t="s">
        <v>18</v>
      </c>
      <c r="K679" s="51"/>
      <c r="L679" s="102">
        <f t="shared" si="80"/>
        <v>0</v>
      </c>
      <c r="M679" s="122">
        <f t="shared" si="81"/>
        <v>0</v>
      </c>
      <c r="N679" s="51"/>
      <c r="O679" s="51"/>
      <c r="P679" s="122">
        <f t="shared" si="82"/>
        <v>0</v>
      </c>
      <c r="Q679" s="179"/>
      <c r="R679" s="175"/>
      <c r="S679" s="176" t="str">
        <f t="shared" si="83"/>
        <v/>
      </c>
      <c r="T679" s="65" t="str">
        <f t="shared" si="84"/>
        <v/>
      </c>
      <c r="U679">
        <f t="shared" si="85"/>
        <v>0</v>
      </c>
      <c r="W679" s="175" t="str">
        <f t="shared" si="86"/>
        <v/>
      </c>
    </row>
    <row r="680" spans="1:23" ht="15" x14ac:dyDescent="0.2">
      <c r="A680" s="102">
        <v>657</v>
      </c>
      <c r="B680" s="104" t="str">
        <f>IF(G680="","",VLOOKUP(G680,'Account Codes'!$A$2:$C$788,3,FALSE))</f>
        <v/>
      </c>
      <c r="C680" s="183" t="str">
        <f t="shared" si="87"/>
        <v/>
      </c>
      <c r="D680" s="81"/>
      <c r="E680" s="112" t="str">
        <f>IF(AND(LEN(D680)&gt;0,LEN(C680)&gt;0),"ERROR - please do not enter internal order AND cost centre",IF(LEN(C680)&gt;0,VLOOKUP(C680,'Account Codes'!$E$2:$F$5001,2,FALSE),IF(LEN(D680)&gt;0,VLOOKUP(D680,'Account Codes'!$H$2:$I$12186,2,FALSE),"")))</f>
        <v/>
      </c>
      <c r="F680" s="81"/>
      <c r="G680" s="61"/>
      <c r="H680" s="112" t="str">
        <f>IF(LEN(G680)=0,"",VLOOKUP(VALUE(G680),'Account Codes'!$A$2:$C$788,2,FALSE))</f>
        <v/>
      </c>
      <c r="I680" s="50"/>
      <c r="J680" s="184" t="s">
        <v>18</v>
      </c>
      <c r="K680" s="51"/>
      <c r="L680" s="102">
        <f t="shared" si="80"/>
        <v>0</v>
      </c>
      <c r="M680" s="122">
        <f t="shared" si="81"/>
        <v>0</v>
      </c>
      <c r="N680" s="51"/>
      <c r="O680" s="51"/>
      <c r="P680" s="122">
        <f t="shared" si="82"/>
        <v>0</v>
      </c>
      <c r="Q680" s="179"/>
      <c r="R680" s="175"/>
      <c r="S680" s="176" t="str">
        <f t="shared" si="83"/>
        <v/>
      </c>
      <c r="T680" s="65" t="str">
        <f t="shared" si="84"/>
        <v/>
      </c>
      <c r="U680">
        <f t="shared" si="85"/>
        <v>0</v>
      </c>
      <c r="W680" s="175" t="str">
        <f t="shared" si="86"/>
        <v/>
      </c>
    </row>
    <row r="681" spans="1:23" ht="15" x14ac:dyDescent="0.2">
      <c r="A681" s="102">
        <v>658</v>
      </c>
      <c r="B681" s="104" t="str">
        <f>IF(G681="","",VLOOKUP(G681,'Account Codes'!$A$2:$C$788,3,FALSE))</f>
        <v/>
      </c>
      <c r="C681" s="183" t="str">
        <f t="shared" si="87"/>
        <v/>
      </c>
      <c r="D681" s="81"/>
      <c r="E681" s="112" t="str">
        <f>IF(AND(LEN(D681)&gt;0,LEN(C681)&gt;0),"ERROR - please do not enter internal order AND cost centre",IF(LEN(C681)&gt;0,VLOOKUP(C681,'Account Codes'!$E$2:$F$5001,2,FALSE),IF(LEN(D681)&gt;0,VLOOKUP(D681,'Account Codes'!$H$2:$I$12186,2,FALSE),"")))</f>
        <v/>
      </c>
      <c r="F681" s="81"/>
      <c r="G681" s="61"/>
      <c r="H681" s="112" t="str">
        <f>IF(LEN(G681)=0,"",VLOOKUP(VALUE(G681),'Account Codes'!$A$2:$C$788,2,FALSE))</f>
        <v/>
      </c>
      <c r="I681" s="50"/>
      <c r="J681" s="184" t="s">
        <v>18</v>
      </c>
      <c r="K681" s="51"/>
      <c r="L681" s="102">
        <f t="shared" si="80"/>
        <v>0</v>
      </c>
      <c r="M681" s="122">
        <f t="shared" si="81"/>
        <v>0</v>
      </c>
      <c r="N681" s="51"/>
      <c r="O681" s="51"/>
      <c r="P681" s="122">
        <f t="shared" si="82"/>
        <v>0</v>
      </c>
      <c r="Q681" s="179"/>
      <c r="R681" s="175"/>
      <c r="S681" s="176" t="str">
        <f t="shared" si="83"/>
        <v/>
      </c>
      <c r="T681" s="65" t="str">
        <f t="shared" si="84"/>
        <v/>
      </c>
      <c r="U681">
        <f t="shared" si="85"/>
        <v>0</v>
      </c>
      <c r="W681" s="175" t="str">
        <f t="shared" si="86"/>
        <v/>
      </c>
    </row>
    <row r="682" spans="1:23" ht="15" x14ac:dyDescent="0.2">
      <c r="A682" s="102">
        <v>659</v>
      </c>
      <c r="B682" s="104" t="str">
        <f>IF(G682="","",VLOOKUP(G682,'Account Codes'!$A$2:$C$788,3,FALSE))</f>
        <v/>
      </c>
      <c r="C682" s="183" t="str">
        <f t="shared" si="87"/>
        <v/>
      </c>
      <c r="D682" s="81"/>
      <c r="E682" s="112" t="str">
        <f>IF(AND(LEN(D682)&gt;0,LEN(C682)&gt;0),"ERROR - please do not enter internal order AND cost centre",IF(LEN(C682)&gt;0,VLOOKUP(C682,'Account Codes'!$E$2:$F$5001,2,FALSE),IF(LEN(D682)&gt;0,VLOOKUP(D682,'Account Codes'!$H$2:$I$12186,2,FALSE),"")))</f>
        <v/>
      </c>
      <c r="F682" s="81"/>
      <c r="G682" s="61"/>
      <c r="H682" s="112" t="str">
        <f>IF(LEN(G682)=0,"",VLOOKUP(VALUE(G682),'Account Codes'!$A$2:$C$788,2,FALSE))</f>
        <v/>
      </c>
      <c r="I682" s="50"/>
      <c r="J682" s="184" t="s">
        <v>18</v>
      </c>
      <c r="K682" s="51"/>
      <c r="L682" s="102">
        <f t="shared" si="80"/>
        <v>0</v>
      </c>
      <c r="M682" s="122">
        <f t="shared" si="81"/>
        <v>0</v>
      </c>
      <c r="N682" s="51"/>
      <c r="O682" s="51"/>
      <c r="P682" s="122">
        <f t="shared" si="82"/>
        <v>0</v>
      </c>
      <c r="Q682" s="179"/>
      <c r="R682" s="175"/>
      <c r="S682" s="176" t="str">
        <f t="shared" si="83"/>
        <v/>
      </c>
      <c r="T682" s="65" t="str">
        <f t="shared" si="84"/>
        <v/>
      </c>
      <c r="U682">
        <f t="shared" si="85"/>
        <v>0</v>
      </c>
      <c r="W682" s="175" t="str">
        <f t="shared" si="86"/>
        <v/>
      </c>
    </row>
    <row r="683" spans="1:23" ht="15" x14ac:dyDescent="0.2">
      <c r="A683" s="102">
        <v>660</v>
      </c>
      <c r="B683" s="104" t="str">
        <f>IF(G683="","",VLOOKUP(G683,'Account Codes'!$A$2:$C$788,3,FALSE))</f>
        <v/>
      </c>
      <c r="C683" s="183" t="str">
        <f t="shared" si="87"/>
        <v/>
      </c>
      <c r="D683" s="81"/>
      <c r="E683" s="112" t="str">
        <f>IF(AND(LEN(D683)&gt;0,LEN(C683)&gt;0),"ERROR - please do not enter internal order AND cost centre",IF(LEN(C683)&gt;0,VLOOKUP(C683,'Account Codes'!$E$2:$F$5001,2,FALSE),IF(LEN(D683)&gt;0,VLOOKUP(D683,'Account Codes'!$H$2:$I$12186,2,FALSE),"")))</f>
        <v/>
      </c>
      <c r="F683" s="81"/>
      <c r="G683" s="61"/>
      <c r="H683" s="112" t="str">
        <f>IF(LEN(G683)=0,"",VLOOKUP(VALUE(G683),'Account Codes'!$A$2:$C$788,2,FALSE))</f>
        <v/>
      </c>
      <c r="I683" s="50"/>
      <c r="J683" s="184" t="s">
        <v>18</v>
      </c>
      <c r="K683" s="51"/>
      <c r="L683" s="102">
        <f t="shared" si="80"/>
        <v>0</v>
      </c>
      <c r="M683" s="122">
        <f t="shared" si="81"/>
        <v>0</v>
      </c>
      <c r="N683" s="51"/>
      <c r="O683" s="51"/>
      <c r="P683" s="122">
        <f t="shared" si="82"/>
        <v>0</v>
      </c>
      <c r="Q683" s="179"/>
      <c r="R683" s="175"/>
      <c r="S683" s="176" t="str">
        <f t="shared" si="83"/>
        <v/>
      </c>
      <c r="T683" s="65" t="str">
        <f t="shared" si="84"/>
        <v/>
      </c>
      <c r="U683">
        <f t="shared" si="85"/>
        <v>0</v>
      </c>
      <c r="W683" s="175" t="str">
        <f t="shared" si="86"/>
        <v/>
      </c>
    </row>
    <row r="684" spans="1:23" ht="15" x14ac:dyDescent="0.2">
      <c r="A684" s="102">
        <v>661</v>
      </c>
      <c r="B684" s="104" t="str">
        <f>IF(G684="","",VLOOKUP(G684,'Account Codes'!$A$2:$C$788,3,FALSE))</f>
        <v/>
      </c>
      <c r="C684" s="183" t="str">
        <f t="shared" si="87"/>
        <v/>
      </c>
      <c r="D684" s="81"/>
      <c r="E684" s="112" t="str">
        <f>IF(AND(LEN(D684)&gt;0,LEN(C684)&gt;0),"ERROR - please do not enter internal order AND cost centre",IF(LEN(C684)&gt;0,VLOOKUP(C684,'Account Codes'!$E$2:$F$5001,2,FALSE),IF(LEN(D684)&gt;0,VLOOKUP(D684,'Account Codes'!$H$2:$I$12186,2,FALSE),"")))</f>
        <v/>
      </c>
      <c r="F684" s="81"/>
      <c r="G684" s="61"/>
      <c r="H684" s="112" t="str">
        <f>IF(LEN(G684)=0,"",VLOOKUP(VALUE(G684),'Account Codes'!$A$2:$C$788,2,FALSE))</f>
        <v/>
      </c>
      <c r="I684" s="50"/>
      <c r="J684" s="184" t="s">
        <v>18</v>
      </c>
      <c r="K684" s="51"/>
      <c r="L684" s="102">
        <f t="shared" si="80"/>
        <v>0</v>
      </c>
      <c r="M684" s="122">
        <f t="shared" si="81"/>
        <v>0</v>
      </c>
      <c r="N684" s="51"/>
      <c r="O684" s="51"/>
      <c r="P684" s="122">
        <f t="shared" si="82"/>
        <v>0</v>
      </c>
      <c r="Q684" s="179"/>
      <c r="R684" s="175"/>
      <c r="S684" s="176" t="str">
        <f t="shared" si="83"/>
        <v/>
      </c>
      <c r="T684" s="65" t="str">
        <f t="shared" si="84"/>
        <v/>
      </c>
      <c r="U684">
        <f t="shared" si="85"/>
        <v>0</v>
      </c>
      <c r="W684" s="175" t="str">
        <f t="shared" si="86"/>
        <v/>
      </c>
    </row>
    <row r="685" spans="1:23" ht="15" x14ac:dyDescent="0.2">
      <c r="A685" s="102">
        <v>662</v>
      </c>
      <c r="B685" s="104" t="str">
        <f>IF(G685="","",VLOOKUP(G685,'Account Codes'!$A$2:$C$788,3,FALSE))</f>
        <v/>
      </c>
      <c r="C685" s="183" t="str">
        <f t="shared" si="87"/>
        <v/>
      </c>
      <c r="D685" s="81"/>
      <c r="E685" s="112" t="str">
        <f>IF(AND(LEN(D685)&gt;0,LEN(C685)&gt;0),"ERROR - please do not enter internal order AND cost centre",IF(LEN(C685)&gt;0,VLOOKUP(C685,'Account Codes'!$E$2:$F$5001,2,FALSE),IF(LEN(D685)&gt;0,VLOOKUP(D685,'Account Codes'!$H$2:$I$12186,2,FALSE),"")))</f>
        <v/>
      </c>
      <c r="F685" s="81"/>
      <c r="G685" s="61"/>
      <c r="H685" s="112" t="str">
        <f>IF(LEN(G685)=0,"",VLOOKUP(VALUE(G685),'Account Codes'!$A$2:$C$788,2,FALSE))</f>
        <v/>
      </c>
      <c r="I685" s="50"/>
      <c r="J685" s="184" t="s">
        <v>18</v>
      </c>
      <c r="K685" s="51"/>
      <c r="L685" s="102">
        <f t="shared" si="80"/>
        <v>0</v>
      </c>
      <c r="M685" s="122">
        <f t="shared" si="81"/>
        <v>0</v>
      </c>
      <c r="N685" s="51"/>
      <c r="O685" s="51"/>
      <c r="P685" s="122">
        <f t="shared" si="82"/>
        <v>0</v>
      </c>
      <c r="Q685" s="179"/>
      <c r="R685" s="175"/>
      <c r="S685" s="176" t="str">
        <f t="shared" si="83"/>
        <v/>
      </c>
      <c r="T685" s="65" t="str">
        <f t="shared" si="84"/>
        <v/>
      </c>
      <c r="U685">
        <f t="shared" si="85"/>
        <v>0</v>
      </c>
      <c r="W685" s="175" t="str">
        <f t="shared" si="86"/>
        <v/>
      </c>
    </row>
    <row r="686" spans="1:23" ht="15" x14ac:dyDescent="0.2">
      <c r="A686" s="102">
        <v>663</v>
      </c>
      <c r="B686" s="104" t="str">
        <f>IF(G686="","",VLOOKUP(G686,'Account Codes'!$A$2:$C$788,3,FALSE))</f>
        <v/>
      </c>
      <c r="C686" s="183" t="str">
        <f t="shared" si="87"/>
        <v/>
      </c>
      <c r="D686" s="81"/>
      <c r="E686" s="112" t="str">
        <f>IF(AND(LEN(D686)&gt;0,LEN(C686)&gt;0),"ERROR - please do not enter internal order AND cost centre",IF(LEN(C686)&gt;0,VLOOKUP(C686,'Account Codes'!$E$2:$F$5001,2,FALSE),IF(LEN(D686)&gt;0,VLOOKUP(D686,'Account Codes'!$H$2:$I$12186,2,FALSE),"")))</f>
        <v/>
      </c>
      <c r="F686" s="81"/>
      <c r="G686" s="61"/>
      <c r="H686" s="112" t="str">
        <f>IF(LEN(G686)=0,"",VLOOKUP(VALUE(G686),'Account Codes'!$A$2:$C$788,2,FALSE))</f>
        <v/>
      </c>
      <c r="I686" s="50"/>
      <c r="J686" s="184" t="s">
        <v>18</v>
      </c>
      <c r="K686" s="51"/>
      <c r="L686" s="102">
        <f t="shared" si="80"/>
        <v>0</v>
      </c>
      <c r="M686" s="122">
        <f t="shared" si="81"/>
        <v>0</v>
      </c>
      <c r="N686" s="51"/>
      <c r="O686" s="51"/>
      <c r="P686" s="122">
        <f t="shared" si="82"/>
        <v>0</v>
      </c>
      <c r="Q686" s="179"/>
      <c r="R686" s="175"/>
      <c r="S686" s="176" t="str">
        <f t="shared" si="83"/>
        <v/>
      </c>
      <c r="T686" s="65" t="str">
        <f t="shared" si="84"/>
        <v/>
      </c>
      <c r="U686">
        <f t="shared" si="85"/>
        <v>0</v>
      </c>
      <c r="W686" s="175" t="str">
        <f t="shared" si="86"/>
        <v/>
      </c>
    </row>
    <row r="687" spans="1:23" ht="15" x14ac:dyDescent="0.2">
      <c r="A687" s="102">
        <v>664</v>
      </c>
      <c r="B687" s="104" t="str">
        <f>IF(G687="","",VLOOKUP(G687,'Account Codes'!$A$2:$C$788,3,FALSE))</f>
        <v/>
      </c>
      <c r="C687" s="183" t="str">
        <f t="shared" si="87"/>
        <v/>
      </c>
      <c r="D687" s="81"/>
      <c r="E687" s="112" t="str">
        <f>IF(AND(LEN(D687)&gt;0,LEN(C687)&gt;0),"ERROR - please do not enter internal order AND cost centre",IF(LEN(C687)&gt;0,VLOOKUP(C687,'Account Codes'!$E$2:$F$5001,2,FALSE),IF(LEN(D687)&gt;0,VLOOKUP(D687,'Account Codes'!$H$2:$I$12186,2,FALSE),"")))</f>
        <v/>
      </c>
      <c r="F687" s="81"/>
      <c r="G687" s="61"/>
      <c r="H687" s="112" t="str">
        <f>IF(LEN(G687)=0,"",VLOOKUP(VALUE(G687),'Account Codes'!$A$2:$C$788,2,FALSE))</f>
        <v/>
      </c>
      <c r="I687" s="50"/>
      <c r="J687" s="184" t="s">
        <v>18</v>
      </c>
      <c r="K687" s="51"/>
      <c r="L687" s="102">
        <f t="shared" si="80"/>
        <v>0</v>
      </c>
      <c r="M687" s="122">
        <f t="shared" si="81"/>
        <v>0</v>
      </c>
      <c r="N687" s="51"/>
      <c r="O687" s="51"/>
      <c r="P687" s="122">
        <f t="shared" si="82"/>
        <v>0</v>
      </c>
      <c r="Q687" s="179"/>
      <c r="R687" s="175"/>
      <c r="S687" s="176" t="str">
        <f t="shared" si="83"/>
        <v/>
      </c>
      <c r="T687" s="65" t="str">
        <f t="shared" si="84"/>
        <v/>
      </c>
      <c r="U687">
        <f t="shared" si="85"/>
        <v>0</v>
      </c>
      <c r="W687" s="175" t="str">
        <f t="shared" si="86"/>
        <v/>
      </c>
    </row>
    <row r="688" spans="1:23" ht="15" x14ac:dyDescent="0.2">
      <c r="A688" s="102">
        <v>665</v>
      </c>
      <c r="B688" s="104" t="str">
        <f>IF(G688="","",VLOOKUP(G688,'Account Codes'!$A$2:$C$788,3,FALSE))</f>
        <v/>
      </c>
      <c r="C688" s="183" t="str">
        <f t="shared" si="87"/>
        <v/>
      </c>
      <c r="D688" s="81"/>
      <c r="E688" s="112" t="str">
        <f>IF(AND(LEN(D688)&gt;0,LEN(C688)&gt;0),"ERROR - please do not enter internal order AND cost centre",IF(LEN(C688)&gt;0,VLOOKUP(C688,'Account Codes'!$E$2:$F$5001,2,FALSE),IF(LEN(D688)&gt;0,VLOOKUP(D688,'Account Codes'!$H$2:$I$12186,2,FALSE),"")))</f>
        <v/>
      </c>
      <c r="F688" s="81"/>
      <c r="G688" s="61"/>
      <c r="H688" s="112" t="str">
        <f>IF(LEN(G688)=0,"",VLOOKUP(VALUE(G688),'Account Codes'!$A$2:$C$788,2,FALSE))</f>
        <v/>
      </c>
      <c r="I688" s="50"/>
      <c r="J688" s="184" t="s">
        <v>18</v>
      </c>
      <c r="K688" s="51"/>
      <c r="L688" s="102">
        <f t="shared" si="80"/>
        <v>0</v>
      </c>
      <c r="M688" s="122">
        <f t="shared" si="81"/>
        <v>0</v>
      </c>
      <c r="N688" s="51"/>
      <c r="O688" s="51"/>
      <c r="P688" s="122">
        <f t="shared" si="82"/>
        <v>0</v>
      </c>
      <c r="Q688" s="179"/>
      <c r="R688" s="175"/>
      <c r="S688" s="176" t="str">
        <f t="shared" si="83"/>
        <v/>
      </c>
      <c r="T688" s="65" t="str">
        <f t="shared" si="84"/>
        <v/>
      </c>
      <c r="U688">
        <f t="shared" si="85"/>
        <v>0</v>
      </c>
      <c r="W688" s="175" t="str">
        <f t="shared" si="86"/>
        <v/>
      </c>
    </row>
    <row r="689" spans="1:23" ht="15" x14ac:dyDescent="0.2">
      <c r="A689" s="102">
        <v>666</v>
      </c>
      <c r="B689" s="104" t="str">
        <f>IF(G689="","",VLOOKUP(G689,'Account Codes'!$A$2:$C$788,3,FALSE))</f>
        <v/>
      </c>
      <c r="C689" s="183" t="str">
        <f t="shared" si="87"/>
        <v/>
      </c>
      <c r="D689" s="81"/>
      <c r="E689" s="112" t="str">
        <f>IF(AND(LEN(D689)&gt;0,LEN(C689)&gt;0),"ERROR - please do not enter internal order AND cost centre",IF(LEN(C689)&gt;0,VLOOKUP(C689,'Account Codes'!$E$2:$F$5001,2,FALSE),IF(LEN(D689)&gt;0,VLOOKUP(D689,'Account Codes'!$H$2:$I$12186,2,FALSE),"")))</f>
        <v/>
      </c>
      <c r="F689" s="81"/>
      <c r="G689" s="61"/>
      <c r="H689" s="112" t="str">
        <f>IF(LEN(G689)=0,"",VLOOKUP(VALUE(G689),'Account Codes'!$A$2:$C$788,2,FALSE))</f>
        <v/>
      </c>
      <c r="I689" s="50"/>
      <c r="J689" s="184" t="s">
        <v>18</v>
      </c>
      <c r="K689" s="51"/>
      <c r="L689" s="102">
        <f t="shared" si="80"/>
        <v>0</v>
      </c>
      <c r="M689" s="122">
        <f t="shared" si="81"/>
        <v>0</v>
      </c>
      <c r="N689" s="51"/>
      <c r="O689" s="51"/>
      <c r="P689" s="122">
        <f t="shared" si="82"/>
        <v>0</v>
      </c>
      <c r="Q689" s="179"/>
      <c r="R689" s="175"/>
      <c r="S689" s="176" t="str">
        <f t="shared" si="83"/>
        <v/>
      </c>
      <c r="T689" s="65" t="str">
        <f t="shared" si="84"/>
        <v/>
      </c>
      <c r="U689">
        <f t="shared" si="85"/>
        <v>0</v>
      </c>
      <c r="W689" s="175" t="str">
        <f t="shared" si="86"/>
        <v/>
      </c>
    </row>
    <row r="690" spans="1:23" ht="15" x14ac:dyDescent="0.2">
      <c r="A690" s="102">
        <v>667</v>
      </c>
      <c r="B690" s="104" t="str">
        <f>IF(G690="","",VLOOKUP(G690,'Account Codes'!$A$2:$C$788,3,FALSE))</f>
        <v/>
      </c>
      <c r="C690" s="183" t="str">
        <f t="shared" si="87"/>
        <v/>
      </c>
      <c r="D690" s="81"/>
      <c r="E690" s="112" t="str">
        <f>IF(AND(LEN(D690)&gt;0,LEN(C690)&gt;0),"ERROR - please do not enter internal order AND cost centre",IF(LEN(C690)&gt;0,VLOOKUP(C690,'Account Codes'!$E$2:$F$5001,2,FALSE),IF(LEN(D690)&gt;0,VLOOKUP(D690,'Account Codes'!$H$2:$I$12186,2,FALSE),"")))</f>
        <v/>
      </c>
      <c r="F690" s="81"/>
      <c r="G690" s="61"/>
      <c r="H690" s="112" t="str">
        <f>IF(LEN(G690)=0,"",VLOOKUP(VALUE(G690),'Account Codes'!$A$2:$C$788,2,FALSE))</f>
        <v/>
      </c>
      <c r="I690" s="50"/>
      <c r="J690" s="184" t="s">
        <v>18</v>
      </c>
      <c r="K690" s="51"/>
      <c r="L690" s="102">
        <f t="shared" si="80"/>
        <v>0</v>
      </c>
      <c r="M690" s="122">
        <f t="shared" si="81"/>
        <v>0</v>
      </c>
      <c r="N690" s="51"/>
      <c r="O690" s="51"/>
      <c r="P690" s="122">
        <f t="shared" si="82"/>
        <v>0</v>
      </c>
      <c r="Q690" s="179"/>
      <c r="R690" s="175"/>
      <c r="S690" s="176" t="str">
        <f t="shared" si="83"/>
        <v/>
      </c>
      <c r="T690" s="65" t="str">
        <f t="shared" si="84"/>
        <v/>
      </c>
      <c r="U690">
        <f t="shared" si="85"/>
        <v>0</v>
      </c>
      <c r="W690" s="175" t="str">
        <f t="shared" si="86"/>
        <v/>
      </c>
    </row>
    <row r="691" spans="1:23" ht="15" x14ac:dyDescent="0.2">
      <c r="A691" s="102">
        <v>668</v>
      </c>
      <c r="B691" s="104" t="str">
        <f>IF(G691="","",VLOOKUP(G691,'Account Codes'!$A$2:$C$788,3,FALSE))</f>
        <v/>
      </c>
      <c r="C691" s="183" t="str">
        <f t="shared" si="87"/>
        <v/>
      </c>
      <c r="D691" s="81"/>
      <c r="E691" s="112" t="str">
        <f>IF(AND(LEN(D691)&gt;0,LEN(C691)&gt;0),"ERROR - please do not enter internal order AND cost centre",IF(LEN(C691)&gt;0,VLOOKUP(C691,'Account Codes'!$E$2:$F$5001,2,FALSE),IF(LEN(D691)&gt;0,VLOOKUP(D691,'Account Codes'!$H$2:$I$12186,2,FALSE),"")))</f>
        <v/>
      </c>
      <c r="F691" s="81"/>
      <c r="G691" s="61"/>
      <c r="H691" s="112" t="str">
        <f>IF(LEN(G691)=0,"",VLOOKUP(VALUE(G691),'Account Codes'!$A$2:$C$788,2,FALSE))</f>
        <v/>
      </c>
      <c r="I691" s="50"/>
      <c r="J691" s="184" t="s">
        <v>18</v>
      </c>
      <c r="K691" s="51"/>
      <c r="L691" s="102">
        <f t="shared" si="80"/>
        <v>0</v>
      </c>
      <c r="M691" s="122">
        <f t="shared" si="81"/>
        <v>0</v>
      </c>
      <c r="N691" s="51"/>
      <c r="O691" s="51"/>
      <c r="P691" s="122">
        <f t="shared" si="82"/>
        <v>0</v>
      </c>
      <c r="Q691" s="179"/>
      <c r="R691" s="175"/>
      <c r="S691" s="176" t="str">
        <f t="shared" si="83"/>
        <v/>
      </c>
      <c r="T691" s="65" t="str">
        <f t="shared" si="84"/>
        <v/>
      </c>
      <c r="U691">
        <f t="shared" si="85"/>
        <v>0</v>
      </c>
      <c r="W691" s="175" t="str">
        <f t="shared" si="86"/>
        <v/>
      </c>
    </row>
    <row r="692" spans="1:23" ht="15" x14ac:dyDescent="0.2">
      <c r="A692" s="102">
        <v>669</v>
      </c>
      <c r="B692" s="104" t="str">
        <f>IF(G692="","",VLOOKUP(G692,'Account Codes'!$A$2:$C$788,3,FALSE))</f>
        <v/>
      </c>
      <c r="C692" s="183" t="str">
        <f t="shared" si="87"/>
        <v/>
      </c>
      <c r="D692" s="81"/>
      <c r="E692" s="112" t="str">
        <f>IF(AND(LEN(D692)&gt;0,LEN(C692)&gt;0),"ERROR - please do not enter internal order AND cost centre",IF(LEN(C692)&gt;0,VLOOKUP(C692,'Account Codes'!$E$2:$F$5001,2,FALSE),IF(LEN(D692)&gt;0,VLOOKUP(D692,'Account Codes'!$H$2:$I$12186,2,FALSE),"")))</f>
        <v/>
      </c>
      <c r="F692" s="81"/>
      <c r="G692" s="61"/>
      <c r="H692" s="112" t="str">
        <f>IF(LEN(G692)=0,"",VLOOKUP(VALUE(G692),'Account Codes'!$A$2:$C$788,2,FALSE))</f>
        <v/>
      </c>
      <c r="I692" s="50"/>
      <c r="J692" s="184" t="s">
        <v>18</v>
      </c>
      <c r="K692" s="51"/>
      <c r="L692" s="102">
        <f t="shared" si="80"/>
        <v>0</v>
      </c>
      <c r="M692" s="122">
        <f t="shared" si="81"/>
        <v>0</v>
      </c>
      <c r="N692" s="51"/>
      <c r="O692" s="51"/>
      <c r="P692" s="122">
        <f t="shared" si="82"/>
        <v>0</v>
      </c>
      <c r="Q692" s="179"/>
      <c r="R692" s="175"/>
      <c r="S692" s="176" t="str">
        <f t="shared" si="83"/>
        <v/>
      </c>
      <c r="T692" s="65" t="str">
        <f t="shared" si="84"/>
        <v/>
      </c>
      <c r="U692">
        <f t="shared" si="85"/>
        <v>0</v>
      </c>
      <c r="W692" s="175" t="str">
        <f t="shared" si="86"/>
        <v/>
      </c>
    </row>
    <row r="693" spans="1:23" ht="15" x14ac:dyDescent="0.2">
      <c r="A693" s="102">
        <v>670</v>
      </c>
      <c r="B693" s="104" t="str">
        <f>IF(G693="","",VLOOKUP(G693,'Account Codes'!$A$2:$C$788,3,FALSE))</f>
        <v/>
      </c>
      <c r="C693" s="183" t="str">
        <f t="shared" si="87"/>
        <v/>
      </c>
      <c r="D693" s="81"/>
      <c r="E693" s="112" t="str">
        <f>IF(AND(LEN(D693)&gt;0,LEN(C693)&gt;0),"ERROR - please do not enter internal order AND cost centre",IF(LEN(C693)&gt;0,VLOOKUP(C693,'Account Codes'!$E$2:$F$5001,2,FALSE),IF(LEN(D693)&gt;0,VLOOKUP(D693,'Account Codes'!$H$2:$I$12186,2,FALSE),"")))</f>
        <v/>
      </c>
      <c r="F693" s="81"/>
      <c r="G693" s="61"/>
      <c r="H693" s="112" t="str">
        <f>IF(LEN(G693)=0,"",VLOOKUP(VALUE(G693),'Account Codes'!$A$2:$C$788,2,FALSE))</f>
        <v/>
      </c>
      <c r="I693" s="50"/>
      <c r="J693" s="184" t="s">
        <v>18</v>
      </c>
      <c r="K693" s="51"/>
      <c r="L693" s="102">
        <f t="shared" si="80"/>
        <v>0</v>
      </c>
      <c r="M693" s="122">
        <f t="shared" si="81"/>
        <v>0</v>
      </c>
      <c r="N693" s="51"/>
      <c r="O693" s="51"/>
      <c r="P693" s="122">
        <f t="shared" si="82"/>
        <v>0</v>
      </c>
      <c r="Q693" s="179"/>
      <c r="R693" s="175"/>
      <c r="S693" s="176" t="str">
        <f t="shared" si="83"/>
        <v/>
      </c>
      <c r="T693" s="65" t="str">
        <f t="shared" si="84"/>
        <v/>
      </c>
      <c r="U693">
        <f t="shared" si="85"/>
        <v>0</v>
      </c>
      <c r="W693" s="175" t="str">
        <f t="shared" si="86"/>
        <v/>
      </c>
    </row>
    <row r="694" spans="1:23" ht="15" x14ac:dyDescent="0.2">
      <c r="A694" s="102">
        <v>671</v>
      </c>
      <c r="B694" s="104" t="str">
        <f>IF(G694="","",VLOOKUP(G694,'Account Codes'!$A$2:$C$788,3,FALSE))</f>
        <v/>
      </c>
      <c r="C694" s="183" t="str">
        <f t="shared" si="87"/>
        <v/>
      </c>
      <c r="D694" s="81"/>
      <c r="E694" s="112" t="str">
        <f>IF(AND(LEN(D694)&gt;0,LEN(C694)&gt;0),"ERROR - please do not enter internal order AND cost centre",IF(LEN(C694)&gt;0,VLOOKUP(C694,'Account Codes'!$E$2:$F$5001,2,FALSE),IF(LEN(D694)&gt;0,VLOOKUP(D694,'Account Codes'!$H$2:$I$12186,2,FALSE),"")))</f>
        <v/>
      </c>
      <c r="F694" s="81"/>
      <c r="G694" s="61"/>
      <c r="H694" s="112" t="str">
        <f>IF(LEN(G694)=0,"",VLOOKUP(VALUE(G694),'Account Codes'!$A$2:$C$788,2,FALSE))</f>
        <v/>
      </c>
      <c r="I694" s="50"/>
      <c r="J694" s="184" t="s">
        <v>18</v>
      </c>
      <c r="K694" s="51"/>
      <c r="L694" s="102">
        <f t="shared" si="80"/>
        <v>0</v>
      </c>
      <c r="M694" s="122">
        <f t="shared" si="81"/>
        <v>0</v>
      </c>
      <c r="N694" s="51"/>
      <c r="O694" s="51"/>
      <c r="P694" s="122">
        <f t="shared" si="82"/>
        <v>0</v>
      </c>
      <c r="Q694" s="179"/>
      <c r="R694" s="175"/>
      <c r="S694" s="176" t="str">
        <f t="shared" si="83"/>
        <v/>
      </c>
      <c r="T694" s="65" t="str">
        <f t="shared" si="84"/>
        <v/>
      </c>
      <c r="U694">
        <f t="shared" si="85"/>
        <v>0</v>
      </c>
      <c r="W694" s="175" t="str">
        <f t="shared" si="86"/>
        <v/>
      </c>
    </row>
    <row r="695" spans="1:23" ht="15" x14ac:dyDescent="0.2">
      <c r="A695" s="102">
        <v>672</v>
      </c>
      <c r="B695" s="104" t="str">
        <f>IF(G695="","",VLOOKUP(G695,'Account Codes'!$A$2:$C$788,3,FALSE))</f>
        <v/>
      </c>
      <c r="C695" s="183" t="str">
        <f t="shared" si="87"/>
        <v/>
      </c>
      <c r="D695" s="81"/>
      <c r="E695" s="112" t="str">
        <f>IF(AND(LEN(D695)&gt;0,LEN(C695)&gt;0),"ERROR - please do not enter internal order AND cost centre",IF(LEN(C695)&gt;0,VLOOKUP(C695,'Account Codes'!$E$2:$F$5001,2,FALSE),IF(LEN(D695)&gt;0,VLOOKUP(D695,'Account Codes'!$H$2:$I$12186,2,FALSE),"")))</f>
        <v/>
      </c>
      <c r="F695" s="81"/>
      <c r="G695" s="61"/>
      <c r="H695" s="112" t="str">
        <f>IF(LEN(G695)=0,"",VLOOKUP(VALUE(G695),'Account Codes'!$A$2:$C$788,2,FALSE))</f>
        <v/>
      </c>
      <c r="I695" s="50"/>
      <c r="J695" s="184" t="s">
        <v>18</v>
      </c>
      <c r="K695" s="51"/>
      <c r="L695" s="102">
        <f t="shared" si="80"/>
        <v>0</v>
      </c>
      <c r="M695" s="122">
        <f t="shared" si="81"/>
        <v>0</v>
      </c>
      <c r="N695" s="51"/>
      <c r="O695" s="51"/>
      <c r="P695" s="122">
        <f t="shared" si="82"/>
        <v>0</v>
      </c>
      <c r="Q695" s="179"/>
      <c r="R695" s="175"/>
      <c r="S695" s="176" t="str">
        <f t="shared" si="83"/>
        <v/>
      </c>
      <c r="T695" s="65" t="str">
        <f t="shared" si="84"/>
        <v/>
      </c>
      <c r="U695">
        <f t="shared" si="85"/>
        <v>0</v>
      </c>
      <c r="W695" s="175" t="str">
        <f t="shared" si="86"/>
        <v/>
      </c>
    </row>
    <row r="696" spans="1:23" ht="15" x14ac:dyDescent="0.2">
      <c r="A696" s="102">
        <v>673</v>
      </c>
      <c r="B696" s="104" t="str">
        <f>IF(G696="","",VLOOKUP(G696,'Account Codes'!$A$2:$C$788,3,FALSE))</f>
        <v/>
      </c>
      <c r="C696" s="183" t="str">
        <f t="shared" si="87"/>
        <v/>
      </c>
      <c r="D696" s="81"/>
      <c r="E696" s="112" t="str">
        <f>IF(AND(LEN(D696)&gt;0,LEN(C696)&gt;0),"ERROR - please do not enter internal order AND cost centre",IF(LEN(C696)&gt;0,VLOOKUP(C696,'Account Codes'!$E$2:$F$5001,2,FALSE),IF(LEN(D696)&gt;0,VLOOKUP(D696,'Account Codes'!$H$2:$I$12186,2,FALSE),"")))</f>
        <v/>
      </c>
      <c r="F696" s="81"/>
      <c r="G696" s="61"/>
      <c r="H696" s="112" t="str">
        <f>IF(LEN(G696)=0,"",VLOOKUP(VALUE(G696),'Account Codes'!$A$2:$C$788,2,FALSE))</f>
        <v/>
      </c>
      <c r="I696" s="50"/>
      <c r="J696" s="184" t="s">
        <v>18</v>
      </c>
      <c r="K696" s="51"/>
      <c r="L696" s="102">
        <f t="shared" si="80"/>
        <v>0</v>
      </c>
      <c r="M696" s="122">
        <f t="shared" si="81"/>
        <v>0</v>
      </c>
      <c r="N696" s="51"/>
      <c r="O696" s="51"/>
      <c r="P696" s="122">
        <f t="shared" si="82"/>
        <v>0</v>
      </c>
      <c r="Q696" s="179"/>
      <c r="R696" s="175"/>
      <c r="S696" s="176" t="str">
        <f t="shared" si="83"/>
        <v/>
      </c>
      <c r="T696" s="65" t="str">
        <f t="shared" si="84"/>
        <v/>
      </c>
      <c r="U696">
        <f t="shared" si="85"/>
        <v>0</v>
      </c>
      <c r="W696" s="175" t="str">
        <f t="shared" si="86"/>
        <v/>
      </c>
    </row>
    <row r="697" spans="1:23" ht="15" x14ac:dyDescent="0.2">
      <c r="A697" s="102">
        <v>674</v>
      </c>
      <c r="B697" s="104" t="str">
        <f>IF(G697="","",VLOOKUP(G697,'Account Codes'!$A$2:$C$788,3,FALSE))</f>
        <v/>
      </c>
      <c r="C697" s="183" t="str">
        <f t="shared" si="87"/>
        <v/>
      </c>
      <c r="D697" s="81"/>
      <c r="E697" s="112" t="str">
        <f>IF(AND(LEN(D697)&gt;0,LEN(C697)&gt;0),"ERROR - please do not enter internal order AND cost centre",IF(LEN(C697)&gt;0,VLOOKUP(C697,'Account Codes'!$E$2:$F$5001,2,FALSE),IF(LEN(D697)&gt;0,VLOOKUP(D697,'Account Codes'!$H$2:$I$12186,2,FALSE),"")))</f>
        <v/>
      </c>
      <c r="F697" s="81"/>
      <c r="G697" s="61"/>
      <c r="H697" s="112" t="str">
        <f>IF(LEN(G697)=0,"",VLOOKUP(VALUE(G697),'Account Codes'!$A$2:$C$788,2,FALSE))</f>
        <v/>
      </c>
      <c r="I697" s="50"/>
      <c r="J697" s="184" t="s">
        <v>18</v>
      </c>
      <c r="K697" s="51"/>
      <c r="L697" s="102">
        <f t="shared" si="80"/>
        <v>0</v>
      </c>
      <c r="M697" s="122">
        <f t="shared" si="81"/>
        <v>0</v>
      </c>
      <c r="N697" s="51"/>
      <c r="O697" s="51"/>
      <c r="P697" s="122">
        <f t="shared" si="82"/>
        <v>0</v>
      </c>
      <c r="Q697" s="179"/>
      <c r="R697" s="175"/>
      <c r="S697" s="176" t="str">
        <f t="shared" si="83"/>
        <v/>
      </c>
      <c r="T697" s="65" t="str">
        <f t="shared" si="84"/>
        <v/>
      </c>
      <c r="U697">
        <f t="shared" si="85"/>
        <v>0</v>
      </c>
      <c r="W697" s="175" t="str">
        <f t="shared" si="86"/>
        <v/>
      </c>
    </row>
    <row r="698" spans="1:23" ht="15" x14ac:dyDescent="0.2">
      <c r="A698" s="102">
        <v>675</v>
      </c>
      <c r="B698" s="104" t="str">
        <f>IF(G698="","",VLOOKUP(G698,'Account Codes'!$A$2:$C$788,3,FALSE))</f>
        <v/>
      </c>
      <c r="C698" s="183" t="str">
        <f t="shared" si="87"/>
        <v/>
      </c>
      <c r="D698" s="81"/>
      <c r="E698" s="112" t="str">
        <f>IF(AND(LEN(D698)&gt;0,LEN(C698)&gt;0),"ERROR - please do not enter internal order AND cost centre",IF(LEN(C698)&gt;0,VLOOKUP(C698,'Account Codes'!$E$2:$F$5001,2,FALSE),IF(LEN(D698)&gt;0,VLOOKUP(D698,'Account Codes'!$H$2:$I$12186,2,FALSE),"")))</f>
        <v/>
      </c>
      <c r="F698" s="81"/>
      <c r="G698" s="61"/>
      <c r="H698" s="112" t="str">
        <f>IF(LEN(G698)=0,"",VLOOKUP(VALUE(G698),'Account Codes'!$A$2:$C$788,2,FALSE))</f>
        <v/>
      </c>
      <c r="I698" s="50"/>
      <c r="J698" s="184" t="s">
        <v>18</v>
      </c>
      <c r="K698" s="51"/>
      <c r="L698" s="102">
        <f t="shared" si="80"/>
        <v>0</v>
      </c>
      <c r="M698" s="122">
        <f t="shared" si="81"/>
        <v>0</v>
      </c>
      <c r="N698" s="51"/>
      <c r="O698" s="51"/>
      <c r="P698" s="122">
        <f t="shared" si="82"/>
        <v>0</v>
      </c>
      <c r="Q698" s="179"/>
      <c r="R698" s="175"/>
      <c r="S698" s="176" t="str">
        <f t="shared" si="83"/>
        <v/>
      </c>
      <c r="T698" s="65" t="str">
        <f t="shared" si="84"/>
        <v/>
      </c>
      <c r="U698">
        <f t="shared" si="85"/>
        <v>0</v>
      </c>
      <c r="W698" s="175" t="str">
        <f t="shared" si="86"/>
        <v/>
      </c>
    </row>
    <row r="699" spans="1:23" ht="15" x14ac:dyDescent="0.2">
      <c r="A699" s="102">
        <v>676</v>
      </c>
      <c r="B699" s="104" t="str">
        <f>IF(G699="","",VLOOKUP(G699,'Account Codes'!$A$2:$C$788,3,FALSE))</f>
        <v/>
      </c>
      <c r="C699" s="183" t="str">
        <f t="shared" si="87"/>
        <v/>
      </c>
      <c r="D699" s="81"/>
      <c r="E699" s="112" t="str">
        <f>IF(AND(LEN(D699)&gt;0,LEN(C699)&gt;0),"ERROR - please do not enter internal order AND cost centre",IF(LEN(C699)&gt;0,VLOOKUP(C699,'Account Codes'!$E$2:$F$5001,2,FALSE),IF(LEN(D699)&gt;0,VLOOKUP(D699,'Account Codes'!$H$2:$I$12186,2,FALSE),"")))</f>
        <v/>
      </c>
      <c r="F699" s="81"/>
      <c r="G699" s="61"/>
      <c r="H699" s="112" t="str">
        <f>IF(LEN(G699)=0,"",VLOOKUP(VALUE(G699),'Account Codes'!$A$2:$C$788,2,FALSE))</f>
        <v/>
      </c>
      <c r="I699" s="50"/>
      <c r="J699" s="184" t="s">
        <v>18</v>
      </c>
      <c r="K699" s="51"/>
      <c r="L699" s="102">
        <f t="shared" si="80"/>
        <v>0</v>
      </c>
      <c r="M699" s="122">
        <f t="shared" si="81"/>
        <v>0</v>
      </c>
      <c r="N699" s="51"/>
      <c r="O699" s="51"/>
      <c r="P699" s="122">
        <f t="shared" si="82"/>
        <v>0</v>
      </c>
      <c r="Q699" s="179"/>
      <c r="R699" s="175"/>
      <c r="S699" s="176" t="str">
        <f t="shared" si="83"/>
        <v/>
      </c>
      <c r="T699" s="65" t="str">
        <f t="shared" si="84"/>
        <v/>
      </c>
      <c r="U699">
        <f t="shared" si="85"/>
        <v>0</v>
      </c>
      <c r="W699" s="175" t="str">
        <f t="shared" si="86"/>
        <v/>
      </c>
    </row>
    <row r="700" spans="1:23" ht="15" x14ac:dyDescent="0.2">
      <c r="A700" s="102">
        <v>677</v>
      </c>
      <c r="B700" s="104" t="str">
        <f>IF(G700="","",VLOOKUP(G700,'Account Codes'!$A$2:$C$788,3,FALSE))</f>
        <v/>
      </c>
      <c r="C700" s="183" t="str">
        <f t="shared" si="87"/>
        <v/>
      </c>
      <c r="D700" s="81"/>
      <c r="E700" s="112" t="str">
        <f>IF(AND(LEN(D700)&gt;0,LEN(C700)&gt;0),"ERROR - please do not enter internal order AND cost centre",IF(LEN(C700)&gt;0,VLOOKUP(C700,'Account Codes'!$E$2:$F$5001,2,FALSE),IF(LEN(D700)&gt;0,VLOOKUP(D700,'Account Codes'!$H$2:$I$12186,2,FALSE),"")))</f>
        <v/>
      </c>
      <c r="F700" s="81"/>
      <c r="G700" s="61"/>
      <c r="H700" s="112" t="str">
        <f>IF(LEN(G700)=0,"",VLOOKUP(VALUE(G700),'Account Codes'!$A$2:$C$788,2,FALSE))</f>
        <v/>
      </c>
      <c r="I700" s="50"/>
      <c r="J700" s="184" t="s">
        <v>18</v>
      </c>
      <c r="K700" s="51"/>
      <c r="L700" s="102">
        <f t="shared" si="80"/>
        <v>0</v>
      </c>
      <c r="M700" s="122">
        <f t="shared" si="81"/>
        <v>0</v>
      </c>
      <c r="N700" s="51"/>
      <c r="O700" s="51"/>
      <c r="P700" s="122">
        <f t="shared" si="82"/>
        <v>0</v>
      </c>
      <c r="Q700" s="179"/>
      <c r="R700" s="175"/>
      <c r="S700" s="176" t="str">
        <f t="shared" si="83"/>
        <v/>
      </c>
      <c r="T700" s="65" t="str">
        <f t="shared" si="84"/>
        <v/>
      </c>
      <c r="U700">
        <f t="shared" si="85"/>
        <v>0</v>
      </c>
      <c r="W700" s="175" t="str">
        <f t="shared" si="86"/>
        <v/>
      </c>
    </row>
    <row r="701" spans="1:23" ht="15" x14ac:dyDescent="0.2">
      <c r="A701" s="102">
        <v>678</v>
      </c>
      <c r="B701" s="104" t="str">
        <f>IF(G701="","",VLOOKUP(G701,'Account Codes'!$A$2:$C$788,3,FALSE))</f>
        <v/>
      </c>
      <c r="C701" s="183" t="str">
        <f t="shared" si="87"/>
        <v/>
      </c>
      <c r="D701" s="81"/>
      <c r="E701" s="112" t="str">
        <f>IF(AND(LEN(D701)&gt;0,LEN(C701)&gt;0),"ERROR - please do not enter internal order AND cost centre",IF(LEN(C701)&gt;0,VLOOKUP(C701,'Account Codes'!$E$2:$F$5001,2,FALSE),IF(LEN(D701)&gt;0,VLOOKUP(D701,'Account Codes'!$H$2:$I$12186,2,FALSE),"")))</f>
        <v/>
      </c>
      <c r="F701" s="81"/>
      <c r="G701" s="61"/>
      <c r="H701" s="112" t="str">
        <f>IF(LEN(G701)=0,"",VLOOKUP(VALUE(G701),'Account Codes'!$A$2:$C$788,2,FALSE))</f>
        <v/>
      </c>
      <c r="I701" s="50"/>
      <c r="J701" s="184" t="s">
        <v>18</v>
      </c>
      <c r="K701" s="51"/>
      <c r="L701" s="102">
        <f t="shared" si="80"/>
        <v>0</v>
      </c>
      <c r="M701" s="122">
        <f t="shared" si="81"/>
        <v>0</v>
      </c>
      <c r="N701" s="51"/>
      <c r="O701" s="51"/>
      <c r="P701" s="122">
        <f t="shared" si="82"/>
        <v>0</v>
      </c>
      <c r="Q701" s="179"/>
      <c r="R701" s="175"/>
      <c r="S701" s="176" t="str">
        <f t="shared" si="83"/>
        <v/>
      </c>
      <c r="T701" s="65" t="str">
        <f t="shared" si="84"/>
        <v/>
      </c>
      <c r="U701">
        <f t="shared" si="85"/>
        <v>0</v>
      </c>
      <c r="W701" s="175" t="str">
        <f t="shared" si="86"/>
        <v/>
      </c>
    </row>
    <row r="702" spans="1:23" ht="15" x14ac:dyDescent="0.2">
      <c r="A702" s="102">
        <v>679</v>
      </c>
      <c r="B702" s="104" t="str">
        <f>IF(G702="","",VLOOKUP(G702,'Account Codes'!$A$2:$C$788,3,FALSE))</f>
        <v/>
      </c>
      <c r="C702" s="183" t="str">
        <f t="shared" si="87"/>
        <v/>
      </c>
      <c r="D702" s="81"/>
      <c r="E702" s="112" t="str">
        <f>IF(AND(LEN(D702)&gt;0,LEN(C702)&gt;0),"ERROR - please do not enter internal order AND cost centre",IF(LEN(C702)&gt;0,VLOOKUP(C702,'Account Codes'!$E$2:$F$5001,2,FALSE),IF(LEN(D702)&gt;0,VLOOKUP(D702,'Account Codes'!$H$2:$I$12186,2,FALSE),"")))</f>
        <v/>
      </c>
      <c r="F702" s="81"/>
      <c r="G702" s="61"/>
      <c r="H702" s="112" t="str">
        <f>IF(LEN(G702)=0,"",VLOOKUP(VALUE(G702),'Account Codes'!$A$2:$C$788,2,FALSE))</f>
        <v/>
      </c>
      <c r="I702" s="50"/>
      <c r="J702" s="184" t="s">
        <v>18</v>
      </c>
      <c r="K702" s="51"/>
      <c r="L702" s="102">
        <f t="shared" si="80"/>
        <v>0</v>
      </c>
      <c r="M702" s="122">
        <f t="shared" si="81"/>
        <v>0</v>
      </c>
      <c r="N702" s="51"/>
      <c r="O702" s="51"/>
      <c r="P702" s="122">
        <f t="shared" si="82"/>
        <v>0</v>
      </c>
      <c r="Q702" s="179"/>
      <c r="R702" s="175"/>
      <c r="S702" s="176" t="str">
        <f t="shared" si="83"/>
        <v/>
      </c>
      <c r="T702" s="65" t="str">
        <f t="shared" si="84"/>
        <v/>
      </c>
      <c r="U702">
        <f t="shared" si="85"/>
        <v>0</v>
      </c>
      <c r="W702" s="175" t="str">
        <f t="shared" si="86"/>
        <v/>
      </c>
    </row>
    <row r="703" spans="1:23" ht="15" x14ac:dyDescent="0.2">
      <c r="A703" s="102">
        <v>680</v>
      </c>
      <c r="B703" s="104" t="str">
        <f>IF(G703="","",VLOOKUP(G703,'Account Codes'!$A$2:$C$788,3,FALSE))</f>
        <v/>
      </c>
      <c r="C703" s="183" t="str">
        <f t="shared" si="87"/>
        <v/>
      </c>
      <c r="D703" s="81"/>
      <c r="E703" s="112" t="str">
        <f>IF(AND(LEN(D703)&gt;0,LEN(C703)&gt;0),"ERROR - please do not enter internal order AND cost centre",IF(LEN(C703)&gt;0,VLOOKUP(C703,'Account Codes'!$E$2:$F$5001,2,FALSE),IF(LEN(D703)&gt;0,VLOOKUP(D703,'Account Codes'!$H$2:$I$12186,2,FALSE),"")))</f>
        <v/>
      </c>
      <c r="F703" s="81"/>
      <c r="G703" s="61"/>
      <c r="H703" s="112" t="str">
        <f>IF(LEN(G703)=0,"",VLOOKUP(VALUE(G703),'Account Codes'!$A$2:$C$788,2,FALSE))</f>
        <v/>
      </c>
      <c r="I703" s="50"/>
      <c r="J703" s="184" t="s">
        <v>18</v>
      </c>
      <c r="K703" s="51"/>
      <c r="L703" s="102">
        <f t="shared" si="80"/>
        <v>0</v>
      </c>
      <c r="M703" s="122">
        <f t="shared" si="81"/>
        <v>0</v>
      </c>
      <c r="N703" s="51"/>
      <c r="O703" s="51"/>
      <c r="P703" s="122">
        <f t="shared" si="82"/>
        <v>0</v>
      </c>
      <c r="Q703" s="179"/>
      <c r="R703" s="175"/>
      <c r="S703" s="176" t="str">
        <f t="shared" si="83"/>
        <v/>
      </c>
      <c r="T703" s="65" t="str">
        <f t="shared" si="84"/>
        <v/>
      </c>
      <c r="U703">
        <f t="shared" si="85"/>
        <v>0</v>
      </c>
      <c r="W703" s="175" t="str">
        <f t="shared" si="86"/>
        <v/>
      </c>
    </row>
    <row r="704" spans="1:23" ht="15" x14ac:dyDescent="0.2">
      <c r="A704" s="102">
        <v>681</v>
      </c>
      <c r="B704" s="104" t="str">
        <f>IF(G704="","",VLOOKUP(G704,'Account Codes'!$A$2:$C$788,3,FALSE))</f>
        <v/>
      </c>
      <c r="C704" s="183" t="str">
        <f t="shared" si="87"/>
        <v/>
      </c>
      <c r="D704" s="81"/>
      <c r="E704" s="112" t="str">
        <f>IF(AND(LEN(D704)&gt;0,LEN(C704)&gt;0),"ERROR - please do not enter internal order AND cost centre",IF(LEN(C704)&gt;0,VLOOKUP(C704,'Account Codes'!$E$2:$F$5001,2,FALSE),IF(LEN(D704)&gt;0,VLOOKUP(D704,'Account Codes'!$H$2:$I$12186,2,FALSE),"")))</f>
        <v/>
      </c>
      <c r="F704" s="81"/>
      <c r="G704" s="61"/>
      <c r="H704" s="112" t="str">
        <f>IF(LEN(G704)=0,"",VLOOKUP(VALUE(G704),'Account Codes'!$A$2:$C$788,2,FALSE))</f>
        <v/>
      </c>
      <c r="I704" s="50"/>
      <c r="J704" s="184" t="s">
        <v>18</v>
      </c>
      <c r="K704" s="51"/>
      <c r="L704" s="102">
        <f t="shared" si="80"/>
        <v>0</v>
      </c>
      <c r="M704" s="122">
        <f t="shared" si="81"/>
        <v>0</v>
      </c>
      <c r="N704" s="51"/>
      <c r="O704" s="51"/>
      <c r="P704" s="122">
        <f t="shared" si="82"/>
        <v>0</v>
      </c>
      <c r="Q704" s="179"/>
      <c r="R704" s="175"/>
      <c r="S704" s="176" t="str">
        <f t="shared" si="83"/>
        <v/>
      </c>
      <c r="T704" s="65" t="str">
        <f t="shared" si="84"/>
        <v/>
      </c>
      <c r="U704">
        <f t="shared" si="85"/>
        <v>0</v>
      </c>
      <c r="W704" s="175" t="str">
        <f t="shared" si="86"/>
        <v/>
      </c>
    </row>
    <row r="705" spans="1:23" ht="15" x14ac:dyDescent="0.2">
      <c r="A705" s="102">
        <v>682</v>
      </c>
      <c r="B705" s="104" t="str">
        <f>IF(G705="","",VLOOKUP(G705,'Account Codes'!$A$2:$C$788,3,FALSE))</f>
        <v/>
      </c>
      <c r="C705" s="183" t="str">
        <f t="shared" si="87"/>
        <v/>
      </c>
      <c r="D705" s="81"/>
      <c r="E705" s="112" t="str">
        <f>IF(AND(LEN(D705)&gt;0,LEN(C705)&gt;0),"ERROR - please do not enter internal order AND cost centre",IF(LEN(C705)&gt;0,VLOOKUP(C705,'Account Codes'!$E$2:$F$5001,2,FALSE),IF(LEN(D705)&gt;0,VLOOKUP(D705,'Account Codes'!$H$2:$I$12186,2,FALSE),"")))</f>
        <v/>
      </c>
      <c r="F705" s="81"/>
      <c r="G705" s="61"/>
      <c r="H705" s="112" t="str">
        <f>IF(LEN(G705)=0,"",VLOOKUP(VALUE(G705),'Account Codes'!$A$2:$C$788,2,FALSE))</f>
        <v/>
      </c>
      <c r="I705" s="50"/>
      <c r="J705" s="184" t="s">
        <v>18</v>
      </c>
      <c r="K705" s="51"/>
      <c r="L705" s="102">
        <f t="shared" si="80"/>
        <v>0</v>
      </c>
      <c r="M705" s="122">
        <f t="shared" si="81"/>
        <v>0</v>
      </c>
      <c r="N705" s="51"/>
      <c r="O705" s="51"/>
      <c r="P705" s="122">
        <f t="shared" si="82"/>
        <v>0</v>
      </c>
      <c r="Q705" s="179"/>
      <c r="R705" s="175"/>
      <c r="S705" s="176" t="str">
        <f t="shared" si="83"/>
        <v/>
      </c>
      <c r="T705" s="65" t="str">
        <f t="shared" si="84"/>
        <v/>
      </c>
      <c r="U705">
        <f t="shared" si="85"/>
        <v>0</v>
      </c>
      <c r="W705" s="175" t="str">
        <f t="shared" si="86"/>
        <v/>
      </c>
    </row>
    <row r="706" spans="1:23" ht="15" x14ac:dyDescent="0.2">
      <c r="A706" s="102">
        <v>683</v>
      </c>
      <c r="B706" s="104" t="str">
        <f>IF(G706="","",VLOOKUP(G706,'Account Codes'!$A$2:$C$788,3,FALSE))</f>
        <v/>
      </c>
      <c r="C706" s="183" t="str">
        <f t="shared" si="87"/>
        <v/>
      </c>
      <c r="D706" s="81"/>
      <c r="E706" s="112" t="str">
        <f>IF(AND(LEN(D706)&gt;0,LEN(C706)&gt;0),"ERROR - please do not enter internal order AND cost centre",IF(LEN(C706)&gt;0,VLOOKUP(C706,'Account Codes'!$E$2:$F$5001,2,FALSE),IF(LEN(D706)&gt;0,VLOOKUP(D706,'Account Codes'!$H$2:$I$12186,2,FALSE),"")))</f>
        <v/>
      </c>
      <c r="F706" s="81"/>
      <c r="G706" s="61"/>
      <c r="H706" s="112" t="str">
        <f>IF(LEN(G706)=0,"",VLOOKUP(VALUE(G706),'Account Codes'!$A$2:$C$788,2,FALSE))</f>
        <v/>
      </c>
      <c r="I706" s="50"/>
      <c r="J706" s="184" t="s">
        <v>18</v>
      </c>
      <c r="K706" s="51"/>
      <c r="L706" s="102">
        <f t="shared" si="80"/>
        <v>0</v>
      </c>
      <c r="M706" s="122">
        <f t="shared" si="81"/>
        <v>0</v>
      </c>
      <c r="N706" s="51"/>
      <c r="O706" s="51"/>
      <c r="P706" s="122">
        <f t="shared" si="82"/>
        <v>0</v>
      </c>
      <c r="Q706" s="179"/>
      <c r="R706" s="175"/>
      <c r="S706" s="176" t="str">
        <f t="shared" si="83"/>
        <v/>
      </c>
      <c r="T706" s="65" t="str">
        <f t="shared" si="84"/>
        <v/>
      </c>
      <c r="U706">
        <f t="shared" si="85"/>
        <v>0</v>
      </c>
      <c r="W706" s="175" t="str">
        <f t="shared" si="86"/>
        <v/>
      </c>
    </row>
    <row r="707" spans="1:23" ht="15" x14ac:dyDescent="0.2">
      <c r="A707" s="102">
        <v>684</v>
      </c>
      <c r="B707" s="104" t="str">
        <f>IF(G707="","",VLOOKUP(G707,'Account Codes'!$A$2:$C$788,3,FALSE))</f>
        <v/>
      </c>
      <c r="C707" s="183" t="str">
        <f t="shared" si="87"/>
        <v/>
      </c>
      <c r="D707" s="81"/>
      <c r="E707" s="112" t="str">
        <f>IF(AND(LEN(D707)&gt;0,LEN(C707)&gt;0),"ERROR - please do not enter internal order AND cost centre",IF(LEN(C707)&gt;0,VLOOKUP(C707,'Account Codes'!$E$2:$F$5001,2,FALSE),IF(LEN(D707)&gt;0,VLOOKUP(D707,'Account Codes'!$H$2:$I$12186,2,FALSE),"")))</f>
        <v/>
      </c>
      <c r="F707" s="81"/>
      <c r="G707" s="61"/>
      <c r="H707" s="112" t="str">
        <f>IF(LEN(G707)=0,"",VLOOKUP(VALUE(G707),'Account Codes'!$A$2:$C$788,2,FALSE))</f>
        <v/>
      </c>
      <c r="I707" s="50"/>
      <c r="J707" s="184" t="s">
        <v>18</v>
      </c>
      <c r="K707" s="51"/>
      <c r="L707" s="102">
        <f t="shared" si="80"/>
        <v>0</v>
      </c>
      <c r="M707" s="122">
        <f t="shared" si="81"/>
        <v>0</v>
      </c>
      <c r="N707" s="51"/>
      <c r="O707" s="51"/>
      <c r="P707" s="122">
        <f t="shared" si="82"/>
        <v>0</v>
      </c>
      <c r="Q707" s="179"/>
      <c r="R707" s="175"/>
      <c r="S707" s="176" t="str">
        <f t="shared" si="83"/>
        <v/>
      </c>
      <c r="T707" s="65" t="str">
        <f t="shared" si="84"/>
        <v/>
      </c>
      <c r="U707">
        <f t="shared" si="85"/>
        <v>0</v>
      </c>
      <c r="W707" s="175" t="str">
        <f t="shared" si="86"/>
        <v/>
      </c>
    </row>
    <row r="708" spans="1:23" ht="15" x14ac:dyDescent="0.2">
      <c r="A708" s="102">
        <v>685</v>
      </c>
      <c r="B708" s="104" t="str">
        <f>IF(G708="","",VLOOKUP(G708,'Account Codes'!$A$2:$C$788,3,FALSE))</f>
        <v/>
      </c>
      <c r="C708" s="183" t="str">
        <f t="shared" si="87"/>
        <v/>
      </c>
      <c r="D708" s="81"/>
      <c r="E708" s="112" t="str">
        <f>IF(AND(LEN(D708)&gt;0,LEN(C708)&gt;0),"ERROR - please do not enter internal order AND cost centre",IF(LEN(C708)&gt;0,VLOOKUP(C708,'Account Codes'!$E$2:$F$5001,2,FALSE),IF(LEN(D708)&gt;0,VLOOKUP(D708,'Account Codes'!$H$2:$I$12186,2,FALSE),"")))</f>
        <v/>
      </c>
      <c r="F708" s="81"/>
      <c r="G708" s="61"/>
      <c r="H708" s="112" t="str">
        <f>IF(LEN(G708)=0,"",VLOOKUP(VALUE(G708),'Account Codes'!$A$2:$C$788,2,FALSE))</f>
        <v/>
      </c>
      <c r="I708" s="50"/>
      <c r="J708" s="184" t="s">
        <v>18</v>
      </c>
      <c r="K708" s="51"/>
      <c r="L708" s="102">
        <f t="shared" si="80"/>
        <v>0</v>
      </c>
      <c r="M708" s="122">
        <f t="shared" si="81"/>
        <v>0</v>
      </c>
      <c r="N708" s="51"/>
      <c r="O708" s="51"/>
      <c r="P708" s="122">
        <f t="shared" si="82"/>
        <v>0</v>
      </c>
      <c r="Q708" s="179"/>
      <c r="R708" s="175"/>
      <c r="S708" s="176" t="str">
        <f t="shared" si="83"/>
        <v/>
      </c>
      <c r="T708" s="65" t="str">
        <f t="shared" si="84"/>
        <v/>
      </c>
      <c r="U708">
        <f t="shared" si="85"/>
        <v>0</v>
      </c>
      <c r="W708" s="175" t="str">
        <f t="shared" si="86"/>
        <v/>
      </c>
    </row>
    <row r="709" spans="1:23" ht="15" x14ac:dyDescent="0.2">
      <c r="A709" s="102">
        <v>686</v>
      </c>
      <c r="B709" s="104" t="str">
        <f>IF(G709="","",VLOOKUP(G709,'Account Codes'!$A$2:$C$788,3,FALSE))</f>
        <v/>
      </c>
      <c r="C709" s="183" t="str">
        <f t="shared" si="87"/>
        <v/>
      </c>
      <c r="D709" s="81"/>
      <c r="E709" s="112" t="str">
        <f>IF(AND(LEN(D709)&gt;0,LEN(C709)&gt;0),"ERROR - please do not enter internal order AND cost centre",IF(LEN(C709)&gt;0,VLOOKUP(C709,'Account Codes'!$E$2:$F$5001,2,FALSE),IF(LEN(D709)&gt;0,VLOOKUP(D709,'Account Codes'!$H$2:$I$12186,2,FALSE),"")))</f>
        <v/>
      </c>
      <c r="F709" s="81"/>
      <c r="G709" s="61"/>
      <c r="H709" s="112" t="str">
        <f>IF(LEN(G709)=0,"",VLOOKUP(VALUE(G709),'Account Codes'!$A$2:$C$788,2,FALSE))</f>
        <v/>
      </c>
      <c r="I709" s="50"/>
      <c r="J709" s="184" t="s">
        <v>18</v>
      </c>
      <c r="K709" s="51"/>
      <c r="L709" s="102">
        <f t="shared" si="80"/>
        <v>0</v>
      </c>
      <c r="M709" s="122">
        <f t="shared" si="81"/>
        <v>0</v>
      </c>
      <c r="N709" s="51"/>
      <c r="O709" s="51"/>
      <c r="P709" s="122">
        <f t="shared" si="82"/>
        <v>0</v>
      </c>
      <c r="Q709" s="179"/>
      <c r="R709" s="175"/>
      <c r="S709" s="176" t="str">
        <f t="shared" si="83"/>
        <v/>
      </c>
      <c r="T709" s="65" t="str">
        <f t="shared" si="84"/>
        <v/>
      </c>
      <c r="U709">
        <f t="shared" si="85"/>
        <v>0</v>
      </c>
      <c r="W709" s="175" t="str">
        <f t="shared" si="86"/>
        <v/>
      </c>
    </row>
    <row r="710" spans="1:23" ht="15" x14ac:dyDescent="0.2">
      <c r="A710" s="102">
        <v>687</v>
      </c>
      <c r="B710" s="104" t="str">
        <f>IF(G710="","",VLOOKUP(G710,'Account Codes'!$A$2:$C$788,3,FALSE))</f>
        <v/>
      </c>
      <c r="C710" s="183" t="str">
        <f t="shared" si="87"/>
        <v/>
      </c>
      <c r="D710" s="81"/>
      <c r="E710" s="112" t="str">
        <f>IF(AND(LEN(D710)&gt;0,LEN(C710)&gt;0),"ERROR - please do not enter internal order AND cost centre",IF(LEN(C710)&gt;0,VLOOKUP(C710,'Account Codes'!$E$2:$F$5001,2,FALSE),IF(LEN(D710)&gt;0,VLOOKUP(D710,'Account Codes'!$H$2:$I$12186,2,FALSE),"")))</f>
        <v/>
      </c>
      <c r="F710" s="81"/>
      <c r="G710" s="61"/>
      <c r="H710" s="112" t="str">
        <f>IF(LEN(G710)=0,"",VLOOKUP(VALUE(G710),'Account Codes'!$A$2:$C$788,2,FALSE))</f>
        <v/>
      </c>
      <c r="I710" s="50"/>
      <c r="J710" s="184" t="s">
        <v>18</v>
      </c>
      <c r="K710" s="51"/>
      <c r="L710" s="102">
        <f t="shared" si="80"/>
        <v>0</v>
      </c>
      <c r="M710" s="122">
        <f t="shared" si="81"/>
        <v>0</v>
      </c>
      <c r="N710" s="51"/>
      <c r="O710" s="51"/>
      <c r="P710" s="122">
        <f t="shared" si="82"/>
        <v>0</v>
      </c>
      <c r="Q710" s="179"/>
      <c r="R710" s="175"/>
      <c r="S710" s="176" t="str">
        <f t="shared" si="83"/>
        <v/>
      </c>
      <c r="T710" s="65" t="str">
        <f t="shared" si="84"/>
        <v/>
      </c>
      <c r="U710">
        <f t="shared" si="85"/>
        <v>0</v>
      </c>
      <c r="W710" s="175" t="str">
        <f t="shared" si="86"/>
        <v/>
      </c>
    </row>
    <row r="711" spans="1:23" ht="15" x14ac:dyDescent="0.2">
      <c r="A711" s="102">
        <v>688</v>
      </c>
      <c r="B711" s="104" t="str">
        <f>IF(G711="","",VLOOKUP(G711,'Account Codes'!$A$2:$C$788,3,FALSE))</f>
        <v/>
      </c>
      <c r="C711" s="183" t="str">
        <f t="shared" si="87"/>
        <v/>
      </c>
      <c r="D711" s="81"/>
      <c r="E711" s="112" t="str">
        <f>IF(AND(LEN(D711)&gt;0,LEN(C711)&gt;0),"ERROR - please do not enter internal order AND cost centre",IF(LEN(C711)&gt;0,VLOOKUP(C711,'Account Codes'!$E$2:$F$5001,2,FALSE),IF(LEN(D711)&gt;0,VLOOKUP(D711,'Account Codes'!$H$2:$I$12186,2,FALSE),"")))</f>
        <v/>
      </c>
      <c r="F711" s="81"/>
      <c r="G711" s="61"/>
      <c r="H711" s="112" t="str">
        <f>IF(LEN(G711)=0,"",VLOOKUP(VALUE(G711),'Account Codes'!$A$2:$C$788,2,FALSE))</f>
        <v/>
      </c>
      <c r="I711" s="50"/>
      <c r="J711" s="184" t="s">
        <v>18</v>
      </c>
      <c r="K711" s="51"/>
      <c r="L711" s="102">
        <f t="shared" si="80"/>
        <v>0</v>
      </c>
      <c r="M711" s="122">
        <f t="shared" si="81"/>
        <v>0</v>
      </c>
      <c r="N711" s="51"/>
      <c r="O711" s="51"/>
      <c r="P711" s="122">
        <f t="shared" si="82"/>
        <v>0</v>
      </c>
      <c r="Q711" s="179"/>
      <c r="R711" s="175"/>
      <c r="S711" s="176" t="str">
        <f t="shared" si="83"/>
        <v/>
      </c>
      <c r="T711" s="65" t="str">
        <f t="shared" si="84"/>
        <v/>
      </c>
      <c r="U711">
        <f t="shared" si="85"/>
        <v>0</v>
      </c>
      <c r="W711" s="175" t="str">
        <f t="shared" si="86"/>
        <v/>
      </c>
    </row>
    <row r="712" spans="1:23" ht="15" x14ac:dyDescent="0.2">
      <c r="A712" s="102">
        <v>689</v>
      </c>
      <c r="B712" s="104" t="str">
        <f>IF(G712="","",VLOOKUP(G712,'Account Codes'!$A$2:$C$788,3,FALSE))</f>
        <v/>
      </c>
      <c r="C712" s="183" t="str">
        <f t="shared" si="87"/>
        <v/>
      </c>
      <c r="D712" s="81"/>
      <c r="E712" s="112" t="str">
        <f>IF(AND(LEN(D712)&gt;0,LEN(C712)&gt;0),"ERROR - please do not enter internal order AND cost centre",IF(LEN(C712)&gt;0,VLOOKUP(C712,'Account Codes'!$E$2:$F$5001,2,FALSE),IF(LEN(D712)&gt;0,VLOOKUP(D712,'Account Codes'!$H$2:$I$12186,2,FALSE),"")))</f>
        <v/>
      </c>
      <c r="F712" s="81"/>
      <c r="G712" s="61"/>
      <c r="H712" s="112" t="str">
        <f>IF(LEN(G712)=0,"",VLOOKUP(VALUE(G712),'Account Codes'!$A$2:$C$788,2,FALSE))</f>
        <v/>
      </c>
      <c r="I712" s="50"/>
      <c r="J712" s="184" t="s">
        <v>18</v>
      </c>
      <c r="K712" s="51"/>
      <c r="L712" s="102">
        <f t="shared" si="80"/>
        <v>0</v>
      </c>
      <c r="M712" s="122">
        <f t="shared" si="81"/>
        <v>0</v>
      </c>
      <c r="N712" s="51"/>
      <c r="O712" s="51"/>
      <c r="P712" s="122">
        <f t="shared" si="82"/>
        <v>0</v>
      </c>
      <c r="Q712" s="179"/>
      <c r="R712" s="175"/>
      <c r="S712" s="176" t="str">
        <f t="shared" si="83"/>
        <v/>
      </c>
      <c r="T712" s="65" t="str">
        <f t="shared" si="84"/>
        <v/>
      </c>
      <c r="U712">
        <f t="shared" si="85"/>
        <v>0</v>
      </c>
      <c r="W712" s="175" t="str">
        <f t="shared" si="86"/>
        <v/>
      </c>
    </row>
    <row r="713" spans="1:23" ht="15" x14ac:dyDescent="0.2">
      <c r="A713" s="102">
        <v>690</v>
      </c>
      <c r="B713" s="104" t="str">
        <f>IF(G713="","",VLOOKUP(G713,'Account Codes'!$A$2:$C$788,3,FALSE))</f>
        <v/>
      </c>
      <c r="C713" s="183" t="str">
        <f t="shared" si="87"/>
        <v/>
      </c>
      <c r="D713" s="81"/>
      <c r="E713" s="112" t="str">
        <f>IF(AND(LEN(D713)&gt;0,LEN(C713)&gt;0),"ERROR - please do not enter internal order AND cost centre",IF(LEN(C713)&gt;0,VLOOKUP(C713,'Account Codes'!$E$2:$F$5001,2,FALSE),IF(LEN(D713)&gt;0,VLOOKUP(D713,'Account Codes'!$H$2:$I$12186,2,FALSE),"")))</f>
        <v/>
      </c>
      <c r="F713" s="81"/>
      <c r="G713" s="61"/>
      <c r="H713" s="112" t="str">
        <f>IF(LEN(G713)=0,"",VLOOKUP(VALUE(G713),'Account Codes'!$A$2:$C$788,2,FALSE))</f>
        <v/>
      </c>
      <c r="I713" s="50"/>
      <c r="J713" s="184" t="s">
        <v>18</v>
      </c>
      <c r="K713" s="51"/>
      <c r="L713" s="102">
        <f t="shared" si="80"/>
        <v>0</v>
      </c>
      <c r="M713" s="122">
        <f t="shared" si="81"/>
        <v>0</v>
      </c>
      <c r="N713" s="51"/>
      <c r="O713" s="51"/>
      <c r="P713" s="122">
        <f t="shared" si="82"/>
        <v>0</v>
      </c>
      <c r="Q713" s="179"/>
      <c r="R713" s="175"/>
      <c r="S713" s="176" t="str">
        <f t="shared" si="83"/>
        <v/>
      </c>
      <c r="T713" s="65" t="str">
        <f t="shared" si="84"/>
        <v/>
      </c>
      <c r="U713">
        <f t="shared" si="85"/>
        <v>0</v>
      </c>
      <c r="W713" s="175" t="str">
        <f t="shared" si="86"/>
        <v/>
      </c>
    </row>
    <row r="714" spans="1:23" ht="15" x14ac:dyDescent="0.2">
      <c r="A714" s="102">
        <v>691</v>
      </c>
      <c r="B714" s="104" t="str">
        <f>IF(G714="","",VLOOKUP(G714,'Account Codes'!$A$2:$C$788,3,FALSE))</f>
        <v/>
      </c>
      <c r="C714" s="183" t="str">
        <f t="shared" si="87"/>
        <v/>
      </c>
      <c r="D714" s="81"/>
      <c r="E714" s="112" t="str">
        <f>IF(AND(LEN(D714)&gt;0,LEN(C714)&gt;0),"ERROR - please do not enter internal order AND cost centre",IF(LEN(C714)&gt;0,VLOOKUP(C714,'Account Codes'!$E$2:$F$5001,2,FALSE),IF(LEN(D714)&gt;0,VLOOKUP(D714,'Account Codes'!$H$2:$I$12186,2,FALSE),"")))</f>
        <v/>
      </c>
      <c r="F714" s="81"/>
      <c r="G714" s="61"/>
      <c r="H714" s="112" t="str">
        <f>IF(LEN(G714)=0,"",VLOOKUP(VALUE(G714),'Account Codes'!$A$2:$C$788,2,FALSE))</f>
        <v/>
      </c>
      <c r="I714" s="50"/>
      <c r="J714" s="184" t="s">
        <v>18</v>
      </c>
      <c r="K714" s="51"/>
      <c r="L714" s="102">
        <f t="shared" si="80"/>
        <v>0</v>
      </c>
      <c r="M714" s="122">
        <f t="shared" si="81"/>
        <v>0</v>
      </c>
      <c r="N714" s="51"/>
      <c r="O714" s="51"/>
      <c r="P714" s="122">
        <f t="shared" si="82"/>
        <v>0</v>
      </c>
      <c r="Q714" s="179"/>
      <c r="R714" s="175"/>
      <c r="S714" s="176" t="str">
        <f t="shared" si="83"/>
        <v/>
      </c>
      <c r="T714" s="65" t="str">
        <f t="shared" si="84"/>
        <v/>
      </c>
      <c r="U714">
        <f t="shared" si="85"/>
        <v>0</v>
      </c>
      <c r="W714" s="175" t="str">
        <f t="shared" si="86"/>
        <v/>
      </c>
    </row>
    <row r="715" spans="1:23" ht="15" x14ac:dyDescent="0.2">
      <c r="A715" s="102">
        <v>692</v>
      </c>
      <c r="B715" s="104" t="str">
        <f>IF(G715="","",VLOOKUP(G715,'Account Codes'!$A$2:$C$788,3,FALSE))</f>
        <v/>
      </c>
      <c r="C715" s="183" t="str">
        <f t="shared" si="87"/>
        <v/>
      </c>
      <c r="D715" s="81"/>
      <c r="E715" s="112" t="str">
        <f>IF(AND(LEN(D715)&gt;0,LEN(C715)&gt;0),"ERROR - please do not enter internal order AND cost centre",IF(LEN(C715)&gt;0,VLOOKUP(C715,'Account Codes'!$E$2:$F$5001,2,FALSE),IF(LEN(D715)&gt;0,VLOOKUP(D715,'Account Codes'!$H$2:$I$12186,2,FALSE),"")))</f>
        <v/>
      </c>
      <c r="F715" s="81"/>
      <c r="G715" s="61"/>
      <c r="H715" s="112" t="str">
        <f>IF(LEN(G715)=0,"",VLOOKUP(VALUE(G715),'Account Codes'!$A$2:$C$788,2,FALSE))</f>
        <v/>
      </c>
      <c r="I715" s="50"/>
      <c r="J715" s="184" t="s">
        <v>18</v>
      </c>
      <c r="K715" s="51"/>
      <c r="L715" s="102">
        <f t="shared" si="80"/>
        <v>0</v>
      </c>
      <c r="M715" s="122">
        <f t="shared" si="81"/>
        <v>0</v>
      </c>
      <c r="N715" s="51"/>
      <c r="O715" s="51"/>
      <c r="P715" s="122">
        <f t="shared" si="82"/>
        <v>0</v>
      </c>
      <c r="Q715" s="179"/>
      <c r="R715" s="175"/>
      <c r="S715" s="176" t="str">
        <f t="shared" si="83"/>
        <v/>
      </c>
      <c r="T715" s="65" t="str">
        <f t="shared" si="84"/>
        <v/>
      </c>
      <c r="U715">
        <f t="shared" si="85"/>
        <v>0</v>
      </c>
      <c r="W715" s="175" t="str">
        <f t="shared" si="86"/>
        <v/>
      </c>
    </row>
    <row r="716" spans="1:23" ht="15" x14ac:dyDescent="0.2">
      <c r="A716" s="102">
        <v>693</v>
      </c>
      <c r="B716" s="104" t="str">
        <f>IF(G716="","",VLOOKUP(G716,'Account Codes'!$A$2:$C$788,3,FALSE))</f>
        <v/>
      </c>
      <c r="C716" s="183" t="str">
        <f t="shared" si="87"/>
        <v/>
      </c>
      <c r="D716" s="81"/>
      <c r="E716" s="112" t="str">
        <f>IF(AND(LEN(D716)&gt;0,LEN(C716)&gt;0),"ERROR - please do not enter internal order AND cost centre",IF(LEN(C716)&gt;0,VLOOKUP(C716,'Account Codes'!$E$2:$F$5001,2,FALSE),IF(LEN(D716)&gt;0,VLOOKUP(D716,'Account Codes'!$H$2:$I$12186,2,FALSE),"")))</f>
        <v/>
      </c>
      <c r="F716" s="81"/>
      <c r="G716" s="61"/>
      <c r="H716" s="112" t="str">
        <f>IF(LEN(G716)=0,"",VLOOKUP(VALUE(G716),'Account Codes'!$A$2:$C$788,2,FALSE))</f>
        <v/>
      </c>
      <c r="I716" s="50"/>
      <c r="J716" s="184" t="s">
        <v>18</v>
      </c>
      <c r="K716" s="51"/>
      <c r="L716" s="102">
        <f t="shared" si="80"/>
        <v>0</v>
      </c>
      <c r="M716" s="122">
        <f t="shared" si="81"/>
        <v>0</v>
      </c>
      <c r="N716" s="51"/>
      <c r="O716" s="51"/>
      <c r="P716" s="122">
        <f t="shared" si="82"/>
        <v>0</v>
      </c>
      <c r="Q716" s="179"/>
      <c r="R716" s="175"/>
      <c r="S716" s="176" t="str">
        <f t="shared" si="83"/>
        <v/>
      </c>
      <c r="T716" s="65" t="str">
        <f t="shared" si="84"/>
        <v/>
      </c>
      <c r="U716">
        <f t="shared" si="85"/>
        <v>0</v>
      </c>
      <c r="W716" s="175" t="str">
        <f t="shared" si="86"/>
        <v/>
      </c>
    </row>
    <row r="717" spans="1:23" ht="15" x14ac:dyDescent="0.2">
      <c r="A717" s="102">
        <v>694</v>
      </c>
      <c r="B717" s="104" t="str">
        <f>IF(G717="","",VLOOKUP(G717,'Account Codes'!$A$2:$C$788,3,FALSE))</f>
        <v/>
      </c>
      <c r="C717" s="183" t="str">
        <f t="shared" si="87"/>
        <v/>
      </c>
      <c r="D717" s="81"/>
      <c r="E717" s="112" t="str">
        <f>IF(AND(LEN(D717)&gt;0,LEN(C717)&gt;0),"ERROR - please do not enter internal order AND cost centre",IF(LEN(C717)&gt;0,VLOOKUP(C717,'Account Codes'!$E$2:$F$5001,2,FALSE),IF(LEN(D717)&gt;0,VLOOKUP(D717,'Account Codes'!$H$2:$I$12186,2,FALSE),"")))</f>
        <v/>
      </c>
      <c r="F717" s="81"/>
      <c r="G717" s="61"/>
      <c r="H717" s="112" t="str">
        <f>IF(LEN(G717)=0,"",VLOOKUP(VALUE(G717),'Account Codes'!$A$2:$C$788,2,FALSE))</f>
        <v/>
      </c>
      <c r="I717" s="50"/>
      <c r="J717" s="184" t="s">
        <v>18</v>
      </c>
      <c r="K717" s="51"/>
      <c r="L717" s="102">
        <f t="shared" si="80"/>
        <v>0</v>
      </c>
      <c r="M717" s="122">
        <f t="shared" si="81"/>
        <v>0</v>
      </c>
      <c r="N717" s="51"/>
      <c r="O717" s="51"/>
      <c r="P717" s="122">
        <f t="shared" si="82"/>
        <v>0</v>
      </c>
      <c r="Q717" s="179"/>
      <c r="R717" s="175"/>
      <c r="S717" s="176" t="str">
        <f t="shared" si="83"/>
        <v/>
      </c>
      <c r="T717" s="65" t="str">
        <f t="shared" si="84"/>
        <v/>
      </c>
      <c r="U717">
        <f t="shared" si="85"/>
        <v>0</v>
      </c>
      <c r="W717" s="175" t="str">
        <f t="shared" si="86"/>
        <v/>
      </c>
    </row>
    <row r="718" spans="1:23" ht="15" x14ac:dyDescent="0.2">
      <c r="A718" s="102">
        <v>695</v>
      </c>
      <c r="B718" s="104" t="str">
        <f>IF(G718="","",VLOOKUP(G718,'Account Codes'!$A$2:$C$788,3,FALSE))</f>
        <v/>
      </c>
      <c r="C718" s="183" t="str">
        <f t="shared" si="87"/>
        <v/>
      </c>
      <c r="D718" s="81"/>
      <c r="E718" s="112" t="str">
        <f>IF(AND(LEN(D718)&gt;0,LEN(C718)&gt;0),"ERROR - please do not enter internal order AND cost centre",IF(LEN(C718)&gt;0,VLOOKUP(C718,'Account Codes'!$E$2:$F$5001,2,FALSE),IF(LEN(D718)&gt;0,VLOOKUP(D718,'Account Codes'!$H$2:$I$12186,2,FALSE),"")))</f>
        <v/>
      </c>
      <c r="F718" s="81"/>
      <c r="G718" s="61"/>
      <c r="H718" s="112" t="str">
        <f>IF(LEN(G718)=0,"",VLOOKUP(VALUE(G718),'Account Codes'!$A$2:$C$788,2,FALSE))</f>
        <v/>
      </c>
      <c r="I718" s="50"/>
      <c r="J718" s="184" t="s">
        <v>18</v>
      </c>
      <c r="K718" s="51"/>
      <c r="L718" s="102">
        <f t="shared" si="80"/>
        <v>0</v>
      </c>
      <c r="M718" s="122">
        <f t="shared" si="81"/>
        <v>0</v>
      </c>
      <c r="N718" s="51"/>
      <c r="O718" s="51"/>
      <c r="P718" s="122">
        <f t="shared" si="82"/>
        <v>0</v>
      </c>
      <c r="Q718" s="179"/>
      <c r="R718" s="175"/>
      <c r="S718" s="176" t="str">
        <f t="shared" si="83"/>
        <v/>
      </c>
      <c r="T718" s="65" t="str">
        <f t="shared" si="84"/>
        <v/>
      </c>
      <c r="U718">
        <f t="shared" si="85"/>
        <v>0</v>
      </c>
      <c r="W718" s="175" t="str">
        <f t="shared" si="86"/>
        <v/>
      </c>
    </row>
    <row r="719" spans="1:23" ht="15" x14ac:dyDescent="0.2">
      <c r="A719" s="102">
        <v>696</v>
      </c>
      <c r="B719" s="104" t="str">
        <f>IF(G719="","",VLOOKUP(G719,'Account Codes'!$A$2:$C$788,3,FALSE))</f>
        <v/>
      </c>
      <c r="C719" s="183" t="str">
        <f t="shared" si="87"/>
        <v/>
      </c>
      <c r="D719" s="81"/>
      <c r="E719" s="112" t="str">
        <f>IF(AND(LEN(D719)&gt;0,LEN(C719)&gt;0),"ERROR - please do not enter internal order AND cost centre",IF(LEN(C719)&gt;0,VLOOKUP(C719,'Account Codes'!$E$2:$F$5001,2,FALSE),IF(LEN(D719)&gt;0,VLOOKUP(D719,'Account Codes'!$H$2:$I$12186,2,FALSE),"")))</f>
        <v/>
      </c>
      <c r="F719" s="81"/>
      <c r="G719" s="61"/>
      <c r="H719" s="112" t="str">
        <f>IF(LEN(G719)=0,"",VLOOKUP(VALUE(G719),'Account Codes'!$A$2:$C$788,2,FALSE))</f>
        <v/>
      </c>
      <c r="I719" s="50"/>
      <c r="J719" s="184" t="s">
        <v>18</v>
      </c>
      <c r="K719" s="51"/>
      <c r="L719" s="102">
        <f t="shared" si="80"/>
        <v>0</v>
      </c>
      <c r="M719" s="122">
        <f t="shared" si="81"/>
        <v>0</v>
      </c>
      <c r="N719" s="51"/>
      <c r="O719" s="51"/>
      <c r="P719" s="122">
        <f t="shared" si="82"/>
        <v>0</v>
      </c>
      <c r="Q719" s="179"/>
      <c r="R719" s="175"/>
      <c r="S719" s="176" t="str">
        <f t="shared" si="83"/>
        <v/>
      </c>
      <c r="T719" s="65" t="str">
        <f t="shared" si="84"/>
        <v/>
      </c>
      <c r="U719">
        <f t="shared" si="85"/>
        <v>0</v>
      </c>
      <c r="W719" s="175" t="str">
        <f t="shared" si="86"/>
        <v/>
      </c>
    </row>
    <row r="720" spans="1:23" ht="15" x14ac:dyDescent="0.2">
      <c r="A720" s="102">
        <v>697</v>
      </c>
      <c r="B720" s="104" t="str">
        <f>IF(G720="","",VLOOKUP(G720,'Account Codes'!$A$2:$C$788,3,FALSE))</f>
        <v/>
      </c>
      <c r="C720" s="183" t="str">
        <f t="shared" si="87"/>
        <v/>
      </c>
      <c r="D720" s="81"/>
      <c r="E720" s="112" t="str">
        <f>IF(AND(LEN(D720)&gt;0,LEN(C720)&gt;0),"ERROR - please do not enter internal order AND cost centre",IF(LEN(C720)&gt;0,VLOOKUP(C720,'Account Codes'!$E$2:$F$5001,2,FALSE),IF(LEN(D720)&gt;0,VLOOKUP(D720,'Account Codes'!$H$2:$I$12186,2,FALSE),"")))</f>
        <v/>
      </c>
      <c r="F720" s="81"/>
      <c r="G720" s="61"/>
      <c r="H720" s="112" t="str">
        <f>IF(LEN(G720)=0,"",VLOOKUP(VALUE(G720),'Account Codes'!$A$2:$C$788,2,FALSE))</f>
        <v/>
      </c>
      <c r="I720" s="50"/>
      <c r="J720" s="184" t="s">
        <v>18</v>
      </c>
      <c r="K720" s="51"/>
      <c r="L720" s="102">
        <f t="shared" si="80"/>
        <v>0</v>
      </c>
      <c r="M720" s="122">
        <f t="shared" si="81"/>
        <v>0</v>
      </c>
      <c r="N720" s="51"/>
      <c r="O720" s="51"/>
      <c r="P720" s="122">
        <f t="shared" si="82"/>
        <v>0</v>
      </c>
      <c r="Q720" s="179"/>
      <c r="R720" s="175"/>
      <c r="S720" s="176" t="str">
        <f t="shared" si="83"/>
        <v/>
      </c>
      <c r="T720" s="65" t="str">
        <f t="shared" si="84"/>
        <v/>
      </c>
      <c r="U720">
        <f t="shared" si="85"/>
        <v>0</v>
      </c>
      <c r="W720" s="175" t="str">
        <f t="shared" si="86"/>
        <v/>
      </c>
    </row>
    <row r="721" spans="1:23" ht="15" x14ac:dyDescent="0.2">
      <c r="A721" s="102">
        <v>698</v>
      </c>
      <c r="B721" s="104" t="str">
        <f>IF(G721="","",VLOOKUP(G721,'Account Codes'!$A$2:$C$788,3,FALSE))</f>
        <v/>
      </c>
      <c r="C721" s="183" t="str">
        <f t="shared" si="87"/>
        <v/>
      </c>
      <c r="D721" s="81"/>
      <c r="E721" s="112" t="str">
        <f>IF(AND(LEN(D721)&gt;0,LEN(C721)&gt;0),"ERROR - please do not enter internal order AND cost centre",IF(LEN(C721)&gt;0,VLOOKUP(C721,'Account Codes'!$E$2:$F$5001,2,FALSE),IF(LEN(D721)&gt;0,VLOOKUP(D721,'Account Codes'!$H$2:$I$12186,2,FALSE),"")))</f>
        <v/>
      </c>
      <c r="F721" s="81"/>
      <c r="G721" s="61"/>
      <c r="H721" s="112" t="str">
        <f>IF(LEN(G721)=0,"",VLOOKUP(VALUE(G721),'Account Codes'!$A$2:$C$788,2,FALSE))</f>
        <v/>
      </c>
      <c r="I721" s="50"/>
      <c r="J721" s="184" t="s">
        <v>18</v>
      </c>
      <c r="K721" s="51"/>
      <c r="L721" s="102">
        <f t="shared" si="80"/>
        <v>0</v>
      </c>
      <c r="M721" s="122">
        <f t="shared" si="81"/>
        <v>0</v>
      </c>
      <c r="N721" s="51"/>
      <c r="O721" s="51"/>
      <c r="P721" s="122">
        <f t="shared" si="82"/>
        <v>0</v>
      </c>
      <c r="Q721" s="179"/>
      <c r="R721" s="175"/>
      <c r="S721" s="176" t="str">
        <f t="shared" si="83"/>
        <v/>
      </c>
      <c r="T721" s="65" t="str">
        <f t="shared" si="84"/>
        <v/>
      </c>
      <c r="U721">
        <f t="shared" si="85"/>
        <v>0</v>
      </c>
      <c r="W721" s="175" t="str">
        <f t="shared" si="86"/>
        <v/>
      </c>
    </row>
    <row r="722" spans="1:23" ht="15" x14ac:dyDescent="0.2">
      <c r="A722" s="102">
        <v>699</v>
      </c>
      <c r="B722" s="104" t="str">
        <f>IF(G722="","",VLOOKUP(G722,'Account Codes'!$A$2:$C$788,3,FALSE))</f>
        <v/>
      </c>
      <c r="C722" s="183" t="str">
        <f t="shared" si="87"/>
        <v/>
      </c>
      <c r="D722" s="81"/>
      <c r="E722" s="112" t="str">
        <f>IF(AND(LEN(D722)&gt;0,LEN(C722)&gt;0),"ERROR - please do not enter internal order AND cost centre",IF(LEN(C722)&gt;0,VLOOKUP(C722,'Account Codes'!$E$2:$F$5001,2,FALSE),IF(LEN(D722)&gt;0,VLOOKUP(D722,'Account Codes'!$H$2:$I$12186,2,FALSE),"")))</f>
        <v/>
      </c>
      <c r="F722" s="81"/>
      <c r="G722" s="61"/>
      <c r="H722" s="112" t="str">
        <f>IF(LEN(G722)=0,"",VLOOKUP(VALUE(G722),'Account Codes'!$A$2:$C$788,2,FALSE))</f>
        <v/>
      </c>
      <c r="I722" s="50"/>
      <c r="J722" s="184" t="s">
        <v>18</v>
      </c>
      <c r="K722" s="51"/>
      <c r="L722" s="102">
        <f t="shared" si="80"/>
        <v>0</v>
      </c>
      <c r="M722" s="122">
        <f t="shared" si="81"/>
        <v>0</v>
      </c>
      <c r="N722" s="51"/>
      <c r="O722" s="51"/>
      <c r="P722" s="122">
        <f t="shared" si="82"/>
        <v>0</v>
      </c>
      <c r="Q722" s="179"/>
      <c r="R722" s="175"/>
      <c r="S722" s="176" t="str">
        <f t="shared" si="83"/>
        <v/>
      </c>
      <c r="T722" s="65" t="str">
        <f t="shared" si="84"/>
        <v/>
      </c>
      <c r="U722">
        <f t="shared" si="85"/>
        <v>0</v>
      </c>
      <c r="W722" s="175" t="str">
        <f t="shared" si="86"/>
        <v/>
      </c>
    </row>
    <row r="723" spans="1:23" ht="15" x14ac:dyDescent="0.2">
      <c r="A723" s="102">
        <v>700</v>
      </c>
      <c r="B723" s="104" t="str">
        <f>IF(G723="","",VLOOKUP(G723,'Account Codes'!$A$2:$C$788,3,FALSE))</f>
        <v/>
      </c>
      <c r="C723" s="183" t="str">
        <f t="shared" si="87"/>
        <v/>
      </c>
      <c r="D723" s="81"/>
      <c r="E723" s="112" t="str">
        <f>IF(AND(LEN(D723)&gt;0,LEN(C723)&gt;0),"ERROR - please do not enter internal order AND cost centre",IF(LEN(C723)&gt;0,VLOOKUP(C723,'Account Codes'!$E$2:$F$5001,2,FALSE),IF(LEN(D723)&gt;0,VLOOKUP(D723,'Account Codes'!$H$2:$I$12186,2,FALSE),"")))</f>
        <v/>
      </c>
      <c r="F723" s="81"/>
      <c r="G723" s="61"/>
      <c r="H723" s="112" t="str">
        <f>IF(LEN(G723)=0,"",VLOOKUP(VALUE(G723),'Account Codes'!$A$2:$C$788,2,FALSE))</f>
        <v/>
      </c>
      <c r="I723" s="50"/>
      <c r="J723" s="184" t="s">
        <v>18</v>
      </c>
      <c r="K723" s="51"/>
      <c r="L723" s="102">
        <f t="shared" si="80"/>
        <v>0</v>
      </c>
      <c r="M723" s="122">
        <f t="shared" si="81"/>
        <v>0</v>
      </c>
      <c r="N723" s="51"/>
      <c r="O723" s="51"/>
      <c r="P723" s="122">
        <f t="shared" si="82"/>
        <v>0</v>
      </c>
      <c r="Q723" s="179"/>
      <c r="R723" s="175"/>
      <c r="S723" s="176" t="str">
        <f t="shared" si="83"/>
        <v/>
      </c>
      <c r="T723" s="65" t="str">
        <f t="shared" si="84"/>
        <v/>
      </c>
      <c r="U723">
        <f t="shared" si="85"/>
        <v>0</v>
      </c>
      <c r="W723" s="175" t="str">
        <f t="shared" si="86"/>
        <v/>
      </c>
    </row>
    <row r="724" spans="1:23" ht="15" x14ac:dyDescent="0.2">
      <c r="A724" s="102">
        <v>701</v>
      </c>
      <c r="B724" s="104" t="str">
        <f>IF(G724="","",VLOOKUP(G724,'Account Codes'!$A$2:$C$788,3,FALSE))</f>
        <v/>
      </c>
      <c r="C724" s="183" t="str">
        <f t="shared" si="87"/>
        <v/>
      </c>
      <c r="D724" s="81"/>
      <c r="E724" s="112" t="str">
        <f>IF(AND(LEN(D724)&gt;0,LEN(C724)&gt;0),"ERROR - please do not enter internal order AND cost centre",IF(LEN(C724)&gt;0,VLOOKUP(C724,'Account Codes'!$E$2:$F$5001,2,FALSE),IF(LEN(D724)&gt;0,VLOOKUP(D724,'Account Codes'!$H$2:$I$12186,2,FALSE),"")))</f>
        <v/>
      </c>
      <c r="F724" s="81"/>
      <c r="G724" s="61"/>
      <c r="H724" s="112" t="str">
        <f>IF(LEN(G724)=0,"",VLOOKUP(VALUE(G724),'Account Codes'!$A$2:$C$788,2,FALSE))</f>
        <v/>
      </c>
      <c r="I724" s="50"/>
      <c r="J724" s="184" t="s">
        <v>18</v>
      </c>
      <c r="K724" s="51"/>
      <c r="L724" s="102">
        <f t="shared" si="80"/>
        <v>0</v>
      </c>
      <c r="M724" s="122">
        <f t="shared" si="81"/>
        <v>0</v>
      </c>
      <c r="N724" s="51"/>
      <c r="O724" s="51"/>
      <c r="P724" s="122">
        <f t="shared" si="82"/>
        <v>0</v>
      </c>
      <c r="Q724" s="179"/>
      <c r="R724" s="175"/>
      <c r="S724" s="176" t="str">
        <f t="shared" si="83"/>
        <v/>
      </c>
      <c r="T724" s="65" t="str">
        <f t="shared" si="84"/>
        <v/>
      </c>
      <c r="U724">
        <f t="shared" si="85"/>
        <v>0</v>
      </c>
      <c r="W724" s="175" t="str">
        <f t="shared" si="86"/>
        <v/>
      </c>
    </row>
    <row r="725" spans="1:23" ht="15" x14ac:dyDescent="0.2">
      <c r="A725" s="102">
        <v>702</v>
      </c>
      <c r="B725" s="104" t="str">
        <f>IF(G725="","",VLOOKUP(G725,'Account Codes'!$A$2:$C$788,3,FALSE))</f>
        <v/>
      </c>
      <c r="C725" s="183" t="str">
        <f t="shared" si="87"/>
        <v/>
      </c>
      <c r="D725" s="81"/>
      <c r="E725" s="112" t="str">
        <f>IF(AND(LEN(D725)&gt;0,LEN(C725)&gt;0),"ERROR - please do not enter internal order AND cost centre",IF(LEN(C725)&gt;0,VLOOKUP(C725,'Account Codes'!$E$2:$F$5001,2,FALSE),IF(LEN(D725)&gt;0,VLOOKUP(D725,'Account Codes'!$H$2:$I$12186,2,FALSE),"")))</f>
        <v/>
      </c>
      <c r="F725" s="81"/>
      <c r="G725" s="61"/>
      <c r="H725" s="112" t="str">
        <f>IF(LEN(G725)=0,"",VLOOKUP(VALUE(G725),'Account Codes'!$A$2:$C$788,2,FALSE))</f>
        <v/>
      </c>
      <c r="I725" s="50"/>
      <c r="J725" s="184" t="s">
        <v>18</v>
      </c>
      <c r="K725" s="51"/>
      <c r="L725" s="102">
        <f t="shared" si="80"/>
        <v>0</v>
      </c>
      <c r="M725" s="122">
        <f t="shared" si="81"/>
        <v>0</v>
      </c>
      <c r="N725" s="51"/>
      <c r="O725" s="51"/>
      <c r="P725" s="122">
        <f t="shared" si="82"/>
        <v>0</v>
      </c>
      <c r="Q725" s="179"/>
      <c r="R725" s="175"/>
      <c r="S725" s="176" t="str">
        <f t="shared" si="83"/>
        <v/>
      </c>
      <c r="T725" s="65" t="str">
        <f t="shared" si="84"/>
        <v/>
      </c>
      <c r="U725">
        <f t="shared" si="85"/>
        <v>0</v>
      </c>
      <c r="W725" s="175" t="str">
        <f t="shared" si="86"/>
        <v/>
      </c>
    </row>
    <row r="726" spans="1:23" ht="15" x14ac:dyDescent="0.2">
      <c r="A726" s="102">
        <v>703</v>
      </c>
      <c r="B726" s="104" t="str">
        <f>IF(G726="","",VLOOKUP(G726,'Account Codes'!$A$2:$C$788,3,FALSE))</f>
        <v/>
      </c>
      <c r="C726" s="183" t="str">
        <f t="shared" si="87"/>
        <v/>
      </c>
      <c r="D726" s="81"/>
      <c r="E726" s="112" t="str">
        <f>IF(AND(LEN(D726)&gt;0,LEN(C726)&gt;0),"ERROR - please do not enter internal order AND cost centre",IF(LEN(C726)&gt;0,VLOOKUP(C726,'Account Codes'!$E$2:$F$5001,2,FALSE),IF(LEN(D726)&gt;0,VLOOKUP(D726,'Account Codes'!$H$2:$I$12186,2,FALSE),"")))</f>
        <v/>
      </c>
      <c r="F726" s="81"/>
      <c r="G726" s="61"/>
      <c r="H726" s="112" t="str">
        <f>IF(LEN(G726)=0,"",VLOOKUP(VALUE(G726),'Account Codes'!$A$2:$C$788,2,FALSE))</f>
        <v/>
      </c>
      <c r="I726" s="50"/>
      <c r="J726" s="184" t="s">
        <v>18</v>
      </c>
      <c r="K726" s="51"/>
      <c r="L726" s="102">
        <f t="shared" si="80"/>
        <v>0</v>
      </c>
      <c r="M726" s="122">
        <f t="shared" si="81"/>
        <v>0</v>
      </c>
      <c r="N726" s="51"/>
      <c r="O726" s="51"/>
      <c r="P726" s="122">
        <f t="shared" si="82"/>
        <v>0</v>
      </c>
      <c r="Q726" s="179"/>
      <c r="R726" s="175"/>
      <c r="S726" s="176" t="str">
        <f t="shared" si="83"/>
        <v/>
      </c>
      <c r="T726" s="65" t="str">
        <f t="shared" si="84"/>
        <v/>
      </c>
      <c r="U726">
        <f t="shared" si="85"/>
        <v>0</v>
      </c>
      <c r="W726" s="175" t="str">
        <f t="shared" si="86"/>
        <v/>
      </c>
    </row>
    <row r="727" spans="1:23" ht="15" x14ac:dyDescent="0.2">
      <c r="A727" s="102">
        <v>704</v>
      </c>
      <c r="B727" s="104" t="str">
        <f>IF(G727="","",VLOOKUP(G727,'Account Codes'!$A$2:$C$788,3,FALSE))</f>
        <v/>
      </c>
      <c r="C727" s="183" t="str">
        <f t="shared" si="87"/>
        <v/>
      </c>
      <c r="D727" s="81"/>
      <c r="E727" s="112" t="str">
        <f>IF(AND(LEN(D727)&gt;0,LEN(C727)&gt;0),"ERROR - please do not enter internal order AND cost centre",IF(LEN(C727)&gt;0,VLOOKUP(C727,'Account Codes'!$E$2:$F$5001,2,FALSE),IF(LEN(D727)&gt;0,VLOOKUP(D727,'Account Codes'!$H$2:$I$12186,2,FALSE),"")))</f>
        <v/>
      </c>
      <c r="F727" s="81"/>
      <c r="G727" s="61"/>
      <c r="H727" s="112" t="str">
        <f>IF(LEN(G727)=0,"",VLOOKUP(VALUE(G727),'Account Codes'!$A$2:$C$788,2,FALSE))</f>
        <v/>
      </c>
      <c r="I727" s="50"/>
      <c r="J727" s="184" t="s">
        <v>18</v>
      </c>
      <c r="K727" s="51"/>
      <c r="L727" s="102">
        <f t="shared" si="80"/>
        <v>0</v>
      </c>
      <c r="M727" s="122">
        <f t="shared" si="81"/>
        <v>0</v>
      </c>
      <c r="N727" s="51"/>
      <c r="O727" s="51"/>
      <c r="P727" s="122">
        <f t="shared" si="82"/>
        <v>0</v>
      </c>
      <c r="Q727" s="179"/>
      <c r="R727" s="175"/>
      <c r="S727" s="176" t="str">
        <f t="shared" si="83"/>
        <v/>
      </c>
      <c r="T727" s="65" t="str">
        <f t="shared" si="84"/>
        <v/>
      </c>
      <c r="U727">
        <f t="shared" si="85"/>
        <v>0</v>
      </c>
      <c r="W727" s="175" t="str">
        <f t="shared" si="86"/>
        <v/>
      </c>
    </row>
    <row r="728" spans="1:23" ht="15" x14ac:dyDescent="0.2">
      <c r="A728" s="102">
        <v>705</v>
      </c>
      <c r="B728" s="104" t="str">
        <f>IF(G728="","",VLOOKUP(G728,'Account Codes'!$A$2:$C$788,3,FALSE))</f>
        <v/>
      </c>
      <c r="C728" s="183" t="str">
        <f t="shared" si="87"/>
        <v/>
      </c>
      <c r="D728" s="81"/>
      <c r="E728" s="112" t="str">
        <f>IF(AND(LEN(D728)&gt;0,LEN(C728)&gt;0),"ERROR - please do not enter internal order AND cost centre",IF(LEN(C728)&gt;0,VLOOKUP(C728,'Account Codes'!$E$2:$F$5001,2,FALSE),IF(LEN(D728)&gt;0,VLOOKUP(D728,'Account Codes'!$H$2:$I$12186,2,FALSE),"")))</f>
        <v/>
      </c>
      <c r="F728" s="81"/>
      <c r="G728" s="61"/>
      <c r="H728" s="112" t="str">
        <f>IF(LEN(G728)=0,"",VLOOKUP(VALUE(G728),'Account Codes'!$A$2:$C$788,2,FALSE))</f>
        <v/>
      </c>
      <c r="I728" s="50"/>
      <c r="J728" s="184" t="s">
        <v>18</v>
      </c>
      <c r="K728" s="51"/>
      <c r="L728" s="102">
        <f t="shared" si="80"/>
        <v>0</v>
      </c>
      <c r="M728" s="122">
        <f t="shared" si="81"/>
        <v>0</v>
      </c>
      <c r="N728" s="51"/>
      <c r="O728" s="51"/>
      <c r="P728" s="122">
        <f t="shared" si="82"/>
        <v>0</v>
      </c>
      <c r="Q728" s="179"/>
      <c r="R728" s="175"/>
      <c r="S728" s="176" t="str">
        <f t="shared" si="83"/>
        <v/>
      </c>
      <c r="T728" s="65" t="str">
        <f t="shared" si="84"/>
        <v/>
      </c>
      <c r="U728">
        <f t="shared" si="85"/>
        <v>0</v>
      </c>
      <c r="W728" s="175" t="str">
        <f t="shared" si="86"/>
        <v/>
      </c>
    </row>
    <row r="729" spans="1:23" ht="15" x14ac:dyDescent="0.2">
      <c r="A729" s="102">
        <v>706</v>
      </c>
      <c r="B729" s="104" t="str">
        <f>IF(G729="","",VLOOKUP(G729,'Account Codes'!$A$2:$C$788,3,FALSE))</f>
        <v/>
      </c>
      <c r="C729" s="183" t="str">
        <f t="shared" si="87"/>
        <v/>
      </c>
      <c r="D729" s="81"/>
      <c r="E729" s="112" t="str">
        <f>IF(AND(LEN(D729)&gt;0,LEN(C729)&gt;0),"ERROR - please do not enter internal order AND cost centre",IF(LEN(C729)&gt;0,VLOOKUP(C729,'Account Codes'!$E$2:$F$5001,2,FALSE),IF(LEN(D729)&gt;0,VLOOKUP(D729,'Account Codes'!$H$2:$I$12186,2,FALSE),"")))</f>
        <v/>
      </c>
      <c r="F729" s="81"/>
      <c r="G729" s="61"/>
      <c r="H729" s="112" t="str">
        <f>IF(LEN(G729)=0,"",VLOOKUP(VALUE(G729),'Account Codes'!$A$2:$C$788,2,FALSE))</f>
        <v/>
      </c>
      <c r="I729" s="50"/>
      <c r="J729" s="184" t="s">
        <v>18</v>
      </c>
      <c r="K729" s="51"/>
      <c r="L729" s="102">
        <f t="shared" ref="L729:L792" si="88">IF((M729+P729)&gt;49,("ERROR!"),SUM(M729+P729))</f>
        <v>0</v>
      </c>
      <c r="M729" s="122">
        <f t="shared" ref="M729:M792" si="89">LEN(K729)</f>
        <v>0</v>
      </c>
      <c r="N729" s="51"/>
      <c r="O729" s="51"/>
      <c r="P729" s="122">
        <f t="shared" ref="P729:P792" si="90">LEN(O729)</f>
        <v>0</v>
      </c>
      <c r="Q729" s="179"/>
      <c r="R729" s="175"/>
      <c r="S729" s="176" t="str">
        <f t="shared" ref="S729:S792" si="91">IF(G729="","",IF(N729="",1,""))</f>
        <v/>
      </c>
      <c r="T729" s="65" t="str">
        <f t="shared" ref="T729:T792" si="92">IF(G729="","",IF(O729="",1,""))</f>
        <v/>
      </c>
      <c r="U729">
        <f t="shared" ref="U729:U792" si="93">SUM(S729:T729)</f>
        <v>0</v>
      </c>
      <c r="W729" s="175" t="str">
        <f t="shared" ref="W729:W792" si="94">IF(U729=0,"","Please enter a value for Counter Party Type and Name")</f>
        <v/>
      </c>
    </row>
    <row r="730" spans="1:23" ht="15" x14ac:dyDescent="0.2">
      <c r="A730" s="102">
        <v>707</v>
      </c>
      <c r="B730" s="104" t="str">
        <f>IF(G730="","",VLOOKUP(G730,'Account Codes'!$A$2:$C$788,3,FALSE))</f>
        <v/>
      </c>
      <c r="C730" s="183" t="str">
        <f t="shared" ref="C730:C793" si="95">IF(G729="","",$N$2)</f>
        <v/>
      </c>
      <c r="D730" s="81"/>
      <c r="E730" s="112" t="str">
        <f>IF(AND(LEN(D730)&gt;0,LEN(C730)&gt;0),"ERROR - please do not enter internal order AND cost centre",IF(LEN(C730)&gt;0,VLOOKUP(C730,'Account Codes'!$E$2:$F$5001,2,FALSE),IF(LEN(D730)&gt;0,VLOOKUP(D730,'Account Codes'!$H$2:$I$12186,2,FALSE),"")))</f>
        <v/>
      </c>
      <c r="F730" s="81"/>
      <c r="G730" s="61"/>
      <c r="H730" s="112" t="str">
        <f>IF(LEN(G730)=0,"",VLOOKUP(VALUE(G730),'Account Codes'!$A$2:$C$788,2,FALSE))</f>
        <v/>
      </c>
      <c r="I730" s="50"/>
      <c r="J730" s="184" t="s">
        <v>18</v>
      </c>
      <c r="K730" s="51"/>
      <c r="L730" s="102">
        <f t="shared" si="88"/>
        <v>0</v>
      </c>
      <c r="M730" s="122">
        <f t="shared" si="89"/>
        <v>0</v>
      </c>
      <c r="N730" s="51"/>
      <c r="O730" s="51"/>
      <c r="P730" s="122">
        <f t="shared" si="90"/>
        <v>0</v>
      </c>
      <c r="Q730" s="179"/>
      <c r="R730" s="175"/>
      <c r="S730" s="176" t="str">
        <f t="shared" si="91"/>
        <v/>
      </c>
      <c r="T730" s="65" t="str">
        <f t="shared" si="92"/>
        <v/>
      </c>
      <c r="U730">
        <f t="shared" si="93"/>
        <v>0</v>
      </c>
      <c r="W730" s="175" t="str">
        <f t="shared" si="94"/>
        <v/>
      </c>
    </row>
    <row r="731" spans="1:23" ht="15" x14ac:dyDescent="0.2">
      <c r="A731" s="102">
        <v>708</v>
      </c>
      <c r="B731" s="104" t="str">
        <f>IF(G731="","",VLOOKUP(G731,'Account Codes'!$A$2:$C$788,3,FALSE))</f>
        <v/>
      </c>
      <c r="C731" s="183" t="str">
        <f t="shared" si="95"/>
        <v/>
      </c>
      <c r="D731" s="81"/>
      <c r="E731" s="112" t="str">
        <f>IF(AND(LEN(D731)&gt;0,LEN(C731)&gt;0),"ERROR - please do not enter internal order AND cost centre",IF(LEN(C731)&gt;0,VLOOKUP(C731,'Account Codes'!$E$2:$F$5001,2,FALSE),IF(LEN(D731)&gt;0,VLOOKUP(D731,'Account Codes'!$H$2:$I$12186,2,FALSE),"")))</f>
        <v/>
      </c>
      <c r="F731" s="81"/>
      <c r="G731" s="61"/>
      <c r="H731" s="112" t="str">
        <f>IF(LEN(G731)=0,"",VLOOKUP(VALUE(G731),'Account Codes'!$A$2:$C$788,2,FALSE))</f>
        <v/>
      </c>
      <c r="I731" s="50"/>
      <c r="J731" s="184" t="s">
        <v>18</v>
      </c>
      <c r="K731" s="51"/>
      <c r="L731" s="102">
        <f t="shared" si="88"/>
        <v>0</v>
      </c>
      <c r="M731" s="122">
        <f t="shared" si="89"/>
        <v>0</v>
      </c>
      <c r="N731" s="51"/>
      <c r="O731" s="51"/>
      <c r="P731" s="122">
        <f t="shared" si="90"/>
        <v>0</v>
      </c>
      <c r="Q731" s="179"/>
      <c r="R731" s="175"/>
      <c r="S731" s="176" t="str">
        <f t="shared" si="91"/>
        <v/>
      </c>
      <c r="T731" s="65" t="str">
        <f t="shared" si="92"/>
        <v/>
      </c>
      <c r="U731">
        <f t="shared" si="93"/>
        <v>0</v>
      </c>
      <c r="W731" s="175" t="str">
        <f t="shared" si="94"/>
        <v/>
      </c>
    </row>
    <row r="732" spans="1:23" ht="15" x14ac:dyDescent="0.2">
      <c r="A732" s="102">
        <v>709</v>
      </c>
      <c r="B732" s="104" t="str">
        <f>IF(G732="","",VLOOKUP(G732,'Account Codes'!$A$2:$C$788,3,FALSE))</f>
        <v/>
      </c>
      <c r="C732" s="183" t="str">
        <f t="shared" si="95"/>
        <v/>
      </c>
      <c r="D732" s="81"/>
      <c r="E732" s="112" t="str">
        <f>IF(AND(LEN(D732)&gt;0,LEN(C732)&gt;0),"ERROR - please do not enter internal order AND cost centre",IF(LEN(C732)&gt;0,VLOOKUP(C732,'Account Codes'!$E$2:$F$5001,2,FALSE),IF(LEN(D732)&gt;0,VLOOKUP(D732,'Account Codes'!$H$2:$I$12186,2,FALSE),"")))</f>
        <v/>
      </c>
      <c r="F732" s="81"/>
      <c r="G732" s="61"/>
      <c r="H732" s="112" t="str">
        <f>IF(LEN(G732)=0,"",VLOOKUP(VALUE(G732),'Account Codes'!$A$2:$C$788,2,FALSE))</f>
        <v/>
      </c>
      <c r="I732" s="50"/>
      <c r="J732" s="184" t="s">
        <v>18</v>
      </c>
      <c r="K732" s="51"/>
      <c r="L732" s="102">
        <f t="shared" si="88"/>
        <v>0</v>
      </c>
      <c r="M732" s="122">
        <f t="shared" si="89"/>
        <v>0</v>
      </c>
      <c r="N732" s="51"/>
      <c r="O732" s="51"/>
      <c r="P732" s="122">
        <f t="shared" si="90"/>
        <v>0</v>
      </c>
      <c r="Q732" s="179"/>
      <c r="R732" s="175"/>
      <c r="S732" s="176" t="str">
        <f t="shared" si="91"/>
        <v/>
      </c>
      <c r="T732" s="65" t="str">
        <f t="shared" si="92"/>
        <v/>
      </c>
      <c r="U732">
        <f t="shared" si="93"/>
        <v>0</v>
      </c>
      <c r="W732" s="175" t="str">
        <f t="shared" si="94"/>
        <v/>
      </c>
    </row>
    <row r="733" spans="1:23" ht="15" x14ac:dyDescent="0.2">
      <c r="A733" s="102">
        <v>710</v>
      </c>
      <c r="B733" s="104" t="str">
        <f>IF(G733="","",VLOOKUP(G733,'Account Codes'!$A$2:$C$788,3,FALSE))</f>
        <v/>
      </c>
      <c r="C733" s="183" t="str">
        <f t="shared" si="95"/>
        <v/>
      </c>
      <c r="D733" s="81"/>
      <c r="E733" s="112" t="str">
        <f>IF(AND(LEN(D733)&gt;0,LEN(C733)&gt;0),"ERROR - please do not enter internal order AND cost centre",IF(LEN(C733)&gt;0,VLOOKUP(C733,'Account Codes'!$E$2:$F$5001,2,FALSE),IF(LEN(D733)&gt;0,VLOOKUP(D733,'Account Codes'!$H$2:$I$12186,2,FALSE),"")))</f>
        <v/>
      </c>
      <c r="F733" s="81"/>
      <c r="G733" s="61"/>
      <c r="H733" s="112" t="str">
        <f>IF(LEN(G733)=0,"",VLOOKUP(VALUE(G733),'Account Codes'!$A$2:$C$788,2,FALSE))</f>
        <v/>
      </c>
      <c r="I733" s="50"/>
      <c r="J733" s="184" t="s">
        <v>18</v>
      </c>
      <c r="K733" s="51"/>
      <c r="L733" s="102">
        <f t="shared" si="88"/>
        <v>0</v>
      </c>
      <c r="M733" s="122">
        <f t="shared" si="89"/>
        <v>0</v>
      </c>
      <c r="N733" s="51"/>
      <c r="O733" s="51"/>
      <c r="P733" s="122">
        <f t="shared" si="90"/>
        <v>0</v>
      </c>
      <c r="Q733" s="179"/>
      <c r="R733" s="175"/>
      <c r="S733" s="176" t="str">
        <f t="shared" si="91"/>
        <v/>
      </c>
      <c r="T733" s="65" t="str">
        <f t="shared" si="92"/>
        <v/>
      </c>
      <c r="U733">
        <f t="shared" si="93"/>
        <v>0</v>
      </c>
      <c r="W733" s="175" t="str">
        <f t="shared" si="94"/>
        <v/>
      </c>
    </row>
    <row r="734" spans="1:23" ht="15" x14ac:dyDescent="0.2">
      <c r="A734" s="102">
        <v>711</v>
      </c>
      <c r="B734" s="104" t="str">
        <f>IF(G734="","",VLOOKUP(G734,'Account Codes'!$A$2:$C$788,3,FALSE))</f>
        <v/>
      </c>
      <c r="C734" s="183" t="str">
        <f t="shared" si="95"/>
        <v/>
      </c>
      <c r="D734" s="81"/>
      <c r="E734" s="112" t="str">
        <f>IF(AND(LEN(D734)&gt;0,LEN(C734)&gt;0),"ERROR - please do not enter internal order AND cost centre",IF(LEN(C734)&gt;0,VLOOKUP(C734,'Account Codes'!$E$2:$F$5001,2,FALSE),IF(LEN(D734)&gt;0,VLOOKUP(D734,'Account Codes'!$H$2:$I$12186,2,FALSE),"")))</f>
        <v/>
      </c>
      <c r="F734" s="81"/>
      <c r="G734" s="61"/>
      <c r="H734" s="112" t="str">
        <f>IF(LEN(G734)=0,"",VLOOKUP(VALUE(G734),'Account Codes'!$A$2:$C$788,2,FALSE))</f>
        <v/>
      </c>
      <c r="I734" s="50"/>
      <c r="J734" s="184" t="s">
        <v>18</v>
      </c>
      <c r="K734" s="51"/>
      <c r="L734" s="102">
        <f t="shared" si="88"/>
        <v>0</v>
      </c>
      <c r="M734" s="122">
        <f t="shared" si="89"/>
        <v>0</v>
      </c>
      <c r="N734" s="51"/>
      <c r="O734" s="51"/>
      <c r="P734" s="122">
        <f t="shared" si="90"/>
        <v>0</v>
      </c>
      <c r="Q734" s="179"/>
      <c r="R734" s="175"/>
      <c r="S734" s="176" t="str">
        <f t="shared" si="91"/>
        <v/>
      </c>
      <c r="T734" s="65" t="str">
        <f t="shared" si="92"/>
        <v/>
      </c>
      <c r="U734">
        <f t="shared" si="93"/>
        <v>0</v>
      </c>
      <c r="W734" s="175" t="str">
        <f t="shared" si="94"/>
        <v/>
      </c>
    </row>
    <row r="735" spans="1:23" ht="15" x14ac:dyDescent="0.2">
      <c r="A735" s="102">
        <v>712</v>
      </c>
      <c r="B735" s="104" t="str">
        <f>IF(G735="","",VLOOKUP(G735,'Account Codes'!$A$2:$C$788,3,FALSE))</f>
        <v/>
      </c>
      <c r="C735" s="183" t="str">
        <f t="shared" si="95"/>
        <v/>
      </c>
      <c r="D735" s="81"/>
      <c r="E735" s="112" t="str">
        <f>IF(AND(LEN(D735)&gt;0,LEN(C735)&gt;0),"ERROR - please do not enter internal order AND cost centre",IF(LEN(C735)&gt;0,VLOOKUP(C735,'Account Codes'!$E$2:$F$5001,2,FALSE),IF(LEN(D735)&gt;0,VLOOKUP(D735,'Account Codes'!$H$2:$I$12186,2,FALSE),"")))</f>
        <v/>
      </c>
      <c r="F735" s="81"/>
      <c r="G735" s="61"/>
      <c r="H735" s="112" t="str">
        <f>IF(LEN(G735)=0,"",VLOOKUP(VALUE(G735),'Account Codes'!$A$2:$C$788,2,FALSE))</f>
        <v/>
      </c>
      <c r="I735" s="50"/>
      <c r="J735" s="184" t="s">
        <v>18</v>
      </c>
      <c r="K735" s="51"/>
      <c r="L735" s="102">
        <f t="shared" si="88"/>
        <v>0</v>
      </c>
      <c r="M735" s="122">
        <f t="shared" si="89"/>
        <v>0</v>
      </c>
      <c r="N735" s="51"/>
      <c r="O735" s="51"/>
      <c r="P735" s="122">
        <f t="shared" si="90"/>
        <v>0</v>
      </c>
      <c r="Q735" s="179"/>
      <c r="R735" s="175"/>
      <c r="S735" s="176" t="str">
        <f t="shared" si="91"/>
        <v/>
      </c>
      <c r="T735" s="65" t="str">
        <f t="shared" si="92"/>
        <v/>
      </c>
      <c r="U735">
        <f t="shared" si="93"/>
        <v>0</v>
      </c>
      <c r="W735" s="175" t="str">
        <f t="shared" si="94"/>
        <v/>
      </c>
    </row>
    <row r="736" spans="1:23" ht="15" x14ac:dyDescent="0.2">
      <c r="A736" s="102">
        <v>713</v>
      </c>
      <c r="B736" s="104" t="str">
        <f>IF(G736="","",VLOOKUP(G736,'Account Codes'!$A$2:$C$788,3,FALSE))</f>
        <v/>
      </c>
      <c r="C736" s="183" t="str">
        <f t="shared" si="95"/>
        <v/>
      </c>
      <c r="D736" s="81"/>
      <c r="E736" s="112" t="str">
        <f>IF(AND(LEN(D736)&gt;0,LEN(C736)&gt;0),"ERROR - please do not enter internal order AND cost centre",IF(LEN(C736)&gt;0,VLOOKUP(C736,'Account Codes'!$E$2:$F$5001,2,FALSE),IF(LEN(D736)&gt;0,VLOOKUP(D736,'Account Codes'!$H$2:$I$12186,2,FALSE),"")))</f>
        <v/>
      </c>
      <c r="F736" s="81"/>
      <c r="G736" s="61"/>
      <c r="H736" s="112" t="str">
        <f>IF(LEN(G736)=0,"",VLOOKUP(VALUE(G736),'Account Codes'!$A$2:$C$788,2,FALSE))</f>
        <v/>
      </c>
      <c r="I736" s="50"/>
      <c r="J736" s="184" t="s">
        <v>18</v>
      </c>
      <c r="K736" s="51"/>
      <c r="L736" s="102">
        <f t="shared" si="88"/>
        <v>0</v>
      </c>
      <c r="M736" s="122">
        <f t="shared" si="89"/>
        <v>0</v>
      </c>
      <c r="N736" s="51"/>
      <c r="O736" s="51"/>
      <c r="P736" s="122">
        <f t="shared" si="90"/>
        <v>0</v>
      </c>
      <c r="Q736" s="179"/>
      <c r="R736" s="175"/>
      <c r="S736" s="176" t="str">
        <f t="shared" si="91"/>
        <v/>
      </c>
      <c r="T736" s="65" t="str">
        <f t="shared" si="92"/>
        <v/>
      </c>
      <c r="U736">
        <f t="shared" si="93"/>
        <v>0</v>
      </c>
      <c r="W736" s="175" t="str">
        <f t="shared" si="94"/>
        <v/>
      </c>
    </row>
    <row r="737" spans="1:23" ht="15" x14ac:dyDescent="0.2">
      <c r="A737" s="102">
        <v>714</v>
      </c>
      <c r="B737" s="104" t="str">
        <f>IF(G737="","",VLOOKUP(G737,'Account Codes'!$A$2:$C$788,3,FALSE))</f>
        <v/>
      </c>
      <c r="C737" s="183" t="str">
        <f t="shared" si="95"/>
        <v/>
      </c>
      <c r="D737" s="81"/>
      <c r="E737" s="112" t="str">
        <f>IF(AND(LEN(D737)&gt;0,LEN(C737)&gt;0),"ERROR - please do not enter internal order AND cost centre",IF(LEN(C737)&gt;0,VLOOKUP(C737,'Account Codes'!$E$2:$F$5001,2,FALSE),IF(LEN(D737)&gt;0,VLOOKUP(D737,'Account Codes'!$H$2:$I$12186,2,FALSE),"")))</f>
        <v/>
      </c>
      <c r="F737" s="81"/>
      <c r="G737" s="61"/>
      <c r="H737" s="112" t="str">
        <f>IF(LEN(G737)=0,"",VLOOKUP(VALUE(G737),'Account Codes'!$A$2:$C$788,2,FALSE))</f>
        <v/>
      </c>
      <c r="I737" s="50"/>
      <c r="J737" s="184" t="s">
        <v>18</v>
      </c>
      <c r="K737" s="51"/>
      <c r="L737" s="102">
        <f t="shared" si="88"/>
        <v>0</v>
      </c>
      <c r="M737" s="122">
        <f t="shared" si="89"/>
        <v>0</v>
      </c>
      <c r="N737" s="51"/>
      <c r="O737" s="51"/>
      <c r="P737" s="122">
        <f t="shared" si="90"/>
        <v>0</v>
      </c>
      <c r="Q737" s="179"/>
      <c r="R737" s="175"/>
      <c r="S737" s="176" t="str">
        <f t="shared" si="91"/>
        <v/>
      </c>
      <c r="T737" s="65" t="str">
        <f t="shared" si="92"/>
        <v/>
      </c>
      <c r="U737">
        <f t="shared" si="93"/>
        <v>0</v>
      </c>
      <c r="W737" s="175" t="str">
        <f t="shared" si="94"/>
        <v/>
      </c>
    </row>
    <row r="738" spans="1:23" ht="15" x14ac:dyDescent="0.2">
      <c r="A738" s="102">
        <v>715</v>
      </c>
      <c r="B738" s="104" t="str">
        <f>IF(G738="","",VLOOKUP(G738,'Account Codes'!$A$2:$C$788,3,FALSE))</f>
        <v/>
      </c>
      <c r="C738" s="183" t="str">
        <f t="shared" si="95"/>
        <v/>
      </c>
      <c r="D738" s="81"/>
      <c r="E738" s="112" t="str">
        <f>IF(AND(LEN(D738)&gt;0,LEN(C738)&gt;0),"ERROR - please do not enter internal order AND cost centre",IF(LEN(C738)&gt;0,VLOOKUP(C738,'Account Codes'!$E$2:$F$5001,2,FALSE),IF(LEN(D738)&gt;0,VLOOKUP(D738,'Account Codes'!$H$2:$I$12186,2,FALSE),"")))</f>
        <v/>
      </c>
      <c r="F738" s="81"/>
      <c r="G738" s="61"/>
      <c r="H738" s="112" t="str">
        <f>IF(LEN(G738)=0,"",VLOOKUP(VALUE(G738),'Account Codes'!$A$2:$C$788,2,FALSE))</f>
        <v/>
      </c>
      <c r="I738" s="50"/>
      <c r="J738" s="184" t="s">
        <v>18</v>
      </c>
      <c r="K738" s="51"/>
      <c r="L738" s="102">
        <f t="shared" si="88"/>
        <v>0</v>
      </c>
      <c r="M738" s="122">
        <f t="shared" si="89"/>
        <v>0</v>
      </c>
      <c r="N738" s="51"/>
      <c r="O738" s="51"/>
      <c r="P738" s="122">
        <f t="shared" si="90"/>
        <v>0</v>
      </c>
      <c r="Q738" s="179"/>
      <c r="R738" s="175"/>
      <c r="S738" s="176" t="str">
        <f t="shared" si="91"/>
        <v/>
      </c>
      <c r="T738" s="65" t="str">
        <f t="shared" si="92"/>
        <v/>
      </c>
      <c r="U738">
        <f t="shared" si="93"/>
        <v>0</v>
      </c>
      <c r="W738" s="175" t="str">
        <f t="shared" si="94"/>
        <v/>
      </c>
    </row>
    <row r="739" spans="1:23" ht="15" x14ac:dyDescent="0.2">
      <c r="A739" s="102">
        <v>716</v>
      </c>
      <c r="B739" s="104" t="str">
        <f>IF(G739="","",VLOOKUP(G739,'Account Codes'!$A$2:$C$788,3,FALSE))</f>
        <v/>
      </c>
      <c r="C739" s="183" t="str">
        <f t="shared" si="95"/>
        <v/>
      </c>
      <c r="D739" s="81"/>
      <c r="E739" s="112" t="str">
        <f>IF(AND(LEN(D739)&gt;0,LEN(C739)&gt;0),"ERROR - please do not enter internal order AND cost centre",IF(LEN(C739)&gt;0,VLOOKUP(C739,'Account Codes'!$E$2:$F$5001,2,FALSE),IF(LEN(D739)&gt;0,VLOOKUP(D739,'Account Codes'!$H$2:$I$12186,2,FALSE),"")))</f>
        <v/>
      </c>
      <c r="F739" s="81"/>
      <c r="G739" s="61"/>
      <c r="H739" s="112" t="str">
        <f>IF(LEN(G739)=0,"",VLOOKUP(VALUE(G739),'Account Codes'!$A$2:$C$788,2,FALSE))</f>
        <v/>
      </c>
      <c r="I739" s="50"/>
      <c r="J739" s="184" t="s">
        <v>18</v>
      </c>
      <c r="K739" s="51"/>
      <c r="L739" s="102">
        <f t="shared" si="88"/>
        <v>0</v>
      </c>
      <c r="M739" s="122">
        <f t="shared" si="89"/>
        <v>0</v>
      </c>
      <c r="N739" s="51"/>
      <c r="O739" s="51"/>
      <c r="P739" s="122">
        <f t="shared" si="90"/>
        <v>0</v>
      </c>
      <c r="Q739" s="179"/>
      <c r="R739" s="175"/>
      <c r="S739" s="176" t="str">
        <f t="shared" si="91"/>
        <v/>
      </c>
      <c r="T739" s="65" t="str">
        <f t="shared" si="92"/>
        <v/>
      </c>
      <c r="U739">
        <f t="shared" si="93"/>
        <v>0</v>
      </c>
      <c r="W739" s="175" t="str">
        <f t="shared" si="94"/>
        <v/>
      </c>
    </row>
    <row r="740" spans="1:23" ht="15" x14ac:dyDescent="0.2">
      <c r="A740" s="102">
        <v>717</v>
      </c>
      <c r="B740" s="104" t="str">
        <f>IF(G740="","",VLOOKUP(G740,'Account Codes'!$A$2:$C$788,3,FALSE))</f>
        <v/>
      </c>
      <c r="C740" s="183" t="str">
        <f t="shared" si="95"/>
        <v/>
      </c>
      <c r="D740" s="81"/>
      <c r="E740" s="112" t="str">
        <f>IF(AND(LEN(D740)&gt;0,LEN(C740)&gt;0),"ERROR - please do not enter internal order AND cost centre",IF(LEN(C740)&gt;0,VLOOKUP(C740,'Account Codes'!$E$2:$F$5001,2,FALSE),IF(LEN(D740)&gt;0,VLOOKUP(D740,'Account Codes'!$H$2:$I$12186,2,FALSE),"")))</f>
        <v/>
      </c>
      <c r="F740" s="81"/>
      <c r="G740" s="61"/>
      <c r="H740" s="112" t="str">
        <f>IF(LEN(G740)=0,"",VLOOKUP(VALUE(G740),'Account Codes'!$A$2:$C$788,2,FALSE))</f>
        <v/>
      </c>
      <c r="I740" s="50"/>
      <c r="J740" s="184" t="s">
        <v>18</v>
      </c>
      <c r="K740" s="51"/>
      <c r="L740" s="102">
        <f t="shared" si="88"/>
        <v>0</v>
      </c>
      <c r="M740" s="122">
        <f t="shared" si="89"/>
        <v>0</v>
      </c>
      <c r="N740" s="51"/>
      <c r="O740" s="51"/>
      <c r="P740" s="122">
        <f t="shared" si="90"/>
        <v>0</v>
      </c>
      <c r="Q740" s="179"/>
      <c r="R740" s="175"/>
      <c r="S740" s="176" t="str">
        <f t="shared" si="91"/>
        <v/>
      </c>
      <c r="T740" s="65" t="str">
        <f t="shared" si="92"/>
        <v/>
      </c>
      <c r="U740">
        <f t="shared" si="93"/>
        <v>0</v>
      </c>
      <c r="W740" s="175" t="str">
        <f t="shared" si="94"/>
        <v/>
      </c>
    </row>
    <row r="741" spans="1:23" ht="15" x14ac:dyDescent="0.2">
      <c r="A741" s="102">
        <v>718</v>
      </c>
      <c r="B741" s="104" t="str">
        <f>IF(G741="","",VLOOKUP(G741,'Account Codes'!$A$2:$C$788,3,FALSE))</f>
        <v/>
      </c>
      <c r="C741" s="183" t="str">
        <f t="shared" si="95"/>
        <v/>
      </c>
      <c r="D741" s="81"/>
      <c r="E741" s="112" t="str">
        <f>IF(AND(LEN(D741)&gt;0,LEN(C741)&gt;0),"ERROR - please do not enter internal order AND cost centre",IF(LEN(C741)&gt;0,VLOOKUP(C741,'Account Codes'!$E$2:$F$5001,2,FALSE),IF(LEN(D741)&gt;0,VLOOKUP(D741,'Account Codes'!$H$2:$I$12186,2,FALSE),"")))</f>
        <v/>
      </c>
      <c r="F741" s="81"/>
      <c r="G741" s="61"/>
      <c r="H741" s="112" t="str">
        <f>IF(LEN(G741)=0,"",VLOOKUP(VALUE(G741),'Account Codes'!$A$2:$C$788,2,FALSE))</f>
        <v/>
      </c>
      <c r="I741" s="50"/>
      <c r="J741" s="184" t="s">
        <v>18</v>
      </c>
      <c r="K741" s="51"/>
      <c r="L741" s="102">
        <f t="shared" si="88"/>
        <v>0</v>
      </c>
      <c r="M741" s="122">
        <f t="shared" si="89"/>
        <v>0</v>
      </c>
      <c r="N741" s="51"/>
      <c r="O741" s="51"/>
      <c r="P741" s="122">
        <f t="shared" si="90"/>
        <v>0</v>
      </c>
      <c r="Q741" s="179"/>
      <c r="R741" s="175"/>
      <c r="S741" s="176" t="str">
        <f t="shared" si="91"/>
        <v/>
      </c>
      <c r="T741" s="65" t="str">
        <f t="shared" si="92"/>
        <v/>
      </c>
      <c r="U741">
        <f t="shared" si="93"/>
        <v>0</v>
      </c>
      <c r="W741" s="175" t="str">
        <f t="shared" si="94"/>
        <v/>
      </c>
    </row>
    <row r="742" spans="1:23" ht="15" x14ac:dyDescent="0.2">
      <c r="A742" s="102">
        <v>719</v>
      </c>
      <c r="B742" s="104" t="str">
        <f>IF(G742="","",VLOOKUP(G742,'Account Codes'!$A$2:$C$788,3,FALSE))</f>
        <v/>
      </c>
      <c r="C742" s="183" t="str">
        <f t="shared" si="95"/>
        <v/>
      </c>
      <c r="D742" s="81"/>
      <c r="E742" s="112" t="str">
        <f>IF(AND(LEN(D742)&gt;0,LEN(C742)&gt;0),"ERROR - please do not enter internal order AND cost centre",IF(LEN(C742)&gt;0,VLOOKUP(C742,'Account Codes'!$E$2:$F$5001,2,FALSE),IF(LEN(D742)&gt;0,VLOOKUP(D742,'Account Codes'!$H$2:$I$12186,2,FALSE),"")))</f>
        <v/>
      </c>
      <c r="F742" s="81"/>
      <c r="G742" s="61"/>
      <c r="H742" s="112" t="str">
        <f>IF(LEN(G742)=0,"",VLOOKUP(VALUE(G742),'Account Codes'!$A$2:$C$788,2,FALSE))</f>
        <v/>
      </c>
      <c r="I742" s="50"/>
      <c r="J742" s="184" t="s">
        <v>18</v>
      </c>
      <c r="K742" s="51"/>
      <c r="L742" s="102">
        <f t="shared" si="88"/>
        <v>0</v>
      </c>
      <c r="M742" s="122">
        <f t="shared" si="89"/>
        <v>0</v>
      </c>
      <c r="N742" s="51"/>
      <c r="O742" s="51"/>
      <c r="P742" s="122">
        <f t="shared" si="90"/>
        <v>0</v>
      </c>
      <c r="Q742" s="179"/>
      <c r="R742" s="175"/>
      <c r="S742" s="176" t="str">
        <f t="shared" si="91"/>
        <v/>
      </c>
      <c r="T742" s="65" t="str">
        <f t="shared" si="92"/>
        <v/>
      </c>
      <c r="U742">
        <f t="shared" si="93"/>
        <v>0</v>
      </c>
      <c r="W742" s="175" t="str">
        <f t="shared" si="94"/>
        <v/>
      </c>
    </row>
    <row r="743" spans="1:23" ht="15" x14ac:dyDescent="0.2">
      <c r="A743" s="102">
        <v>720</v>
      </c>
      <c r="B743" s="104" t="str">
        <f>IF(G743="","",VLOOKUP(G743,'Account Codes'!$A$2:$C$788,3,FALSE))</f>
        <v/>
      </c>
      <c r="C743" s="183" t="str">
        <f t="shared" si="95"/>
        <v/>
      </c>
      <c r="D743" s="81"/>
      <c r="E743" s="112" t="str">
        <f>IF(AND(LEN(D743)&gt;0,LEN(C743)&gt;0),"ERROR - please do not enter internal order AND cost centre",IF(LEN(C743)&gt;0,VLOOKUP(C743,'Account Codes'!$E$2:$F$5001,2,FALSE),IF(LEN(D743)&gt;0,VLOOKUP(D743,'Account Codes'!$H$2:$I$12186,2,FALSE),"")))</f>
        <v/>
      </c>
      <c r="F743" s="81"/>
      <c r="G743" s="61"/>
      <c r="H743" s="112" t="str">
        <f>IF(LEN(G743)=0,"",VLOOKUP(VALUE(G743),'Account Codes'!$A$2:$C$788,2,FALSE))</f>
        <v/>
      </c>
      <c r="I743" s="50"/>
      <c r="J743" s="184" t="s">
        <v>18</v>
      </c>
      <c r="K743" s="51"/>
      <c r="L743" s="102">
        <f t="shared" si="88"/>
        <v>0</v>
      </c>
      <c r="M743" s="122">
        <f t="shared" si="89"/>
        <v>0</v>
      </c>
      <c r="N743" s="51"/>
      <c r="O743" s="51"/>
      <c r="P743" s="122">
        <f t="shared" si="90"/>
        <v>0</v>
      </c>
      <c r="Q743" s="179"/>
      <c r="R743" s="175"/>
      <c r="S743" s="176" t="str">
        <f t="shared" si="91"/>
        <v/>
      </c>
      <c r="T743" s="65" t="str">
        <f t="shared" si="92"/>
        <v/>
      </c>
      <c r="U743">
        <f t="shared" si="93"/>
        <v>0</v>
      </c>
      <c r="W743" s="175" t="str">
        <f t="shared" si="94"/>
        <v/>
      </c>
    </row>
    <row r="744" spans="1:23" ht="15" x14ac:dyDescent="0.2">
      <c r="A744" s="102">
        <v>721</v>
      </c>
      <c r="B744" s="104" t="str">
        <f>IF(G744="","",VLOOKUP(G744,'Account Codes'!$A$2:$C$788,3,FALSE))</f>
        <v/>
      </c>
      <c r="C744" s="183" t="str">
        <f t="shared" si="95"/>
        <v/>
      </c>
      <c r="D744" s="81"/>
      <c r="E744" s="112" t="str">
        <f>IF(AND(LEN(D744)&gt;0,LEN(C744)&gt;0),"ERROR - please do not enter internal order AND cost centre",IF(LEN(C744)&gt;0,VLOOKUP(C744,'Account Codes'!$E$2:$F$5001,2,FALSE),IF(LEN(D744)&gt;0,VLOOKUP(D744,'Account Codes'!$H$2:$I$12186,2,FALSE),"")))</f>
        <v/>
      </c>
      <c r="F744" s="81"/>
      <c r="G744" s="61"/>
      <c r="H744" s="112" t="str">
        <f>IF(LEN(G744)=0,"",VLOOKUP(VALUE(G744),'Account Codes'!$A$2:$C$788,2,FALSE))</f>
        <v/>
      </c>
      <c r="I744" s="50"/>
      <c r="J744" s="184" t="s">
        <v>18</v>
      </c>
      <c r="K744" s="51"/>
      <c r="L744" s="102">
        <f t="shared" si="88"/>
        <v>0</v>
      </c>
      <c r="M744" s="122">
        <f t="shared" si="89"/>
        <v>0</v>
      </c>
      <c r="N744" s="51"/>
      <c r="O744" s="51"/>
      <c r="P744" s="122">
        <f t="shared" si="90"/>
        <v>0</v>
      </c>
      <c r="Q744" s="179"/>
      <c r="R744" s="175"/>
      <c r="S744" s="176" t="str">
        <f t="shared" si="91"/>
        <v/>
      </c>
      <c r="T744" s="65" t="str">
        <f t="shared" si="92"/>
        <v/>
      </c>
      <c r="U744">
        <f t="shared" si="93"/>
        <v>0</v>
      </c>
      <c r="W744" s="175" t="str">
        <f t="shared" si="94"/>
        <v/>
      </c>
    </row>
    <row r="745" spans="1:23" ht="15" x14ac:dyDescent="0.2">
      <c r="A745" s="102">
        <v>722</v>
      </c>
      <c r="B745" s="104" t="str">
        <f>IF(G745="","",VLOOKUP(G745,'Account Codes'!$A$2:$C$788,3,FALSE))</f>
        <v/>
      </c>
      <c r="C745" s="183" t="str">
        <f t="shared" si="95"/>
        <v/>
      </c>
      <c r="D745" s="81"/>
      <c r="E745" s="112" t="str">
        <f>IF(AND(LEN(D745)&gt;0,LEN(C745)&gt;0),"ERROR - please do not enter internal order AND cost centre",IF(LEN(C745)&gt;0,VLOOKUP(C745,'Account Codes'!$E$2:$F$5001,2,FALSE),IF(LEN(D745)&gt;0,VLOOKUP(D745,'Account Codes'!$H$2:$I$12186,2,FALSE),"")))</f>
        <v/>
      </c>
      <c r="F745" s="81"/>
      <c r="G745" s="61"/>
      <c r="H745" s="112" t="str">
        <f>IF(LEN(G745)=0,"",VLOOKUP(VALUE(G745),'Account Codes'!$A$2:$C$788,2,FALSE))</f>
        <v/>
      </c>
      <c r="I745" s="50"/>
      <c r="J745" s="184" t="s">
        <v>18</v>
      </c>
      <c r="K745" s="51"/>
      <c r="L745" s="102">
        <f t="shared" si="88"/>
        <v>0</v>
      </c>
      <c r="M745" s="122">
        <f t="shared" si="89"/>
        <v>0</v>
      </c>
      <c r="N745" s="51"/>
      <c r="O745" s="51"/>
      <c r="P745" s="122">
        <f t="shared" si="90"/>
        <v>0</v>
      </c>
      <c r="Q745" s="179"/>
      <c r="R745" s="175"/>
      <c r="S745" s="176" t="str">
        <f t="shared" si="91"/>
        <v/>
      </c>
      <c r="T745" s="65" t="str">
        <f t="shared" si="92"/>
        <v/>
      </c>
      <c r="U745">
        <f t="shared" si="93"/>
        <v>0</v>
      </c>
      <c r="W745" s="175" t="str">
        <f t="shared" si="94"/>
        <v/>
      </c>
    </row>
    <row r="746" spans="1:23" ht="15" x14ac:dyDescent="0.2">
      <c r="A746" s="102">
        <v>723</v>
      </c>
      <c r="B746" s="104" t="str">
        <f>IF(G746="","",VLOOKUP(G746,'Account Codes'!$A$2:$C$788,3,FALSE))</f>
        <v/>
      </c>
      <c r="C746" s="183" t="str">
        <f t="shared" si="95"/>
        <v/>
      </c>
      <c r="D746" s="81"/>
      <c r="E746" s="112" t="str">
        <f>IF(AND(LEN(D746)&gt;0,LEN(C746)&gt;0),"ERROR - please do not enter internal order AND cost centre",IF(LEN(C746)&gt;0,VLOOKUP(C746,'Account Codes'!$E$2:$F$5001,2,FALSE),IF(LEN(D746)&gt;0,VLOOKUP(D746,'Account Codes'!$H$2:$I$12186,2,FALSE),"")))</f>
        <v/>
      </c>
      <c r="F746" s="81"/>
      <c r="G746" s="61"/>
      <c r="H746" s="112" t="str">
        <f>IF(LEN(G746)=0,"",VLOOKUP(VALUE(G746),'Account Codes'!$A$2:$C$788,2,FALSE))</f>
        <v/>
      </c>
      <c r="I746" s="50"/>
      <c r="J746" s="184" t="s">
        <v>18</v>
      </c>
      <c r="K746" s="51"/>
      <c r="L746" s="102">
        <f t="shared" si="88"/>
        <v>0</v>
      </c>
      <c r="M746" s="122">
        <f t="shared" si="89"/>
        <v>0</v>
      </c>
      <c r="N746" s="51"/>
      <c r="O746" s="51"/>
      <c r="P746" s="122">
        <f t="shared" si="90"/>
        <v>0</v>
      </c>
      <c r="Q746" s="179"/>
      <c r="R746" s="175"/>
      <c r="S746" s="176" t="str">
        <f t="shared" si="91"/>
        <v/>
      </c>
      <c r="T746" s="65" t="str">
        <f t="shared" si="92"/>
        <v/>
      </c>
      <c r="U746">
        <f t="shared" si="93"/>
        <v>0</v>
      </c>
      <c r="W746" s="175" t="str">
        <f t="shared" si="94"/>
        <v/>
      </c>
    </row>
    <row r="747" spans="1:23" ht="15" x14ac:dyDescent="0.2">
      <c r="A747" s="102">
        <v>724</v>
      </c>
      <c r="B747" s="104" t="str">
        <f>IF(G747="","",VLOOKUP(G747,'Account Codes'!$A$2:$C$788,3,FALSE))</f>
        <v/>
      </c>
      <c r="C747" s="183" t="str">
        <f t="shared" si="95"/>
        <v/>
      </c>
      <c r="D747" s="81"/>
      <c r="E747" s="112" t="str">
        <f>IF(AND(LEN(D747)&gt;0,LEN(C747)&gt;0),"ERROR - please do not enter internal order AND cost centre",IF(LEN(C747)&gt;0,VLOOKUP(C747,'Account Codes'!$E$2:$F$5001,2,FALSE),IF(LEN(D747)&gt;0,VLOOKUP(D747,'Account Codes'!$H$2:$I$12186,2,FALSE),"")))</f>
        <v/>
      </c>
      <c r="F747" s="81"/>
      <c r="G747" s="61"/>
      <c r="H747" s="112" t="str">
        <f>IF(LEN(G747)=0,"",VLOOKUP(VALUE(G747),'Account Codes'!$A$2:$C$788,2,FALSE))</f>
        <v/>
      </c>
      <c r="I747" s="50"/>
      <c r="J747" s="184" t="s">
        <v>18</v>
      </c>
      <c r="K747" s="51"/>
      <c r="L747" s="102">
        <f t="shared" si="88"/>
        <v>0</v>
      </c>
      <c r="M747" s="122">
        <f t="shared" si="89"/>
        <v>0</v>
      </c>
      <c r="N747" s="51"/>
      <c r="O747" s="51"/>
      <c r="P747" s="122">
        <f t="shared" si="90"/>
        <v>0</v>
      </c>
      <c r="Q747" s="179"/>
      <c r="R747" s="175"/>
      <c r="S747" s="176" t="str">
        <f t="shared" si="91"/>
        <v/>
      </c>
      <c r="T747" s="65" t="str">
        <f t="shared" si="92"/>
        <v/>
      </c>
      <c r="U747">
        <f t="shared" si="93"/>
        <v>0</v>
      </c>
      <c r="W747" s="175" t="str">
        <f t="shared" si="94"/>
        <v/>
      </c>
    </row>
    <row r="748" spans="1:23" ht="15" x14ac:dyDescent="0.2">
      <c r="A748" s="102">
        <v>725</v>
      </c>
      <c r="B748" s="104" t="str">
        <f>IF(G748="","",VLOOKUP(G748,'Account Codes'!$A$2:$C$788,3,FALSE))</f>
        <v/>
      </c>
      <c r="C748" s="183" t="str">
        <f t="shared" si="95"/>
        <v/>
      </c>
      <c r="D748" s="81"/>
      <c r="E748" s="112" t="str">
        <f>IF(AND(LEN(D748)&gt;0,LEN(C748)&gt;0),"ERROR - please do not enter internal order AND cost centre",IF(LEN(C748)&gt;0,VLOOKUP(C748,'Account Codes'!$E$2:$F$5001,2,FALSE),IF(LEN(D748)&gt;0,VLOOKUP(D748,'Account Codes'!$H$2:$I$12186,2,FALSE),"")))</f>
        <v/>
      </c>
      <c r="F748" s="81"/>
      <c r="G748" s="61"/>
      <c r="H748" s="112" t="str">
        <f>IF(LEN(G748)=0,"",VLOOKUP(VALUE(G748),'Account Codes'!$A$2:$C$788,2,FALSE))</f>
        <v/>
      </c>
      <c r="I748" s="50"/>
      <c r="J748" s="184" t="s">
        <v>18</v>
      </c>
      <c r="K748" s="51"/>
      <c r="L748" s="102">
        <f t="shared" si="88"/>
        <v>0</v>
      </c>
      <c r="M748" s="122">
        <f t="shared" si="89"/>
        <v>0</v>
      </c>
      <c r="N748" s="51"/>
      <c r="O748" s="51"/>
      <c r="P748" s="122">
        <f t="shared" si="90"/>
        <v>0</v>
      </c>
      <c r="Q748" s="179"/>
      <c r="R748" s="175"/>
      <c r="S748" s="176" t="str">
        <f t="shared" si="91"/>
        <v/>
      </c>
      <c r="T748" s="65" t="str">
        <f t="shared" si="92"/>
        <v/>
      </c>
      <c r="U748">
        <f t="shared" si="93"/>
        <v>0</v>
      </c>
      <c r="W748" s="175" t="str">
        <f t="shared" si="94"/>
        <v/>
      </c>
    </row>
    <row r="749" spans="1:23" ht="15" x14ac:dyDescent="0.2">
      <c r="A749" s="102">
        <v>726</v>
      </c>
      <c r="B749" s="104" t="str">
        <f>IF(G749="","",VLOOKUP(G749,'Account Codes'!$A$2:$C$788,3,FALSE))</f>
        <v/>
      </c>
      <c r="C749" s="183" t="str">
        <f t="shared" si="95"/>
        <v/>
      </c>
      <c r="D749" s="81"/>
      <c r="E749" s="112" t="str">
        <f>IF(AND(LEN(D749)&gt;0,LEN(C749)&gt;0),"ERROR - please do not enter internal order AND cost centre",IF(LEN(C749)&gt;0,VLOOKUP(C749,'Account Codes'!$E$2:$F$5001,2,FALSE),IF(LEN(D749)&gt;0,VLOOKUP(D749,'Account Codes'!$H$2:$I$12186,2,FALSE),"")))</f>
        <v/>
      </c>
      <c r="F749" s="81"/>
      <c r="G749" s="61"/>
      <c r="H749" s="112" t="str">
        <f>IF(LEN(G749)=0,"",VLOOKUP(VALUE(G749),'Account Codes'!$A$2:$C$788,2,FALSE))</f>
        <v/>
      </c>
      <c r="I749" s="50"/>
      <c r="J749" s="184" t="s">
        <v>18</v>
      </c>
      <c r="K749" s="51"/>
      <c r="L749" s="102">
        <f t="shared" si="88"/>
        <v>0</v>
      </c>
      <c r="M749" s="122">
        <f t="shared" si="89"/>
        <v>0</v>
      </c>
      <c r="N749" s="51"/>
      <c r="O749" s="51"/>
      <c r="P749" s="122">
        <f t="shared" si="90"/>
        <v>0</v>
      </c>
      <c r="Q749" s="179"/>
      <c r="R749" s="175"/>
      <c r="S749" s="176" t="str">
        <f t="shared" si="91"/>
        <v/>
      </c>
      <c r="T749" s="65" t="str">
        <f t="shared" si="92"/>
        <v/>
      </c>
      <c r="U749">
        <f t="shared" si="93"/>
        <v>0</v>
      </c>
      <c r="W749" s="175" t="str">
        <f t="shared" si="94"/>
        <v/>
      </c>
    </row>
    <row r="750" spans="1:23" ht="15" x14ac:dyDescent="0.2">
      <c r="A750" s="102">
        <v>727</v>
      </c>
      <c r="B750" s="104" t="str">
        <f>IF(G750="","",VLOOKUP(G750,'Account Codes'!$A$2:$C$788,3,FALSE))</f>
        <v/>
      </c>
      <c r="C750" s="183" t="str">
        <f t="shared" si="95"/>
        <v/>
      </c>
      <c r="D750" s="81"/>
      <c r="E750" s="112" t="str">
        <f>IF(AND(LEN(D750)&gt;0,LEN(C750)&gt;0),"ERROR - please do not enter internal order AND cost centre",IF(LEN(C750)&gt;0,VLOOKUP(C750,'Account Codes'!$E$2:$F$5001,2,FALSE),IF(LEN(D750)&gt;0,VLOOKUP(D750,'Account Codes'!$H$2:$I$12186,2,FALSE),"")))</f>
        <v/>
      </c>
      <c r="F750" s="81"/>
      <c r="G750" s="61"/>
      <c r="H750" s="112" t="str">
        <f>IF(LEN(G750)=0,"",VLOOKUP(VALUE(G750),'Account Codes'!$A$2:$C$788,2,FALSE))</f>
        <v/>
      </c>
      <c r="I750" s="50"/>
      <c r="J750" s="184" t="s">
        <v>18</v>
      </c>
      <c r="K750" s="51"/>
      <c r="L750" s="102">
        <f t="shared" si="88"/>
        <v>0</v>
      </c>
      <c r="M750" s="122">
        <f t="shared" si="89"/>
        <v>0</v>
      </c>
      <c r="N750" s="51"/>
      <c r="O750" s="51"/>
      <c r="P750" s="122">
        <f t="shared" si="90"/>
        <v>0</v>
      </c>
      <c r="Q750" s="179"/>
      <c r="R750" s="175"/>
      <c r="S750" s="176" t="str">
        <f t="shared" si="91"/>
        <v/>
      </c>
      <c r="T750" s="65" t="str">
        <f t="shared" si="92"/>
        <v/>
      </c>
      <c r="U750">
        <f t="shared" si="93"/>
        <v>0</v>
      </c>
      <c r="W750" s="175" t="str">
        <f t="shared" si="94"/>
        <v/>
      </c>
    </row>
    <row r="751" spans="1:23" ht="15" x14ac:dyDescent="0.2">
      <c r="A751" s="102">
        <v>728</v>
      </c>
      <c r="B751" s="104" t="str">
        <f>IF(G751="","",VLOOKUP(G751,'Account Codes'!$A$2:$C$788,3,FALSE))</f>
        <v/>
      </c>
      <c r="C751" s="183" t="str">
        <f t="shared" si="95"/>
        <v/>
      </c>
      <c r="D751" s="81"/>
      <c r="E751" s="112" t="str">
        <f>IF(AND(LEN(D751)&gt;0,LEN(C751)&gt;0),"ERROR - please do not enter internal order AND cost centre",IF(LEN(C751)&gt;0,VLOOKUP(C751,'Account Codes'!$E$2:$F$5001,2,FALSE),IF(LEN(D751)&gt;0,VLOOKUP(D751,'Account Codes'!$H$2:$I$12186,2,FALSE),"")))</f>
        <v/>
      </c>
      <c r="F751" s="81"/>
      <c r="G751" s="61"/>
      <c r="H751" s="112" t="str">
        <f>IF(LEN(G751)=0,"",VLOOKUP(VALUE(G751),'Account Codes'!$A$2:$C$788,2,FALSE))</f>
        <v/>
      </c>
      <c r="I751" s="50"/>
      <c r="J751" s="184" t="s">
        <v>18</v>
      </c>
      <c r="K751" s="51"/>
      <c r="L751" s="102">
        <f t="shared" si="88"/>
        <v>0</v>
      </c>
      <c r="M751" s="122">
        <f t="shared" si="89"/>
        <v>0</v>
      </c>
      <c r="N751" s="51"/>
      <c r="O751" s="51"/>
      <c r="P751" s="122">
        <f t="shared" si="90"/>
        <v>0</v>
      </c>
      <c r="Q751" s="179"/>
      <c r="R751" s="175"/>
      <c r="S751" s="176" t="str">
        <f t="shared" si="91"/>
        <v/>
      </c>
      <c r="T751" s="65" t="str">
        <f t="shared" si="92"/>
        <v/>
      </c>
      <c r="U751">
        <f t="shared" si="93"/>
        <v>0</v>
      </c>
      <c r="W751" s="175" t="str">
        <f t="shared" si="94"/>
        <v/>
      </c>
    </row>
    <row r="752" spans="1:23" ht="15" x14ac:dyDescent="0.2">
      <c r="A752" s="102">
        <v>729</v>
      </c>
      <c r="B752" s="104" t="str">
        <f>IF(G752="","",VLOOKUP(G752,'Account Codes'!$A$2:$C$788,3,FALSE))</f>
        <v/>
      </c>
      <c r="C752" s="183" t="str">
        <f t="shared" si="95"/>
        <v/>
      </c>
      <c r="D752" s="81"/>
      <c r="E752" s="112" t="str">
        <f>IF(AND(LEN(D752)&gt;0,LEN(C752)&gt;0),"ERROR - please do not enter internal order AND cost centre",IF(LEN(C752)&gt;0,VLOOKUP(C752,'Account Codes'!$E$2:$F$5001,2,FALSE),IF(LEN(D752)&gt;0,VLOOKUP(D752,'Account Codes'!$H$2:$I$12186,2,FALSE),"")))</f>
        <v/>
      </c>
      <c r="F752" s="81"/>
      <c r="G752" s="61"/>
      <c r="H752" s="112" t="str">
        <f>IF(LEN(G752)=0,"",VLOOKUP(VALUE(G752),'Account Codes'!$A$2:$C$788,2,FALSE))</f>
        <v/>
      </c>
      <c r="I752" s="50"/>
      <c r="J752" s="184" t="s">
        <v>18</v>
      </c>
      <c r="K752" s="51"/>
      <c r="L752" s="102">
        <f t="shared" si="88"/>
        <v>0</v>
      </c>
      <c r="M752" s="122">
        <f t="shared" si="89"/>
        <v>0</v>
      </c>
      <c r="N752" s="51"/>
      <c r="O752" s="51"/>
      <c r="P752" s="122">
        <f t="shared" si="90"/>
        <v>0</v>
      </c>
      <c r="Q752" s="179"/>
      <c r="R752" s="175"/>
      <c r="S752" s="176" t="str">
        <f t="shared" si="91"/>
        <v/>
      </c>
      <c r="T752" s="65" t="str">
        <f t="shared" si="92"/>
        <v/>
      </c>
      <c r="U752">
        <f t="shared" si="93"/>
        <v>0</v>
      </c>
      <c r="W752" s="175" t="str">
        <f t="shared" si="94"/>
        <v/>
      </c>
    </row>
    <row r="753" spans="1:23" ht="15" x14ac:dyDescent="0.2">
      <c r="A753" s="102">
        <v>730</v>
      </c>
      <c r="B753" s="104" t="str">
        <f>IF(G753="","",VLOOKUP(G753,'Account Codes'!$A$2:$C$788,3,FALSE))</f>
        <v/>
      </c>
      <c r="C753" s="183" t="str">
        <f t="shared" si="95"/>
        <v/>
      </c>
      <c r="D753" s="81"/>
      <c r="E753" s="112" t="str">
        <f>IF(AND(LEN(D753)&gt;0,LEN(C753)&gt;0),"ERROR - please do not enter internal order AND cost centre",IF(LEN(C753)&gt;0,VLOOKUP(C753,'Account Codes'!$E$2:$F$5001,2,FALSE),IF(LEN(D753)&gt;0,VLOOKUP(D753,'Account Codes'!$H$2:$I$12186,2,FALSE),"")))</f>
        <v/>
      </c>
      <c r="F753" s="81"/>
      <c r="G753" s="61"/>
      <c r="H753" s="112" t="str">
        <f>IF(LEN(G753)=0,"",VLOOKUP(VALUE(G753),'Account Codes'!$A$2:$C$788,2,FALSE))</f>
        <v/>
      </c>
      <c r="I753" s="50"/>
      <c r="J753" s="184" t="s">
        <v>18</v>
      </c>
      <c r="K753" s="51"/>
      <c r="L753" s="102">
        <f t="shared" si="88"/>
        <v>0</v>
      </c>
      <c r="M753" s="122">
        <f t="shared" si="89"/>
        <v>0</v>
      </c>
      <c r="N753" s="51"/>
      <c r="O753" s="51"/>
      <c r="P753" s="122">
        <f t="shared" si="90"/>
        <v>0</v>
      </c>
      <c r="Q753" s="179"/>
      <c r="R753" s="175"/>
      <c r="S753" s="176" t="str">
        <f t="shared" si="91"/>
        <v/>
      </c>
      <c r="T753" s="65" t="str">
        <f t="shared" si="92"/>
        <v/>
      </c>
      <c r="U753">
        <f t="shared" si="93"/>
        <v>0</v>
      </c>
      <c r="W753" s="175" t="str">
        <f t="shared" si="94"/>
        <v/>
      </c>
    </row>
    <row r="754" spans="1:23" ht="15" x14ac:dyDescent="0.2">
      <c r="A754" s="102">
        <v>731</v>
      </c>
      <c r="B754" s="104" t="str">
        <f>IF(G754="","",VLOOKUP(G754,'Account Codes'!$A$2:$C$788,3,FALSE))</f>
        <v/>
      </c>
      <c r="C754" s="183" t="str">
        <f t="shared" si="95"/>
        <v/>
      </c>
      <c r="D754" s="81"/>
      <c r="E754" s="112" t="str">
        <f>IF(AND(LEN(D754)&gt;0,LEN(C754)&gt;0),"ERROR - please do not enter internal order AND cost centre",IF(LEN(C754)&gt;0,VLOOKUP(C754,'Account Codes'!$E$2:$F$5001,2,FALSE),IF(LEN(D754)&gt;0,VLOOKUP(D754,'Account Codes'!$H$2:$I$12186,2,FALSE),"")))</f>
        <v/>
      </c>
      <c r="F754" s="81"/>
      <c r="G754" s="61"/>
      <c r="H754" s="112" t="str">
        <f>IF(LEN(G754)=0,"",VLOOKUP(VALUE(G754),'Account Codes'!$A$2:$C$788,2,FALSE))</f>
        <v/>
      </c>
      <c r="I754" s="50"/>
      <c r="J754" s="184" t="s">
        <v>18</v>
      </c>
      <c r="K754" s="51"/>
      <c r="L754" s="102">
        <f t="shared" si="88"/>
        <v>0</v>
      </c>
      <c r="M754" s="122">
        <f t="shared" si="89"/>
        <v>0</v>
      </c>
      <c r="N754" s="51"/>
      <c r="O754" s="51"/>
      <c r="P754" s="122">
        <f t="shared" si="90"/>
        <v>0</v>
      </c>
      <c r="Q754" s="179"/>
      <c r="R754" s="175"/>
      <c r="S754" s="176" t="str">
        <f t="shared" si="91"/>
        <v/>
      </c>
      <c r="T754" s="65" t="str">
        <f t="shared" si="92"/>
        <v/>
      </c>
      <c r="U754">
        <f t="shared" si="93"/>
        <v>0</v>
      </c>
      <c r="W754" s="175" t="str">
        <f t="shared" si="94"/>
        <v/>
      </c>
    </row>
    <row r="755" spans="1:23" ht="15" x14ac:dyDescent="0.2">
      <c r="A755" s="102">
        <v>732</v>
      </c>
      <c r="B755" s="104" t="str">
        <f>IF(G755="","",VLOOKUP(G755,'Account Codes'!$A$2:$C$788,3,FALSE))</f>
        <v/>
      </c>
      <c r="C755" s="183" t="str">
        <f t="shared" si="95"/>
        <v/>
      </c>
      <c r="D755" s="81"/>
      <c r="E755" s="112" t="str">
        <f>IF(AND(LEN(D755)&gt;0,LEN(C755)&gt;0),"ERROR - please do not enter internal order AND cost centre",IF(LEN(C755)&gt;0,VLOOKUP(C755,'Account Codes'!$E$2:$F$5001,2,FALSE),IF(LEN(D755)&gt;0,VLOOKUP(D755,'Account Codes'!$H$2:$I$12186,2,FALSE),"")))</f>
        <v/>
      </c>
      <c r="F755" s="81"/>
      <c r="G755" s="61"/>
      <c r="H755" s="112" t="str">
        <f>IF(LEN(G755)=0,"",VLOOKUP(VALUE(G755),'Account Codes'!$A$2:$C$788,2,FALSE))</f>
        <v/>
      </c>
      <c r="I755" s="50"/>
      <c r="J755" s="184" t="s">
        <v>18</v>
      </c>
      <c r="K755" s="51"/>
      <c r="L755" s="102">
        <f t="shared" si="88"/>
        <v>0</v>
      </c>
      <c r="M755" s="122">
        <f t="shared" si="89"/>
        <v>0</v>
      </c>
      <c r="N755" s="51"/>
      <c r="O755" s="51"/>
      <c r="P755" s="122">
        <f t="shared" si="90"/>
        <v>0</v>
      </c>
      <c r="Q755" s="179"/>
      <c r="R755" s="175"/>
      <c r="S755" s="176" t="str">
        <f t="shared" si="91"/>
        <v/>
      </c>
      <c r="T755" s="65" t="str">
        <f t="shared" si="92"/>
        <v/>
      </c>
      <c r="U755">
        <f t="shared" si="93"/>
        <v>0</v>
      </c>
      <c r="W755" s="175" t="str">
        <f t="shared" si="94"/>
        <v/>
      </c>
    </row>
    <row r="756" spans="1:23" ht="15" x14ac:dyDescent="0.2">
      <c r="A756" s="102">
        <v>733</v>
      </c>
      <c r="B756" s="104" t="str">
        <f>IF(G756="","",VLOOKUP(G756,'Account Codes'!$A$2:$C$788,3,FALSE))</f>
        <v/>
      </c>
      <c r="C756" s="183" t="str">
        <f t="shared" si="95"/>
        <v/>
      </c>
      <c r="D756" s="81"/>
      <c r="E756" s="112" t="str">
        <f>IF(AND(LEN(D756)&gt;0,LEN(C756)&gt;0),"ERROR - please do not enter internal order AND cost centre",IF(LEN(C756)&gt;0,VLOOKUP(C756,'Account Codes'!$E$2:$F$5001,2,FALSE),IF(LEN(D756)&gt;0,VLOOKUP(D756,'Account Codes'!$H$2:$I$12186,2,FALSE),"")))</f>
        <v/>
      </c>
      <c r="F756" s="81"/>
      <c r="G756" s="61"/>
      <c r="H756" s="112" t="str">
        <f>IF(LEN(G756)=0,"",VLOOKUP(VALUE(G756),'Account Codes'!$A$2:$C$788,2,FALSE))</f>
        <v/>
      </c>
      <c r="I756" s="50"/>
      <c r="J756" s="184" t="s">
        <v>18</v>
      </c>
      <c r="K756" s="51"/>
      <c r="L756" s="102">
        <f t="shared" si="88"/>
        <v>0</v>
      </c>
      <c r="M756" s="122">
        <f t="shared" si="89"/>
        <v>0</v>
      </c>
      <c r="N756" s="51"/>
      <c r="O756" s="51"/>
      <c r="P756" s="122">
        <f t="shared" si="90"/>
        <v>0</v>
      </c>
      <c r="Q756" s="179"/>
      <c r="R756" s="175"/>
      <c r="S756" s="176" t="str">
        <f t="shared" si="91"/>
        <v/>
      </c>
      <c r="T756" s="65" t="str">
        <f t="shared" si="92"/>
        <v/>
      </c>
      <c r="U756">
        <f t="shared" si="93"/>
        <v>0</v>
      </c>
      <c r="W756" s="175" t="str">
        <f t="shared" si="94"/>
        <v/>
      </c>
    </row>
    <row r="757" spans="1:23" ht="15" x14ac:dyDescent="0.2">
      <c r="A757" s="102">
        <v>734</v>
      </c>
      <c r="B757" s="104" t="str">
        <f>IF(G757="","",VLOOKUP(G757,'Account Codes'!$A$2:$C$788,3,FALSE))</f>
        <v/>
      </c>
      <c r="C757" s="183" t="str">
        <f t="shared" si="95"/>
        <v/>
      </c>
      <c r="D757" s="81"/>
      <c r="E757" s="112" t="str">
        <f>IF(AND(LEN(D757)&gt;0,LEN(C757)&gt;0),"ERROR - please do not enter internal order AND cost centre",IF(LEN(C757)&gt;0,VLOOKUP(C757,'Account Codes'!$E$2:$F$5001,2,FALSE),IF(LEN(D757)&gt;0,VLOOKUP(D757,'Account Codes'!$H$2:$I$12186,2,FALSE),"")))</f>
        <v/>
      </c>
      <c r="F757" s="81"/>
      <c r="G757" s="61"/>
      <c r="H757" s="112" t="str">
        <f>IF(LEN(G757)=0,"",VLOOKUP(VALUE(G757),'Account Codes'!$A$2:$C$788,2,FALSE))</f>
        <v/>
      </c>
      <c r="I757" s="50"/>
      <c r="J757" s="184" t="s">
        <v>18</v>
      </c>
      <c r="K757" s="51"/>
      <c r="L757" s="102">
        <f t="shared" si="88"/>
        <v>0</v>
      </c>
      <c r="M757" s="122">
        <f t="shared" si="89"/>
        <v>0</v>
      </c>
      <c r="N757" s="51"/>
      <c r="O757" s="51"/>
      <c r="P757" s="122">
        <f t="shared" si="90"/>
        <v>0</v>
      </c>
      <c r="Q757" s="179"/>
      <c r="R757" s="175"/>
      <c r="S757" s="176" t="str">
        <f t="shared" si="91"/>
        <v/>
      </c>
      <c r="T757" s="65" t="str">
        <f t="shared" si="92"/>
        <v/>
      </c>
      <c r="U757">
        <f t="shared" si="93"/>
        <v>0</v>
      </c>
      <c r="W757" s="175" t="str">
        <f t="shared" si="94"/>
        <v/>
      </c>
    </row>
    <row r="758" spans="1:23" ht="15" x14ac:dyDescent="0.2">
      <c r="A758" s="102">
        <v>735</v>
      </c>
      <c r="B758" s="104" t="str">
        <f>IF(G758="","",VLOOKUP(G758,'Account Codes'!$A$2:$C$788,3,FALSE))</f>
        <v/>
      </c>
      <c r="C758" s="183" t="str">
        <f t="shared" si="95"/>
        <v/>
      </c>
      <c r="D758" s="81"/>
      <c r="E758" s="112" t="str">
        <f>IF(AND(LEN(D758)&gt;0,LEN(C758)&gt;0),"ERROR - please do not enter internal order AND cost centre",IF(LEN(C758)&gt;0,VLOOKUP(C758,'Account Codes'!$E$2:$F$5001,2,FALSE),IF(LEN(D758)&gt;0,VLOOKUP(D758,'Account Codes'!$H$2:$I$12186,2,FALSE),"")))</f>
        <v/>
      </c>
      <c r="F758" s="81"/>
      <c r="G758" s="61"/>
      <c r="H758" s="112" t="str">
        <f>IF(LEN(G758)=0,"",VLOOKUP(VALUE(G758),'Account Codes'!$A$2:$C$788,2,FALSE))</f>
        <v/>
      </c>
      <c r="I758" s="50"/>
      <c r="J758" s="184" t="s">
        <v>18</v>
      </c>
      <c r="K758" s="51"/>
      <c r="L758" s="102">
        <f t="shared" si="88"/>
        <v>0</v>
      </c>
      <c r="M758" s="122">
        <f t="shared" si="89"/>
        <v>0</v>
      </c>
      <c r="N758" s="51"/>
      <c r="O758" s="51"/>
      <c r="P758" s="122">
        <f t="shared" si="90"/>
        <v>0</v>
      </c>
      <c r="Q758" s="179"/>
      <c r="R758" s="175"/>
      <c r="S758" s="176" t="str">
        <f t="shared" si="91"/>
        <v/>
      </c>
      <c r="T758" s="65" t="str">
        <f t="shared" si="92"/>
        <v/>
      </c>
      <c r="U758">
        <f t="shared" si="93"/>
        <v>0</v>
      </c>
      <c r="W758" s="175" t="str">
        <f t="shared" si="94"/>
        <v/>
      </c>
    </row>
    <row r="759" spans="1:23" ht="15" x14ac:dyDescent="0.2">
      <c r="A759" s="102">
        <v>736</v>
      </c>
      <c r="B759" s="104" t="str">
        <f>IF(G759="","",VLOOKUP(G759,'Account Codes'!$A$2:$C$788,3,FALSE))</f>
        <v/>
      </c>
      <c r="C759" s="183" t="str">
        <f t="shared" si="95"/>
        <v/>
      </c>
      <c r="D759" s="81"/>
      <c r="E759" s="112" t="str">
        <f>IF(AND(LEN(D759)&gt;0,LEN(C759)&gt;0),"ERROR - please do not enter internal order AND cost centre",IF(LEN(C759)&gt;0,VLOOKUP(C759,'Account Codes'!$E$2:$F$5001,2,FALSE),IF(LEN(D759)&gt;0,VLOOKUP(D759,'Account Codes'!$H$2:$I$12186,2,FALSE),"")))</f>
        <v/>
      </c>
      <c r="F759" s="81"/>
      <c r="G759" s="61"/>
      <c r="H759" s="112" t="str">
        <f>IF(LEN(G759)=0,"",VLOOKUP(VALUE(G759),'Account Codes'!$A$2:$C$788,2,FALSE))</f>
        <v/>
      </c>
      <c r="I759" s="50"/>
      <c r="J759" s="184" t="s">
        <v>18</v>
      </c>
      <c r="K759" s="51"/>
      <c r="L759" s="102">
        <f t="shared" si="88"/>
        <v>0</v>
      </c>
      <c r="M759" s="122">
        <f t="shared" si="89"/>
        <v>0</v>
      </c>
      <c r="N759" s="51"/>
      <c r="O759" s="51"/>
      <c r="P759" s="122">
        <f t="shared" si="90"/>
        <v>0</v>
      </c>
      <c r="Q759" s="179"/>
      <c r="R759" s="175"/>
      <c r="S759" s="176" t="str">
        <f t="shared" si="91"/>
        <v/>
      </c>
      <c r="T759" s="65" t="str">
        <f t="shared" si="92"/>
        <v/>
      </c>
      <c r="U759">
        <f t="shared" si="93"/>
        <v>0</v>
      </c>
      <c r="W759" s="175" t="str">
        <f t="shared" si="94"/>
        <v/>
      </c>
    </row>
    <row r="760" spans="1:23" ht="15" x14ac:dyDescent="0.2">
      <c r="A760" s="102">
        <v>737</v>
      </c>
      <c r="B760" s="104" t="str">
        <f>IF(G760="","",VLOOKUP(G760,'Account Codes'!$A$2:$C$788,3,FALSE))</f>
        <v/>
      </c>
      <c r="C760" s="183" t="str">
        <f t="shared" si="95"/>
        <v/>
      </c>
      <c r="D760" s="81"/>
      <c r="E760" s="112" t="str">
        <f>IF(AND(LEN(D760)&gt;0,LEN(C760)&gt;0),"ERROR - please do not enter internal order AND cost centre",IF(LEN(C760)&gt;0,VLOOKUP(C760,'Account Codes'!$E$2:$F$5001,2,FALSE),IF(LEN(D760)&gt;0,VLOOKUP(D760,'Account Codes'!$H$2:$I$12186,2,FALSE),"")))</f>
        <v/>
      </c>
      <c r="F760" s="81"/>
      <c r="G760" s="61"/>
      <c r="H760" s="112" t="str">
        <f>IF(LEN(G760)=0,"",VLOOKUP(VALUE(G760),'Account Codes'!$A$2:$C$788,2,FALSE))</f>
        <v/>
      </c>
      <c r="I760" s="50"/>
      <c r="J760" s="184" t="s">
        <v>18</v>
      </c>
      <c r="K760" s="51"/>
      <c r="L760" s="102">
        <f t="shared" si="88"/>
        <v>0</v>
      </c>
      <c r="M760" s="122">
        <f t="shared" si="89"/>
        <v>0</v>
      </c>
      <c r="N760" s="51"/>
      <c r="O760" s="51"/>
      <c r="P760" s="122">
        <f t="shared" si="90"/>
        <v>0</v>
      </c>
      <c r="Q760" s="179"/>
      <c r="R760" s="175"/>
      <c r="S760" s="176" t="str">
        <f t="shared" si="91"/>
        <v/>
      </c>
      <c r="T760" s="65" t="str">
        <f t="shared" si="92"/>
        <v/>
      </c>
      <c r="U760">
        <f t="shared" si="93"/>
        <v>0</v>
      </c>
      <c r="W760" s="175" t="str">
        <f t="shared" si="94"/>
        <v/>
      </c>
    </row>
    <row r="761" spans="1:23" ht="15" x14ac:dyDescent="0.2">
      <c r="A761" s="102">
        <v>738</v>
      </c>
      <c r="B761" s="104" t="str">
        <f>IF(G761="","",VLOOKUP(G761,'Account Codes'!$A$2:$C$788,3,FALSE))</f>
        <v/>
      </c>
      <c r="C761" s="183" t="str">
        <f t="shared" si="95"/>
        <v/>
      </c>
      <c r="D761" s="81"/>
      <c r="E761" s="112" t="str">
        <f>IF(AND(LEN(D761)&gt;0,LEN(C761)&gt;0),"ERROR - please do not enter internal order AND cost centre",IF(LEN(C761)&gt;0,VLOOKUP(C761,'Account Codes'!$E$2:$F$5001,2,FALSE),IF(LEN(D761)&gt;0,VLOOKUP(D761,'Account Codes'!$H$2:$I$12186,2,FALSE),"")))</f>
        <v/>
      </c>
      <c r="F761" s="81"/>
      <c r="G761" s="61"/>
      <c r="H761" s="112" t="str">
        <f>IF(LEN(G761)=0,"",VLOOKUP(VALUE(G761),'Account Codes'!$A$2:$C$788,2,FALSE))</f>
        <v/>
      </c>
      <c r="I761" s="50"/>
      <c r="J761" s="184" t="s">
        <v>18</v>
      </c>
      <c r="K761" s="51"/>
      <c r="L761" s="102">
        <f t="shared" si="88"/>
        <v>0</v>
      </c>
      <c r="M761" s="122">
        <f t="shared" si="89"/>
        <v>0</v>
      </c>
      <c r="N761" s="51"/>
      <c r="O761" s="51"/>
      <c r="P761" s="122">
        <f t="shared" si="90"/>
        <v>0</v>
      </c>
      <c r="Q761" s="179"/>
      <c r="R761" s="175"/>
      <c r="S761" s="176" t="str">
        <f t="shared" si="91"/>
        <v/>
      </c>
      <c r="T761" s="65" t="str">
        <f t="shared" si="92"/>
        <v/>
      </c>
      <c r="U761">
        <f t="shared" si="93"/>
        <v>0</v>
      </c>
      <c r="W761" s="175" t="str">
        <f t="shared" si="94"/>
        <v/>
      </c>
    </row>
    <row r="762" spans="1:23" ht="15" x14ac:dyDescent="0.2">
      <c r="A762" s="102">
        <v>739</v>
      </c>
      <c r="B762" s="104" t="str">
        <f>IF(G762="","",VLOOKUP(G762,'Account Codes'!$A$2:$C$788,3,FALSE))</f>
        <v/>
      </c>
      <c r="C762" s="183" t="str">
        <f t="shared" si="95"/>
        <v/>
      </c>
      <c r="D762" s="81"/>
      <c r="E762" s="112" t="str">
        <f>IF(AND(LEN(D762)&gt;0,LEN(C762)&gt;0),"ERROR - please do not enter internal order AND cost centre",IF(LEN(C762)&gt;0,VLOOKUP(C762,'Account Codes'!$E$2:$F$5001,2,FALSE),IF(LEN(D762)&gt;0,VLOOKUP(D762,'Account Codes'!$H$2:$I$12186,2,FALSE),"")))</f>
        <v/>
      </c>
      <c r="F762" s="81"/>
      <c r="G762" s="61"/>
      <c r="H762" s="112" t="str">
        <f>IF(LEN(G762)=0,"",VLOOKUP(VALUE(G762),'Account Codes'!$A$2:$C$788,2,FALSE))</f>
        <v/>
      </c>
      <c r="I762" s="50"/>
      <c r="J762" s="184" t="s">
        <v>18</v>
      </c>
      <c r="K762" s="51"/>
      <c r="L762" s="102">
        <f t="shared" si="88"/>
        <v>0</v>
      </c>
      <c r="M762" s="122">
        <f t="shared" si="89"/>
        <v>0</v>
      </c>
      <c r="N762" s="51"/>
      <c r="O762" s="51"/>
      <c r="P762" s="122">
        <f t="shared" si="90"/>
        <v>0</v>
      </c>
      <c r="Q762" s="179"/>
      <c r="R762" s="175"/>
      <c r="S762" s="176" t="str">
        <f t="shared" si="91"/>
        <v/>
      </c>
      <c r="T762" s="65" t="str">
        <f t="shared" si="92"/>
        <v/>
      </c>
      <c r="U762">
        <f t="shared" si="93"/>
        <v>0</v>
      </c>
      <c r="W762" s="175" t="str">
        <f t="shared" si="94"/>
        <v/>
      </c>
    </row>
    <row r="763" spans="1:23" ht="15" x14ac:dyDescent="0.2">
      <c r="A763" s="102">
        <v>740</v>
      </c>
      <c r="B763" s="104" t="str">
        <f>IF(G763="","",VLOOKUP(G763,'Account Codes'!$A$2:$C$788,3,FALSE))</f>
        <v/>
      </c>
      <c r="C763" s="183" t="str">
        <f t="shared" si="95"/>
        <v/>
      </c>
      <c r="D763" s="81"/>
      <c r="E763" s="112" t="str">
        <f>IF(AND(LEN(D763)&gt;0,LEN(C763)&gt;0),"ERROR - please do not enter internal order AND cost centre",IF(LEN(C763)&gt;0,VLOOKUP(C763,'Account Codes'!$E$2:$F$5001,2,FALSE),IF(LEN(D763)&gt;0,VLOOKUP(D763,'Account Codes'!$H$2:$I$12186,2,FALSE),"")))</f>
        <v/>
      </c>
      <c r="F763" s="81"/>
      <c r="G763" s="61"/>
      <c r="H763" s="112" t="str">
        <f>IF(LEN(G763)=0,"",VLOOKUP(VALUE(G763),'Account Codes'!$A$2:$C$788,2,FALSE))</f>
        <v/>
      </c>
      <c r="I763" s="50"/>
      <c r="J763" s="184" t="s">
        <v>18</v>
      </c>
      <c r="K763" s="51"/>
      <c r="L763" s="102">
        <f t="shared" si="88"/>
        <v>0</v>
      </c>
      <c r="M763" s="122">
        <f t="shared" si="89"/>
        <v>0</v>
      </c>
      <c r="N763" s="51"/>
      <c r="O763" s="51"/>
      <c r="P763" s="122">
        <f t="shared" si="90"/>
        <v>0</v>
      </c>
      <c r="Q763" s="179"/>
      <c r="R763" s="175"/>
      <c r="S763" s="176" t="str">
        <f t="shared" si="91"/>
        <v/>
      </c>
      <c r="T763" s="65" t="str">
        <f t="shared" si="92"/>
        <v/>
      </c>
      <c r="U763">
        <f t="shared" si="93"/>
        <v>0</v>
      </c>
      <c r="W763" s="175" t="str">
        <f t="shared" si="94"/>
        <v/>
      </c>
    </row>
    <row r="764" spans="1:23" ht="15" x14ac:dyDescent="0.2">
      <c r="A764" s="102">
        <v>741</v>
      </c>
      <c r="B764" s="104" t="str">
        <f>IF(G764="","",VLOOKUP(G764,'Account Codes'!$A$2:$C$788,3,FALSE))</f>
        <v/>
      </c>
      <c r="C764" s="183" t="str">
        <f t="shared" si="95"/>
        <v/>
      </c>
      <c r="D764" s="81"/>
      <c r="E764" s="112" t="str">
        <f>IF(AND(LEN(D764)&gt;0,LEN(C764)&gt;0),"ERROR - please do not enter internal order AND cost centre",IF(LEN(C764)&gt;0,VLOOKUP(C764,'Account Codes'!$E$2:$F$5001,2,FALSE),IF(LEN(D764)&gt;0,VLOOKUP(D764,'Account Codes'!$H$2:$I$12186,2,FALSE),"")))</f>
        <v/>
      </c>
      <c r="F764" s="81"/>
      <c r="G764" s="61"/>
      <c r="H764" s="112" t="str">
        <f>IF(LEN(G764)=0,"",VLOOKUP(VALUE(G764),'Account Codes'!$A$2:$C$788,2,FALSE))</f>
        <v/>
      </c>
      <c r="I764" s="50"/>
      <c r="J764" s="184" t="s">
        <v>18</v>
      </c>
      <c r="K764" s="51"/>
      <c r="L764" s="102">
        <f t="shared" si="88"/>
        <v>0</v>
      </c>
      <c r="M764" s="122">
        <f t="shared" si="89"/>
        <v>0</v>
      </c>
      <c r="N764" s="51"/>
      <c r="O764" s="51"/>
      <c r="P764" s="122">
        <f t="shared" si="90"/>
        <v>0</v>
      </c>
      <c r="Q764" s="179"/>
      <c r="R764" s="175"/>
      <c r="S764" s="176" t="str">
        <f t="shared" si="91"/>
        <v/>
      </c>
      <c r="T764" s="65" t="str">
        <f t="shared" si="92"/>
        <v/>
      </c>
      <c r="U764">
        <f t="shared" si="93"/>
        <v>0</v>
      </c>
      <c r="W764" s="175" t="str">
        <f t="shared" si="94"/>
        <v/>
      </c>
    </row>
    <row r="765" spans="1:23" ht="15" x14ac:dyDescent="0.2">
      <c r="A765" s="102">
        <v>742</v>
      </c>
      <c r="B765" s="104" t="str">
        <f>IF(G765="","",VLOOKUP(G765,'Account Codes'!$A$2:$C$788,3,FALSE))</f>
        <v/>
      </c>
      <c r="C765" s="183" t="str">
        <f t="shared" si="95"/>
        <v/>
      </c>
      <c r="D765" s="81"/>
      <c r="E765" s="112" t="str">
        <f>IF(AND(LEN(D765)&gt;0,LEN(C765)&gt;0),"ERROR - please do not enter internal order AND cost centre",IF(LEN(C765)&gt;0,VLOOKUP(C765,'Account Codes'!$E$2:$F$5001,2,FALSE),IF(LEN(D765)&gt;0,VLOOKUP(D765,'Account Codes'!$H$2:$I$12186,2,FALSE),"")))</f>
        <v/>
      </c>
      <c r="F765" s="81"/>
      <c r="G765" s="61"/>
      <c r="H765" s="112" t="str">
        <f>IF(LEN(G765)=0,"",VLOOKUP(VALUE(G765),'Account Codes'!$A$2:$C$788,2,FALSE))</f>
        <v/>
      </c>
      <c r="I765" s="50"/>
      <c r="J765" s="184" t="s">
        <v>18</v>
      </c>
      <c r="K765" s="51"/>
      <c r="L765" s="102">
        <f t="shared" si="88"/>
        <v>0</v>
      </c>
      <c r="M765" s="122">
        <f t="shared" si="89"/>
        <v>0</v>
      </c>
      <c r="N765" s="51"/>
      <c r="O765" s="51"/>
      <c r="P765" s="122">
        <f t="shared" si="90"/>
        <v>0</v>
      </c>
      <c r="Q765" s="179"/>
      <c r="R765" s="175"/>
      <c r="S765" s="176" t="str">
        <f t="shared" si="91"/>
        <v/>
      </c>
      <c r="T765" s="65" t="str">
        <f t="shared" si="92"/>
        <v/>
      </c>
      <c r="U765">
        <f t="shared" si="93"/>
        <v>0</v>
      </c>
      <c r="W765" s="175" t="str">
        <f t="shared" si="94"/>
        <v/>
      </c>
    </row>
    <row r="766" spans="1:23" ht="15" x14ac:dyDescent="0.2">
      <c r="A766" s="102">
        <v>743</v>
      </c>
      <c r="B766" s="104" t="str">
        <f>IF(G766="","",VLOOKUP(G766,'Account Codes'!$A$2:$C$788,3,FALSE))</f>
        <v/>
      </c>
      <c r="C766" s="183" t="str">
        <f t="shared" si="95"/>
        <v/>
      </c>
      <c r="D766" s="81"/>
      <c r="E766" s="112" t="str">
        <f>IF(AND(LEN(D766)&gt;0,LEN(C766)&gt;0),"ERROR - please do not enter internal order AND cost centre",IF(LEN(C766)&gt;0,VLOOKUP(C766,'Account Codes'!$E$2:$F$5001,2,FALSE),IF(LEN(D766)&gt;0,VLOOKUP(D766,'Account Codes'!$H$2:$I$12186,2,FALSE),"")))</f>
        <v/>
      </c>
      <c r="F766" s="81"/>
      <c r="G766" s="61"/>
      <c r="H766" s="112" t="str">
        <f>IF(LEN(G766)=0,"",VLOOKUP(VALUE(G766),'Account Codes'!$A$2:$C$788,2,FALSE))</f>
        <v/>
      </c>
      <c r="I766" s="50"/>
      <c r="J766" s="184" t="s">
        <v>18</v>
      </c>
      <c r="K766" s="51"/>
      <c r="L766" s="102">
        <f t="shared" si="88"/>
        <v>0</v>
      </c>
      <c r="M766" s="122">
        <f t="shared" si="89"/>
        <v>0</v>
      </c>
      <c r="N766" s="51"/>
      <c r="O766" s="51"/>
      <c r="P766" s="122">
        <f t="shared" si="90"/>
        <v>0</v>
      </c>
      <c r="Q766" s="179"/>
      <c r="R766" s="175"/>
      <c r="S766" s="176" t="str">
        <f t="shared" si="91"/>
        <v/>
      </c>
      <c r="T766" s="65" t="str">
        <f t="shared" si="92"/>
        <v/>
      </c>
      <c r="U766">
        <f t="shared" si="93"/>
        <v>0</v>
      </c>
      <c r="W766" s="175" t="str">
        <f t="shared" si="94"/>
        <v/>
      </c>
    </row>
    <row r="767" spans="1:23" ht="15" x14ac:dyDescent="0.2">
      <c r="A767" s="102">
        <v>744</v>
      </c>
      <c r="B767" s="104" t="str">
        <f>IF(G767="","",VLOOKUP(G767,'Account Codes'!$A$2:$C$788,3,FALSE))</f>
        <v/>
      </c>
      <c r="C767" s="183" t="str">
        <f t="shared" si="95"/>
        <v/>
      </c>
      <c r="D767" s="81"/>
      <c r="E767" s="112" t="str">
        <f>IF(AND(LEN(D767)&gt;0,LEN(C767)&gt;0),"ERROR - please do not enter internal order AND cost centre",IF(LEN(C767)&gt;0,VLOOKUP(C767,'Account Codes'!$E$2:$F$5001,2,FALSE),IF(LEN(D767)&gt;0,VLOOKUP(D767,'Account Codes'!$H$2:$I$12186,2,FALSE),"")))</f>
        <v/>
      </c>
      <c r="F767" s="81"/>
      <c r="G767" s="61"/>
      <c r="H767" s="112" t="str">
        <f>IF(LEN(G767)=0,"",VLOOKUP(VALUE(G767),'Account Codes'!$A$2:$C$788,2,FALSE))</f>
        <v/>
      </c>
      <c r="I767" s="50"/>
      <c r="J767" s="184" t="s">
        <v>18</v>
      </c>
      <c r="K767" s="51"/>
      <c r="L767" s="102">
        <f t="shared" si="88"/>
        <v>0</v>
      </c>
      <c r="M767" s="122">
        <f t="shared" si="89"/>
        <v>0</v>
      </c>
      <c r="N767" s="51"/>
      <c r="O767" s="51"/>
      <c r="P767" s="122">
        <f t="shared" si="90"/>
        <v>0</v>
      </c>
      <c r="Q767" s="179"/>
      <c r="R767" s="175"/>
      <c r="S767" s="176" t="str">
        <f t="shared" si="91"/>
        <v/>
      </c>
      <c r="T767" s="65" t="str">
        <f t="shared" si="92"/>
        <v/>
      </c>
      <c r="U767">
        <f t="shared" si="93"/>
        <v>0</v>
      </c>
      <c r="W767" s="175" t="str">
        <f t="shared" si="94"/>
        <v/>
      </c>
    </row>
    <row r="768" spans="1:23" ht="15" x14ac:dyDescent="0.2">
      <c r="A768" s="102">
        <v>745</v>
      </c>
      <c r="B768" s="104" t="str">
        <f>IF(G768="","",VLOOKUP(G768,'Account Codes'!$A$2:$C$788,3,FALSE))</f>
        <v/>
      </c>
      <c r="C768" s="183" t="str">
        <f t="shared" si="95"/>
        <v/>
      </c>
      <c r="D768" s="81"/>
      <c r="E768" s="112" t="str">
        <f>IF(AND(LEN(D768)&gt;0,LEN(C768)&gt;0),"ERROR - please do not enter internal order AND cost centre",IF(LEN(C768)&gt;0,VLOOKUP(C768,'Account Codes'!$E$2:$F$5001,2,FALSE),IF(LEN(D768)&gt;0,VLOOKUP(D768,'Account Codes'!$H$2:$I$12186,2,FALSE),"")))</f>
        <v/>
      </c>
      <c r="F768" s="81"/>
      <c r="G768" s="61"/>
      <c r="H768" s="112" t="str">
        <f>IF(LEN(G768)=0,"",VLOOKUP(VALUE(G768),'Account Codes'!$A$2:$C$788,2,FALSE))</f>
        <v/>
      </c>
      <c r="I768" s="50"/>
      <c r="J768" s="184" t="s">
        <v>18</v>
      </c>
      <c r="K768" s="51"/>
      <c r="L768" s="102">
        <f t="shared" si="88"/>
        <v>0</v>
      </c>
      <c r="M768" s="122">
        <f t="shared" si="89"/>
        <v>0</v>
      </c>
      <c r="N768" s="51"/>
      <c r="O768" s="51"/>
      <c r="P768" s="122">
        <f t="shared" si="90"/>
        <v>0</v>
      </c>
      <c r="Q768" s="179"/>
      <c r="R768" s="175"/>
      <c r="S768" s="176" t="str">
        <f t="shared" si="91"/>
        <v/>
      </c>
      <c r="T768" s="65" t="str">
        <f t="shared" si="92"/>
        <v/>
      </c>
      <c r="U768">
        <f t="shared" si="93"/>
        <v>0</v>
      </c>
      <c r="W768" s="175" t="str">
        <f t="shared" si="94"/>
        <v/>
      </c>
    </row>
    <row r="769" spans="1:23" ht="15" x14ac:dyDescent="0.2">
      <c r="A769" s="102">
        <v>746</v>
      </c>
      <c r="B769" s="104" t="str">
        <f>IF(G769="","",VLOOKUP(G769,'Account Codes'!$A$2:$C$788,3,FALSE))</f>
        <v/>
      </c>
      <c r="C769" s="183" t="str">
        <f t="shared" si="95"/>
        <v/>
      </c>
      <c r="D769" s="81"/>
      <c r="E769" s="112" t="str">
        <f>IF(AND(LEN(D769)&gt;0,LEN(C769)&gt;0),"ERROR - please do not enter internal order AND cost centre",IF(LEN(C769)&gt;0,VLOOKUP(C769,'Account Codes'!$E$2:$F$5001,2,FALSE),IF(LEN(D769)&gt;0,VLOOKUP(D769,'Account Codes'!$H$2:$I$12186,2,FALSE),"")))</f>
        <v/>
      </c>
      <c r="F769" s="81"/>
      <c r="G769" s="61"/>
      <c r="H769" s="112" t="str">
        <f>IF(LEN(G769)=0,"",VLOOKUP(VALUE(G769),'Account Codes'!$A$2:$C$788,2,FALSE))</f>
        <v/>
      </c>
      <c r="I769" s="50"/>
      <c r="J769" s="184" t="s">
        <v>18</v>
      </c>
      <c r="K769" s="51"/>
      <c r="L769" s="102">
        <f t="shared" si="88"/>
        <v>0</v>
      </c>
      <c r="M769" s="122">
        <f t="shared" si="89"/>
        <v>0</v>
      </c>
      <c r="N769" s="51"/>
      <c r="O769" s="51"/>
      <c r="P769" s="122">
        <f t="shared" si="90"/>
        <v>0</v>
      </c>
      <c r="Q769" s="179"/>
      <c r="R769" s="175"/>
      <c r="S769" s="176" t="str">
        <f t="shared" si="91"/>
        <v/>
      </c>
      <c r="T769" s="65" t="str">
        <f t="shared" si="92"/>
        <v/>
      </c>
      <c r="U769">
        <f t="shared" si="93"/>
        <v>0</v>
      </c>
      <c r="W769" s="175" t="str">
        <f t="shared" si="94"/>
        <v/>
      </c>
    </row>
    <row r="770" spans="1:23" ht="15" x14ac:dyDescent="0.2">
      <c r="A770" s="102">
        <v>747</v>
      </c>
      <c r="B770" s="104" t="str">
        <f>IF(G770="","",VLOOKUP(G770,'Account Codes'!$A$2:$C$788,3,FALSE))</f>
        <v/>
      </c>
      <c r="C770" s="183" t="str">
        <f t="shared" si="95"/>
        <v/>
      </c>
      <c r="D770" s="81"/>
      <c r="E770" s="112" t="str">
        <f>IF(AND(LEN(D770)&gt;0,LEN(C770)&gt;0),"ERROR - please do not enter internal order AND cost centre",IF(LEN(C770)&gt;0,VLOOKUP(C770,'Account Codes'!$E$2:$F$5001,2,FALSE),IF(LEN(D770)&gt;0,VLOOKUP(D770,'Account Codes'!$H$2:$I$12186,2,FALSE),"")))</f>
        <v/>
      </c>
      <c r="F770" s="81"/>
      <c r="G770" s="61"/>
      <c r="H770" s="112" t="str">
        <f>IF(LEN(G770)=0,"",VLOOKUP(VALUE(G770),'Account Codes'!$A$2:$C$788,2,FALSE))</f>
        <v/>
      </c>
      <c r="I770" s="50"/>
      <c r="J770" s="184" t="s">
        <v>18</v>
      </c>
      <c r="K770" s="51"/>
      <c r="L770" s="102">
        <f t="shared" si="88"/>
        <v>0</v>
      </c>
      <c r="M770" s="122">
        <f t="shared" si="89"/>
        <v>0</v>
      </c>
      <c r="N770" s="51"/>
      <c r="O770" s="51"/>
      <c r="P770" s="122">
        <f t="shared" si="90"/>
        <v>0</v>
      </c>
      <c r="Q770" s="179"/>
      <c r="R770" s="175"/>
      <c r="S770" s="176" t="str">
        <f t="shared" si="91"/>
        <v/>
      </c>
      <c r="T770" s="65" t="str">
        <f t="shared" si="92"/>
        <v/>
      </c>
      <c r="U770">
        <f t="shared" si="93"/>
        <v>0</v>
      </c>
      <c r="W770" s="175" t="str">
        <f t="shared" si="94"/>
        <v/>
      </c>
    </row>
    <row r="771" spans="1:23" ht="15" x14ac:dyDescent="0.2">
      <c r="A771" s="102">
        <v>748</v>
      </c>
      <c r="B771" s="104" t="str">
        <f>IF(G771="","",VLOOKUP(G771,'Account Codes'!$A$2:$C$788,3,FALSE))</f>
        <v/>
      </c>
      <c r="C771" s="183" t="str">
        <f t="shared" si="95"/>
        <v/>
      </c>
      <c r="D771" s="81"/>
      <c r="E771" s="112" t="str">
        <f>IF(AND(LEN(D771)&gt;0,LEN(C771)&gt;0),"ERROR - please do not enter internal order AND cost centre",IF(LEN(C771)&gt;0,VLOOKUP(C771,'Account Codes'!$E$2:$F$5001,2,FALSE),IF(LEN(D771)&gt;0,VLOOKUP(D771,'Account Codes'!$H$2:$I$12186,2,FALSE),"")))</f>
        <v/>
      </c>
      <c r="F771" s="81"/>
      <c r="G771" s="61"/>
      <c r="H771" s="112" t="str">
        <f>IF(LEN(G771)=0,"",VLOOKUP(VALUE(G771),'Account Codes'!$A$2:$C$788,2,FALSE))</f>
        <v/>
      </c>
      <c r="I771" s="50"/>
      <c r="J771" s="184" t="s">
        <v>18</v>
      </c>
      <c r="K771" s="51"/>
      <c r="L771" s="102">
        <f t="shared" si="88"/>
        <v>0</v>
      </c>
      <c r="M771" s="122">
        <f t="shared" si="89"/>
        <v>0</v>
      </c>
      <c r="N771" s="51"/>
      <c r="O771" s="51"/>
      <c r="P771" s="122">
        <f t="shared" si="90"/>
        <v>0</v>
      </c>
      <c r="Q771" s="179"/>
      <c r="R771" s="175"/>
      <c r="S771" s="176" t="str">
        <f t="shared" si="91"/>
        <v/>
      </c>
      <c r="T771" s="65" t="str">
        <f t="shared" si="92"/>
        <v/>
      </c>
      <c r="U771">
        <f t="shared" si="93"/>
        <v>0</v>
      </c>
      <c r="W771" s="175" t="str">
        <f t="shared" si="94"/>
        <v/>
      </c>
    </row>
    <row r="772" spans="1:23" ht="15" x14ac:dyDescent="0.2">
      <c r="A772" s="102">
        <v>749</v>
      </c>
      <c r="B772" s="104" t="str">
        <f>IF(G772="","",VLOOKUP(G772,'Account Codes'!$A$2:$C$788,3,FALSE))</f>
        <v/>
      </c>
      <c r="C772" s="183" t="str">
        <f t="shared" si="95"/>
        <v/>
      </c>
      <c r="D772" s="81"/>
      <c r="E772" s="112" t="str">
        <f>IF(AND(LEN(D772)&gt;0,LEN(C772)&gt;0),"ERROR - please do not enter internal order AND cost centre",IF(LEN(C772)&gt;0,VLOOKUP(C772,'Account Codes'!$E$2:$F$5001,2,FALSE),IF(LEN(D772)&gt;0,VLOOKUP(D772,'Account Codes'!$H$2:$I$12186,2,FALSE),"")))</f>
        <v/>
      </c>
      <c r="F772" s="81"/>
      <c r="G772" s="61"/>
      <c r="H772" s="112" t="str">
        <f>IF(LEN(G772)=0,"",VLOOKUP(VALUE(G772),'Account Codes'!$A$2:$C$788,2,FALSE))</f>
        <v/>
      </c>
      <c r="I772" s="50"/>
      <c r="J772" s="184" t="s">
        <v>18</v>
      </c>
      <c r="K772" s="51"/>
      <c r="L772" s="102">
        <f t="shared" si="88"/>
        <v>0</v>
      </c>
      <c r="M772" s="122">
        <f t="shared" si="89"/>
        <v>0</v>
      </c>
      <c r="N772" s="51"/>
      <c r="O772" s="51"/>
      <c r="P772" s="122">
        <f t="shared" si="90"/>
        <v>0</v>
      </c>
      <c r="Q772" s="179"/>
      <c r="R772" s="175"/>
      <c r="S772" s="176" t="str">
        <f t="shared" si="91"/>
        <v/>
      </c>
      <c r="T772" s="65" t="str">
        <f t="shared" si="92"/>
        <v/>
      </c>
      <c r="U772">
        <f t="shared" si="93"/>
        <v>0</v>
      </c>
      <c r="W772" s="175" t="str">
        <f t="shared" si="94"/>
        <v/>
      </c>
    </row>
    <row r="773" spans="1:23" ht="15" x14ac:dyDescent="0.2">
      <c r="A773" s="102">
        <v>750</v>
      </c>
      <c r="B773" s="104" t="str">
        <f>IF(G773="","",VLOOKUP(G773,'Account Codes'!$A$2:$C$788,3,FALSE))</f>
        <v/>
      </c>
      <c r="C773" s="183" t="str">
        <f t="shared" si="95"/>
        <v/>
      </c>
      <c r="D773" s="81"/>
      <c r="E773" s="112" t="str">
        <f>IF(AND(LEN(D773)&gt;0,LEN(C773)&gt;0),"ERROR - please do not enter internal order AND cost centre",IF(LEN(C773)&gt;0,VLOOKUP(C773,'Account Codes'!$E$2:$F$5001,2,FALSE),IF(LEN(D773)&gt;0,VLOOKUP(D773,'Account Codes'!$H$2:$I$12186,2,FALSE),"")))</f>
        <v/>
      </c>
      <c r="F773" s="81"/>
      <c r="G773" s="61"/>
      <c r="H773" s="112" t="str">
        <f>IF(LEN(G773)=0,"",VLOOKUP(VALUE(G773),'Account Codes'!$A$2:$C$788,2,FALSE))</f>
        <v/>
      </c>
      <c r="I773" s="50"/>
      <c r="J773" s="184" t="s">
        <v>18</v>
      </c>
      <c r="K773" s="51"/>
      <c r="L773" s="102">
        <f t="shared" si="88"/>
        <v>0</v>
      </c>
      <c r="M773" s="122">
        <f t="shared" si="89"/>
        <v>0</v>
      </c>
      <c r="N773" s="51"/>
      <c r="O773" s="51"/>
      <c r="P773" s="122">
        <f t="shared" si="90"/>
        <v>0</v>
      </c>
      <c r="Q773" s="179"/>
      <c r="R773" s="175"/>
      <c r="S773" s="176" t="str">
        <f t="shared" si="91"/>
        <v/>
      </c>
      <c r="T773" s="65" t="str">
        <f t="shared" si="92"/>
        <v/>
      </c>
      <c r="U773">
        <f t="shared" si="93"/>
        <v>0</v>
      </c>
      <c r="W773" s="175" t="str">
        <f t="shared" si="94"/>
        <v/>
      </c>
    </row>
    <row r="774" spans="1:23" ht="15" x14ac:dyDescent="0.2">
      <c r="A774" s="102">
        <v>751</v>
      </c>
      <c r="B774" s="104" t="str">
        <f>IF(G774="","",VLOOKUP(G774,'Account Codes'!$A$2:$C$788,3,FALSE))</f>
        <v/>
      </c>
      <c r="C774" s="183" t="str">
        <f t="shared" si="95"/>
        <v/>
      </c>
      <c r="D774" s="81"/>
      <c r="E774" s="112" t="str">
        <f>IF(AND(LEN(D774)&gt;0,LEN(C774)&gt;0),"ERROR - please do not enter internal order AND cost centre",IF(LEN(C774)&gt;0,VLOOKUP(C774,'Account Codes'!$E$2:$F$5001,2,FALSE),IF(LEN(D774)&gt;0,VLOOKUP(D774,'Account Codes'!$H$2:$I$12186,2,FALSE),"")))</f>
        <v/>
      </c>
      <c r="F774" s="81"/>
      <c r="G774" s="61"/>
      <c r="H774" s="112" t="str">
        <f>IF(LEN(G774)=0,"",VLOOKUP(VALUE(G774),'Account Codes'!$A$2:$C$788,2,FALSE))</f>
        <v/>
      </c>
      <c r="I774" s="50"/>
      <c r="J774" s="184" t="s">
        <v>18</v>
      </c>
      <c r="K774" s="51"/>
      <c r="L774" s="102">
        <f t="shared" si="88"/>
        <v>0</v>
      </c>
      <c r="M774" s="122">
        <f t="shared" si="89"/>
        <v>0</v>
      </c>
      <c r="N774" s="51"/>
      <c r="O774" s="51"/>
      <c r="P774" s="122">
        <f t="shared" si="90"/>
        <v>0</v>
      </c>
      <c r="Q774" s="179"/>
      <c r="R774" s="175"/>
      <c r="S774" s="176" t="str">
        <f t="shared" si="91"/>
        <v/>
      </c>
      <c r="T774" s="65" t="str">
        <f t="shared" si="92"/>
        <v/>
      </c>
      <c r="U774">
        <f t="shared" si="93"/>
        <v>0</v>
      </c>
      <c r="W774" s="175" t="str">
        <f t="shared" si="94"/>
        <v/>
      </c>
    </row>
    <row r="775" spans="1:23" ht="15" x14ac:dyDescent="0.2">
      <c r="A775" s="102">
        <v>752</v>
      </c>
      <c r="B775" s="104" t="str">
        <f>IF(G775="","",VLOOKUP(G775,'Account Codes'!$A$2:$C$788,3,FALSE))</f>
        <v/>
      </c>
      <c r="C775" s="183" t="str">
        <f t="shared" si="95"/>
        <v/>
      </c>
      <c r="D775" s="81"/>
      <c r="E775" s="112" t="str">
        <f>IF(AND(LEN(D775)&gt;0,LEN(C775)&gt;0),"ERROR - please do not enter internal order AND cost centre",IF(LEN(C775)&gt;0,VLOOKUP(C775,'Account Codes'!$E$2:$F$5001,2,FALSE),IF(LEN(D775)&gt;0,VLOOKUP(D775,'Account Codes'!$H$2:$I$12186,2,FALSE),"")))</f>
        <v/>
      </c>
      <c r="F775" s="81"/>
      <c r="G775" s="61"/>
      <c r="H775" s="112" t="str">
        <f>IF(LEN(G775)=0,"",VLOOKUP(VALUE(G775),'Account Codes'!$A$2:$C$788,2,FALSE))</f>
        <v/>
      </c>
      <c r="I775" s="50"/>
      <c r="J775" s="184" t="s">
        <v>18</v>
      </c>
      <c r="K775" s="51"/>
      <c r="L775" s="102">
        <f t="shared" si="88"/>
        <v>0</v>
      </c>
      <c r="M775" s="122">
        <f t="shared" si="89"/>
        <v>0</v>
      </c>
      <c r="N775" s="51"/>
      <c r="O775" s="51"/>
      <c r="P775" s="122">
        <f t="shared" si="90"/>
        <v>0</v>
      </c>
      <c r="Q775" s="179"/>
      <c r="R775" s="175"/>
      <c r="S775" s="176" t="str">
        <f t="shared" si="91"/>
        <v/>
      </c>
      <c r="T775" s="65" t="str">
        <f t="shared" si="92"/>
        <v/>
      </c>
      <c r="U775">
        <f t="shared" si="93"/>
        <v>0</v>
      </c>
      <c r="W775" s="175" t="str">
        <f t="shared" si="94"/>
        <v/>
      </c>
    </row>
    <row r="776" spans="1:23" ht="15" x14ac:dyDescent="0.2">
      <c r="A776" s="102">
        <v>753</v>
      </c>
      <c r="B776" s="104" t="str">
        <f>IF(G776="","",VLOOKUP(G776,'Account Codes'!$A$2:$C$788,3,FALSE))</f>
        <v/>
      </c>
      <c r="C776" s="183" t="str">
        <f t="shared" si="95"/>
        <v/>
      </c>
      <c r="D776" s="81"/>
      <c r="E776" s="112" t="str">
        <f>IF(AND(LEN(D776)&gt;0,LEN(C776)&gt;0),"ERROR - please do not enter internal order AND cost centre",IF(LEN(C776)&gt;0,VLOOKUP(C776,'Account Codes'!$E$2:$F$5001,2,FALSE),IF(LEN(D776)&gt;0,VLOOKUP(D776,'Account Codes'!$H$2:$I$12186,2,FALSE),"")))</f>
        <v/>
      </c>
      <c r="F776" s="81"/>
      <c r="G776" s="61"/>
      <c r="H776" s="112" t="str">
        <f>IF(LEN(G776)=0,"",VLOOKUP(VALUE(G776),'Account Codes'!$A$2:$C$788,2,FALSE))</f>
        <v/>
      </c>
      <c r="I776" s="50"/>
      <c r="J776" s="184" t="s">
        <v>18</v>
      </c>
      <c r="K776" s="51"/>
      <c r="L776" s="102">
        <f t="shared" si="88"/>
        <v>0</v>
      </c>
      <c r="M776" s="122">
        <f t="shared" si="89"/>
        <v>0</v>
      </c>
      <c r="N776" s="51"/>
      <c r="O776" s="51"/>
      <c r="P776" s="122">
        <f t="shared" si="90"/>
        <v>0</v>
      </c>
      <c r="Q776" s="179"/>
      <c r="R776" s="175"/>
      <c r="S776" s="176" t="str">
        <f t="shared" si="91"/>
        <v/>
      </c>
      <c r="T776" s="65" t="str">
        <f t="shared" si="92"/>
        <v/>
      </c>
      <c r="U776">
        <f t="shared" si="93"/>
        <v>0</v>
      </c>
      <c r="W776" s="175" t="str">
        <f t="shared" si="94"/>
        <v/>
      </c>
    </row>
    <row r="777" spans="1:23" ht="15" x14ac:dyDescent="0.2">
      <c r="A777" s="102">
        <v>754</v>
      </c>
      <c r="B777" s="104" t="str">
        <f>IF(G777="","",VLOOKUP(G777,'Account Codes'!$A$2:$C$788,3,FALSE))</f>
        <v/>
      </c>
      <c r="C777" s="183" t="str">
        <f t="shared" si="95"/>
        <v/>
      </c>
      <c r="D777" s="81"/>
      <c r="E777" s="112" t="str">
        <f>IF(AND(LEN(D777)&gt;0,LEN(C777)&gt;0),"ERROR - please do not enter internal order AND cost centre",IF(LEN(C777)&gt;0,VLOOKUP(C777,'Account Codes'!$E$2:$F$5001,2,FALSE),IF(LEN(D777)&gt;0,VLOOKUP(D777,'Account Codes'!$H$2:$I$12186,2,FALSE),"")))</f>
        <v/>
      </c>
      <c r="F777" s="81"/>
      <c r="G777" s="61"/>
      <c r="H777" s="112" t="str">
        <f>IF(LEN(G777)=0,"",VLOOKUP(VALUE(G777),'Account Codes'!$A$2:$C$788,2,FALSE))</f>
        <v/>
      </c>
      <c r="I777" s="50"/>
      <c r="J777" s="184" t="s">
        <v>18</v>
      </c>
      <c r="K777" s="51"/>
      <c r="L777" s="102">
        <f t="shared" si="88"/>
        <v>0</v>
      </c>
      <c r="M777" s="122">
        <f t="shared" si="89"/>
        <v>0</v>
      </c>
      <c r="N777" s="51"/>
      <c r="O777" s="51"/>
      <c r="P777" s="122">
        <f t="shared" si="90"/>
        <v>0</v>
      </c>
      <c r="Q777" s="179"/>
      <c r="R777" s="175"/>
      <c r="S777" s="176" t="str">
        <f t="shared" si="91"/>
        <v/>
      </c>
      <c r="T777" s="65" t="str">
        <f t="shared" si="92"/>
        <v/>
      </c>
      <c r="U777">
        <f t="shared" si="93"/>
        <v>0</v>
      </c>
      <c r="W777" s="175" t="str">
        <f t="shared" si="94"/>
        <v/>
      </c>
    </row>
    <row r="778" spans="1:23" ht="15" x14ac:dyDescent="0.2">
      <c r="A778" s="102">
        <v>755</v>
      </c>
      <c r="B778" s="104" t="str">
        <f>IF(G778="","",VLOOKUP(G778,'Account Codes'!$A$2:$C$788,3,FALSE))</f>
        <v/>
      </c>
      <c r="C778" s="183" t="str">
        <f t="shared" si="95"/>
        <v/>
      </c>
      <c r="D778" s="81"/>
      <c r="E778" s="112" t="str">
        <f>IF(AND(LEN(D778)&gt;0,LEN(C778)&gt;0),"ERROR - please do not enter internal order AND cost centre",IF(LEN(C778)&gt;0,VLOOKUP(C778,'Account Codes'!$E$2:$F$5001,2,FALSE),IF(LEN(D778)&gt;0,VLOOKUP(D778,'Account Codes'!$H$2:$I$12186,2,FALSE),"")))</f>
        <v/>
      </c>
      <c r="F778" s="81"/>
      <c r="G778" s="61"/>
      <c r="H778" s="112" t="str">
        <f>IF(LEN(G778)=0,"",VLOOKUP(VALUE(G778),'Account Codes'!$A$2:$C$788,2,FALSE))</f>
        <v/>
      </c>
      <c r="I778" s="50"/>
      <c r="J778" s="184" t="s">
        <v>18</v>
      </c>
      <c r="K778" s="51"/>
      <c r="L778" s="102">
        <f t="shared" si="88"/>
        <v>0</v>
      </c>
      <c r="M778" s="122">
        <f t="shared" si="89"/>
        <v>0</v>
      </c>
      <c r="N778" s="51"/>
      <c r="O778" s="51"/>
      <c r="P778" s="122">
        <f t="shared" si="90"/>
        <v>0</v>
      </c>
      <c r="Q778" s="179"/>
      <c r="R778" s="175"/>
      <c r="S778" s="176" t="str">
        <f t="shared" si="91"/>
        <v/>
      </c>
      <c r="T778" s="65" t="str">
        <f t="shared" si="92"/>
        <v/>
      </c>
      <c r="U778">
        <f t="shared" si="93"/>
        <v>0</v>
      </c>
      <c r="W778" s="175" t="str">
        <f t="shared" si="94"/>
        <v/>
      </c>
    </row>
    <row r="779" spans="1:23" ht="15" x14ac:dyDescent="0.2">
      <c r="A779" s="102">
        <v>756</v>
      </c>
      <c r="B779" s="104" t="str">
        <f>IF(G779="","",VLOOKUP(G779,'Account Codes'!$A$2:$C$788,3,FALSE))</f>
        <v/>
      </c>
      <c r="C779" s="183" t="str">
        <f t="shared" si="95"/>
        <v/>
      </c>
      <c r="D779" s="81"/>
      <c r="E779" s="112" t="str">
        <f>IF(AND(LEN(D779)&gt;0,LEN(C779)&gt;0),"ERROR - please do not enter internal order AND cost centre",IF(LEN(C779)&gt;0,VLOOKUP(C779,'Account Codes'!$E$2:$F$5001,2,FALSE),IF(LEN(D779)&gt;0,VLOOKUP(D779,'Account Codes'!$H$2:$I$12186,2,FALSE),"")))</f>
        <v/>
      </c>
      <c r="F779" s="81"/>
      <c r="G779" s="61"/>
      <c r="H779" s="112" t="str">
        <f>IF(LEN(G779)=0,"",VLOOKUP(VALUE(G779),'Account Codes'!$A$2:$C$788,2,FALSE))</f>
        <v/>
      </c>
      <c r="I779" s="50"/>
      <c r="J779" s="184" t="s">
        <v>18</v>
      </c>
      <c r="K779" s="51"/>
      <c r="L779" s="102">
        <f t="shared" si="88"/>
        <v>0</v>
      </c>
      <c r="M779" s="122">
        <f t="shared" si="89"/>
        <v>0</v>
      </c>
      <c r="N779" s="51"/>
      <c r="O779" s="51"/>
      <c r="P779" s="122">
        <f t="shared" si="90"/>
        <v>0</v>
      </c>
      <c r="Q779" s="179"/>
      <c r="R779" s="175"/>
      <c r="S779" s="176" t="str">
        <f t="shared" si="91"/>
        <v/>
      </c>
      <c r="T779" s="65" t="str">
        <f t="shared" si="92"/>
        <v/>
      </c>
      <c r="U779">
        <f t="shared" si="93"/>
        <v>0</v>
      </c>
      <c r="W779" s="175" t="str">
        <f t="shared" si="94"/>
        <v/>
      </c>
    </row>
    <row r="780" spans="1:23" ht="15" x14ac:dyDescent="0.2">
      <c r="A780" s="102">
        <v>757</v>
      </c>
      <c r="B780" s="104" t="str">
        <f>IF(G780="","",VLOOKUP(G780,'Account Codes'!$A$2:$C$788,3,FALSE))</f>
        <v/>
      </c>
      <c r="C780" s="183" t="str">
        <f t="shared" si="95"/>
        <v/>
      </c>
      <c r="D780" s="81"/>
      <c r="E780" s="112" t="str">
        <f>IF(AND(LEN(D780)&gt;0,LEN(C780)&gt;0),"ERROR - please do not enter internal order AND cost centre",IF(LEN(C780)&gt;0,VLOOKUP(C780,'Account Codes'!$E$2:$F$5001,2,FALSE),IF(LEN(D780)&gt;0,VLOOKUP(D780,'Account Codes'!$H$2:$I$12186,2,FALSE),"")))</f>
        <v/>
      </c>
      <c r="F780" s="81"/>
      <c r="G780" s="61"/>
      <c r="H780" s="112" t="str">
        <f>IF(LEN(G780)=0,"",VLOOKUP(VALUE(G780),'Account Codes'!$A$2:$C$788,2,FALSE))</f>
        <v/>
      </c>
      <c r="I780" s="50"/>
      <c r="J780" s="184" t="s">
        <v>18</v>
      </c>
      <c r="K780" s="51"/>
      <c r="L780" s="102">
        <f t="shared" si="88"/>
        <v>0</v>
      </c>
      <c r="M780" s="122">
        <f t="shared" si="89"/>
        <v>0</v>
      </c>
      <c r="N780" s="51"/>
      <c r="O780" s="51"/>
      <c r="P780" s="122">
        <f t="shared" si="90"/>
        <v>0</v>
      </c>
      <c r="Q780" s="179"/>
      <c r="R780" s="175"/>
      <c r="S780" s="176" t="str">
        <f t="shared" si="91"/>
        <v/>
      </c>
      <c r="T780" s="65" t="str">
        <f t="shared" si="92"/>
        <v/>
      </c>
      <c r="U780">
        <f t="shared" si="93"/>
        <v>0</v>
      </c>
      <c r="W780" s="175" t="str">
        <f t="shared" si="94"/>
        <v/>
      </c>
    </row>
    <row r="781" spans="1:23" ht="15" x14ac:dyDescent="0.2">
      <c r="A781" s="102">
        <v>758</v>
      </c>
      <c r="B781" s="104" t="str">
        <f>IF(G781="","",VLOOKUP(G781,'Account Codes'!$A$2:$C$788,3,FALSE))</f>
        <v/>
      </c>
      <c r="C781" s="183" t="str">
        <f t="shared" si="95"/>
        <v/>
      </c>
      <c r="D781" s="81"/>
      <c r="E781" s="112" t="str">
        <f>IF(AND(LEN(D781)&gt;0,LEN(C781)&gt;0),"ERROR - please do not enter internal order AND cost centre",IF(LEN(C781)&gt;0,VLOOKUP(C781,'Account Codes'!$E$2:$F$5001,2,FALSE),IF(LEN(D781)&gt;0,VLOOKUP(D781,'Account Codes'!$H$2:$I$12186,2,FALSE),"")))</f>
        <v/>
      </c>
      <c r="F781" s="81"/>
      <c r="G781" s="61"/>
      <c r="H781" s="112" t="str">
        <f>IF(LEN(G781)=0,"",VLOOKUP(VALUE(G781),'Account Codes'!$A$2:$C$788,2,FALSE))</f>
        <v/>
      </c>
      <c r="I781" s="50"/>
      <c r="J781" s="184" t="s">
        <v>18</v>
      </c>
      <c r="K781" s="51"/>
      <c r="L781" s="102">
        <f t="shared" si="88"/>
        <v>0</v>
      </c>
      <c r="M781" s="122">
        <f t="shared" si="89"/>
        <v>0</v>
      </c>
      <c r="N781" s="51"/>
      <c r="O781" s="51"/>
      <c r="P781" s="122">
        <f t="shared" si="90"/>
        <v>0</v>
      </c>
      <c r="Q781" s="179"/>
      <c r="R781" s="175"/>
      <c r="S781" s="176" t="str">
        <f t="shared" si="91"/>
        <v/>
      </c>
      <c r="T781" s="65" t="str">
        <f t="shared" si="92"/>
        <v/>
      </c>
      <c r="U781">
        <f t="shared" si="93"/>
        <v>0</v>
      </c>
      <c r="W781" s="175" t="str">
        <f t="shared" si="94"/>
        <v/>
      </c>
    </row>
    <row r="782" spans="1:23" ht="15" x14ac:dyDescent="0.2">
      <c r="A782" s="102">
        <v>759</v>
      </c>
      <c r="B782" s="104" t="str">
        <f>IF(G782="","",VLOOKUP(G782,'Account Codes'!$A$2:$C$788,3,FALSE))</f>
        <v/>
      </c>
      <c r="C782" s="183" t="str">
        <f t="shared" si="95"/>
        <v/>
      </c>
      <c r="D782" s="81"/>
      <c r="E782" s="112" t="str">
        <f>IF(AND(LEN(D782)&gt;0,LEN(C782)&gt;0),"ERROR - please do not enter internal order AND cost centre",IF(LEN(C782)&gt;0,VLOOKUP(C782,'Account Codes'!$E$2:$F$5001,2,FALSE),IF(LEN(D782)&gt;0,VLOOKUP(D782,'Account Codes'!$H$2:$I$12186,2,FALSE),"")))</f>
        <v/>
      </c>
      <c r="F782" s="81"/>
      <c r="G782" s="61"/>
      <c r="H782" s="112" t="str">
        <f>IF(LEN(G782)=0,"",VLOOKUP(VALUE(G782),'Account Codes'!$A$2:$C$788,2,FALSE))</f>
        <v/>
      </c>
      <c r="I782" s="50"/>
      <c r="J782" s="184" t="s">
        <v>18</v>
      </c>
      <c r="K782" s="51"/>
      <c r="L782" s="102">
        <f t="shared" si="88"/>
        <v>0</v>
      </c>
      <c r="M782" s="122">
        <f t="shared" si="89"/>
        <v>0</v>
      </c>
      <c r="N782" s="51"/>
      <c r="O782" s="51"/>
      <c r="P782" s="122">
        <f t="shared" si="90"/>
        <v>0</v>
      </c>
      <c r="Q782" s="179"/>
      <c r="R782" s="175"/>
      <c r="S782" s="176" t="str">
        <f t="shared" si="91"/>
        <v/>
      </c>
      <c r="T782" s="65" t="str">
        <f t="shared" si="92"/>
        <v/>
      </c>
      <c r="U782">
        <f t="shared" si="93"/>
        <v>0</v>
      </c>
      <c r="W782" s="175" t="str">
        <f t="shared" si="94"/>
        <v/>
      </c>
    </row>
    <row r="783" spans="1:23" ht="15" x14ac:dyDescent="0.2">
      <c r="A783" s="102">
        <v>760</v>
      </c>
      <c r="B783" s="104" t="str">
        <f>IF(G783="","",VLOOKUP(G783,'Account Codes'!$A$2:$C$788,3,FALSE))</f>
        <v/>
      </c>
      <c r="C783" s="183" t="str">
        <f t="shared" si="95"/>
        <v/>
      </c>
      <c r="D783" s="81"/>
      <c r="E783" s="112" t="str">
        <f>IF(AND(LEN(D783)&gt;0,LEN(C783)&gt;0),"ERROR - please do not enter internal order AND cost centre",IF(LEN(C783)&gt;0,VLOOKUP(C783,'Account Codes'!$E$2:$F$5001,2,FALSE),IF(LEN(D783)&gt;0,VLOOKUP(D783,'Account Codes'!$H$2:$I$12186,2,FALSE),"")))</f>
        <v/>
      </c>
      <c r="F783" s="81"/>
      <c r="G783" s="61"/>
      <c r="H783" s="112" t="str">
        <f>IF(LEN(G783)=0,"",VLOOKUP(VALUE(G783),'Account Codes'!$A$2:$C$788,2,FALSE))</f>
        <v/>
      </c>
      <c r="I783" s="50"/>
      <c r="J783" s="184" t="s">
        <v>18</v>
      </c>
      <c r="K783" s="51"/>
      <c r="L783" s="102">
        <f t="shared" si="88"/>
        <v>0</v>
      </c>
      <c r="M783" s="122">
        <f t="shared" si="89"/>
        <v>0</v>
      </c>
      <c r="N783" s="51"/>
      <c r="O783" s="51"/>
      <c r="P783" s="122">
        <f t="shared" si="90"/>
        <v>0</v>
      </c>
      <c r="Q783" s="179"/>
      <c r="R783" s="175"/>
      <c r="S783" s="176" t="str">
        <f t="shared" si="91"/>
        <v/>
      </c>
      <c r="T783" s="65" t="str">
        <f t="shared" si="92"/>
        <v/>
      </c>
      <c r="U783">
        <f t="shared" si="93"/>
        <v>0</v>
      </c>
      <c r="W783" s="175" t="str">
        <f t="shared" si="94"/>
        <v/>
      </c>
    </row>
    <row r="784" spans="1:23" ht="15" x14ac:dyDescent="0.2">
      <c r="A784" s="102">
        <v>761</v>
      </c>
      <c r="B784" s="104" t="str">
        <f>IF(G784="","",VLOOKUP(G784,'Account Codes'!$A$2:$C$788,3,FALSE))</f>
        <v/>
      </c>
      <c r="C784" s="183" t="str">
        <f t="shared" si="95"/>
        <v/>
      </c>
      <c r="D784" s="81"/>
      <c r="E784" s="112" t="str">
        <f>IF(AND(LEN(D784)&gt;0,LEN(C784)&gt;0),"ERROR - please do not enter internal order AND cost centre",IF(LEN(C784)&gt;0,VLOOKUP(C784,'Account Codes'!$E$2:$F$5001,2,FALSE),IF(LEN(D784)&gt;0,VLOOKUP(D784,'Account Codes'!$H$2:$I$12186,2,FALSE),"")))</f>
        <v/>
      </c>
      <c r="F784" s="81"/>
      <c r="G784" s="61"/>
      <c r="H784" s="112" t="str">
        <f>IF(LEN(G784)=0,"",VLOOKUP(VALUE(G784),'Account Codes'!$A$2:$C$788,2,FALSE))</f>
        <v/>
      </c>
      <c r="I784" s="50"/>
      <c r="J784" s="184" t="s">
        <v>18</v>
      </c>
      <c r="K784" s="51"/>
      <c r="L784" s="102">
        <f t="shared" si="88"/>
        <v>0</v>
      </c>
      <c r="M784" s="122">
        <f t="shared" si="89"/>
        <v>0</v>
      </c>
      <c r="N784" s="51"/>
      <c r="O784" s="51"/>
      <c r="P784" s="122">
        <f t="shared" si="90"/>
        <v>0</v>
      </c>
      <c r="Q784" s="179"/>
      <c r="R784" s="175"/>
      <c r="S784" s="176" t="str">
        <f t="shared" si="91"/>
        <v/>
      </c>
      <c r="T784" s="65" t="str">
        <f t="shared" si="92"/>
        <v/>
      </c>
      <c r="U784">
        <f t="shared" si="93"/>
        <v>0</v>
      </c>
      <c r="W784" s="175" t="str">
        <f t="shared" si="94"/>
        <v/>
      </c>
    </row>
    <row r="785" spans="1:23" ht="15" x14ac:dyDescent="0.2">
      <c r="A785" s="102">
        <v>762</v>
      </c>
      <c r="B785" s="104" t="str">
        <f>IF(G785="","",VLOOKUP(G785,'Account Codes'!$A$2:$C$788,3,FALSE))</f>
        <v/>
      </c>
      <c r="C785" s="183" t="str">
        <f t="shared" si="95"/>
        <v/>
      </c>
      <c r="D785" s="81"/>
      <c r="E785" s="112" t="str">
        <f>IF(AND(LEN(D785)&gt;0,LEN(C785)&gt;0),"ERROR - please do not enter internal order AND cost centre",IF(LEN(C785)&gt;0,VLOOKUP(C785,'Account Codes'!$E$2:$F$5001,2,FALSE),IF(LEN(D785)&gt;0,VLOOKUP(D785,'Account Codes'!$H$2:$I$12186,2,FALSE),"")))</f>
        <v/>
      </c>
      <c r="F785" s="81"/>
      <c r="G785" s="61"/>
      <c r="H785" s="112" t="str">
        <f>IF(LEN(G785)=0,"",VLOOKUP(VALUE(G785),'Account Codes'!$A$2:$C$788,2,FALSE))</f>
        <v/>
      </c>
      <c r="I785" s="50"/>
      <c r="J785" s="184" t="s">
        <v>18</v>
      </c>
      <c r="K785" s="51"/>
      <c r="L785" s="102">
        <f t="shared" si="88"/>
        <v>0</v>
      </c>
      <c r="M785" s="122">
        <f t="shared" si="89"/>
        <v>0</v>
      </c>
      <c r="N785" s="51"/>
      <c r="O785" s="51"/>
      <c r="P785" s="122">
        <f t="shared" si="90"/>
        <v>0</v>
      </c>
      <c r="Q785" s="179"/>
      <c r="R785" s="175"/>
      <c r="S785" s="176" t="str">
        <f t="shared" si="91"/>
        <v/>
      </c>
      <c r="T785" s="65" t="str">
        <f t="shared" si="92"/>
        <v/>
      </c>
      <c r="U785">
        <f t="shared" si="93"/>
        <v>0</v>
      </c>
      <c r="W785" s="175" t="str">
        <f t="shared" si="94"/>
        <v/>
      </c>
    </row>
    <row r="786" spans="1:23" ht="15" x14ac:dyDescent="0.2">
      <c r="A786" s="102">
        <v>763</v>
      </c>
      <c r="B786" s="104" t="str">
        <f>IF(G786="","",VLOOKUP(G786,'Account Codes'!$A$2:$C$788,3,FALSE))</f>
        <v/>
      </c>
      <c r="C786" s="183" t="str">
        <f t="shared" si="95"/>
        <v/>
      </c>
      <c r="D786" s="81"/>
      <c r="E786" s="112" t="str">
        <f>IF(AND(LEN(D786)&gt;0,LEN(C786)&gt;0),"ERROR - please do not enter internal order AND cost centre",IF(LEN(C786)&gt;0,VLOOKUP(C786,'Account Codes'!$E$2:$F$5001,2,FALSE),IF(LEN(D786)&gt;0,VLOOKUP(D786,'Account Codes'!$H$2:$I$12186,2,FALSE),"")))</f>
        <v/>
      </c>
      <c r="F786" s="81"/>
      <c r="G786" s="61"/>
      <c r="H786" s="112" t="str">
        <f>IF(LEN(G786)=0,"",VLOOKUP(VALUE(G786),'Account Codes'!$A$2:$C$788,2,FALSE))</f>
        <v/>
      </c>
      <c r="I786" s="50"/>
      <c r="J786" s="184" t="s">
        <v>18</v>
      </c>
      <c r="K786" s="51"/>
      <c r="L786" s="102">
        <f t="shared" si="88"/>
        <v>0</v>
      </c>
      <c r="M786" s="122">
        <f t="shared" si="89"/>
        <v>0</v>
      </c>
      <c r="N786" s="51"/>
      <c r="O786" s="51"/>
      <c r="P786" s="122">
        <f t="shared" si="90"/>
        <v>0</v>
      </c>
      <c r="Q786" s="179"/>
      <c r="R786" s="175"/>
      <c r="S786" s="176" t="str">
        <f t="shared" si="91"/>
        <v/>
      </c>
      <c r="T786" s="65" t="str">
        <f t="shared" si="92"/>
        <v/>
      </c>
      <c r="U786">
        <f t="shared" si="93"/>
        <v>0</v>
      </c>
      <c r="W786" s="175" t="str">
        <f t="shared" si="94"/>
        <v/>
      </c>
    </row>
    <row r="787" spans="1:23" ht="15" x14ac:dyDescent="0.2">
      <c r="A787" s="102">
        <v>764</v>
      </c>
      <c r="B787" s="104" t="str">
        <f>IF(G787="","",VLOOKUP(G787,'Account Codes'!$A$2:$C$788,3,FALSE))</f>
        <v/>
      </c>
      <c r="C787" s="183" t="str">
        <f t="shared" si="95"/>
        <v/>
      </c>
      <c r="D787" s="81"/>
      <c r="E787" s="112" t="str">
        <f>IF(AND(LEN(D787)&gt;0,LEN(C787)&gt;0),"ERROR - please do not enter internal order AND cost centre",IF(LEN(C787)&gt;0,VLOOKUP(C787,'Account Codes'!$E$2:$F$5001,2,FALSE),IF(LEN(D787)&gt;0,VLOOKUP(D787,'Account Codes'!$H$2:$I$12186,2,FALSE),"")))</f>
        <v/>
      </c>
      <c r="F787" s="81"/>
      <c r="G787" s="61"/>
      <c r="H787" s="112" t="str">
        <f>IF(LEN(G787)=0,"",VLOOKUP(VALUE(G787),'Account Codes'!$A$2:$C$788,2,FALSE))</f>
        <v/>
      </c>
      <c r="I787" s="50"/>
      <c r="J787" s="184" t="s">
        <v>18</v>
      </c>
      <c r="K787" s="51"/>
      <c r="L787" s="102">
        <f t="shared" si="88"/>
        <v>0</v>
      </c>
      <c r="M787" s="122">
        <f t="shared" si="89"/>
        <v>0</v>
      </c>
      <c r="N787" s="51"/>
      <c r="O787" s="51"/>
      <c r="P787" s="122">
        <f t="shared" si="90"/>
        <v>0</v>
      </c>
      <c r="Q787" s="179"/>
      <c r="R787" s="175"/>
      <c r="S787" s="176" t="str">
        <f t="shared" si="91"/>
        <v/>
      </c>
      <c r="T787" s="65" t="str">
        <f t="shared" si="92"/>
        <v/>
      </c>
      <c r="U787">
        <f t="shared" si="93"/>
        <v>0</v>
      </c>
      <c r="W787" s="175" t="str">
        <f t="shared" si="94"/>
        <v/>
      </c>
    </row>
    <row r="788" spans="1:23" ht="15" x14ac:dyDescent="0.2">
      <c r="A788" s="102">
        <v>765</v>
      </c>
      <c r="B788" s="104" t="str">
        <f>IF(G788="","",VLOOKUP(G788,'Account Codes'!$A$2:$C$788,3,FALSE))</f>
        <v/>
      </c>
      <c r="C788" s="183" t="str">
        <f t="shared" si="95"/>
        <v/>
      </c>
      <c r="D788" s="81"/>
      <c r="E788" s="112" t="str">
        <f>IF(AND(LEN(D788)&gt;0,LEN(C788)&gt;0),"ERROR - please do not enter internal order AND cost centre",IF(LEN(C788)&gt;0,VLOOKUP(C788,'Account Codes'!$E$2:$F$5001,2,FALSE),IF(LEN(D788)&gt;0,VLOOKUP(D788,'Account Codes'!$H$2:$I$12186,2,FALSE),"")))</f>
        <v/>
      </c>
      <c r="F788" s="81"/>
      <c r="G788" s="61"/>
      <c r="H788" s="112" t="str">
        <f>IF(LEN(G788)=0,"",VLOOKUP(VALUE(G788),'Account Codes'!$A$2:$C$788,2,FALSE))</f>
        <v/>
      </c>
      <c r="I788" s="50"/>
      <c r="J788" s="184" t="s">
        <v>18</v>
      </c>
      <c r="K788" s="51"/>
      <c r="L788" s="102">
        <f t="shared" si="88"/>
        <v>0</v>
      </c>
      <c r="M788" s="122">
        <f t="shared" si="89"/>
        <v>0</v>
      </c>
      <c r="N788" s="51"/>
      <c r="O788" s="51"/>
      <c r="P788" s="122">
        <f t="shared" si="90"/>
        <v>0</v>
      </c>
      <c r="Q788" s="179"/>
      <c r="R788" s="175"/>
      <c r="S788" s="176" t="str">
        <f t="shared" si="91"/>
        <v/>
      </c>
      <c r="T788" s="65" t="str">
        <f t="shared" si="92"/>
        <v/>
      </c>
      <c r="U788">
        <f t="shared" si="93"/>
        <v>0</v>
      </c>
      <c r="W788" s="175" t="str">
        <f t="shared" si="94"/>
        <v/>
      </c>
    </row>
    <row r="789" spans="1:23" ht="15" x14ac:dyDescent="0.2">
      <c r="A789" s="102">
        <v>766</v>
      </c>
      <c r="B789" s="104" t="str">
        <f>IF(G789="","",VLOOKUP(G789,'Account Codes'!$A$2:$C$788,3,FALSE))</f>
        <v/>
      </c>
      <c r="C789" s="183" t="str">
        <f t="shared" si="95"/>
        <v/>
      </c>
      <c r="D789" s="81"/>
      <c r="E789" s="112" t="str">
        <f>IF(AND(LEN(D789)&gt;0,LEN(C789)&gt;0),"ERROR - please do not enter internal order AND cost centre",IF(LEN(C789)&gt;0,VLOOKUP(C789,'Account Codes'!$E$2:$F$5001,2,FALSE),IF(LEN(D789)&gt;0,VLOOKUP(D789,'Account Codes'!$H$2:$I$12186,2,FALSE),"")))</f>
        <v/>
      </c>
      <c r="F789" s="81"/>
      <c r="G789" s="61"/>
      <c r="H789" s="112" t="str">
        <f>IF(LEN(G789)=0,"",VLOOKUP(VALUE(G789),'Account Codes'!$A$2:$C$788,2,FALSE))</f>
        <v/>
      </c>
      <c r="I789" s="50"/>
      <c r="J789" s="184" t="s">
        <v>18</v>
      </c>
      <c r="K789" s="51"/>
      <c r="L789" s="102">
        <f t="shared" si="88"/>
        <v>0</v>
      </c>
      <c r="M789" s="122">
        <f t="shared" si="89"/>
        <v>0</v>
      </c>
      <c r="N789" s="51"/>
      <c r="O789" s="51"/>
      <c r="P789" s="122">
        <f t="shared" si="90"/>
        <v>0</v>
      </c>
      <c r="Q789" s="179"/>
      <c r="R789" s="175"/>
      <c r="S789" s="176" t="str">
        <f t="shared" si="91"/>
        <v/>
      </c>
      <c r="T789" s="65" t="str">
        <f t="shared" si="92"/>
        <v/>
      </c>
      <c r="U789">
        <f t="shared" si="93"/>
        <v>0</v>
      </c>
      <c r="W789" s="175" t="str">
        <f t="shared" si="94"/>
        <v/>
      </c>
    </row>
    <row r="790" spans="1:23" ht="15" x14ac:dyDescent="0.2">
      <c r="A790" s="102">
        <v>767</v>
      </c>
      <c r="B790" s="104" t="str">
        <f>IF(G790="","",VLOOKUP(G790,'Account Codes'!$A$2:$C$788,3,FALSE))</f>
        <v/>
      </c>
      <c r="C790" s="183" t="str">
        <f t="shared" si="95"/>
        <v/>
      </c>
      <c r="D790" s="81"/>
      <c r="E790" s="112" t="str">
        <f>IF(AND(LEN(D790)&gt;0,LEN(C790)&gt;0),"ERROR - please do not enter internal order AND cost centre",IF(LEN(C790)&gt;0,VLOOKUP(C790,'Account Codes'!$E$2:$F$5001,2,FALSE),IF(LEN(D790)&gt;0,VLOOKUP(D790,'Account Codes'!$H$2:$I$12186,2,FALSE),"")))</f>
        <v/>
      </c>
      <c r="F790" s="81"/>
      <c r="G790" s="61"/>
      <c r="H790" s="112" t="str">
        <f>IF(LEN(G790)=0,"",VLOOKUP(VALUE(G790),'Account Codes'!$A$2:$C$788,2,FALSE))</f>
        <v/>
      </c>
      <c r="I790" s="50"/>
      <c r="J790" s="184" t="s">
        <v>18</v>
      </c>
      <c r="K790" s="51"/>
      <c r="L790" s="102">
        <f t="shared" si="88"/>
        <v>0</v>
      </c>
      <c r="M790" s="122">
        <f t="shared" si="89"/>
        <v>0</v>
      </c>
      <c r="N790" s="51"/>
      <c r="O790" s="51"/>
      <c r="P790" s="122">
        <f t="shared" si="90"/>
        <v>0</v>
      </c>
      <c r="Q790" s="179"/>
      <c r="R790" s="175"/>
      <c r="S790" s="176" t="str">
        <f t="shared" si="91"/>
        <v/>
      </c>
      <c r="T790" s="65" t="str">
        <f t="shared" si="92"/>
        <v/>
      </c>
      <c r="U790">
        <f t="shared" si="93"/>
        <v>0</v>
      </c>
      <c r="W790" s="175" t="str">
        <f t="shared" si="94"/>
        <v/>
      </c>
    </row>
    <row r="791" spans="1:23" ht="15" x14ac:dyDescent="0.2">
      <c r="A791" s="102">
        <v>768</v>
      </c>
      <c r="B791" s="104" t="str">
        <f>IF(G791="","",VLOOKUP(G791,'Account Codes'!$A$2:$C$788,3,FALSE))</f>
        <v/>
      </c>
      <c r="C791" s="183" t="str">
        <f t="shared" si="95"/>
        <v/>
      </c>
      <c r="D791" s="81"/>
      <c r="E791" s="112" t="str">
        <f>IF(AND(LEN(D791)&gt;0,LEN(C791)&gt;0),"ERROR - please do not enter internal order AND cost centre",IF(LEN(C791)&gt;0,VLOOKUP(C791,'Account Codes'!$E$2:$F$5001,2,FALSE),IF(LEN(D791)&gt;0,VLOOKUP(D791,'Account Codes'!$H$2:$I$12186,2,FALSE),"")))</f>
        <v/>
      </c>
      <c r="F791" s="81"/>
      <c r="G791" s="61"/>
      <c r="H791" s="112" t="str">
        <f>IF(LEN(G791)=0,"",VLOOKUP(VALUE(G791),'Account Codes'!$A$2:$C$788,2,FALSE))</f>
        <v/>
      </c>
      <c r="I791" s="50"/>
      <c r="J791" s="184" t="s">
        <v>18</v>
      </c>
      <c r="K791" s="51"/>
      <c r="L791" s="102">
        <f t="shared" si="88"/>
        <v>0</v>
      </c>
      <c r="M791" s="122">
        <f t="shared" si="89"/>
        <v>0</v>
      </c>
      <c r="N791" s="51"/>
      <c r="O791" s="51"/>
      <c r="P791" s="122">
        <f t="shared" si="90"/>
        <v>0</v>
      </c>
      <c r="Q791" s="179"/>
      <c r="R791" s="175"/>
      <c r="S791" s="176" t="str">
        <f t="shared" si="91"/>
        <v/>
      </c>
      <c r="T791" s="65" t="str">
        <f t="shared" si="92"/>
        <v/>
      </c>
      <c r="U791">
        <f t="shared" si="93"/>
        <v>0</v>
      </c>
      <c r="W791" s="175" t="str">
        <f t="shared" si="94"/>
        <v/>
      </c>
    </row>
    <row r="792" spans="1:23" ht="15" x14ac:dyDescent="0.2">
      <c r="A792" s="102">
        <v>769</v>
      </c>
      <c r="B792" s="104" t="str">
        <f>IF(G792="","",VLOOKUP(G792,'Account Codes'!$A$2:$C$788,3,FALSE))</f>
        <v/>
      </c>
      <c r="C792" s="183" t="str">
        <f t="shared" si="95"/>
        <v/>
      </c>
      <c r="D792" s="81"/>
      <c r="E792" s="112" t="str">
        <f>IF(AND(LEN(D792)&gt;0,LEN(C792)&gt;0),"ERROR - please do not enter internal order AND cost centre",IF(LEN(C792)&gt;0,VLOOKUP(C792,'Account Codes'!$E$2:$F$5001,2,FALSE),IF(LEN(D792)&gt;0,VLOOKUP(D792,'Account Codes'!$H$2:$I$12186,2,FALSE),"")))</f>
        <v/>
      </c>
      <c r="F792" s="81"/>
      <c r="G792" s="61"/>
      <c r="H792" s="112" t="str">
        <f>IF(LEN(G792)=0,"",VLOOKUP(VALUE(G792),'Account Codes'!$A$2:$C$788,2,FALSE))</f>
        <v/>
      </c>
      <c r="I792" s="50"/>
      <c r="J792" s="184" t="s">
        <v>18</v>
      </c>
      <c r="K792" s="51"/>
      <c r="L792" s="102">
        <f t="shared" si="88"/>
        <v>0</v>
      </c>
      <c r="M792" s="122">
        <f t="shared" si="89"/>
        <v>0</v>
      </c>
      <c r="N792" s="51"/>
      <c r="O792" s="51"/>
      <c r="P792" s="122">
        <f t="shared" si="90"/>
        <v>0</v>
      </c>
      <c r="Q792" s="179"/>
      <c r="R792" s="175"/>
      <c r="S792" s="176" t="str">
        <f t="shared" si="91"/>
        <v/>
      </c>
      <c r="T792" s="65" t="str">
        <f t="shared" si="92"/>
        <v/>
      </c>
      <c r="U792">
        <f t="shared" si="93"/>
        <v>0</v>
      </c>
      <c r="W792" s="175" t="str">
        <f t="shared" si="94"/>
        <v/>
      </c>
    </row>
    <row r="793" spans="1:23" ht="15" x14ac:dyDescent="0.2">
      <c r="A793" s="102">
        <v>770</v>
      </c>
      <c r="B793" s="104" t="str">
        <f>IF(G793="","",VLOOKUP(G793,'Account Codes'!$A$2:$C$788,3,FALSE))</f>
        <v/>
      </c>
      <c r="C793" s="183" t="str">
        <f t="shared" si="95"/>
        <v/>
      </c>
      <c r="D793" s="81"/>
      <c r="E793" s="112" t="str">
        <f>IF(AND(LEN(D793)&gt;0,LEN(C793)&gt;0),"ERROR - please do not enter internal order AND cost centre",IF(LEN(C793)&gt;0,VLOOKUP(C793,'Account Codes'!$E$2:$F$5001,2,FALSE),IF(LEN(D793)&gt;0,VLOOKUP(D793,'Account Codes'!$H$2:$I$12186,2,FALSE),"")))</f>
        <v/>
      </c>
      <c r="F793" s="81"/>
      <c r="G793" s="61"/>
      <c r="H793" s="112" t="str">
        <f>IF(LEN(G793)=0,"",VLOOKUP(VALUE(G793),'Account Codes'!$A$2:$C$788,2,FALSE))</f>
        <v/>
      </c>
      <c r="I793" s="50"/>
      <c r="J793" s="184" t="s">
        <v>18</v>
      </c>
      <c r="K793" s="51"/>
      <c r="L793" s="102">
        <f t="shared" ref="L793:L856" si="96">IF((M793+P793)&gt;49,("ERROR!"),SUM(M793+P793))</f>
        <v>0</v>
      </c>
      <c r="M793" s="122">
        <f t="shared" ref="M793:M856" si="97">LEN(K793)</f>
        <v>0</v>
      </c>
      <c r="N793" s="51"/>
      <c r="O793" s="51"/>
      <c r="P793" s="122">
        <f t="shared" ref="P793:P856" si="98">LEN(O793)</f>
        <v>0</v>
      </c>
      <c r="Q793" s="179"/>
      <c r="R793" s="175"/>
      <c r="S793" s="176" t="str">
        <f t="shared" ref="S793:S856" si="99">IF(G793="","",IF(N793="",1,""))</f>
        <v/>
      </c>
      <c r="T793" s="65" t="str">
        <f t="shared" ref="T793:T856" si="100">IF(G793="","",IF(O793="",1,""))</f>
        <v/>
      </c>
      <c r="U793">
        <f t="shared" ref="U793:U856" si="101">SUM(S793:T793)</f>
        <v>0</v>
      </c>
      <c r="W793" s="175" t="str">
        <f t="shared" ref="W793:W856" si="102">IF(U793=0,"","Please enter a value for Counter Party Type and Name")</f>
        <v/>
      </c>
    </row>
    <row r="794" spans="1:23" ht="15" x14ac:dyDescent="0.2">
      <c r="A794" s="102">
        <v>771</v>
      </c>
      <c r="B794" s="104" t="str">
        <f>IF(G794="","",VLOOKUP(G794,'Account Codes'!$A$2:$C$788,3,FALSE))</f>
        <v/>
      </c>
      <c r="C794" s="183" t="str">
        <f t="shared" ref="C794:C857" si="103">IF(G793="","",$N$2)</f>
        <v/>
      </c>
      <c r="D794" s="81"/>
      <c r="E794" s="112" t="str">
        <f>IF(AND(LEN(D794)&gt;0,LEN(C794)&gt;0),"ERROR - please do not enter internal order AND cost centre",IF(LEN(C794)&gt;0,VLOOKUP(C794,'Account Codes'!$E$2:$F$5001,2,FALSE),IF(LEN(D794)&gt;0,VLOOKUP(D794,'Account Codes'!$H$2:$I$12186,2,FALSE),"")))</f>
        <v/>
      </c>
      <c r="F794" s="81"/>
      <c r="G794" s="61"/>
      <c r="H794" s="112" t="str">
        <f>IF(LEN(G794)=0,"",VLOOKUP(VALUE(G794),'Account Codes'!$A$2:$C$788,2,FALSE))</f>
        <v/>
      </c>
      <c r="I794" s="50"/>
      <c r="J794" s="184" t="s">
        <v>18</v>
      </c>
      <c r="K794" s="51"/>
      <c r="L794" s="102">
        <f t="shared" si="96"/>
        <v>0</v>
      </c>
      <c r="M794" s="122">
        <f t="shared" si="97"/>
        <v>0</v>
      </c>
      <c r="N794" s="51"/>
      <c r="O794" s="51"/>
      <c r="P794" s="122">
        <f t="shared" si="98"/>
        <v>0</v>
      </c>
      <c r="Q794" s="179"/>
      <c r="R794" s="175"/>
      <c r="S794" s="176" t="str">
        <f t="shared" si="99"/>
        <v/>
      </c>
      <c r="T794" s="65" t="str">
        <f t="shared" si="100"/>
        <v/>
      </c>
      <c r="U794">
        <f t="shared" si="101"/>
        <v>0</v>
      </c>
      <c r="W794" s="175" t="str">
        <f t="shared" si="102"/>
        <v/>
      </c>
    </row>
    <row r="795" spans="1:23" ht="15" x14ac:dyDescent="0.2">
      <c r="A795" s="102">
        <v>772</v>
      </c>
      <c r="B795" s="104" t="str">
        <f>IF(G795="","",VLOOKUP(G795,'Account Codes'!$A$2:$C$788,3,FALSE))</f>
        <v/>
      </c>
      <c r="C795" s="183" t="str">
        <f t="shared" si="103"/>
        <v/>
      </c>
      <c r="D795" s="81"/>
      <c r="E795" s="112" t="str">
        <f>IF(AND(LEN(D795)&gt;0,LEN(C795)&gt;0),"ERROR - please do not enter internal order AND cost centre",IF(LEN(C795)&gt;0,VLOOKUP(C795,'Account Codes'!$E$2:$F$5001,2,FALSE),IF(LEN(D795)&gt;0,VLOOKUP(D795,'Account Codes'!$H$2:$I$12186,2,FALSE),"")))</f>
        <v/>
      </c>
      <c r="F795" s="81"/>
      <c r="G795" s="61"/>
      <c r="H795" s="112" t="str">
        <f>IF(LEN(G795)=0,"",VLOOKUP(VALUE(G795),'Account Codes'!$A$2:$C$788,2,FALSE))</f>
        <v/>
      </c>
      <c r="I795" s="50"/>
      <c r="J795" s="184" t="s">
        <v>18</v>
      </c>
      <c r="K795" s="51"/>
      <c r="L795" s="102">
        <f t="shared" si="96"/>
        <v>0</v>
      </c>
      <c r="M795" s="122">
        <f t="shared" si="97"/>
        <v>0</v>
      </c>
      <c r="N795" s="51"/>
      <c r="O795" s="51"/>
      <c r="P795" s="122">
        <f t="shared" si="98"/>
        <v>0</v>
      </c>
      <c r="Q795" s="179"/>
      <c r="R795" s="175"/>
      <c r="S795" s="176" t="str">
        <f t="shared" si="99"/>
        <v/>
      </c>
      <c r="T795" s="65" t="str">
        <f t="shared" si="100"/>
        <v/>
      </c>
      <c r="U795">
        <f t="shared" si="101"/>
        <v>0</v>
      </c>
      <c r="W795" s="175" t="str">
        <f t="shared" si="102"/>
        <v/>
      </c>
    </row>
    <row r="796" spans="1:23" ht="15" x14ac:dyDescent="0.2">
      <c r="A796" s="102">
        <v>773</v>
      </c>
      <c r="B796" s="104" t="str">
        <f>IF(G796="","",VLOOKUP(G796,'Account Codes'!$A$2:$C$788,3,FALSE))</f>
        <v/>
      </c>
      <c r="C796" s="183" t="str">
        <f t="shared" si="103"/>
        <v/>
      </c>
      <c r="D796" s="81"/>
      <c r="E796" s="112" t="str">
        <f>IF(AND(LEN(D796)&gt;0,LEN(C796)&gt;0),"ERROR - please do not enter internal order AND cost centre",IF(LEN(C796)&gt;0,VLOOKUP(C796,'Account Codes'!$E$2:$F$5001,2,FALSE),IF(LEN(D796)&gt;0,VLOOKUP(D796,'Account Codes'!$H$2:$I$12186,2,FALSE),"")))</f>
        <v/>
      </c>
      <c r="F796" s="81"/>
      <c r="G796" s="61"/>
      <c r="H796" s="112" t="str">
        <f>IF(LEN(G796)=0,"",VLOOKUP(VALUE(G796),'Account Codes'!$A$2:$C$788,2,FALSE))</f>
        <v/>
      </c>
      <c r="I796" s="50"/>
      <c r="J796" s="184" t="s">
        <v>18</v>
      </c>
      <c r="K796" s="51"/>
      <c r="L796" s="102">
        <f t="shared" si="96"/>
        <v>0</v>
      </c>
      <c r="M796" s="122">
        <f t="shared" si="97"/>
        <v>0</v>
      </c>
      <c r="N796" s="51"/>
      <c r="O796" s="51"/>
      <c r="P796" s="122">
        <f t="shared" si="98"/>
        <v>0</v>
      </c>
      <c r="Q796" s="179"/>
      <c r="R796" s="175"/>
      <c r="S796" s="176" t="str">
        <f t="shared" si="99"/>
        <v/>
      </c>
      <c r="T796" s="65" t="str">
        <f t="shared" si="100"/>
        <v/>
      </c>
      <c r="U796">
        <f t="shared" si="101"/>
        <v>0</v>
      </c>
      <c r="W796" s="175" t="str">
        <f t="shared" si="102"/>
        <v/>
      </c>
    </row>
    <row r="797" spans="1:23" ht="15" x14ac:dyDescent="0.2">
      <c r="A797" s="102">
        <v>774</v>
      </c>
      <c r="B797" s="104" t="str">
        <f>IF(G797="","",VLOOKUP(G797,'Account Codes'!$A$2:$C$788,3,FALSE))</f>
        <v/>
      </c>
      <c r="C797" s="183" t="str">
        <f t="shared" si="103"/>
        <v/>
      </c>
      <c r="D797" s="81"/>
      <c r="E797" s="112" t="str">
        <f>IF(AND(LEN(D797)&gt;0,LEN(C797)&gt;0),"ERROR - please do not enter internal order AND cost centre",IF(LEN(C797)&gt;0,VLOOKUP(C797,'Account Codes'!$E$2:$F$5001,2,FALSE),IF(LEN(D797)&gt;0,VLOOKUP(D797,'Account Codes'!$H$2:$I$12186,2,FALSE),"")))</f>
        <v/>
      </c>
      <c r="F797" s="81"/>
      <c r="G797" s="61"/>
      <c r="H797" s="112" t="str">
        <f>IF(LEN(G797)=0,"",VLOOKUP(VALUE(G797),'Account Codes'!$A$2:$C$788,2,FALSE))</f>
        <v/>
      </c>
      <c r="I797" s="50"/>
      <c r="J797" s="184" t="s">
        <v>18</v>
      </c>
      <c r="K797" s="51"/>
      <c r="L797" s="102">
        <f t="shared" si="96"/>
        <v>0</v>
      </c>
      <c r="M797" s="122">
        <f t="shared" si="97"/>
        <v>0</v>
      </c>
      <c r="N797" s="51"/>
      <c r="O797" s="51"/>
      <c r="P797" s="122">
        <f t="shared" si="98"/>
        <v>0</v>
      </c>
      <c r="Q797" s="179"/>
      <c r="R797" s="175"/>
      <c r="S797" s="176" t="str">
        <f t="shared" si="99"/>
        <v/>
      </c>
      <c r="T797" s="65" t="str">
        <f t="shared" si="100"/>
        <v/>
      </c>
      <c r="U797">
        <f t="shared" si="101"/>
        <v>0</v>
      </c>
      <c r="W797" s="175" t="str">
        <f t="shared" si="102"/>
        <v/>
      </c>
    </row>
    <row r="798" spans="1:23" ht="15" x14ac:dyDescent="0.2">
      <c r="A798" s="102">
        <v>775</v>
      </c>
      <c r="B798" s="104" t="str">
        <f>IF(G798="","",VLOOKUP(G798,'Account Codes'!$A$2:$C$788,3,FALSE))</f>
        <v/>
      </c>
      <c r="C798" s="183" t="str">
        <f t="shared" si="103"/>
        <v/>
      </c>
      <c r="D798" s="81"/>
      <c r="E798" s="112" t="str">
        <f>IF(AND(LEN(D798)&gt;0,LEN(C798)&gt;0),"ERROR - please do not enter internal order AND cost centre",IF(LEN(C798)&gt;0,VLOOKUP(C798,'Account Codes'!$E$2:$F$5001,2,FALSE),IF(LEN(D798)&gt;0,VLOOKUP(D798,'Account Codes'!$H$2:$I$12186,2,FALSE),"")))</f>
        <v/>
      </c>
      <c r="F798" s="81"/>
      <c r="G798" s="61"/>
      <c r="H798" s="112" t="str">
        <f>IF(LEN(G798)=0,"",VLOOKUP(VALUE(G798),'Account Codes'!$A$2:$C$788,2,FALSE))</f>
        <v/>
      </c>
      <c r="I798" s="50"/>
      <c r="J798" s="184" t="s">
        <v>18</v>
      </c>
      <c r="K798" s="51"/>
      <c r="L798" s="102">
        <f t="shared" si="96"/>
        <v>0</v>
      </c>
      <c r="M798" s="122">
        <f t="shared" si="97"/>
        <v>0</v>
      </c>
      <c r="N798" s="51"/>
      <c r="O798" s="51"/>
      <c r="P798" s="122">
        <f t="shared" si="98"/>
        <v>0</v>
      </c>
      <c r="Q798" s="179"/>
      <c r="R798" s="175"/>
      <c r="S798" s="176" t="str">
        <f t="shared" si="99"/>
        <v/>
      </c>
      <c r="T798" s="65" t="str">
        <f t="shared" si="100"/>
        <v/>
      </c>
      <c r="U798">
        <f t="shared" si="101"/>
        <v>0</v>
      </c>
      <c r="W798" s="175" t="str">
        <f t="shared" si="102"/>
        <v/>
      </c>
    </row>
    <row r="799" spans="1:23" ht="15" x14ac:dyDescent="0.2">
      <c r="A799" s="102">
        <v>776</v>
      </c>
      <c r="B799" s="104" t="str">
        <f>IF(G799="","",VLOOKUP(G799,'Account Codes'!$A$2:$C$788,3,FALSE))</f>
        <v/>
      </c>
      <c r="C799" s="183" t="str">
        <f t="shared" si="103"/>
        <v/>
      </c>
      <c r="D799" s="81"/>
      <c r="E799" s="112" t="str">
        <f>IF(AND(LEN(D799)&gt;0,LEN(C799)&gt;0),"ERROR - please do not enter internal order AND cost centre",IF(LEN(C799)&gt;0,VLOOKUP(C799,'Account Codes'!$E$2:$F$5001,2,FALSE),IF(LEN(D799)&gt;0,VLOOKUP(D799,'Account Codes'!$H$2:$I$12186,2,FALSE),"")))</f>
        <v/>
      </c>
      <c r="F799" s="81"/>
      <c r="G799" s="61"/>
      <c r="H799" s="112" t="str">
        <f>IF(LEN(G799)=0,"",VLOOKUP(VALUE(G799),'Account Codes'!$A$2:$C$788,2,FALSE))</f>
        <v/>
      </c>
      <c r="I799" s="50"/>
      <c r="J799" s="184" t="s">
        <v>18</v>
      </c>
      <c r="K799" s="51"/>
      <c r="L799" s="102">
        <f t="shared" si="96"/>
        <v>0</v>
      </c>
      <c r="M799" s="122">
        <f t="shared" si="97"/>
        <v>0</v>
      </c>
      <c r="N799" s="51"/>
      <c r="O799" s="51"/>
      <c r="P799" s="122">
        <f t="shared" si="98"/>
        <v>0</v>
      </c>
      <c r="Q799" s="179"/>
      <c r="R799" s="175"/>
      <c r="S799" s="176" t="str">
        <f t="shared" si="99"/>
        <v/>
      </c>
      <c r="T799" s="65" t="str">
        <f t="shared" si="100"/>
        <v/>
      </c>
      <c r="U799">
        <f t="shared" si="101"/>
        <v>0</v>
      </c>
      <c r="W799" s="175" t="str">
        <f t="shared" si="102"/>
        <v/>
      </c>
    </row>
    <row r="800" spans="1:23" ht="15" x14ac:dyDescent="0.2">
      <c r="A800" s="102">
        <v>777</v>
      </c>
      <c r="B800" s="104" t="str">
        <f>IF(G800="","",VLOOKUP(G800,'Account Codes'!$A$2:$C$788,3,FALSE))</f>
        <v/>
      </c>
      <c r="C800" s="183" t="str">
        <f t="shared" si="103"/>
        <v/>
      </c>
      <c r="D800" s="81"/>
      <c r="E800" s="112" t="str">
        <f>IF(AND(LEN(D800)&gt;0,LEN(C800)&gt;0),"ERROR - please do not enter internal order AND cost centre",IF(LEN(C800)&gt;0,VLOOKUP(C800,'Account Codes'!$E$2:$F$5001,2,FALSE),IF(LEN(D800)&gt;0,VLOOKUP(D800,'Account Codes'!$H$2:$I$12186,2,FALSE),"")))</f>
        <v/>
      </c>
      <c r="F800" s="81"/>
      <c r="G800" s="61"/>
      <c r="H800" s="112" t="str">
        <f>IF(LEN(G800)=0,"",VLOOKUP(VALUE(G800),'Account Codes'!$A$2:$C$788,2,FALSE))</f>
        <v/>
      </c>
      <c r="I800" s="50"/>
      <c r="J800" s="184" t="s">
        <v>18</v>
      </c>
      <c r="K800" s="51"/>
      <c r="L800" s="102">
        <f t="shared" si="96"/>
        <v>0</v>
      </c>
      <c r="M800" s="122">
        <f t="shared" si="97"/>
        <v>0</v>
      </c>
      <c r="N800" s="51"/>
      <c r="O800" s="51"/>
      <c r="P800" s="122">
        <f t="shared" si="98"/>
        <v>0</v>
      </c>
      <c r="Q800" s="179"/>
      <c r="R800" s="175"/>
      <c r="S800" s="176" t="str">
        <f t="shared" si="99"/>
        <v/>
      </c>
      <c r="T800" s="65" t="str">
        <f t="shared" si="100"/>
        <v/>
      </c>
      <c r="U800">
        <f t="shared" si="101"/>
        <v>0</v>
      </c>
      <c r="W800" s="175" t="str">
        <f t="shared" si="102"/>
        <v/>
      </c>
    </row>
    <row r="801" spans="1:23" ht="15" x14ac:dyDescent="0.2">
      <c r="A801" s="102">
        <v>778</v>
      </c>
      <c r="B801" s="104" t="str">
        <f>IF(G801="","",VLOOKUP(G801,'Account Codes'!$A$2:$C$788,3,FALSE))</f>
        <v/>
      </c>
      <c r="C801" s="183" t="str">
        <f t="shared" si="103"/>
        <v/>
      </c>
      <c r="D801" s="81"/>
      <c r="E801" s="112" t="str">
        <f>IF(AND(LEN(D801)&gt;0,LEN(C801)&gt;0),"ERROR - please do not enter internal order AND cost centre",IF(LEN(C801)&gt;0,VLOOKUP(C801,'Account Codes'!$E$2:$F$5001,2,FALSE),IF(LEN(D801)&gt;0,VLOOKUP(D801,'Account Codes'!$H$2:$I$12186,2,FALSE),"")))</f>
        <v/>
      </c>
      <c r="F801" s="81"/>
      <c r="G801" s="61"/>
      <c r="H801" s="112" t="str">
        <f>IF(LEN(G801)=0,"",VLOOKUP(VALUE(G801),'Account Codes'!$A$2:$C$788,2,FALSE))</f>
        <v/>
      </c>
      <c r="I801" s="50"/>
      <c r="J801" s="184" t="s">
        <v>18</v>
      </c>
      <c r="K801" s="51"/>
      <c r="L801" s="102">
        <f t="shared" si="96"/>
        <v>0</v>
      </c>
      <c r="M801" s="122">
        <f t="shared" si="97"/>
        <v>0</v>
      </c>
      <c r="N801" s="51"/>
      <c r="O801" s="51"/>
      <c r="P801" s="122">
        <f t="shared" si="98"/>
        <v>0</v>
      </c>
      <c r="Q801" s="179"/>
      <c r="R801" s="175"/>
      <c r="S801" s="176" t="str">
        <f t="shared" si="99"/>
        <v/>
      </c>
      <c r="T801" s="65" t="str">
        <f t="shared" si="100"/>
        <v/>
      </c>
      <c r="U801">
        <f t="shared" si="101"/>
        <v>0</v>
      </c>
      <c r="W801" s="175" t="str">
        <f t="shared" si="102"/>
        <v/>
      </c>
    </row>
    <row r="802" spans="1:23" ht="15" x14ac:dyDescent="0.2">
      <c r="A802" s="102">
        <v>779</v>
      </c>
      <c r="B802" s="104" t="str">
        <f>IF(G802="","",VLOOKUP(G802,'Account Codes'!$A$2:$C$788,3,FALSE))</f>
        <v/>
      </c>
      <c r="C802" s="183" t="str">
        <f t="shared" si="103"/>
        <v/>
      </c>
      <c r="D802" s="81"/>
      <c r="E802" s="112" t="str">
        <f>IF(AND(LEN(D802)&gt;0,LEN(C802)&gt;0),"ERROR - please do not enter internal order AND cost centre",IF(LEN(C802)&gt;0,VLOOKUP(C802,'Account Codes'!$E$2:$F$5001,2,FALSE),IF(LEN(D802)&gt;0,VLOOKUP(D802,'Account Codes'!$H$2:$I$12186,2,FALSE),"")))</f>
        <v/>
      </c>
      <c r="F802" s="81"/>
      <c r="G802" s="61"/>
      <c r="H802" s="112" t="str">
        <f>IF(LEN(G802)=0,"",VLOOKUP(VALUE(G802),'Account Codes'!$A$2:$C$788,2,FALSE))</f>
        <v/>
      </c>
      <c r="I802" s="50"/>
      <c r="J802" s="184" t="s">
        <v>18</v>
      </c>
      <c r="K802" s="51"/>
      <c r="L802" s="102">
        <f t="shared" si="96"/>
        <v>0</v>
      </c>
      <c r="M802" s="122">
        <f t="shared" si="97"/>
        <v>0</v>
      </c>
      <c r="N802" s="51"/>
      <c r="O802" s="51"/>
      <c r="P802" s="122">
        <f t="shared" si="98"/>
        <v>0</v>
      </c>
      <c r="Q802" s="179"/>
      <c r="R802" s="175"/>
      <c r="S802" s="176" t="str">
        <f t="shared" si="99"/>
        <v/>
      </c>
      <c r="T802" s="65" t="str">
        <f t="shared" si="100"/>
        <v/>
      </c>
      <c r="U802">
        <f t="shared" si="101"/>
        <v>0</v>
      </c>
      <c r="W802" s="175" t="str">
        <f t="shared" si="102"/>
        <v/>
      </c>
    </row>
    <row r="803" spans="1:23" ht="15" x14ac:dyDescent="0.2">
      <c r="A803" s="102">
        <v>780</v>
      </c>
      <c r="B803" s="104" t="str">
        <f>IF(G803="","",VLOOKUP(G803,'Account Codes'!$A$2:$C$788,3,FALSE))</f>
        <v/>
      </c>
      <c r="C803" s="183" t="str">
        <f t="shared" si="103"/>
        <v/>
      </c>
      <c r="D803" s="81"/>
      <c r="E803" s="112" t="str">
        <f>IF(AND(LEN(D803)&gt;0,LEN(C803)&gt;0),"ERROR - please do not enter internal order AND cost centre",IF(LEN(C803)&gt;0,VLOOKUP(C803,'Account Codes'!$E$2:$F$5001,2,FALSE),IF(LEN(D803)&gt;0,VLOOKUP(D803,'Account Codes'!$H$2:$I$12186,2,FALSE),"")))</f>
        <v/>
      </c>
      <c r="F803" s="81"/>
      <c r="G803" s="61"/>
      <c r="H803" s="112" t="str">
        <f>IF(LEN(G803)=0,"",VLOOKUP(VALUE(G803),'Account Codes'!$A$2:$C$788,2,FALSE))</f>
        <v/>
      </c>
      <c r="I803" s="50"/>
      <c r="J803" s="184" t="s">
        <v>18</v>
      </c>
      <c r="K803" s="51"/>
      <c r="L803" s="102">
        <f t="shared" si="96"/>
        <v>0</v>
      </c>
      <c r="M803" s="122">
        <f t="shared" si="97"/>
        <v>0</v>
      </c>
      <c r="N803" s="51"/>
      <c r="O803" s="51"/>
      <c r="P803" s="122">
        <f t="shared" si="98"/>
        <v>0</v>
      </c>
      <c r="Q803" s="179"/>
      <c r="R803" s="175"/>
      <c r="S803" s="176" t="str">
        <f t="shared" si="99"/>
        <v/>
      </c>
      <c r="T803" s="65" t="str">
        <f t="shared" si="100"/>
        <v/>
      </c>
      <c r="U803">
        <f t="shared" si="101"/>
        <v>0</v>
      </c>
      <c r="W803" s="175" t="str">
        <f t="shared" si="102"/>
        <v/>
      </c>
    </row>
    <row r="804" spans="1:23" ht="15" x14ac:dyDescent="0.2">
      <c r="A804" s="102">
        <v>781</v>
      </c>
      <c r="B804" s="104" t="str">
        <f>IF(G804="","",VLOOKUP(G804,'Account Codes'!$A$2:$C$788,3,FALSE))</f>
        <v/>
      </c>
      <c r="C804" s="183" t="str">
        <f t="shared" si="103"/>
        <v/>
      </c>
      <c r="D804" s="81"/>
      <c r="E804" s="112" t="str">
        <f>IF(AND(LEN(D804)&gt;0,LEN(C804)&gt;0),"ERROR - please do not enter internal order AND cost centre",IF(LEN(C804)&gt;0,VLOOKUP(C804,'Account Codes'!$E$2:$F$5001,2,FALSE),IF(LEN(D804)&gt;0,VLOOKUP(D804,'Account Codes'!$H$2:$I$12186,2,FALSE),"")))</f>
        <v/>
      </c>
      <c r="F804" s="81"/>
      <c r="G804" s="61"/>
      <c r="H804" s="112" t="str">
        <f>IF(LEN(G804)=0,"",VLOOKUP(VALUE(G804),'Account Codes'!$A$2:$C$788,2,FALSE))</f>
        <v/>
      </c>
      <c r="I804" s="50"/>
      <c r="J804" s="184" t="s">
        <v>18</v>
      </c>
      <c r="K804" s="51"/>
      <c r="L804" s="102">
        <f t="shared" si="96"/>
        <v>0</v>
      </c>
      <c r="M804" s="122">
        <f t="shared" si="97"/>
        <v>0</v>
      </c>
      <c r="N804" s="51"/>
      <c r="O804" s="51"/>
      <c r="P804" s="122">
        <f t="shared" si="98"/>
        <v>0</v>
      </c>
      <c r="Q804" s="179"/>
      <c r="R804" s="175"/>
      <c r="S804" s="176" t="str">
        <f t="shared" si="99"/>
        <v/>
      </c>
      <c r="T804" s="65" t="str">
        <f t="shared" si="100"/>
        <v/>
      </c>
      <c r="U804">
        <f t="shared" si="101"/>
        <v>0</v>
      </c>
      <c r="W804" s="175" t="str">
        <f t="shared" si="102"/>
        <v/>
      </c>
    </row>
    <row r="805" spans="1:23" ht="15" x14ac:dyDescent="0.2">
      <c r="A805" s="102">
        <v>782</v>
      </c>
      <c r="B805" s="104" t="str">
        <f>IF(G805="","",VLOOKUP(G805,'Account Codes'!$A$2:$C$788,3,FALSE))</f>
        <v/>
      </c>
      <c r="C805" s="183" t="str">
        <f t="shared" si="103"/>
        <v/>
      </c>
      <c r="D805" s="81"/>
      <c r="E805" s="112" t="str">
        <f>IF(AND(LEN(D805)&gt;0,LEN(C805)&gt;0),"ERROR - please do not enter internal order AND cost centre",IF(LEN(C805)&gt;0,VLOOKUP(C805,'Account Codes'!$E$2:$F$5001,2,FALSE),IF(LEN(D805)&gt;0,VLOOKUP(D805,'Account Codes'!$H$2:$I$12186,2,FALSE),"")))</f>
        <v/>
      </c>
      <c r="F805" s="81"/>
      <c r="G805" s="61"/>
      <c r="H805" s="112" t="str">
        <f>IF(LEN(G805)=0,"",VLOOKUP(VALUE(G805),'Account Codes'!$A$2:$C$788,2,FALSE))</f>
        <v/>
      </c>
      <c r="I805" s="50"/>
      <c r="J805" s="184" t="s">
        <v>18</v>
      </c>
      <c r="K805" s="51"/>
      <c r="L805" s="102">
        <f t="shared" si="96"/>
        <v>0</v>
      </c>
      <c r="M805" s="122">
        <f t="shared" si="97"/>
        <v>0</v>
      </c>
      <c r="N805" s="51"/>
      <c r="O805" s="51"/>
      <c r="P805" s="122">
        <f t="shared" si="98"/>
        <v>0</v>
      </c>
      <c r="Q805" s="179"/>
      <c r="R805" s="175"/>
      <c r="S805" s="176" t="str">
        <f t="shared" si="99"/>
        <v/>
      </c>
      <c r="T805" s="65" t="str">
        <f t="shared" si="100"/>
        <v/>
      </c>
      <c r="U805">
        <f t="shared" si="101"/>
        <v>0</v>
      </c>
      <c r="W805" s="175" t="str">
        <f t="shared" si="102"/>
        <v/>
      </c>
    </row>
    <row r="806" spans="1:23" ht="15" x14ac:dyDescent="0.2">
      <c r="A806" s="102">
        <v>783</v>
      </c>
      <c r="B806" s="104" t="str">
        <f>IF(G806="","",VLOOKUP(G806,'Account Codes'!$A$2:$C$788,3,FALSE))</f>
        <v/>
      </c>
      <c r="C806" s="183" t="str">
        <f t="shared" si="103"/>
        <v/>
      </c>
      <c r="D806" s="81"/>
      <c r="E806" s="112" t="str">
        <f>IF(AND(LEN(D806)&gt;0,LEN(C806)&gt;0),"ERROR - please do not enter internal order AND cost centre",IF(LEN(C806)&gt;0,VLOOKUP(C806,'Account Codes'!$E$2:$F$5001,2,FALSE),IF(LEN(D806)&gt;0,VLOOKUP(D806,'Account Codes'!$H$2:$I$12186,2,FALSE),"")))</f>
        <v/>
      </c>
      <c r="F806" s="81"/>
      <c r="G806" s="61"/>
      <c r="H806" s="112" t="str">
        <f>IF(LEN(G806)=0,"",VLOOKUP(VALUE(G806),'Account Codes'!$A$2:$C$788,2,FALSE))</f>
        <v/>
      </c>
      <c r="I806" s="50"/>
      <c r="J806" s="184" t="s">
        <v>18</v>
      </c>
      <c r="K806" s="51"/>
      <c r="L806" s="102">
        <f t="shared" si="96"/>
        <v>0</v>
      </c>
      <c r="M806" s="122">
        <f t="shared" si="97"/>
        <v>0</v>
      </c>
      <c r="N806" s="51"/>
      <c r="O806" s="51"/>
      <c r="P806" s="122">
        <f t="shared" si="98"/>
        <v>0</v>
      </c>
      <c r="Q806" s="179"/>
      <c r="R806" s="175"/>
      <c r="S806" s="176" t="str">
        <f t="shared" si="99"/>
        <v/>
      </c>
      <c r="T806" s="65" t="str">
        <f t="shared" si="100"/>
        <v/>
      </c>
      <c r="U806">
        <f t="shared" si="101"/>
        <v>0</v>
      </c>
      <c r="W806" s="175" t="str">
        <f t="shared" si="102"/>
        <v/>
      </c>
    </row>
    <row r="807" spans="1:23" ht="15" x14ac:dyDescent="0.2">
      <c r="A807" s="102">
        <v>784</v>
      </c>
      <c r="B807" s="104" t="str">
        <f>IF(G807="","",VLOOKUP(G807,'Account Codes'!$A$2:$C$788,3,FALSE))</f>
        <v/>
      </c>
      <c r="C807" s="183" t="str">
        <f t="shared" si="103"/>
        <v/>
      </c>
      <c r="D807" s="81"/>
      <c r="E807" s="112" t="str">
        <f>IF(AND(LEN(D807)&gt;0,LEN(C807)&gt;0),"ERROR - please do not enter internal order AND cost centre",IF(LEN(C807)&gt;0,VLOOKUP(C807,'Account Codes'!$E$2:$F$5001,2,FALSE),IF(LEN(D807)&gt;0,VLOOKUP(D807,'Account Codes'!$H$2:$I$12186,2,FALSE),"")))</f>
        <v/>
      </c>
      <c r="F807" s="81"/>
      <c r="G807" s="61"/>
      <c r="H807" s="112" t="str">
        <f>IF(LEN(G807)=0,"",VLOOKUP(VALUE(G807),'Account Codes'!$A$2:$C$788,2,FALSE))</f>
        <v/>
      </c>
      <c r="I807" s="50"/>
      <c r="J807" s="184" t="s">
        <v>18</v>
      </c>
      <c r="K807" s="51"/>
      <c r="L807" s="102">
        <f t="shared" si="96"/>
        <v>0</v>
      </c>
      <c r="M807" s="122">
        <f t="shared" si="97"/>
        <v>0</v>
      </c>
      <c r="N807" s="51"/>
      <c r="O807" s="51"/>
      <c r="P807" s="122">
        <f t="shared" si="98"/>
        <v>0</v>
      </c>
      <c r="Q807" s="179"/>
      <c r="R807" s="175"/>
      <c r="S807" s="176" t="str">
        <f t="shared" si="99"/>
        <v/>
      </c>
      <c r="T807" s="65" t="str">
        <f t="shared" si="100"/>
        <v/>
      </c>
      <c r="U807">
        <f t="shared" si="101"/>
        <v>0</v>
      </c>
      <c r="W807" s="175" t="str">
        <f t="shared" si="102"/>
        <v/>
      </c>
    </row>
    <row r="808" spans="1:23" ht="15" x14ac:dyDescent="0.2">
      <c r="A808" s="102">
        <v>785</v>
      </c>
      <c r="B808" s="104" t="str">
        <f>IF(G808="","",VLOOKUP(G808,'Account Codes'!$A$2:$C$788,3,FALSE))</f>
        <v/>
      </c>
      <c r="C808" s="183" t="str">
        <f t="shared" si="103"/>
        <v/>
      </c>
      <c r="D808" s="81"/>
      <c r="E808" s="112" t="str">
        <f>IF(AND(LEN(D808)&gt;0,LEN(C808)&gt;0),"ERROR - please do not enter internal order AND cost centre",IF(LEN(C808)&gt;0,VLOOKUP(C808,'Account Codes'!$E$2:$F$5001,2,FALSE),IF(LEN(D808)&gt;0,VLOOKUP(D808,'Account Codes'!$H$2:$I$12186,2,FALSE),"")))</f>
        <v/>
      </c>
      <c r="F808" s="81"/>
      <c r="G808" s="61"/>
      <c r="H808" s="112" t="str">
        <f>IF(LEN(G808)=0,"",VLOOKUP(VALUE(G808),'Account Codes'!$A$2:$C$788,2,FALSE))</f>
        <v/>
      </c>
      <c r="I808" s="50"/>
      <c r="J808" s="184" t="s">
        <v>18</v>
      </c>
      <c r="K808" s="51"/>
      <c r="L808" s="102">
        <f t="shared" si="96"/>
        <v>0</v>
      </c>
      <c r="M808" s="122">
        <f t="shared" si="97"/>
        <v>0</v>
      </c>
      <c r="N808" s="51"/>
      <c r="O808" s="51"/>
      <c r="P808" s="122">
        <f t="shared" si="98"/>
        <v>0</v>
      </c>
      <c r="Q808" s="179"/>
      <c r="R808" s="175"/>
      <c r="S808" s="176" t="str">
        <f t="shared" si="99"/>
        <v/>
      </c>
      <c r="T808" s="65" t="str">
        <f t="shared" si="100"/>
        <v/>
      </c>
      <c r="U808">
        <f t="shared" si="101"/>
        <v>0</v>
      </c>
      <c r="W808" s="175" t="str">
        <f t="shared" si="102"/>
        <v/>
      </c>
    </row>
    <row r="809" spans="1:23" ht="15" x14ac:dyDescent="0.2">
      <c r="A809" s="102">
        <v>786</v>
      </c>
      <c r="B809" s="104" t="str">
        <f>IF(G809="","",VLOOKUP(G809,'Account Codes'!$A$2:$C$788,3,FALSE))</f>
        <v/>
      </c>
      <c r="C809" s="183" t="str">
        <f t="shared" si="103"/>
        <v/>
      </c>
      <c r="D809" s="81"/>
      <c r="E809" s="112" t="str">
        <f>IF(AND(LEN(D809)&gt;0,LEN(C809)&gt;0),"ERROR - please do not enter internal order AND cost centre",IF(LEN(C809)&gt;0,VLOOKUP(C809,'Account Codes'!$E$2:$F$5001,2,FALSE),IF(LEN(D809)&gt;0,VLOOKUP(D809,'Account Codes'!$H$2:$I$12186,2,FALSE),"")))</f>
        <v/>
      </c>
      <c r="F809" s="81"/>
      <c r="G809" s="61"/>
      <c r="H809" s="112" t="str">
        <f>IF(LEN(G809)=0,"",VLOOKUP(VALUE(G809),'Account Codes'!$A$2:$C$788,2,FALSE))</f>
        <v/>
      </c>
      <c r="I809" s="50"/>
      <c r="J809" s="184" t="s">
        <v>18</v>
      </c>
      <c r="K809" s="51"/>
      <c r="L809" s="102">
        <f t="shared" si="96"/>
        <v>0</v>
      </c>
      <c r="M809" s="122">
        <f t="shared" si="97"/>
        <v>0</v>
      </c>
      <c r="N809" s="51"/>
      <c r="O809" s="51"/>
      <c r="P809" s="122">
        <f t="shared" si="98"/>
        <v>0</v>
      </c>
      <c r="Q809" s="179"/>
      <c r="R809" s="175"/>
      <c r="S809" s="176" t="str">
        <f t="shared" si="99"/>
        <v/>
      </c>
      <c r="T809" s="65" t="str">
        <f t="shared" si="100"/>
        <v/>
      </c>
      <c r="U809">
        <f t="shared" si="101"/>
        <v>0</v>
      </c>
      <c r="W809" s="175" t="str">
        <f t="shared" si="102"/>
        <v/>
      </c>
    </row>
    <row r="810" spans="1:23" ht="15" x14ac:dyDescent="0.2">
      <c r="A810" s="102">
        <v>787</v>
      </c>
      <c r="B810" s="104" t="str">
        <f>IF(G810="","",VLOOKUP(G810,'Account Codes'!$A$2:$C$788,3,FALSE))</f>
        <v/>
      </c>
      <c r="C810" s="183" t="str">
        <f t="shared" si="103"/>
        <v/>
      </c>
      <c r="D810" s="81"/>
      <c r="E810" s="112" t="str">
        <f>IF(AND(LEN(D810)&gt;0,LEN(C810)&gt;0),"ERROR - please do not enter internal order AND cost centre",IF(LEN(C810)&gt;0,VLOOKUP(C810,'Account Codes'!$E$2:$F$5001,2,FALSE),IF(LEN(D810)&gt;0,VLOOKUP(D810,'Account Codes'!$H$2:$I$12186,2,FALSE),"")))</f>
        <v/>
      </c>
      <c r="F810" s="81"/>
      <c r="G810" s="61"/>
      <c r="H810" s="112" t="str">
        <f>IF(LEN(G810)=0,"",VLOOKUP(VALUE(G810),'Account Codes'!$A$2:$C$788,2,FALSE))</f>
        <v/>
      </c>
      <c r="I810" s="50"/>
      <c r="J810" s="184" t="s">
        <v>18</v>
      </c>
      <c r="K810" s="51"/>
      <c r="L810" s="102">
        <f t="shared" si="96"/>
        <v>0</v>
      </c>
      <c r="M810" s="122">
        <f t="shared" si="97"/>
        <v>0</v>
      </c>
      <c r="N810" s="51"/>
      <c r="O810" s="51"/>
      <c r="P810" s="122">
        <f t="shared" si="98"/>
        <v>0</v>
      </c>
      <c r="Q810" s="179"/>
      <c r="R810" s="175"/>
      <c r="S810" s="176" t="str">
        <f t="shared" si="99"/>
        <v/>
      </c>
      <c r="T810" s="65" t="str">
        <f t="shared" si="100"/>
        <v/>
      </c>
      <c r="U810">
        <f t="shared" si="101"/>
        <v>0</v>
      </c>
      <c r="W810" s="175" t="str">
        <f t="shared" si="102"/>
        <v/>
      </c>
    </row>
    <row r="811" spans="1:23" ht="15" x14ac:dyDescent="0.2">
      <c r="A811" s="102">
        <v>788</v>
      </c>
      <c r="B811" s="104" t="str">
        <f>IF(G811="","",VLOOKUP(G811,'Account Codes'!$A$2:$C$788,3,FALSE))</f>
        <v/>
      </c>
      <c r="C811" s="183" t="str">
        <f t="shared" si="103"/>
        <v/>
      </c>
      <c r="D811" s="81"/>
      <c r="E811" s="112" t="str">
        <f>IF(AND(LEN(D811)&gt;0,LEN(C811)&gt;0),"ERROR - please do not enter internal order AND cost centre",IF(LEN(C811)&gt;0,VLOOKUP(C811,'Account Codes'!$E$2:$F$5001,2,FALSE),IF(LEN(D811)&gt;0,VLOOKUP(D811,'Account Codes'!$H$2:$I$12186,2,FALSE),"")))</f>
        <v/>
      </c>
      <c r="F811" s="81"/>
      <c r="G811" s="61"/>
      <c r="H811" s="112" t="str">
        <f>IF(LEN(G811)=0,"",VLOOKUP(VALUE(G811),'Account Codes'!$A$2:$C$788,2,FALSE))</f>
        <v/>
      </c>
      <c r="I811" s="50"/>
      <c r="J811" s="184" t="s">
        <v>18</v>
      </c>
      <c r="K811" s="51"/>
      <c r="L811" s="102">
        <f t="shared" si="96"/>
        <v>0</v>
      </c>
      <c r="M811" s="122">
        <f t="shared" si="97"/>
        <v>0</v>
      </c>
      <c r="N811" s="51"/>
      <c r="O811" s="51"/>
      <c r="P811" s="122">
        <f t="shared" si="98"/>
        <v>0</v>
      </c>
      <c r="Q811" s="179"/>
      <c r="R811" s="175"/>
      <c r="S811" s="176" t="str">
        <f t="shared" si="99"/>
        <v/>
      </c>
      <c r="T811" s="65" t="str">
        <f t="shared" si="100"/>
        <v/>
      </c>
      <c r="U811">
        <f t="shared" si="101"/>
        <v>0</v>
      </c>
      <c r="W811" s="175" t="str">
        <f t="shared" si="102"/>
        <v/>
      </c>
    </row>
    <row r="812" spans="1:23" ht="15" x14ac:dyDescent="0.2">
      <c r="A812" s="102">
        <v>789</v>
      </c>
      <c r="B812" s="104" t="str">
        <f>IF(G812="","",VLOOKUP(G812,'Account Codes'!$A$2:$C$788,3,FALSE))</f>
        <v/>
      </c>
      <c r="C812" s="183" t="str">
        <f t="shared" si="103"/>
        <v/>
      </c>
      <c r="D812" s="81"/>
      <c r="E812" s="112" t="str">
        <f>IF(AND(LEN(D812)&gt;0,LEN(C812)&gt;0),"ERROR - please do not enter internal order AND cost centre",IF(LEN(C812)&gt;0,VLOOKUP(C812,'Account Codes'!$E$2:$F$5001,2,FALSE),IF(LEN(D812)&gt;0,VLOOKUP(D812,'Account Codes'!$H$2:$I$12186,2,FALSE),"")))</f>
        <v/>
      </c>
      <c r="F812" s="81"/>
      <c r="G812" s="61"/>
      <c r="H812" s="112" t="str">
        <f>IF(LEN(G812)=0,"",VLOOKUP(VALUE(G812),'Account Codes'!$A$2:$C$788,2,FALSE))</f>
        <v/>
      </c>
      <c r="I812" s="50"/>
      <c r="J812" s="184" t="s">
        <v>18</v>
      </c>
      <c r="K812" s="51"/>
      <c r="L812" s="102">
        <f t="shared" si="96"/>
        <v>0</v>
      </c>
      <c r="M812" s="122">
        <f t="shared" si="97"/>
        <v>0</v>
      </c>
      <c r="N812" s="51"/>
      <c r="O812" s="51"/>
      <c r="P812" s="122">
        <f t="shared" si="98"/>
        <v>0</v>
      </c>
      <c r="Q812" s="179"/>
      <c r="R812" s="175"/>
      <c r="S812" s="176" t="str">
        <f t="shared" si="99"/>
        <v/>
      </c>
      <c r="T812" s="65" t="str">
        <f t="shared" si="100"/>
        <v/>
      </c>
      <c r="U812">
        <f t="shared" si="101"/>
        <v>0</v>
      </c>
      <c r="W812" s="175" t="str">
        <f t="shared" si="102"/>
        <v/>
      </c>
    </row>
    <row r="813" spans="1:23" ht="15" x14ac:dyDescent="0.2">
      <c r="A813" s="102">
        <v>790</v>
      </c>
      <c r="B813" s="104" t="str">
        <f>IF(G813="","",VLOOKUP(G813,'Account Codes'!$A$2:$C$788,3,FALSE))</f>
        <v/>
      </c>
      <c r="C813" s="183" t="str">
        <f t="shared" si="103"/>
        <v/>
      </c>
      <c r="D813" s="81"/>
      <c r="E813" s="112" t="str">
        <f>IF(AND(LEN(D813)&gt;0,LEN(C813)&gt;0),"ERROR - please do not enter internal order AND cost centre",IF(LEN(C813)&gt;0,VLOOKUP(C813,'Account Codes'!$E$2:$F$5001,2,FALSE),IF(LEN(D813)&gt;0,VLOOKUP(D813,'Account Codes'!$H$2:$I$12186,2,FALSE),"")))</f>
        <v/>
      </c>
      <c r="F813" s="81"/>
      <c r="G813" s="61"/>
      <c r="H813" s="112" t="str">
        <f>IF(LEN(G813)=0,"",VLOOKUP(VALUE(G813),'Account Codes'!$A$2:$C$788,2,FALSE))</f>
        <v/>
      </c>
      <c r="I813" s="50"/>
      <c r="J813" s="184" t="s">
        <v>18</v>
      </c>
      <c r="K813" s="51"/>
      <c r="L813" s="102">
        <f t="shared" si="96"/>
        <v>0</v>
      </c>
      <c r="M813" s="122">
        <f t="shared" si="97"/>
        <v>0</v>
      </c>
      <c r="N813" s="51"/>
      <c r="O813" s="51"/>
      <c r="P813" s="122">
        <f t="shared" si="98"/>
        <v>0</v>
      </c>
      <c r="Q813" s="179"/>
      <c r="R813" s="175"/>
      <c r="S813" s="176" t="str">
        <f t="shared" si="99"/>
        <v/>
      </c>
      <c r="T813" s="65" t="str">
        <f t="shared" si="100"/>
        <v/>
      </c>
      <c r="U813">
        <f t="shared" si="101"/>
        <v>0</v>
      </c>
      <c r="W813" s="175" t="str">
        <f t="shared" si="102"/>
        <v/>
      </c>
    </row>
    <row r="814" spans="1:23" ht="15" x14ac:dyDescent="0.2">
      <c r="A814" s="102">
        <v>791</v>
      </c>
      <c r="B814" s="104" t="str">
        <f>IF(G814="","",VLOOKUP(G814,'Account Codes'!$A$2:$C$788,3,FALSE))</f>
        <v/>
      </c>
      <c r="C814" s="183" t="str">
        <f t="shared" si="103"/>
        <v/>
      </c>
      <c r="D814" s="81"/>
      <c r="E814" s="112" t="str">
        <f>IF(AND(LEN(D814)&gt;0,LEN(C814)&gt;0),"ERROR - please do not enter internal order AND cost centre",IF(LEN(C814)&gt;0,VLOOKUP(C814,'Account Codes'!$E$2:$F$5001,2,FALSE),IF(LEN(D814)&gt;0,VLOOKUP(D814,'Account Codes'!$H$2:$I$12186,2,FALSE),"")))</f>
        <v/>
      </c>
      <c r="F814" s="81"/>
      <c r="G814" s="61"/>
      <c r="H814" s="112" t="str">
        <f>IF(LEN(G814)=0,"",VLOOKUP(VALUE(G814),'Account Codes'!$A$2:$C$788,2,FALSE))</f>
        <v/>
      </c>
      <c r="I814" s="50"/>
      <c r="J814" s="184" t="s">
        <v>18</v>
      </c>
      <c r="K814" s="51"/>
      <c r="L814" s="102">
        <f t="shared" si="96"/>
        <v>0</v>
      </c>
      <c r="M814" s="122">
        <f t="shared" si="97"/>
        <v>0</v>
      </c>
      <c r="N814" s="51"/>
      <c r="O814" s="51"/>
      <c r="P814" s="122">
        <f t="shared" si="98"/>
        <v>0</v>
      </c>
      <c r="Q814" s="179"/>
      <c r="R814" s="175"/>
      <c r="S814" s="176" t="str">
        <f t="shared" si="99"/>
        <v/>
      </c>
      <c r="T814" s="65" t="str">
        <f t="shared" si="100"/>
        <v/>
      </c>
      <c r="U814">
        <f t="shared" si="101"/>
        <v>0</v>
      </c>
      <c r="W814" s="175" t="str">
        <f t="shared" si="102"/>
        <v/>
      </c>
    </row>
    <row r="815" spans="1:23" ht="15" x14ac:dyDescent="0.2">
      <c r="A815" s="102">
        <v>792</v>
      </c>
      <c r="B815" s="104" t="str">
        <f>IF(G815="","",VLOOKUP(G815,'Account Codes'!$A$2:$C$788,3,FALSE))</f>
        <v/>
      </c>
      <c r="C815" s="183" t="str">
        <f t="shared" si="103"/>
        <v/>
      </c>
      <c r="D815" s="81"/>
      <c r="E815" s="112" t="str">
        <f>IF(AND(LEN(D815)&gt;0,LEN(C815)&gt;0),"ERROR - please do not enter internal order AND cost centre",IF(LEN(C815)&gt;0,VLOOKUP(C815,'Account Codes'!$E$2:$F$5001,2,FALSE),IF(LEN(D815)&gt;0,VLOOKUP(D815,'Account Codes'!$H$2:$I$12186,2,FALSE),"")))</f>
        <v/>
      </c>
      <c r="F815" s="81"/>
      <c r="G815" s="61"/>
      <c r="H815" s="112" t="str">
        <f>IF(LEN(G815)=0,"",VLOOKUP(VALUE(G815),'Account Codes'!$A$2:$C$788,2,FALSE))</f>
        <v/>
      </c>
      <c r="I815" s="50"/>
      <c r="J815" s="184" t="s">
        <v>18</v>
      </c>
      <c r="K815" s="51"/>
      <c r="L815" s="102">
        <f t="shared" si="96"/>
        <v>0</v>
      </c>
      <c r="M815" s="122">
        <f t="shared" si="97"/>
        <v>0</v>
      </c>
      <c r="N815" s="51"/>
      <c r="O815" s="51"/>
      <c r="P815" s="122">
        <f t="shared" si="98"/>
        <v>0</v>
      </c>
      <c r="Q815" s="179"/>
      <c r="R815" s="175"/>
      <c r="S815" s="176" t="str">
        <f t="shared" si="99"/>
        <v/>
      </c>
      <c r="T815" s="65" t="str">
        <f t="shared" si="100"/>
        <v/>
      </c>
      <c r="U815">
        <f t="shared" si="101"/>
        <v>0</v>
      </c>
      <c r="W815" s="175" t="str">
        <f t="shared" si="102"/>
        <v/>
      </c>
    </row>
    <row r="816" spans="1:23" ht="15" x14ac:dyDescent="0.2">
      <c r="A816" s="102">
        <v>793</v>
      </c>
      <c r="B816" s="104" t="str">
        <f>IF(G816="","",VLOOKUP(G816,'Account Codes'!$A$2:$C$788,3,FALSE))</f>
        <v/>
      </c>
      <c r="C816" s="183" t="str">
        <f t="shared" si="103"/>
        <v/>
      </c>
      <c r="D816" s="81"/>
      <c r="E816" s="112" t="str">
        <f>IF(AND(LEN(D816)&gt;0,LEN(C816)&gt;0),"ERROR - please do not enter internal order AND cost centre",IF(LEN(C816)&gt;0,VLOOKUP(C816,'Account Codes'!$E$2:$F$5001,2,FALSE),IF(LEN(D816)&gt;0,VLOOKUP(D816,'Account Codes'!$H$2:$I$12186,2,FALSE),"")))</f>
        <v/>
      </c>
      <c r="F816" s="81"/>
      <c r="G816" s="61"/>
      <c r="H816" s="112" t="str">
        <f>IF(LEN(G816)=0,"",VLOOKUP(VALUE(G816),'Account Codes'!$A$2:$C$788,2,FALSE))</f>
        <v/>
      </c>
      <c r="I816" s="50"/>
      <c r="J816" s="184" t="s">
        <v>18</v>
      </c>
      <c r="K816" s="51"/>
      <c r="L816" s="102">
        <f t="shared" si="96"/>
        <v>0</v>
      </c>
      <c r="M816" s="122">
        <f t="shared" si="97"/>
        <v>0</v>
      </c>
      <c r="N816" s="51"/>
      <c r="O816" s="51"/>
      <c r="P816" s="122">
        <f t="shared" si="98"/>
        <v>0</v>
      </c>
      <c r="Q816" s="179"/>
      <c r="R816" s="175"/>
      <c r="S816" s="176" t="str">
        <f t="shared" si="99"/>
        <v/>
      </c>
      <c r="T816" s="65" t="str">
        <f t="shared" si="100"/>
        <v/>
      </c>
      <c r="U816">
        <f t="shared" si="101"/>
        <v>0</v>
      </c>
      <c r="W816" s="175" t="str">
        <f t="shared" si="102"/>
        <v/>
      </c>
    </row>
    <row r="817" spans="1:23" ht="15" x14ac:dyDescent="0.2">
      <c r="A817" s="102">
        <v>794</v>
      </c>
      <c r="B817" s="104" t="str">
        <f>IF(G817="","",VLOOKUP(G817,'Account Codes'!$A$2:$C$788,3,FALSE))</f>
        <v/>
      </c>
      <c r="C817" s="183" t="str">
        <f t="shared" si="103"/>
        <v/>
      </c>
      <c r="D817" s="81"/>
      <c r="E817" s="112" t="str">
        <f>IF(AND(LEN(D817)&gt;0,LEN(C817)&gt;0),"ERROR - please do not enter internal order AND cost centre",IF(LEN(C817)&gt;0,VLOOKUP(C817,'Account Codes'!$E$2:$F$5001,2,FALSE),IF(LEN(D817)&gt;0,VLOOKUP(D817,'Account Codes'!$H$2:$I$12186,2,FALSE),"")))</f>
        <v/>
      </c>
      <c r="F817" s="81"/>
      <c r="G817" s="61"/>
      <c r="H817" s="112" t="str">
        <f>IF(LEN(G817)=0,"",VLOOKUP(VALUE(G817),'Account Codes'!$A$2:$C$788,2,FALSE))</f>
        <v/>
      </c>
      <c r="I817" s="50"/>
      <c r="J817" s="184" t="s">
        <v>18</v>
      </c>
      <c r="K817" s="51"/>
      <c r="L817" s="102">
        <f t="shared" si="96"/>
        <v>0</v>
      </c>
      <c r="M817" s="122">
        <f t="shared" si="97"/>
        <v>0</v>
      </c>
      <c r="N817" s="51"/>
      <c r="O817" s="51"/>
      <c r="P817" s="122">
        <f t="shared" si="98"/>
        <v>0</v>
      </c>
      <c r="Q817" s="179"/>
      <c r="R817" s="175"/>
      <c r="S817" s="176" t="str">
        <f t="shared" si="99"/>
        <v/>
      </c>
      <c r="T817" s="65" t="str">
        <f t="shared" si="100"/>
        <v/>
      </c>
      <c r="U817">
        <f t="shared" si="101"/>
        <v>0</v>
      </c>
      <c r="W817" s="175" t="str">
        <f t="shared" si="102"/>
        <v/>
      </c>
    </row>
    <row r="818" spans="1:23" ht="15" x14ac:dyDescent="0.2">
      <c r="A818" s="102">
        <v>795</v>
      </c>
      <c r="B818" s="104" t="str">
        <f>IF(G818="","",VLOOKUP(G818,'Account Codes'!$A$2:$C$788,3,FALSE))</f>
        <v/>
      </c>
      <c r="C818" s="183" t="str">
        <f t="shared" si="103"/>
        <v/>
      </c>
      <c r="D818" s="81"/>
      <c r="E818" s="112" t="str">
        <f>IF(AND(LEN(D818)&gt;0,LEN(C818)&gt;0),"ERROR - please do not enter internal order AND cost centre",IF(LEN(C818)&gt;0,VLOOKUP(C818,'Account Codes'!$E$2:$F$5001,2,FALSE),IF(LEN(D818)&gt;0,VLOOKUP(D818,'Account Codes'!$H$2:$I$12186,2,FALSE),"")))</f>
        <v/>
      </c>
      <c r="F818" s="81"/>
      <c r="G818" s="61"/>
      <c r="H818" s="112" t="str">
        <f>IF(LEN(G818)=0,"",VLOOKUP(VALUE(G818),'Account Codes'!$A$2:$C$788,2,FALSE))</f>
        <v/>
      </c>
      <c r="I818" s="50"/>
      <c r="J818" s="184" t="s">
        <v>18</v>
      </c>
      <c r="K818" s="51"/>
      <c r="L818" s="102">
        <f t="shared" si="96"/>
        <v>0</v>
      </c>
      <c r="M818" s="122">
        <f t="shared" si="97"/>
        <v>0</v>
      </c>
      <c r="N818" s="51"/>
      <c r="O818" s="51"/>
      <c r="P818" s="122">
        <f t="shared" si="98"/>
        <v>0</v>
      </c>
      <c r="Q818" s="179"/>
      <c r="R818" s="175"/>
      <c r="S818" s="176" t="str">
        <f t="shared" si="99"/>
        <v/>
      </c>
      <c r="T818" s="65" t="str">
        <f t="shared" si="100"/>
        <v/>
      </c>
      <c r="U818">
        <f t="shared" si="101"/>
        <v>0</v>
      </c>
      <c r="W818" s="175" t="str">
        <f t="shared" si="102"/>
        <v/>
      </c>
    </row>
    <row r="819" spans="1:23" ht="15" x14ac:dyDescent="0.2">
      <c r="A819" s="102">
        <v>796</v>
      </c>
      <c r="B819" s="104" t="str">
        <f>IF(G819="","",VLOOKUP(G819,'Account Codes'!$A$2:$C$788,3,FALSE))</f>
        <v/>
      </c>
      <c r="C819" s="183" t="str">
        <f t="shared" si="103"/>
        <v/>
      </c>
      <c r="D819" s="81"/>
      <c r="E819" s="112" t="str">
        <f>IF(AND(LEN(D819)&gt;0,LEN(C819)&gt;0),"ERROR - please do not enter internal order AND cost centre",IF(LEN(C819)&gt;0,VLOOKUP(C819,'Account Codes'!$E$2:$F$5001,2,FALSE),IF(LEN(D819)&gt;0,VLOOKUP(D819,'Account Codes'!$H$2:$I$12186,2,FALSE),"")))</f>
        <v/>
      </c>
      <c r="F819" s="81"/>
      <c r="G819" s="61"/>
      <c r="H819" s="112" t="str">
        <f>IF(LEN(G819)=0,"",VLOOKUP(VALUE(G819),'Account Codes'!$A$2:$C$788,2,FALSE))</f>
        <v/>
      </c>
      <c r="I819" s="50"/>
      <c r="J819" s="184" t="s">
        <v>18</v>
      </c>
      <c r="K819" s="51"/>
      <c r="L819" s="102">
        <f t="shared" si="96"/>
        <v>0</v>
      </c>
      <c r="M819" s="122">
        <f t="shared" si="97"/>
        <v>0</v>
      </c>
      <c r="N819" s="51"/>
      <c r="O819" s="51"/>
      <c r="P819" s="122">
        <f t="shared" si="98"/>
        <v>0</v>
      </c>
      <c r="Q819" s="179"/>
      <c r="R819" s="175"/>
      <c r="S819" s="176" t="str">
        <f t="shared" si="99"/>
        <v/>
      </c>
      <c r="T819" s="65" t="str">
        <f t="shared" si="100"/>
        <v/>
      </c>
      <c r="U819">
        <f t="shared" si="101"/>
        <v>0</v>
      </c>
      <c r="W819" s="175" t="str">
        <f t="shared" si="102"/>
        <v/>
      </c>
    </row>
    <row r="820" spans="1:23" ht="15" x14ac:dyDescent="0.2">
      <c r="A820" s="102">
        <v>797</v>
      </c>
      <c r="B820" s="104" t="str">
        <f>IF(G820="","",VLOOKUP(G820,'Account Codes'!$A$2:$C$788,3,FALSE))</f>
        <v/>
      </c>
      <c r="C820" s="183" t="str">
        <f t="shared" si="103"/>
        <v/>
      </c>
      <c r="D820" s="81"/>
      <c r="E820" s="112" t="str">
        <f>IF(AND(LEN(D820)&gt;0,LEN(C820)&gt;0),"ERROR - please do not enter internal order AND cost centre",IF(LEN(C820)&gt;0,VLOOKUP(C820,'Account Codes'!$E$2:$F$5001,2,FALSE),IF(LEN(D820)&gt;0,VLOOKUP(D820,'Account Codes'!$H$2:$I$12186,2,FALSE),"")))</f>
        <v/>
      </c>
      <c r="F820" s="81"/>
      <c r="G820" s="61"/>
      <c r="H820" s="112" t="str">
        <f>IF(LEN(G820)=0,"",VLOOKUP(VALUE(G820),'Account Codes'!$A$2:$C$788,2,FALSE))</f>
        <v/>
      </c>
      <c r="I820" s="50"/>
      <c r="J820" s="184" t="s">
        <v>18</v>
      </c>
      <c r="K820" s="51"/>
      <c r="L820" s="102">
        <f t="shared" si="96"/>
        <v>0</v>
      </c>
      <c r="M820" s="122">
        <f t="shared" si="97"/>
        <v>0</v>
      </c>
      <c r="N820" s="51"/>
      <c r="O820" s="51"/>
      <c r="P820" s="122">
        <f t="shared" si="98"/>
        <v>0</v>
      </c>
      <c r="Q820" s="179"/>
      <c r="R820" s="175"/>
      <c r="S820" s="176" t="str">
        <f t="shared" si="99"/>
        <v/>
      </c>
      <c r="T820" s="65" t="str">
        <f t="shared" si="100"/>
        <v/>
      </c>
      <c r="U820">
        <f t="shared" si="101"/>
        <v>0</v>
      </c>
      <c r="W820" s="175" t="str">
        <f t="shared" si="102"/>
        <v/>
      </c>
    </row>
    <row r="821" spans="1:23" ht="15" x14ac:dyDescent="0.2">
      <c r="A821" s="102">
        <v>798</v>
      </c>
      <c r="B821" s="104" t="str">
        <f>IF(G821="","",VLOOKUP(G821,'Account Codes'!$A$2:$C$788,3,FALSE))</f>
        <v/>
      </c>
      <c r="C821" s="183" t="str">
        <f t="shared" si="103"/>
        <v/>
      </c>
      <c r="D821" s="81"/>
      <c r="E821" s="112" t="str">
        <f>IF(AND(LEN(D821)&gt;0,LEN(C821)&gt;0),"ERROR - please do not enter internal order AND cost centre",IF(LEN(C821)&gt;0,VLOOKUP(C821,'Account Codes'!$E$2:$F$5001,2,FALSE),IF(LEN(D821)&gt;0,VLOOKUP(D821,'Account Codes'!$H$2:$I$12186,2,FALSE),"")))</f>
        <v/>
      </c>
      <c r="F821" s="81"/>
      <c r="G821" s="61"/>
      <c r="H821" s="112" t="str">
        <f>IF(LEN(G821)=0,"",VLOOKUP(VALUE(G821),'Account Codes'!$A$2:$C$788,2,FALSE))</f>
        <v/>
      </c>
      <c r="I821" s="50"/>
      <c r="J821" s="184" t="s">
        <v>18</v>
      </c>
      <c r="K821" s="51"/>
      <c r="L821" s="102">
        <f t="shared" si="96"/>
        <v>0</v>
      </c>
      <c r="M821" s="122">
        <f t="shared" si="97"/>
        <v>0</v>
      </c>
      <c r="N821" s="51"/>
      <c r="O821" s="51"/>
      <c r="P821" s="122">
        <f t="shared" si="98"/>
        <v>0</v>
      </c>
      <c r="Q821" s="179"/>
      <c r="R821" s="175"/>
      <c r="S821" s="176" t="str">
        <f t="shared" si="99"/>
        <v/>
      </c>
      <c r="T821" s="65" t="str">
        <f t="shared" si="100"/>
        <v/>
      </c>
      <c r="U821">
        <f t="shared" si="101"/>
        <v>0</v>
      </c>
      <c r="W821" s="175" t="str">
        <f t="shared" si="102"/>
        <v/>
      </c>
    </row>
    <row r="822" spans="1:23" ht="15" x14ac:dyDescent="0.2">
      <c r="A822" s="102">
        <v>799</v>
      </c>
      <c r="B822" s="104" t="str">
        <f>IF(G822="","",VLOOKUP(G822,'Account Codes'!$A$2:$C$788,3,FALSE))</f>
        <v/>
      </c>
      <c r="C822" s="183" t="str">
        <f t="shared" si="103"/>
        <v/>
      </c>
      <c r="D822" s="81"/>
      <c r="E822" s="112" t="str">
        <f>IF(AND(LEN(D822)&gt;0,LEN(C822)&gt;0),"ERROR - please do not enter internal order AND cost centre",IF(LEN(C822)&gt;0,VLOOKUP(C822,'Account Codes'!$E$2:$F$5001,2,FALSE),IF(LEN(D822)&gt;0,VLOOKUP(D822,'Account Codes'!$H$2:$I$12186,2,FALSE),"")))</f>
        <v/>
      </c>
      <c r="F822" s="81"/>
      <c r="G822" s="61"/>
      <c r="H822" s="112" t="str">
        <f>IF(LEN(G822)=0,"",VLOOKUP(VALUE(G822),'Account Codes'!$A$2:$C$788,2,FALSE))</f>
        <v/>
      </c>
      <c r="I822" s="50"/>
      <c r="J822" s="184" t="s">
        <v>18</v>
      </c>
      <c r="K822" s="51"/>
      <c r="L822" s="102">
        <f t="shared" si="96"/>
        <v>0</v>
      </c>
      <c r="M822" s="122">
        <f t="shared" si="97"/>
        <v>0</v>
      </c>
      <c r="N822" s="51"/>
      <c r="O822" s="51"/>
      <c r="P822" s="122">
        <f t="shared" si="98"/>
        <v>0</v>
      </c>
      <c r="Q822" s="179"/>
      <c r="R822" s="175"/>
      <c r="S822" s="176" t="str">
        <f t="shared" si="99"/>
        <v/>
      </c>
      <c r="T822" s="65" t="str">
        <f t="shared" si="100"/>
        <v/>
      </c>
      <c r="U822">
        <f t="shared" si="101"/>
        <v>0</v>
      </c>
      <c r="W822" s="175" t="str">
        <f t="shared" si="102"/>
        <v/>
      </c>
    </row>
    <row r="823" spans="1:23" ht="15" x14ac:dyDescent="0.2">
      <c r="A823" s="102">
        <v>800</v>
      </c>
      <c r="B823" s="104" t="str">
        <f>IF(G823="","",VLOOKUP(G823,'Account Codes'!$A$2:$C$788,3,FALSE))</f>
        <v/>
      </c>
      <c r="C823" s="183" t="str">
        <f t="shared" si="103"/>
        <v/>
      </c>
      <c r="D823" s="81"/>
      <c r="E823" s="112" t="str">
        <f>IF(AND(LEN(D823)&gt;0,LEN(C823)&gt;0),"ERROR - please do not enter internal order AND cost centre",IF(LEN(C823)&gt;0,VLOOKUP(C823,'Account Codes'!$E$2:$F$5001,2,FALSE),IF(LEN(D823)&gt;0,VLOOKUP(D823,'Account Codes'!$H$2:$I$12186,2,FALSE),"")))</f>
        <v/>
      </c>
      <c r="F823" s="81"/>
      <c r="G823" s="61"/>
      <c r="H823" s="112" t="str">
        <f>IF(LEN(G823)=0,"",VLOOKUP(VALUE(G823),'Account Codes'!$A$2:$C$788,2,FALSE))</f>
        <v/>
      </c>
      <c r="I823" s="50"/>
      <c r="J823" s="184" t="s">
        <v>18</v>
      </c>
      <c r="K823" s="51"/>
      <c r="L823" s="102">
        <f t="shared" si="96"/>
        <v>0</v>
      </c>
      <c r="M823" s="122">
        <f t="shared" si="97"/>
        <v>0</v>
      </c>
      <c r="N823" s="51"/>
      <c r="O823" s="51"/>
      <c r="P823" s="122">
        <f t="shared" si="98"/>
        <v>0</v>
      </c>
      <c r="Q823" s="179"/>
      <c r="R823" s="175"/>
      <c r="S823" s="176" t="str">
        <f t="shared" si="99"/>
        <v/>
      </c>
      <c r="T823" s="65" t="str">
        <f t="shared" si="100"/>
        <v/>
      </c>
      <c r="U823">
        <f t="shared" si="101"/>
        <v>0</v>
      </c>
      <c r="W823" s="175" t="str">
        <f t="shared" si="102"/>
        <v/>
      </c>
    </row>
    <row r="824" spans="1:23" ht="15" x14ac:dyDescent="0.2">
      <c r="A824" s="102">
        <v>801</v>
      </c>
      <c r="B824" s="104" t="str">
        <f>IF(G824="","",VLOOKUP(G824,'Account Codes'!$A$2:$C$788,3,FALSE))</f>
        <v/>
      </c>
      <c r="C824" s="183" t="str">
        <f t="shared" si="103"/>
        <v/>
      </c>
      <c r="D824" s="81"/>
      <c r="E824" s="112" t="str">
        <f>IF(AND(LEN(D824)&gt;0,LEN(C824)&gt;0),"ERROR - please do not enter internal order AND cost centre",IF(LEN(C824)&gt;0,VLOOKUP(C824,'Account Codes'!$E$2:$F$5001,2,FALSE),IF(LEN(D824)&gt;0,VLOOKUP(D824,'Account Codes'!$H$2:$I$12186,2,FALSE),"")))</f>
        <v/>
      </c>
      <c r="F824" s="81"/>
      <c r="G824" s="61"/>
      <c r="H824" s="112" t="str">
        <f>IF(LEN(G824)=0,"",VLOOKUP(VALUE(G824),'Account Codes'!$A$2:$C$788,2,FALSE))</f>
        <v/>
      </c>
      <c r="I824" s="50"/>
      <c r="J824" s="184" t="s">
        <v>18</v>
      </c>
      <c r="K824" s="51"/>
      <c r="L824" s="102">
        <f t="shared" si="96"/>
        <v>0</v>
      </c>
      <c r="M824" s="122">
        <f t="shared" si="97"/>
        <v>0</v>
      </c>
      <c r="N824" s="51"/>
      <c r="O824" s="51"/>
      <c r="P824" s="122">
        <f t="shared" si="98"/>
        <v>0</v>
      </c>
      <c r="Q824" s="179"/>
      <c r="R824" s="175"/>
      <c r="S824" s="176" t="str">
        <f t="shared" si="99"/>
        <v/>
      </c>
      <c r="T824" s="65" t="str">
        <f t="shared" si="100"/>
        <v/>
      </c>
      <c r="U824">
        <f t="shared" si="101"/>
        <v>0</v>
      </c>
      <c r="W824" s="175" t="str">
        <f t="shared" si="102"/>
        <v/>
      </c>
    </row>
    <row r="825" spans="1:23" ht="15" x14ac:dyDescent="0.2">
      <c r="A825" s="102">
        <v>802</v>
      </c>
      <c r="B825" s="104" t="str">
        <f>IF(G825="","",VLOOKUP(G825,'Account Codes'!$A$2:$C$788,3,FALSE))</f>
        <v/>
      </c>
      <c r="C825" s="183" t="str">
        <f t="shared" si="103"/>
        <v/>
      </c>
      <c r="D825" s="81"/>
      <c r="E825" s="112" t="str">
        <f>IF(AND(LEN(D825)&gt;0,LEN(C825)&gt;0),"ERROR - please do not enter internal order AND cost centre",IF(LEN(C825)&gt;0,VLOOKUP(C825,'Account Codes'!$E$2:$F$5001,2,FALSE),IF(LEN(D825)&gt;0,VLOOKUP(D825,'Account Codes'!$H$2:$I$12186,2,FALSE),"")))</f>
        <v/>
      </c>
      <c r="F825" s="81"/>
      <c r="G825" s="61"/>
      <c r="H825" s="112" t="str">
        <f>IF(LEN(G825)=0,"",VLOOKUP(VALUE(G825),'Account Codes'!$A$2:$C$788,2,FALSE))</f>
        <v/>
      </c>
      <c r="I825" s="50"/>
      <c r="J825" s="184" t="s">
        <v>18</v>
      </c>
      <c r="K825" s="51"/>
      <c r="L825" s="102">
        <f t="shared" si="96"/>
        <v>0</v>
      </c>
      <c r="M825" s="122">
        <f t="shared" si="97"/>
        <v>0</v>
      </c>
      <c r="N825" s="51"/>
      <c r="O825" s="51"/>
      <c r="P825" s="122">
        <f t="shared" si="98"/>
        <v>0</v>
      </c>
      <c r="Q825" s="179"/>
      <c r="R825" s="175"/>
      <c r="S825" s="176" t="str">
        <f t="shared" si="99"/>
        <v/>
      </c>
      <c r="T825" s="65" t="str">
        <f t="shared" si="100"/>
        <v/>
      </c>
      <c r="U825">
        <f t="shared" si="101"/>
        <v>0</v>
      </c>
      <c r="W825" s="175" t="str">
        <f t="shared" si="102"/>
        <v/>
      </c>
    </row>
    <row r="826" spans="1:23" ht="15" x14ac:dyDescent="0.2">
      <c r="A826" s="102">
        <v>803</v>
      </c>
      <c r="B826" s="104" t="str">
        <f>IF(G826="","",VLOOKUP(G826,'Account Codes'!$A$2:$C$788,3,FALSE))</f>
        <v/>
      </c>
      <c r="C826" s="183" t="str">
        <f t="shared" si="103"/>
        <v/>
      </c>
      <c r="D826" s="81"/>
      <c r="E826" s="112" t="str">
        <f>IF(AND(LEN(D826)&gt;0,LEN(C826)&gt;0),"ERROR - please do not enter internal order AND cost centre",IF(LEN(C826)&gt;0,VLOOKUP(C826,'Account Codes'!$E$2:$F$5001,2,FALSE),IF(LEN(D826)&gt;0,VLOOKUP(D826,'Account Codes'!$H$2:$I$12186,2,FALSE),"")))</f>
        <v/>
      </c>
      <c r="F826" s="81"/>
      <c r="G826" s="61"/>
      <c r="H826" s="112" t="str">
        <f>IF(LEN(G826)=0,"",VLOOKUP(VALUE(G826),'Account Codes'!$A$2:$C$788,2,FALSE))</f>
        <v/>
      </c>
      <c r="I826" s="50"/>
      <c r="J826" s="184" t="s">
        <v>18</v>
      </c>
      <c r="K826" s="51"/>
      <c r="L826" s="102">
        <f t="shared" si="96"/>
        <v>0</v>
      </c>
      <c r="M826" s="122">
        <f t="shared" si="97"/>
        <v>0</v>
      </c>
      <c r="N826" s="51"/>
      <c r="O826" s="51"/>
      <c r="P826" s="122">
        <f t="shared" si="98"/>
        <v>0</v>
      </c>
      <c r="Q826" s="179"/>
      <c r="R826" s="175"/>
      <c r="S826" s="176" t="str">
        <f t="shared" si="99"/>
        <v/>
      </c>
      <c r="T826" s="65" t="str">
        <f t="shared" si="100"/>
        <v/>
      </c>
      <c r="U826">
        <f t="shared" si="101"/>
        <v>0</v>
      </c>
      <c r="W826" s="175" t="str">
        <f t="shared" si="102"/>
        <v/>
      </c>
    </row>
    <row r="827" spans="1:23" ht="15" x14ac:dyDescent="0.2">
      <c r="A827" s="102">
        <v>804</v>
      </c>
      <c r="B827" s="104" t="str">
        <f>IF(G827="","",VLOOKUP(G827,'Account Codes'!$A$2:$C$788,3,FALSE))</f>
        <v/>
      </c>
      <c r="C827" s="183" t="str">
        <f t="shared" si="103"/>
        <v/>
      </c>
      <c r="D827" s="81"/>
      <c r="E827" s="112" t="str">
        <f>IF(AND(LEN(D827)&gt;0,LEN(C827)&gt;0),"ERROR - please do not enter internal order AND cost centre",IF(LEN(C827)&gt;0,VLOOKUP(C827,'Account Codes'!$E$2:$F$5001,2,FALSE),IF(LEN(D827)&gt;0,VLOOKUP(D827,'Account Codes'!$H$2:$I$12186,2,FALSE),"")))</f>
        <v/>
      </c>
      <c r="F827" s="81"/>
      <c r="G827" s="61"/>
      <c r="H827" s="112" t="str">
        <f>IF(LEN(G827)=0,"",VLOOKUP(VALUE(G827),'Account Codes'!$A$2:$C$788,2,FALSE))</f>
        <v/>
      </c>
      <c r="I827" s="50"/>
      <c r="J827" s="184" t="s">
        <v>18</v>
      </c>
      <c r="K827" s="51"/>
      <c r="L827" s="102">
        <f t="shared" si="96"/>
        <v>0</v>
      </c>
      <c r="M827" s="122">
        <f t="shared" si="97"/>
        <v>0</v>
      </c>
      <c r="N827" s="51"/>
      <c r="O827" s="51"/>
      <c r="P827" s="122">
        <f t="shared" si="98"/>
        <v>0</v>
      </c>
      <c r="Q827" s="179"/>
      <c r="R827" s="175"/>
      <c r="S827" s="176" t="str">
        <f t="shared" si="99"/>
        <v/>
      </c>
      <c r="T827" s="65" t="str">
        <f t="shared" si="100"/>
        <v/>
      </c>
      <c r="U827">
        <f t="shared" si="101"/>
        <v>0</v>
      </c>
      <c r="W827" s="175" t="str">
        <f t="shared" si="102"/>
        <v/>
      </c>
    </row>
    <row r="828" spans="1:23" ht="15" x14ac:dyDescent="0.2">
      <c r="A828" s="102">
        <v>805</v>
      </c>
      <c r="B828" s="104" t="str">
        <f>IF(G828="","",VLOOKUP(G828,'Account Codes'!$A$2:$C$788,3,FALSE))</f>
        <v/>
      </c>
      <c r="C828" s="183" t="str">
        <f t="shared" si="103"/>
        <v/>
      </c>
      <c r="D828" s="81"/>
      <c r="E828" s="112" t="str">
        <f>IF(AND(LEN(D828)&gt;0,LEN(C828)&gt;0),"ERROR - please do not enter internal order AND cost centre",IF(LEN(C828)&gt;0,VLOOKUP(C828,'Account Codes'!$E$2:$F$5001,2,FALSE),IF(LEN(D828)&gt;0,VLOOKUP(D828,'Account Codes'!$H$2:$I$12186,2,FALSE),"")))</f>
        <v/>
      </c>
      <c r="F828" s="81"/>
      <c r="G828" s="61"/>
      <c r="H828" s="112" t="str">
        <f>IF(LEN(G828)=0,"",VLOOKUP(VALUE(G828),'Account Codes'!$A$2:$C$788,2,FALSE))</f>
        <v/>
      </c>
      <c r="I828" s="50"/>
      <c r="J828" s="184" t="s">
        <v>18</v>
      </c>
      <c r="K828" s="51"/>
      <c r="L828" s="102">
        <f t="shared" si="96"/>
        <v>0</v>
      </c>
      <c r="M828" s="122">
        <f t="shared" si="97"/>
        <v>0</v>
      </c>
      <c r="N828" s="51"/>
      <c r="O828" s="51"/>
      <c r="P828" s="122">
        <f t="shared" si="98"/>
        <v>0</v>
      </c>
      <c r="Q828" s="179"/>
      <c r="R828" s="175"/>
      <c r="S828" s="176" t="str">
        <f t="shared" si="99"/>
        <v/>
      </c>
      <c r="T828" s="65" t="str">
        <f t="shared" si="100"/>
        <v/>
      </c>
      <c r="U828">
        <f t="shared" si="101"/>
        <v>0</v>
      </c>
      <c r="W828" s="175" t="str">
        <f t="shared" si="102"/>
        <v/>
      </c>
    </row>
    <row r="829" spans="1:23" ht="15" x14ac:dyDescent="0.2">
      <c r="A829" s="102">
        <v>806</v>
      </c>
      <c r="B829" s="104" t="str">
        <f>IF(G829="","",VLOOKUP(G829,'Account Codes'!$A$2:$C$788,3,FALSE))</f>
        <v/>
      </c>
      <c r="C829" s="183" t="str">
        <f t="shared" si="103"/>
        <v/>
      </c>
      <c r="D829" s="81"/>
      <c r="E829" s="112" t="str">
        <f>IF(AND(LEN(D829)&gt;0,LEN(C829)&gt;0),"ERROR - please do not enter internal order AND cost centre",IF(LEN(C829)&gt;0,VLOOKUP(C829,'Account Codes'!$E$2:$F$5001,2,FALSE),IF(LEN(D829)&gt;0,VLOOKUP(D829,'Account Codes'!$H$2:$I$12186,2,FALSE),"")))</f>
        <v/>
      </c>
      <c r="F829" s="81"/>
      <c r="G829" s="61"/>
      <c r="H829" s="112" t="str">
        <f>IF(LEN(G829)=0,"",VLOOKUP(VALUE(G829),'Account Codes'!$A$2:$C$788,2,FALSE))</f>
        <v/>
      </c>
      <c r="I829" s="50"/>
      <c r="J829" s="184" t="s">
        <v>18</v>
      </c>
      <c r="K829" s="51"/>
      <c r="L829" s="102">
        <f t="shared" si="96"/>
        <v>0</v>
      </c>
      <c r="M829" s="122">
        <f t="shared" si="97"/>
        <v>0</v>
      </c>
      <c r="N829" s="51"/>
      <c r="O829" s="51"/>
      <c r="P829" s="122">
        <f t="shared" si="98"/>
        <v>0</v>
      </c>
      <c r="Q829" s="179"/>
      <c r="R829" s="175"/>
      <c r="S829" s="176" t="str">
        <f t="shared" si="99"/>
        <v/>
      </c>
      <c r="T829" s="65" t="str">
        <f t="shared" si="100"/>
        <v/>
      </c>
      <c r="U829">
        <f t="shared" si="101"/>
        <v>0</v>
      </c>
      <c r="W829" s="175" t="str">
        <f t="shared" si="102"/>
        <v/>
      </c>
    </row>
    <row r="830" spans="1:23" ht="15" x14ac:dyDescent="0.2">
      <c r="A830" s="102">
        <v>807</v>
      </c>
      <c r="B830" s="104" t="str">
        <f>IF(G830="","",VLOOKUP(G830,'Account Codes'!$A$2:$C$788,3,FALSE))</f>
        <v/>
      </c>
      <c r="C830" s="183" t="str">
        <f t="shared" si="103"/>
        <v/>
      </c>
      <c r="D830" s="81"/>
      <c r="E830" s="112" t="str">
        <f>IF(AND(LEN(D830)&gt;0,LEN(C830)&gt;0),"ERROR - please do not enter internal order AND cost centre",IF(LEN(C830)&gt;0,VLOOKUP(C830,'Account Codes'!$E$2:$F$5001,2,FALSE),IF(LEN(D830)&gt;0,VLOOKUP(D830,'Account Codes'!$H$2:$I$12186,2,FALSE),"")))</f>
        <v/>
      </c>
      <c r="F830" s="81"/>
      <c r="G830" s="61"/>
      <c r="H830" s="112" t="str">
        <f>IF(LEN(G830)=0,"",VLOOKUP(VALUE(G830),'Account Codes'!$A$2:$C$788,2,FALSE))</f>
        <v/>
      </c>
      <c r="I830" s="50"/>
      <c r="J830" s="184" t="s">
        <v>18</v>
      </c>
      <c r="K830" s="51"/>
      <c r="L830" s="102">
        <f t="shared" si="96"/>
        <v>0</v>
      </c>
      <c r="M830" s="122">
        <f t="shared" si="97"/>
        <v>0</v>
      </c>
      <c r="N830" s="51"/>
      <c r="O830" s="51"/>
      <c r="P830" s="122">
        <f t="shared" si="98"/>
        <v>0</v>
      </c>
      <c r="Q830" s="179"/>
      <c r="R830" s="175"/>
      <c r="S830" s="176" t="str">
        <f t="shared" si="99"/>
        <v/>
      </c>
      <c r="T830" s="65" t="str">
        <f t="shared" si="100"/>
        <v/>
      </c>
      <c r="U830">
        <f t="shared" si="101"/>
        <v>0</v>
      </c>
      <c r="W830" s="175" t="str">
        <f t="shared" si="102"/>
        <v/>
      </c>
    </row>
    <row r="831" spans="1:23" ht="15" x14ac:dyDescent="0.2">
      <c r="A831" s="102">
        <v>808</v>
      </c>
      <c r="B831" s="104" t="str">
        <f>IF(G831="","",VLOOKUP(G831,'Account Codes'!$A$2:$C$788,3,FALSE))</f>
        <v/>
      </c>
      <c r="C831" s="183" t="str">
        <f t="shared" si="103"/>
        <v/>
      </c>
      <c r="D831" s="81"/>
      <c r="E831" s="112" t="str">
        <f>IF(AND(LEN(D831)&gt;0,LEN(C831)&gt;0),"ERROR - please do not enter internal order AND cost centre",IF(LEN(C831)&gt;0,VLOOKUP(C831,'Account Codes'!$E$2:$F$5001,2,FALSE),IF(LEN(D831)&gt;0,VLOOKUP(D831,'Account Codes'!$H$2:$I$12186,2,FALSE),"")))</f>
        <v/>
      </c>
      <c r="F831" s="81"/>
      <c r="G831" s="61"/>
      <c r="H831" s="112" t="str">
        <f>IF(LEN(G831)=0,"",VLOOKUP(VALUE(G831),'Account Codes'!$A$2:$C$788,2,FALSE))</f>
        <v/>
      </c>
      <c r="I831" s="50"/>
      <c r="J831" s="184" t="s">
        <v>18</v>
      </c>
      <c r="K831" s="51"/>
      <c r="L831" s="102">
        <f t="shared" si="96"/>
        <v>0</v>
      </c>
      <c r="M831" s="122">
        <f t="shared" si="97"/>
        <v>0</v>
      </c>
      <c r="N831" s="51"/>
      <c r="O831" s="51"/>
      <c r="P831" s="122">
        <f t="shared" si="98"/>
        <v>0</v>
      </c>
      <c r="Q831" s="179"/>
      <c r="R831" s="175"/>
      <c r="S831" s="176" t="str">
        <f t="shared" si="99"/>
        <v/>
      </c>
      <c r="T831" s="65" t="str">
        <f t="shared" si="100"/>
        <v/>
      </c>
      <c r="U831">
        <f t="shared" si="101"/>
        <v>0</v>
      </c>
      <c r="W831" s="175" t="str">
        <f t="shared" si="102"/>
        <v/>
      </c>
    </row>
    <row r="832" spans="1:23" ht="15" x14ac:dyDescent="0.2">
      <c r="A832" s="102">
        <v>809</v>
      </c>
      <c r="B832" s="104" t="str">
        <f>IF(G832="","",VLOOKUP(G832,'Account Codes'!$A$2:$C$788,3,FALSE))</f>
        <v/>
      </c>
      <c r="C832" s="183" t="str">
        <f t="shared" si="103"/>
        <v/>
      </c>
      <c r="D832" s="81"/>
      <c r="E832" s="112" t="str">
        <f>IF(AND(LEN(D832)&gt;0,LEN(C832)&gt;0),"ERROR - please do not enter internal order AND cost centre",IF(LEN(C832)&gt;0,VLOOKUP(C832,'Account Codes'!$E$2:$F$5001,2,FALSE),IF(LEN(D832)&gt;0,VLOOKUP(D832,'Account Codes'!$H$2:$I$12186,2,FALSE),"")))</f>
        <v/>
      </c>
      <c r="F832" s="81"/>
      <c r="G832" s="61"/>
      <c r="H832" s="112" t="str">
        <f>IF(LEN(G832)=0,"",VLOOKUP(VALUE(G832),'Account Codes'!$A$2:$C$788,2,FALSE))</f>
        <v/>
      </c>
      <c r="I832" s="50"/>
      <c r="J832" s="184" t="s">
        <v>18</v>
      </c>
      <c r="K832" s="51"/>
      <c r="L832" s="102">
        <f t="shared" si="96"/>
        <v>0</v>
      </c>
      <c r="M832" s="122">
        <f t="shared" si="97"/>
        <v>0</v>
      </c>
      <c r="N832" s="51"/>
      <c r="O832" s="51"/>
      <c r="P832" s="122">
        <f t="shared" si="98"/>
        <v>0</v>
      </c>
      <c r="Q832" s="179"/>
      <c r="R832" s="175"/>
      <c r="S832" s="176" t="str">
        <f t="shared" si="99"/>
        <v/>
      </c>
      <c r="T832" s="65" t="str">
        <f t="shared" si="100"/>
        <v/>
      </c>
      <c r="U832">
        <f t="shared" si="101"/>
        <v>0</v>
      </c>
      <c r="W832" s="175" t="str">
        <f t="shared" si="102"/>
        <v/>
      </c>
    </row>
    <row r="833" spans="1:23" ht="15" x14ac:dyDescent="0.2">
      <c r="A833" s="102">
        <v>810</v>
      </c>
      <c r="B833" s="104" t="str">
        <f>IF(G833="","",VLOOKUP(G833,'Account Codes'!$A$2:$C$788,3,FALSE))</f>
        <v/>
      </c>
      <c r="C833" s="183" t="str">
        <f t="shared" si="103"/>
        <v/>
      </c>
      <c r="D833" s="81"/>
      <c r="E833" s="112" t="str">
        <f>IF(AND(LEN(D833)&gt;0,LEN(C833)&gt;0),"ERROR - please do not enter internal order AND cost centre",IF(LEN(C833)&gt;0,VLOOKUP(C833,'Account Codes'!$E$2:$F$5001,2,FALSE),IF(LEN(D833)&gt;0,VLOOKUP(D833,'Account Codes'!$H$2:$I$12186,2,FALSE),"")))</f>
        <v/>
      </c>
      <c r="F833" s="81"/>
      <c r="G833" s="61"/>
      <c r="H833" s="112" t="str">
        <f>IF(LEN(G833)=0,"",VLOOKUP(VALUE(G833),'Account Codes'!$A$2:$C$788,2,FALSE))</f>
        <v/>
      </c>
      <c r="I833" s="50"/>
      <c r="J833" s="184" t="s">
        <v>18</v>
      </c>
      <c r="K833" s="51"/>
      <c r="L833" s="102">
        <f t="shared" si="96"/>
        <v>0</v>
      </c>
      <c r="M833" s="122">
        <f t="shared" si="97"/>
        <v>0</v>
      </c>
      <c r="N833" s="51"/>
      <c r="O833" s="51"/>
      <c r="P833" s="122">
        <f t="shared" si="98"/>
        <v>0</v>
      </c>
      <c r="Q833" s="179"/>
      <c r="R833" s="175"/>
      <c r="S833" s="176" t="str">
        <f t="shared" si="99"/>
        <v/>
      </c>
      <c r="T833" s="65" t="str">
        <f t="shared" si="100"/>
        <v/>
      </c>
      <c r="U833">
        <f t="shared" si="101"/>
        <v>0</v>
      </c>
      <c r="W833" s="175" t="str">
        <f t="shared" si="102"/>
        <v/>
      </c>
    </row>
    <row r="834" spans="1:23" ht="15" x14ac:dyDescent="0.2">
      <c r="A834" s="102">
        <v>811</v>
      </c>
      <c r="B834" s="104" t="str">
        <f>IF(G834="","",VLOOKUP(G834,'Account Codes'!$A$2:$C$788,3,FALSE))</f>
        <v/>
      </c>
      <c r="C834" s="183" t="str">
        <f t="shared" si="103"/>
        <v/>
      </c>
      <c r="D834" s="81"/>
      <c r="E834" s="112" t="str">
        <f>IF(AND(LEN(D834)&gt;0,LEN(C834)&gt;0),"ERROR - please do not enter internal order AND cost centre",IF(LEN(C834)&gt;0,VLOOKUP(C834,'Account Codes'!$E$2:$F$5001,2,FALSE),IF(LEN(D834)&gt;0,VLOOKUP(D834,'Account Codes'!$H$2:$I$12186,2,FALSE),"")))</f>
        <v/>
      </c>
      <c r="F834" s="81"/>
      <c r="G834" s="61"/>
      <c r="H834" s="112" t="str">
        <f>IF(LEN(G834)=0,"",VLOOKUP(VALUE(G834),'Account Codes'!$A$2:$C$788,2,FALSE))</f>
        <v/>
      </c>
      <c r="I834" s="50"/>
      <c r="J834" s="184" t="s">
        <v>18</v>
      </c>
      <c r="K834" s="51"/>
      <c r="L834" s="102">
        <f t="shared" si="96"/>
        <v>0</v>
      </c>
      <c r="M834" s="122">
        <f t="shared" si="97"/>
        <v>0</v>
      </c>
      <c r="N834" s="51"/>
      <c r="O834" s="51"/>
      <c r="P834" s="122">
        <f t="shared" si="98"/>
        <v>0</v>
      </c>
      <c r="Q834" s="179"/>
      <c r="R834" s="175"/>
      <c r="S834" s="176" t="str">
        <f t="shared" si="99"/>
        <v/>
      </c>
      <c r="T834" s="65" t="str">
        <f t="shared" si="100"/>
        <v/>
      </c>
      <c r="U834">
        <f t="shared" si="101"/>
        <v>0</v>
      </c>
      <c r="W834" s="175" t="str">
        <f t="shared" si="102"/>
        <v/>
      </c>
    </row>
    <row r="835" spans="1:23" ht="15" x14ac:dyDescent="0.2">
      <c r="A835" s="102">
        <v>812</v>
      </c>
      <c r="B835" s="104" t="str">
        <f>IF(G835="","",VLOOKUP(G835,'Account Codes'!$A$2:$C$788,3,FALSE))</f>
        <v/>
      </c>
      <c r="C835" s="183" t="str">
        <f t="shared" si="103"/>
        <v/>
      </c>
      <c r="D835" s="81"/>
      <c r="E835" s="112" t="str">
        <f>IF(AND(LEN(D835)&gt;0,LEN(C835)&gt;0),"ERROR - please do not enter internal order AND cost centre",IF(LEN(C835)&gt;0,VLOOKUP(C835,'Account Codes'!$E$2:$F$5001,2,FALSE),IF(LEN(D835)&gt;0,VLOOKUP(D835,'Account Codes'!$H$2:$I$12186,2,FALSE),"")))</f>
        <v/>
      </c>
      <c r="F835" s="81"/>
      <c r="G835" s="61"/>
      <c r="H835" s="112" t="str">
        <f>IF(LEN(G835)=0,"",VLOOKUP(VALUE(G835),'Account Codes'!$A$2:$C$788,2,FALSE))</f>
        <v/>
      </c>
      <c r="I835" s="50"/>
      <c r="J835" s="184" t="s">
        <v>18</v>
      </c>
      <c r="K835" s="51"/>
      <c r="L835" s="102">
        <f t="shared" si="96"/>
        <v>0</v>
      </c>
      <c r="M835" s="122">
        <f t="shared" si="97"/>
        <v>0</v>
      </c>
      <c r="N835" s="51"/>
      <c r="O835" s="51"/>
      <c r="P835" s="122">
        <f t="shared" si="98"/>
        <v>0</v>
      </c>
      <c r="Q835" s="179"/>
      <c r="R835" s="175"/>
      <c r="S835" s="176" t="str">
        <f t="shared" si="99"/>
        <v/>
      </c>
      <c r="T835" s="65" t="str">
        <f t="shared" si="100"/>
        <v/>
      </c>
      <c r="U835">
        <f t="shared" si="101"/>
        <v>0</v>
      </c>
      <c r="W835" s="175" t="str">
        <f t="shared" si="102"/>
        <v/>
      </c>
    </row>
    <row r="836" spans="1:23" ht="15" x14ac:dyDescent="0.2">
      <c r="A836" s="102">
        <v>813</v>
      </c>
      <c r="B836" s="104" t="str">
        <f>IF(G836="","",VLOOKUP(G836,'Account Codes'!$A$2:$C$788,3,FALSE))</f>
        <v/>
      </c>
      <c r="C836" s="183" t="str">
        <f t="shared" si="103"/>
        <v/>
      </c>
      <c r="D836" s="81"/>
      <c r="E836" s="112" t="str">
        <f>IF(AND(LEN(D836)&gt;0,LEN(C836)&gt;0),"ERROR - please do not enter internal order AND cost centre",IF(LEN(C836)&gt;0,VLOOKUP(C836,'Account Codes'!$E$2:$F$5001,2,FALSE),IF(LEN(D836)&gt;0,VLOOKUP(D836,'Account Codes'!$H$2:$I$12186,2,FALSE),"")))</f>
        <v/>
      </c>
      <c r="F836" s="81"/>
      <c r="G836" s="61"/>
      <c r="H836" s="112" t="str">
        <f>IF(LEN(G836)=0,"",VLOOKUP(VALUE(G836),'Account Codes'!$A$2:$C$788,2,FALSE))</f>
        <v/>
      </c>
      <c r="I836" s="50"/>
      <c r="J836" s="184" t="s">
        <v>18</v>
      </c>
      <c r="K836" s="51"/>
      <c r="L836" s="102">
        <f t="shared" si="96"/>
        <v>0</v>
      </c>
      <c r="M836" s="122">
        <f t="shared" si="97"/>
        <v>0</v>
      </c>
      <c r="N836" s="51"/>
      <c r="O836" s="51"/>
      <c r="P836" s="122">
        <f t="shared" si="98"/>
        <v>0</v>
      </c>
      <c r="Q836" s="179"/>
      <c r="R836" s="175"/>
      <c r="S836" s="176" t="str">
        <f t="shared" si="99"/>
        <v/>
      </c>
      <c r="T836" s="65" t="str">
        <f t="shared" si="100"/>
        <v/>
      </c>
      <c r="U836">
        <f t="shared" si="101"/>
        <v>0</v>
      </c>
      <c r="W836" s="175" t="str">
        <f t="shared" si="102"/>
        <v/>
      </c>
    </row>
    <row r="837" spans="1:23" ht="15" x14ac:dyDescent="0.2">
      <c r="A837" s="102">
        <v>814</v>
      </c>
      <c r="B837" s="104" t="str">
        <f>IF(G837="","",VLOOKUP(G837,'Account Codes'!$A$2:$C$788,3,FALSE))</f>
        <v/>
      </c>
      <c r="C837" s="183" t="str">
        <f t="shared" si="103"/>
        <v/>
      </c>
      <c r="D837" s="81"/>
      <c r="E837" s="112" t="str">
        <f>IF(AND(LEN(D837)&gt;0,LEN(C837)&gt;0),"ERROR - please do not enter internal order AND cost centre",IF(LEN(C837)&gt;0,VLOOKUP(C837,'Account Codes'!$E$2:$F$5001,2,FALSE),IF(LEN(D837)&gt;0,VLOOKUP(D837,'Account Codes'!$H$2:$I$12186,2,FALSE),"")))</f>
        <v/>
      </c>
      <c r="F837" s="81"/>
      <c r="G837" s="61"/>
      <c r="H837" s="112" t="str">
        <f>IF(LEN(G837)=0,"",VLOOKUP(VALUE(G837),'Account Codes'!$A$2:$C$788,2,FALSE))</f>
        <v/>
      </c>
      <c r="I837" s="50"/>
      <c r="J837" s="184" t="s">
        <v>18</v>
      </c>
      <c r="K837" s="51"/>
      <c r="L837" s="102">
        <f t="shared" si="96"/>
        <v>0</v>
      </c>
      <c r="M837" s="122">
        <f t="shared" si="97"/>
        <v>0</v>
      </c>
      <c r="N837" s="51"/>
      <c r="O837" s="51"/>
      <c r="P837" s="122">
        <f t="shared" si="98"/>
        <v>0</v>
      </c>
      <c r="Q837" s="179"/>
      <c r="R837" s="175"/>
      <c r="S837" s="176" t="str">
        <f t="shared" si="99"/>
        <v/>
      </c>
      <c r="T837" s="65" t="str">
        <f t="shared" si="100"/>
        <v/>
      </c>
      <c r="U837">
        <f t="shared" si="101"/>
        <v>0</v>
      </c>
      <c r="W837" s="175" t="str">
        <f t="shared" si="102"/>
        <v/>
      </c>
    </row>
    <row r="838" spans="1:23" ht="15" x14ac:dyDescent="0.2">
      <c r="A838" s="102">
        <v>815</v>
      </c>
      <c r="B838" s="104" t="str">
        <f>IF(G838="","",VLOOKUP(G838,'Account Codes'!$A$2:$C$788,3,FALSE))</f>
        <v/>
      </c>
      <c r="C838" s="183" t="str">
        <f t="shared" si="103"/>
        <v/>
      </c>
      <c r="D838" s="81"/>
      <c r="E838" s="112" t="str">
        <f>IF(AND(LEN(D838)&gt;0,LEN(C838)&gt;0),"ERROR - please do not enter internal order AND cost centre",IF(LEN(C838)&gt;0,VLOOKUP(C838,'Account Codes'!$E$2:$F$5001,2,FALSE),IF(LEN(D838)&gt;0,VLOOKUP(D838,'Account Codes'!$H$2:$I$12186,2,FALSE),"")))</f>
        <v/>
      </c>
      <c r="F838" s="81"/>
      <c r="G838" s="61"/>
      <c r="H838" s="112" t="str">
        <f>IF(LEN(G838)=0,"",VLOOKUP(VALUE(G838),'Account Codes'!$A$2:$C$788,2,FALSE))</f>
        <v/>
      </c>
      <c r="I838" s="50"/>
      <c r="J838" s="184" t="s">
        <v>18</v>
      </c>
      <c r="K838" s="51"/>
      <c r="L838" s="102">
        <f t="shared" si="96"/>
        <v>0</v>
      </c>
      <c r="M838" s="122">
        <f t="shared" si="97"/>
        <v>0</v>
      </c>
      <c r="N838" s="51"/>
      <c r="O838" s="51"/>
      <c r="P838" s="122">
        <f t="shared" si="98"/>
        <v>0</v>
      </c>
      <c r="Q838" s="179"/>
      <c r="R838" s="175"/>
      <c r="S838" s="176" t="str">
        <f t="shared" si="99"/>
        <v/>
      </c>
      <c r="T838" s="65" t="str">
        <f t="shared" si="100"/>
        <v/>
      </c>
      <c r="U838">
        <f t="shared" si="101"/>
        <v>0</v>
      </c>
      <c r="W838" s="175" t="str">
        <f t="shared" si="102"/>
        <v/>
      </c>
    </row>
    <row r="839" spans="1:23" ht="15" x14ac:dyDescent="0.2">
      <c r="A839" s="102">
        <v>816</v>
      </c>
      <c r="B839" s="104" t="str">
        <f>IF(G839="","",VLOOKUP(G839,'Account Codes'!$A$2:$C$788,3,FALSE))</f>
        <v/>
      </c>
      <c r="C839" s="183" t="str">
        <f t="shared" si="103"/>
        <v/>
      </c>
      <c r="D839" s="81"/>
      <c r="E839" s="112" t="str">
        <f>IF(AND(LEN(D839)&gt;0,LEN(C839)&gt;0),"ERROR - please do not enter internal order AND cost centre",IF(LEN(C839)&gt;0,VLOOKUP(C839,'Account Codes'!$E$2:$F$5001,2,FALSE),IF(LEN(D839)&gt;0,VLOOKUP(D839,'Account Codes'!$H$2:$I$12186,2,FALSE),"")))</f>
        <v/>
      </c>
      <c r="F839" s="81"/>
      <c r="G839" s="61"/>
      <c r="H839" s="112" t="str">
        <f>IF(LEN(G839)=0,"",VLOOKUP(VALUE(G839),'Account Codes'!$A$2:$C$788,2,FALSE))</f>
        <v/>
      </c>
      <c r="I839" s="50"/>
      <c r="J839" s="184" t="s">
        <v>18</v>
      </c>
      <c r="K839" s="51"/>
      <c r="L839" s="102">
        <f t="shared" si="96"/>
        <v>0</v>
      </c>
      <c r="M839" s="122">
        <f t="shared" si="97"/>
        <v>0</v>
      </c>
      <c r="N839" s="51"/>
      <c r="O839" s="51"/>
      <c r="P839" s="122">
        <f t="shared" si="98"/>
        <v>0</v>
      </c>
      <c r="Q839" s="179"/>
      <c r="R839" s="175"/>
      <c r="S839" s="176" t="str">
        <f t="shared" si="99"/>
        <v/>
      </c>
      <c r="T839" s="65" t="str">
        <f t="shared" si="100"/>
        <v/>
      </c>
      <c r="U839">
        <f t="shared" si="101"/>
        <v>0</v>
      </c>
      <c r="W839" s="175" t="str">
        <f t="shared" si="102"/>
        <v/>
      </c>
    </row>
    <row r="840" spans="1:23" ht="15" x14ac:dyDescent="0.2">
      <c r="A840" s="102">
        <v>817</v>
      </c>
      <c r="B840" s="104" t="str">
        <f>IF(G840="","",VLOOKUP(G840,'Account Codes'!$A$2:$C$788,3,FALSE))</f>
        <v/>
      </c>
      <c r="C840" s="183" t="str">
        <f t="shared" si="103"/>
        <v/>
      </c>
      <c r="D840" s="81"/>
      <c r="E840" s="112" t="str">
        <f>IF(AND(LEN(D840)&gt;0,LEN(C840)&gt;0),"ERROR - please do not enter internal order AND cost centre",IF(LEN(C840)&gt;0,VLOOKUP(C840,'Account Codes'!$E$2:$F$5001,2,FALSE),IF(LEN(D840)&gt;0,VLOOKUP(D840,'Account Codes'!$H$2:$I$12186,2,FALSE),"")))</f>
        <v/>
      </c>
      <c r="F840" s="81"/>
      <c r="G840" s="61"/>
      <c r="H840" s="112" t="str">
        <f>IF(LEN(G840)=0,"",VLOOKUP(VALUE(G840),'Account Codes'!$A$2:$C$788,2,FALSE))</f>
        <v/>
      </c>
      <c r="I840" s="50"/>
      <c r="J840" s="184" t="s">
        <v>18</v>
      </c>
      <c r="K840" s="51"/>
      <c r="L840" s="102">
        <f t="shared" si="96"/>
        <v>0</v>
      </c>
      <c r="M840" s="122">
        <f t="shared" si="97"/>
        <v>0</v>
      </c>
      <c r="N840" s="51"/>
      <c r="O840" s="51"/>
      <c r="P840" s="122">
        <f t="shared" si="98"/>
        <v>0</v>
      </c>
      <c r="Q840" s="179"/>
      <c r="R840" s="175"/>
      <c r="S840" s="176" t="str">
        <f t="shared" si="99"/>
        <v/>
      </c>
      <c r="T840" s="65" t="str">
        <f t="shared" si="100"/>
        <v/>
      </c>
      <c r="U840">
        <f t="shared" si="101"/>
        <v>0</v>
      </c>
      <c r="W840" s="175" t="str">
        <f t="shared" si="102"/>
        <v/>
      </c>
    </row>
    <row r="841" spans="1:23" ht="15" x14ac:dyDescent="0.2">
      <c r="A841" s="102">
        <v>818</v>
      </c>
      <c r="B841" s="104" t="str">
        <f>IF(G841="","",VLOOKUP(G841,'Account Codes'!$A$2:$C$788,3,FALSE))</f>
        <v/>
      </c>
      <c r="C841" s="183" t="str">
        <f t="shared" si="103"/>
        <v/>
      </c>
      <c r="D841" s="81"/>
      <c r="E841" s="112" t="str">
        <f>IF(AND(LEN(D841)&gt;0,LEN(C841)&gt;0),"ERROR - please do not enter internal order AND cost centre",IF(LEN(C841)&gt;0,VLOOKUP(C841,'Account Codes'!$E$2:$F$5001,2,FALSE),IF(LEN(D841)&gt;0,VLOOKUP(D841,'Account Codes'!$H$2:$I$12186,2,FALSE),"")))</f>
        <v/>
      </c>
      <c r="F841" s="81"/>
      <c r="G841" s="61"/>
      <c r="H841" s="112" t="str">
        <f>IF(LEN(G841)=0,"",VLOOKUP(VALUE(G841),'Account Codes'!$A$2:$C$788,2,FALSE))</f>
        <v/>
      </c>
      <c r="I841" s="50"/>
      <c r="J841" s="184" t="s">
        <v>18</v>
      </c>
      <c r="K841" s="51"/>
      <c r="L841" s="102">
        <f t="shared" si="96"/>
        <v>0</v>
      </c>
      <c r="M841" s="122">
        <f t="shared" si="97"/>
        <v>0</v>
      </c>
      <c r="N841" s="51"/>
      <c r="O841" s="51"/>
      <c r="P841" s="122">
        <f t="shared" si="98"/>
        <v>0</v>
      </c>
      <c r="Q841" s="179"/>
      <c r="R841" s="175"/>
      <c r="S841" s="176" t="str">
        <f t="shared" si="99"/>
        <v/>
      </c>
      <c r="T841" s="65" t="str">
        <f t="shared" si="100"/>
        <v/>
      </c>
      <c r="U841">
        <f t="shared" si="101"/>
        <v>0</v>
      </c>
      <c r="W841" s="175" t="str">
        <f t="shared" si="102"/>
        <v/>
      </c>
    </row>
    <row r="842" spans="1:23" ht="15" x14ac:dyDescent="0.2">
      <c r="A842" s="102">
        <v>819</v>
      </c>
      <c r="B842" s="104" t="str">
        <f>IF(G842="","",VLOOKUP(G842,'Account Codes'!$A$2:$C$788,3,FALSE))</f>
        <v/>
      </c>
      <c r="C842" s="183" t="str">
        <f t="shared" si="103"/>
        <v/>
      </c>
      <c r="D842" s="81"/>
      <c r="E842" s="112" t="str">
        <f>IF(AND(LEN(D842)&gt;0,LEN(C842)&gt;0),"ERROR - please do not enter internal order AND cost centre",IF(LEN(C842)&gt;0,VLOOKUP(C842,'Account Codes'!$E$2:$F$5001,2,FALSE),IF(LEN(D842)&gt;0,VLOOKUP(D842,'Account Codes'!$H$2:$I$12186,2,FALSE),"")))</f>
        <v/>
      </c>
      <c r="F842" s="81"/>
      <c r="G842" s="61"/>
      <c r="H842" s="112" t="str">
        <f>IF(LEN(G842)=0,"",VLOOKUP(VALUE(G842),'Account Codes'!$A$2:$C$788,2,FALSE))</f>
        <v/>
      </c>
      <c r="I842" s="50"/>
      <c r="J842" s="184" t="s">
        <v>18</v>
      </c>
      <c r="K842" s="51"/>
      <c r="L842" s="102">
        <f t="shared" si="96"/>
        <v>0</v>
      </c>
      <c r="M842" s="122">
        <f t="shared" si="97"/>
        <v>0</v>
      </c>
      <c r="N842" s="51"/>
      <c r="O842" s="51"/>
      <c r="P842" s="122">
        <f t="shared" si="98"/>
        <v>0</v>
      </c>
      <c r="Q842" s="179"/>
      <c r="R842" s="175"/>
      <c r="S842" s="176" t="str">
        <f t="shared" si="99"/>
        <v/>
      </c>
      <c r="T842" s="65" t="str">
        <f t="shared" si="100"/>
        <v/>
      </c>
      <c r="U842">
        <f t="shared" si="101"/>
        <v>0</v>
      </c>
      <c r="W842" s="175" t="str">
        <f t="shared" si="102"/>
        <v/>
      </c>
    </row>
    <row r="843" spans="1:23" ht="15" x14ac:dyDescent="0.2">
      <c r="A843" s="102">
        <v>820</v>
      </c>
      <c r="B843" s="104" t="str">
        <f>IF(G843="","",VLOOKUP(G843,'Account Codes'!$A$2:$C$788,3,FALSE))</f>
        <v/>
      </c>
      <c r="C843" s="183" t="str">
        <f t="shared" si="103"/>
        <v/>
      </c>
      <c r="D843" s="81"/>
      <c r="E843" s="112" t="str">
        <f>IF(AND(LEN(D843)&gt;0,LEN(C843)&gt;0),"ERROR - please do not enter internal order AND cost centre",IF(LEN(C843)&gt;0,VLOOKUP(C843,'Account Codes'!$E$2:$F$5001,2,FALSE),IF(LEN(D843)&gt;0,VLOOKUP(D843,'Account Codes'!$H$2:$I$12186,2,FALSE),"")))</f>
        <v/>
      </c>
      <c r="F843" s="81"/>
      <c r="G843" s="61"/>
      <c r="H843" s="112" t="str">
        <f>IF(LEN(G843)=0,"",VLOOKUP(VALUE(G843),'Account Codes'!$A$2:$C$788,2,FALSE))</f>
        <v/>
      </c>
      <c r="I843" s="50"/>
      <c r="J843" s="184" t="s">
        <v>18</v>
      </c>
      <c r="K843" s="51"/>
      <c r="L843" s="102">
        <f t="shared" si="96"/>
        <v>0</v>
      </c>
      <c r="M843" s="122">
        <f t="shared" si="97"/>
        <v>0</v>
      </c>
      <c r="N843" s="51"/>
      <c r="O843" s="51"/>
      <c r="P843" s="122">
        <f t="shared" si="98"/>
        <v>0</v>
      </c>
      <c r="Q843" s="179"/>
      <c r="R843" s="175"/>
      <c r="S843" s="176" t="str">
        <f t="shared" si="99"/>
        <v/>
      </c>
      <c r="T843" s="65" t="str">
        <f t="shared" si="100"/>
        <v/>
      </c>
      <c r="U843">
        <f t="shared" si="101"/>
        <v>0</v>
      </c>
      <c r="W843" s="175" t="str">
        <f t="shared" si="102"/>
        <v/>
      </c>
    </row>
    <row r="844" spans="1:23" ht="15" x14ac:dyDescent="0.2">
      <c r="A844" s="102">
        <v>821</v>
      </c>
      <c r="B844" s="104" t="str">
        <f>IF(G844="","",VLOOKUP(G844,'Account Codes'!$A$2:$C$788,3,FALSE))</f>
        <v/>
      </c>
      <c r="C844" s="183" t="str">
        <f t="shared" si="103"/>
        <v/>
      </c>
      <c r="D844" s="81"/>
      <c r="E844" s="112" t="str">
        <f>IF(AND(LEN(D844)&gt;0,LEN(C844)&gt;0),"ERROR - please do not enter internal order AND cost centre",IF(LEN(C844)&gt;0,VLOOKUP(C844,'Account Codes'!$E$2:$F$5001,2,FALSE),IF(LEN(D844)&gt;0,VLOOKUP(D844,'Account Codes'!$H$2:$I$12186,2,FALSE),"")))</f>
        <v/>
      </c>
      <c r="F844" s="81"/>
      <c r="G844" s="61"/>
      <c r="H844" s="112" t="str">
        <f>IF(LEN(G844)=0,"",VLOOKUP(VALUE(G844),'Account Codes'!$A$2:$C$788,2,FALSE))</f>
        <v/>
      </c>
      <c r="I844" s="50"/>
      <c r="J844" s="184" t="s">
        <v>18</v>
      </c>
      <c r="K844" s="51"/>
      <c r="L844" s="102">
        <f t="shared" si="96"/>
        <v>0</v>
      </c>
      <c r="M844" s="122">
        <f t="shared" si="97"/>
        <v>0</v>
      </c>
      <c r="N844" s="51"/>
      <c r="O844" s="51"/>
      <c r="P844" s="122">
        <f t="shared" si="98"/>
        <v>0</v>
      </c>
      <c r="Q844" s="179"/>
      <c r="R844" s="175"/>
      <c r="S844" s="176" t="str">
        <f t="shared" si="99"/>
        <v/>
      </c>
      <c r="T844" s="65" t="str">
        <f t="shared" si="100"/>
        <v/>
      </c>
      <c r="U844">
        <f t="shared" si="101"/>
        <v>0</v>
      </c>
      <c r="W844" s="175" t="str">
        <f t="shared" si="102"/>
        <v/>
      </c>
    </row>
    <row r="845" spans="1:23" ht="15" x14ac:dyDescent="0.2">
      <c r="A845" s="102">
        <v>822</v>
      </c>
      <c r="B845" s="104" t="str">
        <f>IF(G845="","",VLOOKUP(G845,'Account Codes'!$A$2:$C$788,3,FALSE))</f>
        <v/>
      </c>
      <c r="C845" s="183" t="str">
        <f t="shared" si="103"/>
        <v/>
      </c>
      <c r="D845" s="81"/>
      <c r="E845" s="112" t="str">
        <f>IF(AND(LEN(D845)&gt;0,LEN(C845)&gt;0),"ERROR - please do not enter internal order AND cost centre",IF(LEN(C845)&gt;0,VLOOKUP(C845,'Account Codes'!$E$2:$F$5001,2,FALSE),IF(LEN(D845)&gt;0,VLOOKUP(D845,'Account Codes'!$H$2:$I$12186,2,FALSE),"")))</f>
        <v/>
      </c>
      <c r="F845" s="81"/>
      <c r="G845" s="61"/>
      <c r="H845" s="112" t="str">
        <f>IF(LEN(G845)=0,"",VLOOKUP(VALUE(G845),'Account Codes'!$A$2:$C$788,2,FALSE))</f>
        <v/>
      </c>
      <c r="I845" s="50"/>
      <c r="J845" s="184" t="s">
        <v>18</v>
      </c>
      <c r="K845" s="51"/>
      <c r="L845" s="102">
        <f t="shared" si="96"/>
        <v>0</v>
      </c>
      <c r="M845" s="122">
        <f t="shared" si="97"/>
        <v>0</v>
      </c>
      <c r="N845" s="51"/>
      <c r="O845" s="51"/>
      <c r="P845" s="122">
        <f t="shared" si="98"/>
        <v>0</v>
      </c>
      <c r="Q845" s="179"/>
      <c r="R845" s="175"/>
      <c r="S845" s="176" t="str">
        <f t="shared" si="99"/>
        <v/>
      </c>
      <c r="T845" s="65" t="str">
        <f t="shared" si="100"/>
        <v/>
      </c>
      <c r="U845">
        <f t="shared" si="101"/>
        <v>0</v>
      </c>
      <c r="W845" s="175" t="str">
        <f t="shared" si="102"/>
        <v/>
      </c>
    </row>
    <row r="846" spans="1:23" ht="15" x14ac:dyDescent="0.2">
      <c r="A846" s="102">
        <v>823</v>
      </c>
      <c r="B846" s="104" t="str">
        <f>IF(G846="","",VLOOKUP(G846,'Account Codes'!$A$2:$C$788,3,FALSE))</f>
        <v/>
      </c>
      <c r="C846" s="183" t="str">
        <f t="shared" si="103"/>
        <v/>
      </c>
      <c r="D846" s="81"/>
      <c r="E846" s="112" t="str">
        <f>IF(AND(LEN(D846)&gt;0,LEN(C846)&gt;0),"ERROR - please do not enter internal order AND cost centre",IF(LEN(C846)&gt;0,VLOOKUP(C846,'Account Codes'!$E$2:$F$5001,2,FALSE),IF(LEN(D846)&gt;0,VLOOKUP(D846,'Account Codes'!$H$2:$I$12186,2,FALSE),"")))</f>
        <v/>
      </c>
      <c r="F846" s="81"/>
      <c r="G846" s="61"/>
      <c r="H846" s="112" t="str">
        <f>IF(LEN(G846)=0,"",VLOOKUP(VALUE(G846),'Account Codes'!$A$2:$C$788,2,FALSE))</f>
        <v/>
      </c>
      <c r="I846" s="50"/>
      <c r="J846" s="184" t="s">
        <v>18</v>
      </c>
      <c r="K846" s="51"/>
      <c r="L846" s="102">
        <f t="shared" si="96"/>
        <v>0</v>
      </c>
      <c r="M846" s="122">
        <f t="shared" si="97"/>
        <v>0</v>
      </c>
      <c r="N846" s="51"/>
      <c r="O846" s="51"/>
      <c r="P846" s="122">
        <f t="shared" si="98"/>
        <v>0</v>
      </c>
      <c r="Q846" s="179"/>
      <c r="R846" s="175"/>
      <c r="S846" s="176" t="str">
        <f t="shared" si="99"/>
        <v/>
      </c>
      <c r="T846" s="65" t="str">
        <f t="shared" si="100"/>
        <v/>
      </c>
      <c r="U846">
        <f t="shared" si="101"/>
        <v>0</v>
      </c>
      <c r="W846" s="175" t="str">
        <f t="shared" si="102"/>
        <v/>
      </c>
    </row>
    <row r="847" spans="1:23" ht="15" x14ac:dyDescent="0.2">
      <c r="A847" s="102">
        <v>824</v>
      </c>
      <c r="B847" s="104" t="str">
        <f>IF(G847="","",VLOOKUP(G847,'Account Codes'!$A$2:$C$788,3,FALSE))</f>
        <v/>
      </c>
      <c r="C847" s="183" t="str">
        <f t="shared" si="103"/>
        <v/>
      </c>
      <c r="D847" s="81"/>
      <c r="E847" s="112" t="str">
        <f>IF(AND(LEN(D847)&gt;0,LEN(C847)&gt;0),"ERROR - please do not enter internal order AND cost centre",IF(LEN(C847)&gt;0,VLOOKUP(C847,'Account Codes'!$E$2:$F$5001,2,FALSE),IF(LEN(D847)&gt;0,VLOOKUP(D847,'Account Codes'!$H$2:$I$12186,2,FALSE),"")))</f>
        <v/>
      </c>
      <c r="F847" s="81"/>
      <c r="G847" s="61"/>
      <c r="H847" s="112" t="str">
        <f>IF(LEN(G847)=0,"",VLOOKUP(VALUE(G847),'Account Codes'!$A$2:$C$788,2,FALSE))</f>
        <v/>
      </c>
      <c r="I847" s="50"/>
      <c r="J847" s="184" t="s">
        <v>18</v>
      </c>
      <c r="K847" s="51"/>
      <c r="L847" s="102">
        <f t="shared" si="96"/>
        <v>0</v>
      </c>
      <c r="M847" s="122">
        <f t="shared" si="97"/>
        <v>0</v>
      </c>
      <c r="N847" s="51"/>
      <c r="O847" s="51"/>
      <c r="P847" s="122">
        <f t="shared" si="98"/>
        <v>0</v>
      </c>
      <c r="Q847" s="179"/>
      <c r="R847" s="175"/>
      <c r="S847" s="176" t="str">
        <f t="shared" si="99"/>
        <v/>
      </c>
      <c r="T847" s="65" t="str">
        <f t="shared" si="100"/>
        <v/>
      </c>
      <c r="U847">
        <f t="shared" si="101"/>
        <v>0</v>
      </c>
      <c r="W847" s="175" t="str">
        <f t="shared" si="102"/>
        <v/>
      </c>
    </row>
    <row r="848" spans="1:23" ht="15" x14ac:dyDescent="0.2">
      <c r="A848" s="102">
        <v>825</v>
      </c>
      <c r="B848" s="104" t="str">
        <f>IF(G848="","",VLOOKUP(G848,'Account Codes'!$A$2:$C$788,3,FALSE))</f>
        <v/>
      </c>
      <c r="C848" s="183" t="str">
        <f t="shared" si="103"/>
        <v/>
      </c>
      <c r="D848" s="81"/>
      <c r="E848" s="112" t="str">
        <f>IF(AND(LEN(D848)&gt;0,LEN(C848)&gt;0),"ERROR - please do not enter internal order AND cost centre",IF(LEN(C848)&gt;0,VLOOKUP(C848,'Account Codes'!$E$2:$F$5001,2,FALSE),IF(LEN(D848)&gt;0,VLOOKUP(D848,'Account Codes'!$H$2:$I$12186,2,FALSE),"")))</f>
        <v/>
      </c>
      <c r="F848" s="81"/>
      <c r="G848" s="61"/>
      <c r="H848" s="112" t="str">
        <f>IF(LEN(G848)=0,"",VLOOKUP(VALUE(G848),'Account Codes'!$A$2:$C$788,2,FALSE))</f>
        <v/>
      </c>
      <c r="I848" s="50"/>
      <c r="J848" s="184" t="s">
        <v>18</v>
      </c>
      <c r="K848" s="51"/>
      <c r="L848" s="102">
        <f t="shared" si="96"/>
        <v>0</v>
      </c>
      <c r="M848" s="122">
        <f t="shared" si="97"/>
        <v>0</v>
      </c>
      <c r="N848" s="51"/>
      <c r="O848" s="51"/>
      <c r="P848" s="122">
        <f t="shared" si="98"/>
        <v>0</v>
      </c>
      <c r="Q848" s="179"/>
      <c r="R848" s="175"/>
      <c r="S848" s="176" t="str">
        <f t="shared" si="99"/>
        <v/>
      </c>
      <c r="T848" s="65" t="str">
        <f t="shared" si="100"/>
        <v/>
      </c>
      <c r="U848">
        <f t="shared" si="101"/>
        <v>0</v>
      </c>
      <c r="W848" s="175" t="str">
        <f t="shared" si="102"/>
        <v/>
      </c>
    </row>
    <row r="849" spans="1:23" ht="15" x14ac:dyDescent="0.2">
      <c r="A849" s="102">
        <v>826</v>
      </c>
      <c r="B849" s="104" t="str">
        <f>IF(G849="","",VLOOKUP(G849,'Account Codes'!$A$2:$C$788,3,FALSE))</f>
        <v/>
      </c>
      <c r="C849" s="183" t="str">
        <f t="shared" si="103"/>
        <v/>
      </c>
      <c r="D849" s="81"/>
      <c r="E849" s="112" t="str">
        <f>IF(AND(LEN(D849)&gt;0,LEN(C849)&gt;0),"ERROR - please do not enter internal order AND cost centre",IF(LEN(C849)&gt;0,VLOOKUP(C849,'Account Codes'!$E$2:$F$5001,2,FALSE),IF(LEN(D849)&gt;0,VLOOKUP(D849,'Account Codes'!$H$2:$I$12186,2,FALSE),"")))</f>
        <v/>
      </c>
      <c r="F849" s="81"/>
      <c r="G849" s="61"/>
      <c r="H849" s="112" t="str">
        <f>IF(LEN(G849)=0,"",VLOOKUP(VALUE(G849),'Account Codes'!$A$2:$C$788,2,FALSE))</f>
        <v/>
      </c>
      <c r="I849" s="50"/>
      <c r="J849" s="184" t="s">
        <v>18</v>
      </c>
      <c r="K849" s="51"/>
      <c r="L849" s="102">
        <f t="shared" si="96"/>
        <v>0</v>
      </c>
      <c r="M849" s="122">
        <f t="shared" si="97"/>
        <v>0</v>
      </c>
      <c r="N849" s="51"/>
      <c r="O849" s="51"/>
      <c r="P849" s="122">
        <f t="shared" si="98"/>
        <v>0</v>
      </c>
      <c r="Q849" s="179"/>
      <c r="R849" s="175"/>
      <c r="S849" s="176" t="str">
        <f t="shared" si="99"/>
        <v/>
      </c>
      <c r="T849" s="65" t="str">
        <f t="shared" si="100"/>
        <v/>
      </c>
      <c r="U849">
        <f t="shared" si="101"/>
        <v>0</v>
      </c>
      <c r="W849" s="175" t="str">
        <f t="shared" si="102"/>
        <v/>
      </c>
    </row>
    <row r="850" spans="1:23" ht="15" x14ac:dyDescent="0.2">
      <c r="A850" s="102">
        <v>827</v>
      </c>
      <c r="B850" s="104" t="str">
        <f>IF(G850="","",VLOOKUP(G850,'Account Codes'!$A$2:$C$788,3,FALSE))</f>
        <v/>
      </c>
      <c r="C850" s="183" t="str">
        <f t="shared" si="103"/>
        <v/>
      </c>
      <c r="D850" s="81"/>
      <c r="E850" s="112" t="str">
        <f>IF(AND(LEN(D850)&gt;0,LEN(C850)&gt;0),"ERROR - please do not enter internal order AND cost centre",IF(LEN(C850)&gt;0,VLOOKUP(C850,'Account Codes'!$E$2:$F$5001,2,FALSE),IF(LEN(D850)&gt;0,VLOOKUP(D850,'Account Codes'!$H$2:$I$12186,2,FALSE),"")))</f>
        <v/>
      </c>
      <c r="F850" s="81"/>
      <c r="G850" s="61"/>
      <c r="H850" s="112" t="str">
        <f>IF(LEN(G850)=0,"",VLOOKUP(VALUE(G850),'Account Codes'!$A$2:$C$788,2,FALSE))</f>
        <v/>
      </c>
      <c r="I850" s="50"/>
      <c r="J850" s="184" t="s">
        <v>18</v>
      </c>
      <c r="K850" s="51"/>
      <c r="L850" s="102">
        <f t="shared" si="96"/>
        <v>0</v>
      </c>
      <c r="M850" s="122">
        <f t="shared" si="97"/>
        <v>0</v>
      </c>
      <c r="N850" s="51"/>
      <c r="O850" s="51"/>
      <c r="P850" s="122">
        <f t="shared" si="98"/>
        <v>0</v>
      </c>
      <c r="Q850" s="179"/>
      <c r="R850" s="175"/>
      <c r="S850" s="176" t="str">
        <f t="shared" si="99"/>
        <v/>
      </c>
      <c r="T850" s="65" t="str">
        <f t="shared" si="100"/>
        <v/>
      </c>
      <c r="U850">
        <f t="shared" si="101"/>
        <v>0</v>
      </c>
      <c r="W850" s="175" t="str">
        <f t="shared" si="102"/>
        <v/>
      </c>
    </row>
    <row r="851" spans="1:23" ht="15" x14ac:dyDescent="0.2">
      <c r="A851" s="102">
        <v>828</v>
      </c>
      <c r="B851" s="104" t="str">
        <f>IF(G851="","",VLOOKUP(G851,'Account Codes'!$A$2:$C$788,3,FALSE))</f>
        <v/>
      </c>
      <c r="C851" s="183" t="str">
        <f t="shared" si="103"/>
        <v/>
      </c>
      <c r="D851" s="81"/>
      <c r="E851" s="112" t="str">
        <f>IF(AND(LEN(D851)&gt;0,LEN(C851)&gt;0),"ERROR - please do not enter internal order AND cost centre",IF(LEN(C851)&gt;0,VLOOKUP(C851,'Account Codes'!$E$2:$F$5001,2,FALSE),IF(LEN(D851)&gt;0,VLOOKUP(D851,'Account Codes'!$H$2:$I$12186,2,FALSE),"")))</f>
        <v/>
      </c>
      <c r="F851" s="81"/>
      <c r="G851" s="61"/>
      <c r="H851" s="112" t="str">
        <f>IF(LEN(G851)=0,"",VLOOKUP(VALUE(G851),'Account Codes'!$A$2:$C$788,2,FALSE))</f>
        <v/>
      </c>
      <c r="I851" s="50"/>
      <c r="J851" s="184" t="s">
        <v>18</v>
      </c>
      <c r="K851" s="51"/>
      <c r="L851" s="102">
        <f t="shared" si="96"/>
        <v>0</v>
      </c>
      <c r="M851" s="122">
        <f t="shared" si="97"/>
        <v>0</v>
      </c>
      <c r="N851" s="51"/>
      <c r="O851" s="51"/>
      <c r="P851" s="122">
        <f t="shared" si="98"/>
        <v>0</v>
      </c>
      <c r="Q851" s="179"/>
      <c r="R851" s="175"/>
      <c r="S851" s="176" t="str">
        <f t="shared" si="99"/>
        <v/>
      </c>
      <c r="T851" s="65" t="str">
        <f t="shared" si="100"/>
        <v/>
      </c>
      <c r="U851">
        <f t="shared" si="101"/>
        <v>0</v>
      </c>
      <c r="W851" s="175" t="str">
        <f t="shared" si="102"/>
        <v/>
      </c>
    </row>
    <row r="852" spans="1:23" ht="15" x14ac:dyDescent="0.2">
      <c r="A852" s="102">
        <v>829</v>
      </c>
      <c r="B852" s="104" t="str">
        <f>IF(G852="","",VLOOKUP(G852,'Account Codes'!$A$2:$C$788,3,FALSE))</f>
        <v/>
      </c>
      <c r="C852" s="183" t="str">
        <f t="shared" si="103"/>
        <v/>
      </c>
      <c r="D852" s="81"/>
      <c r="E852" s="112" t="str">
        <f>IF(AND(LEN(D852)&gt;0,LEN(C852)&gt;0),"ERROR - please do not enter internal order AND cost centre",IF(LEN(C852)&gt;0,VLOOKUP(C852,'Account Codes'!$E$2:$F$5001,2,FALSE),IF(LEN(D852)&gt;0,VLOOKUP(D852,'Account Codes'!$H$2:$I$12186,2,FALSE),"")))</f>
        <v/>
      </c>
      <c r="F852" s="81"/>
      <c r="G852" s="61"/>
      <c r="H852" s="112" t="str">
        <f>IF(LEN(G852)=0,"",VLOOKUP(VALUE(G852),'Account Codes'!$A$2:$C$788,2,FALSE))</f>
        <v/>
      </c>
      <c r="I852" s="50"/>
      <c r="J852" s="184" t="s">
        <v>18</v>
      </c>
      <c r="K852" s="51"/>
      <c r="L852" s="102">
        <f t="shared" si="96"/>
        <v>0</v>
      </c>
      <c r="M852" s="122">
        <f t="shared" si="97"/>
        <v>0</v>
      </c>
      <c r="N852" s="51"/>
      <c r="O852" s="51"/>
      <c r="P852" s="122">
        <f t="shared" si="98"/>
        <v>0</v>
      </c>
      <c r="Q852" s="179"/>
      <c r="R852" s="175"/>
      <c r="S852" s="176" t="str">
        <f t="shared" si="99"/>
        <v/>
      </c>
      <c r="T852" s="65" t="str">
        <f t="shared" si="100"/>
        <v/>
      </c>
      <c r="U852">
        <f t="shared" si="101"/>
        <v>0</v>
      </c>
      <c r="W852" s="175" t="str">
        <f t="shared" si="102"/>
        <v/>
      </c>
    </row>
    <row r="853" spans="1:23" ht="15" x14ac:dyDescent="0.2">
      <c r="A853" s="102">
        <v>830</v>
      </c>
      <c r="B853" s="104" t="str">
        <f>IF(G853="","",VLOOKUP(G853,'Account Codes'!$A$2:$C$788,3,FALSE))</f>
        <v/>
      </c>
      <c r="C853" s="183" t="str">
        <f t="shared" si="103"/>
        <v/>
      </c>
      <c r="D853" s="81"/>
      <c r="E853" s="112" t="str">
        <f>IF(AND(LEN(D853)&gt;0,LEN(C853)&gt;0),"ERROR - please do not enter internal order AND cost centre",IF(LEN(C853)&gt;0,VLOOKUP(C853,'Account Codes'!$E$2:$F$5001,2,FALSE),IF(LEN(D853)&gt;0,VLOOKUP(D853,'Account Codes'!$H$2:$I$12186,2,FALSE),"")))</f>
        <v/>
      </c>
      <c r="F853" s="81"/>
      <c r="G853" s="61"/>
      <c r="H853" s="112" t="str">
        <f>IF(LEN(G853)=0,"",VLOOKUP(VALUE(G853),'Account Codes'!$A$2:$C$788,2,FALSE))</f>
        <v/>
      </c>
      <c r="I853" s="50"/>
      <c r="J853" s="184" t="s">
        <v>18</v>
      </c>
      <c r="K853" s="51"/>
      <c r="L853" s="102">
        <f t="shared" si="96"/>
        <v>0</v>
      </c>
      <c r="M853" s="122">
        <f t="shared" si="97"/>
        <v>0</v>
      </c>
      <c r="N853" s="51"/>
      <c r="O853" s="51"/>
      <c r="P853" s="122">
        <f t="shared" si="98"/>
        <v>0</v>
      </c>
      <c r="Q853" s="179"/>
      <c r="R853" s="175"/>
      <c r="S853" s="176" t="str">
        <f t="shared" si="99"/>
        <v/>
      </c>
      <c r="T853" s="65" t="str">
        <f t="shared" si="100"/>
        <v/>
      </c>
      <c r="U853">
        <f t="shared" si="101"/>
        <v>0</v>
      </c>
      <c r="W853" s="175" t="str">
        <f t="shared" si="102"/>
        <v/>
      </c>
    </row>
    <row r="854" spans="1:23" ht="15" x14ac:dyDescent="0.2">
      <c r="A854" s="102">
        <v>831</v>
      </c>
      <c r="B854" s="104" t="str">
        <f>IF(G854="","",VLOOKUP(G854,'Account Codes'!$A$2:$C$788,3,FALSE))</f>
        <v/>
      </c>
      <c r="C854" s="183" t="str">
        <f t="shared" si="103"/>
        <v/>
      </c>
      <c r="D854" s="81"/>
      <c r="E854" s="112" t="str">
        <f>IF(AND(LEN(D854)&gt;0,LEN(C854)&gt;0),"ERROR - please do not enter internal order AND cost centre",IF(LEN(C854)&gt;0,VLOOKUP(C854,'Account Codes'!$E$2:$F$5001,2,FALSE),IF(LEN(D854)&gt;0,VLOOKUP(D854,'Account Codes'!$H$2:$I$12186,2,FALSE),"")))</f>
        <v/>
      </c>
      <c r="F854" s="81"/>
      <c r="G854" s="61"/>
      <c r="H854" s="112" t="str">
        <f>IF(LEN(G854)=0,"",VLOOKUP(VALUE(G854),'Account Codes'!$A$2:$C$788,2,FALSE))</f>
        <v/>
      </c>
      <c r="I854" s="50"/>
      <c r="J854" s="184" t="s">
        <v>18</v>
      </c>
      <c r="K854" s="51"/>
      <c r="L854" s="102">
        <f t="shared" si="96"/>
        <v>0</v>
      </c>
      <c r="M854" s="122">
        <f t="shared" si="97"/>
        <v>0</v>
      </c>
      <c r="N854" s="51"/>
      <c r="O854" s="51"/>
      <c r="P854" s="122">
        <f t="shared" si="98"/>
        <v>0</v>
      </c>
      <c r="Q854" s="179"/>
      <c r="R854" s="175"/>
      <c r="S854" s="176" t="str">
        <f t="shared" si="99"/>
        <v/>
      </c>
      <c r="T854" s="65" t="str">
        <f t="shared" si="100"/>
        <v/>
      </c>
      <c r="U854">
        <f t="shared" si="101"/>
        <v>0</v>
      </c>
      <c r="W854" s="175" t="str">
        <f t="shared" si="102"/>
        <v/>
      </c>
    </row>
    <row r="855" spans="1:23" ht="15" x14ac:dyDescent="0.2">
      <c r="A855" s="102">
        <v>832</v>
      </c>
      <c r="B855" s="104" t="str">
        <f>IF(G855="","",VLOOKUP(G855,'Account Codes'!$A$2:$C$788,3,FALSE))</f>
        <v/>
      </c>
      <c r="C855" s="183" t="str">
        <f t="shared" si="103"/>
        <v/>
      </c>
      <c r="D855" s="81"/>
      <c r="E855" s="112" t="str">
        <f>IF(AND(LEN(D855)&gt;0,LEN(C855)&gt;0),"ERROR - please do not enter internal order AND cost centre",IF(LEN(C855)&gt;0,VLOOKUP(C855,'Account Codes'!$E$2:$F$5001,2,FALSE),IF(LEN(D855)&gt;0,VLOOKUP(D855,'Account Codes'!$H$2:$I$12186,2,FALSE),"")))</f>
        <v/>
      </c>
      <c r="F855" s="81"/>
      <c r="G855" s="61"/>
      <c r="H855" s="112" t="str">
        <f>IF(LEN(G855)=0,"",VLOOKUP(VALUE(G855),'Account Codes'!$A$2:$C$788,2,FALSE))</f>
        <v/>
      </c>
      <c r="I855" s="50"/>
      <c r="J855" s="184" t="s">
        <v>18</v>
      </c>
      <c r="K855" s="51"/>
      <c r="L855" s="102">
        <f t="shared" si="96"/>
        <v>0</v>
      </c>
      <c r="M855" s="122">
        <f t="shared" si="97"/>
        <v>0</v>
      </c>
      <c r="N855" s="51"/>
      <c r="O855" s="51"/>
      <c r="P855" s="122">
        <f t="shared" si="98"/>
        <v>0</v>
      </c>
      <c r="Q855" s="179"/>
      <c r="R855" s="175"/>
      <c r="S855" s="176" t="str">
        <f t="shared" si="99"/>
        <v/>
      </c>
      <c r="T855" s="65" t="str">
        <f t="shared" si="100"/>
        <v/>
      </c>
      <c r="U855">
        <f t="shared" si="101"/>
        <v>0</v>
      </c>
      <c r="W855" s="175" t="str">
        <f t="shared" si="102"/>
        <v/>
      </c>
    </row>
    <row r="856" spans="1:23" ht="15" x14ac:dyDescent="0.2">
      <c r="A856" s="102">
        <v>833</v>
      </c>
      <c r="B856" s="104" t="str">
        <f>IF(G856="","",VLOOKUP(G856,'Account Codes'!$A$2:$C$788,3,FALSE))</f>
        <v/>
      </c>
      <c r="C856" s="183" t="str">
        <f t="shared" si="103"/>
        <v/>
      </c>
      <c r="D856" s="81"/>
      <c r="E856" s="112" t="str">
        <f>IF(AND(LEN(D856)&gt;0,LEN(C856)&gt;0),"ERROR - please do not enter internal order AND cost centre",IF(LEN(C856)&gt;0,VLOOKUP(C856,'Account Codes'!$E$2:$F$5001,2,FALSE),IF(LEN(D856)&gt;0,VLOOKUP(D856,'Account Codes'!$H$2:$I$12186,2,FALSE),"")))</f>
        <v/>
      </c>
      <c r="F856" s="81"/>
      <c r="G856" s="61"/>
      <c r="H856" s="112" t="str">
        <f>IF(LEN(G856)=0,"",VLOOKUP(VALUE(G856),'Account Codes'!$A$2:$C$788,2,FALSE))</f>
        <v/>
      </c>
      <c r="I856" s="50"/>
      <c r="J856" s="184" t="s">
        <v>18</v>
      </c>
      <c r="K856" s="51"/>
      <c r="L856" s="102">
        <f t="shared" si="96"/>
        <v>0</v>
      </c>
      <c r="M856" s="122">
        <f t="shared" si="97"/>
        <v>0</v>
      </c>
      <c r="N856" s="51"/>
      <c r="O856" s="51"/>
      <c r="P856" s="122">
        <f t="shared" si="98"/>
        <v>0</v>
      </c>
      <c r="Q856" s="179"/>
      <c r="R856" s="175"/>
      <c r="S856" s="176" t="str">
        <f t="shared" si="99"/>
        <v/>
      </c>
      <c r="T856" s="65" t="str">
        <f t="shared" si="100"/>
        <v/>
      </c>
      <c r="U856">
        <f t="shared" si="101"/>
        <v>0</v>
      </c>
      <c r="W856" s="175" t="str">
        <f t="shared" si="102"/>
        <v/>
      </c>
    </row>
    <row r="857" spans="1:23" ht="15" x14ac:dyDescent="0.2">
      <c r="A857" s="102">
        <v>834</v>
      </c>
      <c r="B857" s="104" t="str">
        <f>IF(G857="","",VLOOKUP(G857,'Account Codes'!$A$2:$C$788,3,FALSE))</f>
        <v/>
      </c>
      <c r="C857" s="183" t="str">
        <f t="shared" si="103"/>
        <v/>
      </c>
      <c r="D857" s="81"/>
      <c r="E857" s="112" t="str">
        <f>IF(AND(LEN(D857)&gt;0,LEN(C857)&gt;0),"ERROR - please do not enter internal order AND cost centre",IF(LEN(C857)&gt;0,VLOOKUP(C857,'Account Codes'!$E$2:$F$5001,2,FALSE),IF(LEN(D857)&gt;0,VLOOKUP(D857,'Account Codes'!$H$2:$I$12186,2,FALSE),"")))</f>
        <v/>
      </c>
      <c r="F857" s="81"/>
      <c r="G857" s="61"/>
      <c r="H857" s="112" t="str">
        <f>IF(LEN(G857)=0,"",VLOOKUP(VALUE(G857),'Account Codes'!$A$2:$C$788,2,FALSE))</f>
        <v/>
      </c>
      <c r="I857" s="50"/>
      <c r="J857" s="184" t="s">
        <v>18</v>
      </c>
      <c r="K857" s="51"/>
      <c r="L857" s="102">
        <f t="shared" ref="L857:L920" si="104">IF((M857+P857)&gt;49,("ERROR!"),SUM(M857+P857))</f>
        <v>0</v>
      </c>
      <c r="M857" s="122">
        <f t="shared" ref="M857:M920" si="105">LEN(K857)</f>
        <v>0</v>
      </c>
      <c r="N857" s="51"/>
      <c r="O857" s="51"/>
      <c r="P857" s="122">
        <f t="shared" ref="P857:P920" si="106">LEN(O857)</f>
        <v>0</v>
      </c>
      <c r="Q857" s="179"/>
      <c r="R857" s="175"/>
      <c r="S857" s="176" t="str">
        <f t="shared" ref="S857:S920" si="107">IF(G857="","",IF(N857="",1,""))</f>
        <v/>
      </c>
      <c r="T857" s="65" t="str">
        <f t="shared" ref="T857:T920" si="108">IF(G857="","",IF(O857="",1,""))</f>
        <v/>
      </c>
      <c r="U857">
        <f t="shared" ref="U857:U920" si="109">SUM(S857:T857)</f>
        <v>0</v>
      </c>
      <c r="W857" s="175" t="str">
        <f t="shared" ref="W857:W920" si="110">IF(U857=0,"","Please enter a value for Counter Party Type and Name")</f>
        <v/>
      </c>
    </row>
    <row r="858" spans="1:23" ht="15" x14ac:dyDescent="0.2">
      <c r="A858" s="102">
        <v>835</v>
      </c>
      <c r="B858" s="104" t="str">
        <f>IF(G858="","",VLOOKUP(G858,'Account Codes'!$A$2:$C$788,3,FALSE))</f>
        <v/>
      </c>
      <c r="C858" s="183" t="str">
        <f t="shared" ref="C858:C921" si="111">IF(G857="","",$N$2)</f>
        <v/>
      </c>
      <c r="D858" s="81"/>
      <c r="E858" s="112" t="str">
        <f>IF(AND(LEN(D858)&gt;0,LEN(C858)&gt;0),"ERROR - please do not enter internal order AND cost centre",IF(LEN(C858)&gt;0,VLOOKUP(C858,'Account Codes'!$E$2:$F$5001,2,FALSE),IF(LEN(D858)&gt;0,VLOOKUP(D858,'Account Codes'!$H$2:$I$12186,2,FALSE),"")))</f>
        <v/>
      </c>
      <c r="F858" s="81"/>
      <c r="G858" s="61"/>
      <c r="H858" s="112" t="str">
        <f>IF(LEN(G858)=0,"",VLOOKUP(VALUE(G858),'Account Codes'!$A$2:$C$788,2,FALSE))</f>
        <v/>
      </c>
      <c r="I858" s="50"/>
      <c r="J858" s="184" t="s">
        <v>18</v>
      </c>
      <c r="K858" s="51"/>
      <c r="L858" s="102">
        <f t="shared" si="104"/>
        <v>0</v>
      </c>
      <c r="M858" s="122">
        <f t="shared" si="105"/>
        <v>0</v>
      </c>
      <c r="N858" s="51"/>
      <c r="O858" s="51"/>
      <c r="P858" s="122">
        <f t="shared" si="106"/>
        <v>0</v>
      </c>
      <c r="Q858" s="179"/>
      <c r="R858" s="175"/>
      <c r="S858" s="176" t="str">
        <f t="shared" si="107"/>
        <v/>
      </c>
      <c r="T858" s="65" t="str">
        <f t="shared" si="108"/>
        <v/>
      </c>
      <c r="U858">
        <f t="shared" si="109"/>
        <v>0</v>
      </c>
      <c r="W858" s="175" t="str">
        <f t="shared" si="110"/>
        <v/>
      </c>
    </row>
    <row r="859" spans="1:23" ht="15" x14ac:dyDescent="0.2">
      <c r="A859" s="102">
        <v>836</v>
      </c>
      <c r="B859" s="104" t="str">
        <f>IF(G859="","",VLOOKUP(G859,'Account Codes'!$A$2:$C$788,3,FALSE))</f>
        <v/>
      </c>
      <c r="C859" s="183" t="str">
        <f t="shared" si="111"/>
        <v/>
      </c>
      <c r="D859" s="81"/>
      <c r="E859" s="112" t="str">
        <f>IF(AND(LEN(D859)&gt;0,LEN(C859)&gt;0),"ERROR - please do not enter internal order AND cost centre",IF(LEN(C859)&gt;0,VLOOKUP(C859,'Account Codes'!$E$2:$F$5001,2,FALSE),IF(LEN(D859)&gt;0,VLOOKUP(D859,'Account Codes'!$H$2:$I$12186,2,FALSE),"")))</f>
        <v/>
      </c>
      <c r="F859" s="81"/>
      <c r="G859" s="61"/>
      <c r="H859" s="112" t="str">
        <f>IF(LEN(G859)=0,"",VLOOKUP(VALUE(G859),'Account Codes'!$A$2:$C$788,2,FALSE))</f>
        <v/>
      </c>
      <c r="I859" s="50"/>
      <c r="J859" s="184" t="s">
        <v>18</v>
      </c>
      <c r="K859" s="51"/>
      <c r="L859" s="102">
        <f t="shared" si="104"/>
        <v>0</v>
      </c>
      <c r="M859" s="122">
        <f t="shared" si="105"/>
        <v>0</v>
      </c>
      <c r="N859" s="51"/>
      <c r="O859" s="51"/>
      <c r="P859" s="122">
        <f t="shared" si="106"/>
        <v>0</v>
      </c>
      <c r="Q859" s="179"/>
      <c r="R859" s="175"/>
      <c r="S859" s="176" t="str">
        <f t="shared" si="107"/>
        <v/>
      </c>
      <c r="T859" s="65" t="str">
        <f t="shared" si="108"/>
        <v/>
      </c>
      <c r="U859">
        <f t="shared" si="109"/>
        <v>0</v>
      </c>
      <c r="W859" s="175" t="str">
        <f t="shared" si="110"/>
        <v/>
      </c>
    </row>
    <row r="860" spans="1:23" ht="15" x14ac:dyDescent="0.2">
      <c r="A860" s="102">
        <v>837</v>
      </c>
      <c r="B860" s="104" t="str">
        <f>IF(G860="","",VLOOKUP(G860,'Account Codes'!$A$2:$C$788,3,FALSE))</f>
        <v/>
      </c>
      <c r="C860" s="183" t="str">
        <f t="shared" si="111"/>
        <v/>
      </c>
      <c r="D860" s="81"/>
      <c r="E860" s="112" t="str">
        <f>IF(AND(LEN(D860)&gt;0,LEN(C860)&gt;0),"ERROR - please do not enter internal order AND cost centre",IF(LEN(C860)&gt;0,VLOOKUP(C860,'Account Codes'!$E$2:$F$5001,2,FALSE),IF(LEN(D860)&gt;0,VLOOKUP(D860,'Account Codes'!$H$2:$I$12186,2,FALSE),"")))</f>
        <v/>
      </c>
      <c r="F860" s="81"/>
      <c r="G860" s="61"/>
      <c r="H860" s="112" t="str">
        <f>IF(LEN(G860)=0,"",VLOOKUP(VALUE(G860),'Account Codes'!$A$2:$C$788,2,FALSE))</f>
        <v/>
      </c>
      <c r="I860" s="50"/>
      <c r="J860" s="184" t="s">
        <v>18</v>
      </c>
      <c r="K860" s="51"/>
      <c r="L860" s="102">
        <f t="shared" si="104"/>
        <v>0</v>
      </c>
      <c r="M860" s="122">
        <f t="shared" si="105"/>
        <v>0</v>
      </c>
      <c r="N860" s="51"/>
      <c r="O860" s="51"/>
      <c r="P860" s="122">
        <f t="shared" si="106"/>
        <v>0</v>
      </c>
      <c r="Q860" s="179"/>
      <c r="R860" s="175"/>
      <c r="S860" s="176" t="str">
        <f t="shared" si="107"/>
        <v/>
      </c>
      <c r="T860" s="65" t="str">
        <f t="shared" si="108"/>
        <v/>
      </c>
      <c r="U860">
        <f t="shared" si="109"/>
        <v>0</v>
      </c>
      <c r="W860" s="175" t="str">
        <f t="shared" si="110"/>
        <v/>
      </c>
    </row>
    <row r="861" spans="1:23" ht="15" x14ac:dyDescent="0.2">
      <c r="A861" s="102">
        <v>838</v>
      </c>
      <c r="B861" s="104" t="str">
        <f>IF(G861="","",VLOOKUP(G861,'Account Codes'!$A$2:$C$788,3,FALSE))</f>
        <v/>
      </c>
      <c r="C861" s="183" t="str">
        <f t="shared" si="111"/>
        <v/>
      </c>
      <c r="D861" s="81"/>
      <c r="E861" s="112" t="str">
        <f>IF(AND(LEN(D861)&gt;0,LEN(C861)&gt;0),"ERROR - please do not enter internal order AND cost centre",IF(LEN(C861)&gt;0,VLOOKUP(C861,'Account Codes'!$E$2:$F$5001,2,FALSE),IF(LEN(D861)&gt;0,VLOOKUP(D861,'Account Codes'!$H$2:$I$12186,2,FALSE),"")))</f>
        <v/>
      </c>
      <c r="F861" s="81"/>
      <c r="G861" s="61"/>
      <c r="H861" s="112" t="str">
        <f>IF(LEN(G861)=0,"",VLOOKUP(VALUE(G861),'Account Codes'!$A$2:$C$788,2,FALSE))</f>
        <v/>
      </c>
      <c r="I861" s="50"/>
      <c r="J861" s="184" t="s">
        <v>18</v>
      </c>
      <c r="K861" s="51"/>
      <c r="L861" s="102">
        <f t="shared" si="104"/>
        <v>0</v>
      </c>
      <c r="M861" s="122">
        <f t="shared" si="105"/>
        <v>0</v>
      </c>
      <c r="N861" s="51"/>
      <c r="O861" s="51"/>
      <c r="P861" s="122">
        <f t="shared" si="106"/>
        <v>0</v>
      </c>
      <c r="Q861" s="179"/>
      <c r="R861" s="175"/>
      <c r="S861" s="176" t="str">
        <f t="shared" si="107"/>
        <v/>
      </c>
      <c r="T861" s="65" t="str">
        <f t="shared" si="108"/>
        <v/>
      </c>
      <c r="U861">
        <f t="shared" si="109"/>
        <v>0</v>
      </c>
      <c r="W861" s="175" t="str">
        <f t="shared" si="110"/>
        <v/>
      </c>
    </row>
    <row r="862" spans="1:23" ht="15" x14ac:dyDescent="0.2">
      <c r="A862" s="102">
        <v>839</v>
      </c>
      <c r="B862" s="104" t="str">
        <f>IF(G862="","",VLOOKUP(G862,'Account Codes'!$A$2:$C$788,3,FALSE))</f>
        <v/>
      </c>
      <c r="C862" s="183" t="str">
        <f t="shared" si="111"/>
        <v/>
      </c>
      <c r="D862" s="81"/>
      <c r="E862" s="112" t="str">
        <f>IF(AND(LEN(D862)&gt;0,LEN(C862)&gt;0),"ERROR - please do not enter internal order AND cost centre",IF(LEN(C862)&gt;0,VLOOKUP(C862,'Account Codes'!$E$2:$F$5001,2,FALSE),IF(LEN(D862)&gt;0,VLOOKUP(D862,'Account Codes'!$H$2:$I$12186,2,FALSE),"")))</f>
        <v/>
      </c>
      <c r="F862" s="81"/>
      <c r="G862" s="61"/>
      <c r="H862" s="112" t="str">
        <f>IF(LEN(G862)=0,"",VLOOKUP(VALUE(G862),'Account Codes'!$A$2:$C$788,2,FALSE))</f>
        <v/>
      </c>
      <c r="I862" s="50"/>
      <c r="J862" s="184" t="s">
        <v>18</v>
      </c>
      <c r="K862" s="51"/>
      <c r="L862" s="102">
        <f t="shared" si="104"/>
        <v>0</v>
      </c>
      <c r="M862" s="122">
        <f t="shared" si="105"/>
        <v>0</v>
      </c>
      <c r="N862" s="51"/>
      <c r="O862" s="51"/>
      <c r="P862" s="122">
        <f t="shared" si="106"/>
        <v>0</v>
      </c>
      <c r="Q862" s="179"/>
      <c r="R862" s="175"/>
      <c r="S862" s="176" t="str">
        <f t="shared" si="107"/>
        <v/>
      </c>
      <c r="T862" s="65" t="str">
        <f t="shared" si="108"/>
        <v/>
      </c>
      <c r="U862">
        <f t="shared" si="109"/>
        <v>0</v>
      </c>
      <c r="W862" s="175" t="str">
        <f t="shared" si="110"/>
        <v/>
      </c>
    </row>
    <row r="863" spans="1:23" ht="15" x14ac:dyDescent="0.2">
      <c r="A863" s="102">
        <v>840</v>
      </c>
      <c r="B863" s="104" t="str">
        <f>IF(G863="","",VLOOKUP(G863,'Account Codes'!$A$2:$C$788,3,FALSE))</f>
        <v/>
      </c>
      <c r="C863" s="183" t="str">
        <f t="shared" si="111"/>
        <v/>
      </c>
      <c r="D863" s="81"/>
      <c r="E863" s="112" t="str">
        <f>IF(AND(LEN(D863)&gt;0,LEN(C863)&gt;0),"ERROR - please do not enter internal order AND cost centre",IF(LEN(C863)&gt;0,VLOOKUP(C863,'Account Codes'!$E$2:$F$5001,2,FALSE),IF(LEN(D863)&gt;0,VLOOKUP(D863,'Account Codes'!$H$2:$I$12186,2,FALSE),"")))</f>
        <v/>
      </c>
      <c r="F863" s="81"/>
      <c r="G863" s="61"/>
      <c r="H863" s="112" t="str">
        <f>IF(LEN(G863)=0,"",VLOOKUP(VALUE(G863),'Account Codes'!$A$2:$C$788,2,FALSE))</f>
        <v/>
      </c>
      <c r="I863" s="50"/>
      <c r="J863" s="184" t="s">
        <v>18</v>
      </c>
      <c r="K863" s="51"/>
      <c r="L863" s="102">
        <f t="shared" si="104"/>
        <v>0</v>
      </c>
      <c r="M863" s="122">
        <f t="shared" si="105"/>
        <v>0</v>
      </c>
      <c r="N863" s="51"/>
      <c r="O863" s="51"/>
      <c r="P863" s="122">
        <f t="shared" si="106"/>
        <v>0</v>
      </c>
      <c r="Q863" s="179"/>
      <c r="R863" s="175"/>
      <c r="S863" s="176" t="str">
        <f t="shared" si="107"/>
        <v/>
      </c>
      <c r="T863" s="65" t="str">
        <f t="shared" si="108"/>
        <v/>
      </c>
      <c r="U863">
        <f t="shared" si="109"/>
        <v>0</v>
      </c>
      <c r="W863" s="175" t="str">
        <f t="shared" si="110"/>
        <v/>
      </c>
    </row>
    <row r="864" spans="1:23" ht="15" x14ac:dyDescent="0.2">
      <c r="A864" s="102">
        <v>841</v>
      </c>
      <c r="B864" s="104" t="str">
        <f>IF(G864="","",VLOOKUP(G864,'Account Codes'!$A$2:$C$788,3,FALSE))</f>
        <v/>
      </c>
      <c r="C864" s="183" t="str">
        <f t="shared" si="111"/>
        <v/>
      </c>
      <c r="D864" s="81"/>
      <c r="E864" s="112" t="str">
        <f>IF(AND(LEN(D864)&gt;0,LEN(C864)&gt;0),"ERROR - please do not enter internal order AND cost centre",IF(LEN(C864)&gt;0,VLOOKUP(C864,'Account Codes'!$E$2:$F$5001,2,FALSE),IF(LEN(D864)&gt;0,VLOOKUP(D864,'Account Codes'!$H$2:$I$12186,2,FALSE),"")))</f>
        <v/>
      </c>
      <c r="F864" s="81"/>
      <c r="G864" s="61"/>
      <c r="H864" s="112" t="str">
        <f>IF(LEN(G864)=0,"",VLOOKUP(VALUE(G864),'Account Codes'!$A$2:$C$788,2,FALSE))</f>
        <v/>
      </c>
      <c r="I864" s="50"/>
      <c r="J864" s="184" t="s">
        <v>18</v>
      </c>
      <c r="K864" s="51"/>
      <c r="L864" s="102">
        <f t="shared" si="104"/>
        <v>0</v>
      </c>
      <c r="M864" s="122">
        <f t="shared" si="105"/>
        <v>0</v>
      </c>
      <c r="N864" s="51"/>
      <c r="O864" s="51"/>
      <c r="P864" s="122">
        <f t="shared" si="106"/>
        <v>0</v>
      </c>
      <c r="Q864" s="179"/>
      <c r="R864" s="175"/>
      <c r="S864" s="176" t="str">
        <f t="shared" si="107"/>
        <v/>
      </c>
      <c r="T864" s="65" t="str">
        <f t="shared" si="108"/>
        <v/>
      </c>
      <c r="U864">
        <f t="shared" si="109"/>
        <v>0</v>
      </c>
      <c r="W864" s="175" t="str">
        <f t="shared" si="110"/>
        <v/>
      </c>
    </row>
    <row r="865" spans="1:23" ht="15" x14ac:dyDescent="0.2">
      <c r="A865" s="102">
        <v>842</v>
      </c>
      <c r="B865" s="104" t="str">
        <f>IF(G865="","",VLOOKUP(G865,'Account Codes'!$A$2:$C$788,3,FALSE))</f>
        <v/>
      </c>
      <c r="C865" s="183" t="str">
        <f t="shared" si="111"/>
        <v/>
      </c>
      <c r="D865" s="81"/>
      <c r="E865" s="112" t="str">
        <f>IF(AND(LEN(D865)&gt;0,LEN(C865)&gt;0),"ERROR - please do not enter internal order AND cost centre",IF(LEN(C865)&gt;0,VLOOKUP(C865,'Account Codes'!$E$2:$F$5001,2,FALSE),IF(LEN(D865)&gt;0,VLOOKUP(D865,'Account Codes'!$H$2:$I$12186,2,FALSE),"")))</f>
        <v/>
      </c>
      <c r="F865" s="81"/>
      <c r="G865" s="61"/>
      <c r="H865" s="112" t="str">
        <f>IF(LEN(G865)=0,"",VLOOKUP(VALUE(G865),'Account Codes'!$A$2:$C$788,2,FALSE))</f>
        <v/>
      </c>
      <c r="I865" s="50"/>
      <c r="J865" s="184" t="s">
        <v>18</v>
      </c>
      <c r="K865" s="51"/>
      <c r="L865" s="102">
        <f t="shared" si="104"/>
        <v>0</v>
      </c>
      <c r="M865" s="122">
        <f t="shared" si="105"/>
        <v>0</v>
      </c>
      <c r="N865" s="51"/>
      <c r="O865" s="51"/>
      <c r="P865" s="122">
        <f t="shared" si="106"/>
        <v>0</v>
      </c>
      <c r="Q865" s="179"/>
      <c r="R865" s="175"/>
      <c r="S865" s="176" t="str">
        <f t="shared" si="107"/>
        <v/>
      </c>
      <c r="T865" s="65" t="str">
        <f t="shared" si="108"/>
        <v/>
      </c>
      <c r="U865">
        <f t="shared" si="109"/>
        <v>0</v>
      </c>
      <c r="W865" s="175" t="str">
        <f t="shared" si="110"/>
        <v/>
      </c>
    </row>
    <row r="866" spans="1:23" ht="15" x14ac:dyDescent="0.2">
      <c r="A866" s="102">
        <v>843</v>
      </c>
      <c r="B866" s="104" t="str">
        <f>IF(G866="","",VLOOKUP(G866,'Account Codes'!$A$2:$C$788,3,FALSE))</f>
        <v/>
      </c>
      <c r="C866" s="183" t="str">
        <f t="shared" si="111"/>
        <v/>
      </c>
      <c r="D866" s="81"/>
      <c r="E866" s="112" t="str">
        <f>IF(AND(LEN(D866)&gt;0,LEN(C866)&gt;0),"ERROR - please do not enter internal order AND cost centre",IF(LEN(C866)&gt;0,VLOOKUP(C866,'Account Codes'!$E$2:$F$5001,2,FALSE),IF(LEN(D866)&gt;0,VLOOKUP(D866,'Account Codes'!$H$2:$I$12186,2,FALSE),"")))</f>
        <v/>
      </c>
      <c r="F866" s="81"/>
      <c r="G866" s="61"/>
      <c r="H866" s="112" t="str">
        <f>IF(LEN(G866)=0,"",VLOOKUP(VALUE(G866),'Account Codes'!$A$2:$C$788,2,FALSE))</f>
        <v/>
      </c>
      <c r="I866" s="50"/>
      <c r="J866" s="184" t="s">
        <v>18</v>
      </c>
      <c r="K866" s="51"/>
      <c r="L866" s="102">
        <f t="shared" si="104"/>
        <v>0</v>
      </c>
      <c r="M866" s="122">
        <f t="shared" si="105"/>
        <v>0</v>
      </c>
      <c r="N866" s="51"/>
      <c r="O866" s="51"/>
      <c r="P866" s="122">
        <f t="shared" si="106"/>
        <v>0</v>
      </c>
      <c r="Q866" s="179"/>
      <c r="R866" s="175"/>
      <c r="S866" s="176" t="str">
        <f t="shared" si="107"/>
        <v/>
      </c>
      <c r="T866" s="65" t="str">
        <f t="shared" si="108"/>
        <v/>
      </c>
      <c r="U866">
        <f t="shared" si="109"/>
        <v>0</v>
      </c>
      <c r="W866" s="175" t="str">
        <f t="shared" si="110"/>
        <v/>
      </c>
    </row>
    <row r="867" spans="1:23" ht="15" x14ac:dyDescent="0.2">
      <c r="A867" s="102">
        <v>844</v>
      </c>
      <c r="B867" s="104" t="str">
        <f>IF(G867="","",VLOOKUP(G867,'Account Codes'!$A$2:$C$788,3,FALSE))</f>
        <v/>
      </c>
      <c r="C867" s="183" t="str">
        <f t="shared" si="111"/>
        <v/>
      </c>
      <c r="D867" s="81"/>
      <c r="E867" s="112" t="str">
        <f>IF(AND(LEN(D867)&gt;0,LEN(C867)&gt;0),"ERROR - please do not enter internal order AND cost centre",IF(LEN(C867)&gt;0,VLOOKUP(C867,'Account Codes'!$E$2:$F$5001,2,FALSE),IF(LEN(D867)&gt;0,VLOOKUP(D867,'Account Codes'!$H$2:$I$12186,2,FALSE),"")))</f>
        <v/>
      </c>
      <c r="F867" s="81"/>
      <c r="G867" s="61"/>
      <c r="H867" s="112" t="str">
        <f>IF(LEN(G867)=0,"",VLOOKUP(VALUE(G867),'Account Codes'!$A$2:$C$788,2,FALSE))</f>
        <v/>
      </c>
      <c r="I867" s="50"/>
      <c r="J867" s="184" t="s">
        <v>18</v>
      </c>
      <c r="K867" s="51"/>
      <c r="L867" s="102">
        <f t="shared" si="104"/>
        <v>0</v>
      </c>
      <c r="M867" s="122">
        <f t="shared" si="105"/>
        <v>0</v>
      </c>
      <c r="N867" s="51"/>
      <c r="O867" s="51"/>
      <c r="P867" s="122">
        <f t="shared" si="106"/>
        <v>0</v>
      </c>
      <c r="Q867" s="179"/>
      <c r="R867" s="175"/>
      <c r="S867" s="176" t="str">
        <f t="shared" si="107"/>
        <v/>
      </c>
      <c r="T867" s="65" t="str">
        <f t="shared" si="108"/>
        <v/>
      </c>
      <c r="U867">
        <f t="shared" si="109"/>
        <v>0</v>
      </c>
      <c r="W867" s="175" t="str">
        <f t="shared" si="110"/>
        <v/>
      </c>
    </row>
    <row r="868" spans="1:23" ht="15" x14ac:dyDescent="0.2">
      <c r="A868" s="102">
        <v>845</v>
      </c>
      <c r="B868" s="104" t="str">
        <f>IF(G868="","",VLOOKUP(G868,'Account Codes'!$A$2:$C$788,3,FALSE))</f>
        <v/>
      </c>
      <c r="C868" s="183" t="str">
        <f t="shared" si="111"/>
        <v/>
      </c>
      <c r="D868" s="81"/>
      <c r="E868" s="112" t="str">
        <f>IF(AND(LEN(D868)&gt;0,LEN(C868)&gt;0),"ERROR - please do not enter internal order AND cost centre",IF(LEN(C868)&gt;0,VLOOKUP(C868,'Account Codes'!$E$2:$F$5001,2,FALSE),IF(LEN(D868)&gt;0,VLOOKUP(D868,'Account Codes'!$H$2:$I$12186,2,FALSE),"")))</f>
        <v/>
      </c>
      <c r="F868" s="81"/>
      <c r="G868" s="61"/>
      <c r="H868" s="112" t="str">
        <f>IF(LEN(G868)=0,"",VLOOKUP(VALUE(G868),'Account Codes'!$A$2:$C$788,2,FALSE))</f>
        <v/>
      </c>
      <c r="I868" s="50"/>
      <c r="J868" s="184" t="s">
        <v>18</v>
      </c>
      <c r="K868" s="51"/>
      <c r="L868" s="102">
        <f t="shared" si="104"/>
        <v>0</v>
      </c>
      <c r="M868" s="122">
        <f t="shared" si="105"/>
        <v>0</v>
      </c>
      <c r="N868" s="51"/>
      <c r="O868" s="51"/>
      <c r="P868" s="122">
        <f t="shared" si="106"/>
        <v>0</v>
      </c>
      <c r="Q868" s="179"/>
      <c r="R868" s="175"/>
      <c r="S868" s="176" t="str">
        <f t="shared" si="107"/>
        <v/>
      </c>
      <c r="T868" s="65" t="str">
        <f t="shared" si="108"/>
        <v/>
      </c>
      <c r="U868">
        <f t="shared" si="109"/>
        <v>0</v>
      </c>
      <c r="W868" s="175" t="str">
        <f t="shared" si="110"/>
        <v/>
      </c>
    </row>
    <row r="869" spans="1:23" ht="15" x14ac:dyDescent="0.2">
      <c r="A869" s="102">
        <v>846</v>
      </c>
      <c r="B869" s="104" t="str">
        <f>IF(G869="","",VLOOKUP(G869,'Account Codes'!$A$2:$C$788,3,FALSE))</f>
        <v/>
      </c>
      <c r="C869" s="183" t="str">
        <f t="shared" si="111"/>
        <v/>
      </c>
      <c r="D869" s="81"/>
      <c r="E869" s="112" t="str">
        <f>IF(AND(LEN(D869)&gt;0,LEN(C869)&gt;0),"ERROR - please do not enter internal order AND cost centre",IF(LEN(C869)&gt;0,VLOOKUP(C869,'Account Codes'!$E$2:$F$5001,2,FALSE),IF(LEN(D869)&gt;0,VLOOKUP(D869,'Account Codes'!$H$2:$I$12186,2,FALSE),"")))</f>
        <v/>
      </c>
      <c r="F869" s="81"/>
      <c r="G869" s="61"/>
      <c r="H869" s="112" t="str">
        <f>IF(LEN(G869)=0,"",VLOOKUP(VALUE(G869),'Account Codes'!$A$2:$C$788,2,FALSE))</f>
        <v/>
      </c>
      <c r="I869" s="50"/>
      <c r="J869" s="184" t="s">
        <v>18</v>
      </c>
      <c r="K869" s="51"/>
      <c r="L869" s="102">
        <f t="shared" si="104"/>
        <v>0</v>
      </c>
      <c r="M869" s="122">
        <f t="shared" si="105"/>
        <v>0</v>
      </c>
      <c r="N869" s="51"/>
      <c r="O869" s="51"/>
      <c r="P869" s="122">
        <f t="shared" si="106"/>
        <v>0</v>
      </c>
      <c r="Q869" s="179"/>
      <c r="R869" s="175"/>
      <c r="S869" s="176" t="str">
        <f t="shared" si="107"/>
        <v/>
      </c>
      <c r="T869" s="65" t="str">
        <f t="shared" si="108"/>
        <v/>
      </c>
      <c r="U869">
        <f t="shared" si="109"/>
        <v>0</v>
      </c>
      <c r="W869" s="175" t="str">
        <f t="shared" si="110"/>
        <v/>
      </c>
    </row>
    <row r="870" spans="1:23" ht="15" x14ac:dyDescent="0.2">
      <c r="A870" s="102">
        <v>847</v>
      </c>
      <c r="B870" s="104" t="str">
        <f>IF(G870="","",VLOOKUP(G870,'Account Codes'!$A$2:$C$788,3,FALSE))</f>
        <v/>
      </c>
      <c r="C870" s="183" t="str">
        <f t="shared" si="111"/>
        <v/>
      </c>
      <c r="D870" s="81"/>
      <c r="E870" s="112" t="str">
        <f>IF(AND(LEN(D870)&gt;0,LEN(C870)&gt;0),"ERROR - please do not enter internal order AND cost centre",IF(LEN(C870)&gt;0,VLOOKUP(C870,'Account Codes'!$E$2:$F$5001,2,FALSE),IF(LEN(D870)&gt;0,VLOOKUP(D870,'Account Codes'!$H$2:$I$12186,2,FALSE),"")))</f>
        <v/>
      </c>
      <c r="F870" s="81"/>
      <c r="G870" s="61"/>
      <c r="H870" s="112" t="str">
        <f>IF(LEN(G870)=0,"",VLOOKUP(VALUE(G870),'Account Codes'!$A$2:$C$788,2,FALSE))</f>
        <v/>
      </c>
      <c r="I870" s="50"/>
      <c r="J870" s="184" t="s">
        <v>18</v>
      </c>
      <c r="K870" s="51"/>
      <c r="L870" s="102">
        <f t="shared" si="104"/>
        <v>0</v>
      </c>
      <c r="M870" s="122">
        <f t="shared" si="105"/>
        <v>0</v>
      </c>
      <c r="N870" s="51"/>
      <c r="O870" s="51"/>
      <c r="P870" s="122">
        <f t="shared" si="106"/>
        <v>0</v>
      </c>
      <c r="Q870" s="179"/>
      <c r="R870" s="175"/>
      <c r="S870" s="176" t="str">
        <f t="shared" si="107"/>
        <v/>
      </c>
      <c r="T870" s="65" t="str">
        <f t="shared" si="108"/>
        <v/>
      </c>
      <c r="U870">
        <f t="shared" si="109"/>
        <v>0</v>
      </c>
      <c r="W870" s="175" t="str">
        <f t="shared" si="110"/>
        <v/>
      </c>
    </row>
    <row r="871" spans="1:23" ht="15" x14ac:dyDescent="0.2">
      <c r="A871" s="102">
        <v>848</v>
      </c>
      <c r="B871" s="104" t="str">
        <f>IF(G871="","",VLOOKUP(G871,'Account Codes'!$A$2:$C$788,3,FALSE))</f>
        <v/>
      </c>
      <c r="C871" s="183" t="str">
        <f t="shared" si="111"/>
        <v/>
      </c>
      <c r="D871" s="81"/>
      <c r="E871" s="112" t="str">
        <f>IF(AND(LEN(D871)&gt;0,LEN(C871)&gt;0),"ERROR - please do not enter internal order AND cost centre",IF(LEN(C871)&gt;0,VLOOKUP(C871,'Account Codes'!$E$2:$F$5001,2,FALSE),IF(LEN(D871)&gt;0,VLOOKUP(D871,'Account Codes'!$H$2:$I$12186,2,FALSE),"")))</f>
        <v/>
      </c>
      <c r="F871" s="81"/>
      <c r="G871" s="61"/>
      <c r="H871" s="112" t="str">
        <f>IF(LEN(G871)=0,"",VLOOKUP(VALUE(G871),'Account Codes'!$A$2:$C$788,2,FALSE))</f>
        <v/>
      </c>
      <c r="I871" s="50"/>
      <c r="J871" s="184" t="s">
        <v>18</v>
      </c>
      <c r="K871" s="51"/>
      <c r="L871" s="102">
        <f t="shared" si="104"/>
        <v>0</v>
      </c>
      <c r="M871" s="122">
        <f t="shared" si="105"/>
        <v>0</v>
      </c>
      <c r="N871" s="51"/>
      <c r="O871" s="51"/>
      <c r="P871" s="122">
        <f t="shared" si="106"/>
        <v>0</v>
      </c>
      <c r="Q871" s="179"/>
      <c r="R871" s="175"/>
      <c r="S871" s="176" t="str">
        <f t="shared" si="107"/>
        <v/>
      </c>
      <c r="T871" s="65" t="str">
        <f t="shared" si="108"/>
        <v/>
      </c>
      <c r="U871">
        <f t="shared" si="109"/>
        <v>0</v>
      </c>
      <c r="W871" s="175" t="str">
        <f t="shared" si="110"/>
        <v/>
      </c>
    </row>
    <row r="872" spans="1:23" ht="15" x14ac:dyDescent="0.2">
      <c r="A872" s="102">
        <v>849</v>
      </c>
      <c r="B872" s="104" t="str">
        <f>IF(G872="","",VLOOKUP(G872,'Account Codes'!$A$2:$C$788,3,FALSE))</f>
        <v/>
      </c>
      <c r="C872" s="183" t="str">
        <f t="shared" si="111"/>
        <v/>
      </c>
      <c r="D872" s="81"/>
      <c r="E872" s="112" t="str">
        <f>IF(AND(LEN(D872)&gt;0,LEN(C872)&gt;0),"ERROR - please do not enter internal order AND cost centre",IF(LEN(C872)&gt;0,VLOOKUP(C872,'Account Codes'!$E$2:$F$5001,2,FALSE),IF(LEN(D872)&gt;0,VLOOKUP(D872,'Account Codes'!$H$2:$I$12186,2,FALSE),"")))</f>
        <v/>
      </c>
      <c r="F872" s="81"/>
      <c r="G872" s="61"/>
      <c r="H872" s="112" t="str">
        <f>IF(LEN(G872)=0,"",VLOOKUP(VALUE(G872),'Account Codes'!$A$2:$C$788,2,FALSE))</f>
        <v/>
      </c>
      <c r="I872" s="50"/>
      <c r="J872" s="184" t="s">
        <v>18</v>
      </c>
      <c r="K872" s="51"/>
      <c r="L872" s="102">
        <f t="shared" si="104"/>
        <v>0</v>
      </c>
      <c r="M872" s="122">
        <f t="shared" si="105"/>
        <v>0</v>
      </c>
      <c r="N872" s="51"/>
      <c r="O872" s="51"/>
      <c r="P872" s="122">
        <f t="shared" si="106"/>
        <v>0</v>
      </c>
      <c r="Q872" s="179"/>
      <c r="R872" s="175"/>
      <c r="S872" s="176" t="str">
        <f t="shared" si="107"/>
        <v/>
      </c>
      <c r="T872" s="65" t="str">
        <f t="shared" si="108"/>
        <v/>
      </c>
      <c r="U872">
        <f t="shared" si="109"/>
        <v>0</v>
      </c>
      <c r="W872" s="175" t="str">
        <f t="shared" si="110"/>
        <v/>
      </c>
    </row>
    <row r="873" spans="1:23" ht="15" x14ac:dyDescent="0.2">
      <c r="A873" s="102">
        <v>850</v>
      </c>
      <c r="B873" s="104" t="str">
        <f>IF(G873="","",VLOOKUP(G873,'Account Codes'!$A$2:$C$788,3,FALSE))</f>
        <v/>
      </c>
      <c r="C873" s="183" t="str">
        <f t="shared" si="111"/>
        <v/>
      </c>
      <c r="D873" s="81"/>
      <c r="E873" s="112" t="str">
        <f>IF(AND(LEN(D873)&gt;0,LEN(C873)&gt;0),"ERROR - please do not enter internal order AND cost centre",IF(LEN(C873)&gt;0,VLOOKUP(C873,'Account Codes'!$E$2:$F$5001,2,FALSE),IF(LEN(D873)&gt;0,VLOOKUP(D873,'Account Codes'!$H$2:$I$12186,2,FALSE),"")))</f>
        <v/>
      </c>
      <c r="F873" s="81"/>
      <c r="G873" s="61"/>
      <c r="H873" s="112" t="str">
        <f>IF(LEN(G873)=0,"",VLOOKUP(VALUE(G873),'Account Codes'!$A$2:$C$788,2,FALSE))</f>
        <v/>
      </c>
      <c r="I873" s="50"/>
      <c r="J873" s="184" t="s">
        <v>18</v>
      </c>
      <c r="K873" s="51"/>
      <c r="L873" s="102">
        <f t="shared" si="104"/>
        <v>0</v>
      </c>
      <c r="M873" s="122">
        <f t="shared" si="105"/>
        <v>0</v>
      </c>
      <c r="N873" s="51"/>
      <c r="O873" s="51"/>
      <c r="P873" s="122">
        <f t="shared" si="106"/>
        <v>0</v>
      </c>
      <c r="Q873" s="179"/>
      <c r="R873" s="175"/>
      <c r="S873" s="176" t="str">
        <f t="shared" si="107"/>
        <v/>
      </c>
      <c r="T873" s="65" t="str">
        <f t="shared" si="108"/>
        <v/>
      </c>
      <c r="U873">
        <f t="shared" si="109"/>
        <v>0</v>
      </c>
      <c r="W873" s="175" t="str">
        <f t="shared" si="110"/>
        <v/>
      </c>
    </row>
    <row r="874" spans="1:23" ht="15" x14ac:dyDescent="0.2">
      <c r="A874" s="102">
        <v>851</v>
      </c>
      <c r="B874" s="104" t="str">
        <f>IF(G874="","",VLOOKUP(G874,'Account Codes'!$A$2:$C$788,3,FALSE))</f>
        <v/>
      </c>
      <c r="C874" s="183" t="str">
        <f t="shared" si="111"/>
        <v/>
      </c>
      <c r="D874" s="81"/>
      <c r="E874" s="112" t="str">
        <f>IF(AND(LEN(D874)&gt;0,LEN(C874)&gt;0),"ERROR - please do not enter internal order AND cost centre",IF(LEN(C874)&gt;0,VLOOKUP(C874,'Account Codes'!$E$2:$F$5001,2,FALSE),IF(LEN(D874)&gt;0,VLOOKUP(D874,'Account Codes'!$H$2:$I$12186,2,FALSE),"")))</f>
        <v/>
      </c>
      <c r="F874" s="81"/>
      <c r="G874" s="61"/>
      <c r="H874" s="112" t="str">
        <f>IF(LEN(G874)=0,"",VLOOKUP(VALUE(G874),'Account Codes'!$A$2:$C$788,2,FALSE))</f>
        <v/>
      </c>
      <c r="I874" s="50"/>
      <c r="J874" s="184" t="s">
        <v>18</v>
      </c>
      <c r="K874" s="51"/>
      <c r="L874" s="102">
        <f t="shared" si="104"/>
        <v>0</v>
      </c>
      <c r="M874" s="122">
        <f t="shared" si="105"/>
        <v>0</v>
      </c>
      <c r="N874" s="51"/>
      <c r="O874" s="51"/>
      <c r="P874" s="122">
        <f t="shared" si="106"/>
        <v>0</v>
      </c>
      <c r="Q874" s="179"/>
      <c r="R874" s="175"/>
      <c r="S874" s="176" t="str">
        <f t="shared" si="107"/>
        <v/>
      </c>
      <c r="T874" s="65" t="str">
        <f t="shared" si="108"/>
        <v/>
      </c>
      <c r="U874">
        <f t="shared" si="109"/>
        <v>0</v>
      </c>
      <c r="W874" s="175" t="str">
        <f t="shared" si="110"/>
        <v/>
      </c>
    </row>
    <row r="875" spans="1:23" ht="15" x14ac:dyDescent="0.2">
      <c r="A875" s="102">
        <v>852</v>
      </c>
      <c r="B875" s="104" t="str">
        <f>IF(G875="","",VLOOKUP(G875,'Account Codes'!$A$2:$C$788,3,FALSE))</f>
        <v/>
      </c>
      <c r="C875" s="183" t="str">
        <f t="shared" si="111"/>
        <v/>
      </c>
      <c r="D875" s="81"/>
      <c r="E875" s="112" t="str">
        <f>IF(AND(LEN(D875)&gt;0,LEN(C875)&gt;0),"ERROR - please do not enter internal order AND cost centre",IF(LEN(C875)&gt;0,VLOOKUP(C875,'Account Codes'!$E$2:$F$5001,2,FALSE),IF(LEN(D875)&gt;0,VLOOKUP(D875,'Account Codes'!$H$2:$I$12186,2,FALSE),"")))</f>
        <v/>
      </c>
      <c r="F875" s="81"/>
      <c r="G875" s="61"/>
      <c r="H875" s="112" t="str">
        <f>IF(LEN(G875)=0,"",VLOOKUP(VALUE(G875),'Account Codes'!$A$2:$C$788,2,FALSE))</f>
        <v/>
      </c>
      <c r="I875" s="50"/>
      <c r="J875" s="184" t="s">
        <v>18</v>
      </c>
      <c r="K875" s="51"/>
      <c r="L875" s="102">
        <f t="shared" si="104"/>
        <v>0</v>
      </c>
      <c r="M875" s="122">
        <f t="shared" si="105"/>
        <v>0</v>
      </c>
      <c r="N875" s="51"/>
      <c r="O875" s="51"/>
      <c r="P875" s="122">
        <f t="shared" si="106"/>
        <v>0</v>
      </c>
      <c r="Q875" s="179"/>
      <c r="R875" s="175"/>
      <c r="S875" s="176" t="str">
        <f t="shared" si="107"/>
        <v/>
      </c>
      <c r="T875" s="65" t="str">
        <f t="shared" si="108"/>
        <v/>
      </c>
      <c r="U875">
        <f t="shared" si="109"/>
        <v>0</v>
      </c>
      <c r="W875" s="175" t="str">
        <f t="shared" si="110"/>
        <v/>
      </c>
    </row>
    <row r="876" spans="1:23" ht="15" x14ac:dyDescent="0.2">
      <c r="A876" s="102">
        <v>853</v>
      </c>
      <c r="B876" s="104" t="str">
        <f>IF(G876="","",VLOOKUP(G876,'Account Codes'!$A$2:$C$788,3,FALSE))</f>
        <v/>
      </c>
      <c r="C876" s="183" t="str">
        <f t="shared" si="111"/>
        <v/>
      </c>
      <c r="D876" s="81"/>
      <c r="E876" s="112" t="str">
        <f>IF(AND(LEN(D876)&gt;0,LEN(C876)&gt;0),"ERROR - please do not enter internal order AND cost centre",IF(LEN(C876)&gt;0,VLOOKUP(C876,'Account Codes'!$E$2:$F$5001,2,FALSE),IF(LEN(D876)&gt;0,VLOOKUP(D876,'Account Codes'!$H$2:$I$12186,2,FALSE),"")))</f>
        <v/>
      </c>
      <c r="F876" s="81"/>
      <c r="G876" s="61"/>
      <c r="H876" s="112" t="str">
        <f>IF(LEN(G876)=0,"",VLOOKUP(VALUE(G876),'Account Codes'!$A$2:$C$788,2,FALSE))</f>
        <v/>
      </c>
      <c r="I876" s="50"/>
      <c r="J876" s="184" t="s">
        <v>18</v>
      </c>
      <c r="K876" s="51"/>
      <c r="L876" s="102">
        <f t="shared" si="104"/>
        <v>0</v>
      </c>
      <c r="M876" s="122">
        <f t="shared" si="105"/>
        <v>0</v>
      </c>
      <c r="N876" s="51"/>
      <c r="O876" s="51"/>
      <c r="P876" s="122">
        <f t="shared" si="106"/>
        <v>0</v>
      </c>
      <c r="Q876" s="179"/>
      <c r="R876" s="175"/>
      <c r="S876" s="176" t="str">
        <f t="shared" si="107"/>
        <v/>
      </c>
      <c r="T876" s="65" t="str">
        <f t="shared" si="108"/>
        <v/>
      </c>
      <c r="U876">
        <f t="shared" si="109"/>
        <v>0</v>
      </c>
      <c r="W876" s="175" t="str">
        <f t="shared" si="110"/>
        <v/>
      </c>
    </row>
    <row r="877" spans="1:23" ht="15" x14ac:dyDescent="0.2">
      <c r="A877" s="102">
        <v>854</v>
      </c>
      <c r="B877" s="104" t="str">
        <f>IF(G877="","",VLOOKUP(G877,'Account Codes'!$A$2:$C$788,3,FALSE))</f>
        <v/>
      </c>
      <c r="C877" s="183" t="str">
        <f t="shared" si="111"/>
        <v/>
      </c>
      <c r="D877" s="81"/>
      <c r="E877" s="112" t="str">
        <f>IF(AND(LEN(D877)&gt;0,LEN(C877)&gt;0),"ERROR - please do not enter internal order AND cost centre",IF(LEN(C877)&gt;0,VLOOKUP(C877,'Account Codes'!$E$2:$F$5001,2,FALSE),IF(LEN(D877)&gt;0,VLOOKUP(D877,'Account Codes'!$H$2:$I$12186,2,FALSE),"")))</f>
        <v/>
      </c>
      <c r="F877" s="81"/>
      <c r="G877" s="61"/>
      <c r="H877" s="112" t="str">
        <f>IF(LEN(G877)=0,"",VLOOKUP(VALUE(G877),'Account Codes'!$A$2:$C$788,2,FALSE))</f>
        <v/>
      </c>
      <c r="I877" s="50"/>
      <c r="J877" s="184" t="s">
        <v>18</v>
      </c>
      <c r="K877" s="51"/>
      <c r="L877" s="102">
        <f t="shared" si="104"/>
        <v>0</v>
      </c>
      <c r="M877" s="122">
        <f t="shared" si="105"/>
        <v>0</v>
      </c>
      <c r="N877" s="51"/>
      <c r="O877" s="51"/>
      <c r="P877" s="122">
        <f t="shared" si="106"/>
        <v>0</v>
      </c>
      <c r="Q877" s="179"/>
      <c r="R877" s="175"/>
      <c r="S877" s="176" t="str">
        <f t="shared" si="107"/>
        <v/>
      </c>
      <c r="T877" s="65" t="str">
        <f t="shared" si="108"/>
        <v/>
      </c>
      <c r="U877">
        <f t="shared" si="109"/>
        <v>0</v>
      </c>
      <c r="W877" s="175" t="str">
        <f t="shared" si="110"/>
        <v/>
      </c>
    </row>
    <row r="878" spans="1:23" ht="15" x14ac:dyDescent="0.2">
      <c r="A878" s="102">
        <v>855</v>
      </c>
      <c r="B878" s="104" t="str">
        <f>IF(G878="","",VLOOKUP(G878,'Account Codes'!$A$2:$C$788,3,FALSE))</f>
        <v/>
      </c>
      <c r="C878" s="183" t="str">
        <f t="shared" si="111"/>
        <v/>
      </c>
      <c r="D878" s="81"/>
      <c r="E878" s="112" t="str">
        <f>IF(AND(LEN(D878)&gt;0,LEN(C878)&gt;0),"ERROR - please do not enter internal order AND cost centre",IF(LEN(C878)&gt;0,VLOOKUP(C878,'Account Codes'!$E$2:$F$5001,2,FALSE),IF(LEN(D878)&gt;0,VLOOKUP(D878,'Account Codes'!$H$2:$I$12186,2,FALSE),"")))</f>
        <v/>
      </c>
      <c r="F878" s="81"/>
      <c r="G878" s="61"/>
      <c r="H878" s="112" t="str">
        <f>IF(LEN(G878)=0,"",VLOOKUP(VALUE(G878),'Account Codes'!$A$2:$C$788,2,FALSE))</f>
        <v/>
      </c>
      <c r="I878" s="50"/>
      <c r="J878" s="184" t="s">
        <v>18</v>
      </c>
      <c r="K878" s="51"/>
      <c r="L878" s="102">
        <f t="shared" si="104"/>
        <v>0</v>
      </c>
      <c r="M878" s="122">
        <f t="shared" si="105"/>
        <v>0</v>
      </c>
      <c r="N878" s="51"/>
      <c r="O878" s="51"/>
      <c r="P878" s="122">
        <f t="shared" si="106"/>
        <v>0</v>
      </c>
      <c r="Q878" s="179"/>
      <c r="R878" s="175"/>
      <c r="S878" s="176" t="str">
        <f t="shared" si="107"/>
        <v/>
      </c>
      <c r="T878" s="65" t="str">
        <f t="shared" si="108"/>
        <v/>
      </c>
      <c r="U878">
        <f t="shared" si="109"/>
        <v>0</v>
      </c>
      <c r="W878" s="175" t="str">
        <f t="shared" si="110"/>
        <v/>
      </c>
    </row>
    <row r="879" spans="1:23" ht="15" x14ac:dyDescent="0.2">
      <c r="A879" s="102">
        <v>856</v>
      </c>
      <c r="B879" s="104" t="str">
        <f>IF(G879="","",VLOOKUP(G879,'Account Codes'!$A$2:$C$788,3,FALSE))</f>
        <v/>
      </c>
      <c r="C879" s="183" t="str">
        <f t="shared" si="111"/>
        <v/>
      </c>
      <c r="D879" s="81"/>
      <c r="E879" s="112" t="str">
        <f>IF(AND(LEN(D879)&gt;0,LEN(C879)&gt;0),"ERROR - please do not enter internal order AND cost centre",IF(LEN(C879)&gt;0,VLOOKUP(C879,'Account Codes'!$E$2:$F$5001,2,FALSE),IF(LEN(D879)&gt;0,VLOOKUP(D879,'Account Codes'!$H$2:$I$12186,2,FALSE),"")))</f>
        <v/>
      </c>
      <c r="F879" s="81"/>
      <c r="G879" s="61"/>
      <c r="H879" s="112" t="str">
        <f>IF(LEN(G879)=0,"",VLOOKUP(VALUE(G879),'Account Codes'!$A$2:$C$788,2,FALSE))</f>
        <v/>
      </c>
      <c r="I879" s="50"/>
      <c r="J879" s="184" t="s">
        <v>18</v>
      </c>
      <c r="K879" s="51"/>
      <c r="L879" s="102">
        <f t="shared" si="104"/>
        <v>0</v>
      </c>
      <c r="M879" s="122">
        <f t="shared" si="105"/>
        <v>0</v>
      </c>
      <c r="N879" s="51"/>
      <c r="O879" s="51"/>
      <c r="P879" s="122">
        <f t="shared" si="106"/>
        <v>0</v>
      </c>
      <c r="Q879" s="179"/>
      <c r="R879" s="175"/>
      <c r="S879" s="176" t="str">
        <f t="shared" si="107"/>
        <v/>
      </c>
      <c r="T879" s="65" t="str">
        <f t="shared" si="108"/>
        <v/>
      </c>
      <c r="U879">
        <f t="shared" si="109"/>
        <v>0</v>
      </c>
      <c r="W879" s="175" t="str">
        <f t="shared" si="110"/>
        <v/>
      </c>
    </row>
    <row r="880" spans="1:23" ht="15" x14ac:dyDescent="0.2">
      <c r="A880" s="102">
        <v>857</v>
      </c>
      <c r="B880" s="104" t="str">
        <f>IF(G880="","",VLOOKUP(G880,'Account Codes'!$A$2:$C$788,3,FALSE))</f>
        <v/>
      </c>
      <c r="C880" s="183" t="str">
        <f t="shared" si="111"/>
        <v/>
      </c>
      <c r="D880" s="81"/>
      <c r="E880" s="112" t="str">
        <f>IF(AND(LEN(D880)&gt;0,LEN(C880)&gt;0),"ERROR - please do not enter internal order AND cost centre",IF(LEN(C880)&gt;0,VLOOKUP(C880,'Account Codes'!$E$2:$F$5001,2,FALSE),IF(LEN(D880)&gt;0,VLOOKUP(D880,'Account Codes'!$H$2:$I$12186,2,FALSE),"")))</f>
        <v/>
      </c>
      <c r="F880" s="81"/>
      <c r="G880" s="61"/>
      <c r="H880" s="112" t="str">
        <f>IF(LEN(G880)=0,"",VLOOKUP(VALUE(G880),'Account Codes'!$A$2:$C$788,2,FALSE))</f>
        <v/>
      </c>
      <c r="I880" s="50"/>
      <c r="J880" s="184" t="s">
        <v>18</v>
      </c>
      <c r="K880" s="51"/>
      <c r="L880" s="102">
        <f t="shared" si="104"/>
        <v>0</v>
      </c>
      <c r="M880" s="122">
        <f t="shared" si="105"/>
        <v>0</v>
      </c>
      <c r="N880" s="51"/>
      <c r="O880" s="51"/>
      <c r="P880" s="122">
        <f t="shared" si="106"/>
        <v>0</v>
      </c>
      <c r="Q880" s="179"/>
      <c r="R880" s="175"/>
      <c r="S880" s="176" t="str">
        <f t="shared" si="107"/>
        <v/>
      </c>
      <c r="T880" s="65" t="str">
        <f t="shared" si="108"/>
        <v/>
      </c>
      <c r="U880">
        <f t="shared" si="109"/>
        <v>0</v>
      </c>
      <c r="W880" s="175" t="str">
        <f t="shared" si="110"/>
        <v/>
      </c>
    </row>
    <row r="881" spans="1:23" ht="15" x14ac:dyDescent="0.2">
      <c r="A881" s="102">
        <v>858</v>
      </c>
      <c r="B881" s="104" t="str">
        <f>IF(G881="","",VLOOKUP(G881,'Account Codes'!$A$2:$C$788,3,FALSE))</f>
        <v/>
      </c>
      <c r="C881" s="183" t="str">
        <f t="shared" si="111"/>
        <v/>
      </c>
      <c r="D881" s="81"/>
      <c r="E881" s="112" t="str">
        <f>IF(AND(LEN(D881)&gt;0,LEN(C881)&gt;0),"ERROR - please do not enter internal order AND cost centre",IF(LEN(C881)&gt;0,VLOOKUP(C881,'Account Codes'!$E$2:$F$5001,2,FALSE),IF(LEN(D881)&gt;0,VLOOKUP(D881,'Account Codes'!$H$2:$I$12186,2,FALSE),"")))</f>
        <v/>
      </c>
      <c r="F881" s="81"/>
      <c r="G881" s="61"/>
      <c r="H881" s="112" t="str">
        <f>IF(LEN(G881)=0,"",VLOOKUP(VALUE(G881),'Account Codes'!$A$2:$C$788,2,FALSE))</f>
        <v/>
      </c>
      <c r="I881" s="50"/>
      <c r="J881" s="184" t="s">
        <v>18</v>
      </c>
      <c r="K881" s="51"/>
      <c r="L881" s="102">
        <f t="shared" si="104"/>
        <v>0</v>
      </c>
      <c r="M881" s="122">
        <f t="shared" si="105"/>
        <v>0</v>
      </c>
      <c r="N881" s="51"/>
      <c r="O881" s="51"/>
      <c r="P881" s="122">
        <f t="shared" si="106"/>
        <v>0</v>
      </c>
      <c r="Q881" s="179"/>
      <c r="R881" s="175"/>
      <c r="S881" s="176" t="str">
        <f t="shared" si="107"/>
        <v/>
      </c>
      <c r="T881" s="65" t="str">
        <f t="shared" si="108"/>
        <v/>
      </c>
      <c r="U881">
        <f t="shared" si="109"/>
        <v>0</v>
      </c>
      <c r="W881" s="175" t="str">
        <f t="shared" si="110"/>
        <v/>
      </c>
    </row>
    <row r="882" spans="1:23" ht="15" x14ac:dyDescent="0.2">
      <c r="A882" s="102">
        <v>859</v>
      </c>
      <c r="B882" s="104" t="str">
        <f>IF(G882="","",VLOOKUP(G882,'Account Codes'!$A$2:$C$788,3,FALSE))</f>
        <v/>
      </c>
      <c r="C882" s="183" t="str">
        <f t="shared" si="111"/>
        <v/>
      </c>
      <c r="D882" s="81"/>
      <c r="E882" s="112" t="str">
        <f>IF(AND(LEN(D882)&gt;0,LEN(C882)&gt;0),"ERROR - please do not enter internal order AND cost centre",IF(LEN(C882)&gt;0,VLOOKUP(C882,'Account Codes'!$E$2:$F$5001,2,FALSE),IF(LEN(D882)&gt;0,VLOOKUP(D882,'Account Codes'!$H$2:$I$12186,2,FALSE),"")))</f>
        <v/>
      </c>
      <c r="F882" s="81"/>
      <c r="G882" s="61"/>
      <c r="H882" s="112" t="str">
        <f>IF(LEN(G882)=0,"",VLOOKUP(VALUE(G882),'Account Codes'!$A$2:$C$788,2,FALSE))</f>
        <v/>
      </c>
      <c r="I882" s="50"/>
      <c r="J882" s="184" t="s">
        <v>18</v>
      </c>
      <c r="K882" s="51"/>
      <c r="L882" s="102">
        <f t="shared" si="104"/>
        <v>0</v>
      </c>
      <c r="M882" s="122">
        <f t="shared" si="105"/>
        <v>0</v>
      </c>
      <c r="N882" s="51"/>
      <c r="O882" s="51"/>
      <c r="P882" s="122">
        <f t="shared" si="106"/>
        <v>0</v>
      </c>
      <c r="Q882" s="179"/>
      <c r="R882" s="175"/>
      <c r="S882" s="176" t="str">
        <f t="shared" si="107"/>
        <v/>
      </c>
      <c r="T882" s="65" t="str">
        <f t="shared" si="108"/>
        <v/>
      </c>
      <c r="U882">
        <f t="shared" si="109"/>
        <v>0</v>
      </c>
      <c r="W882" s="175" t="str">
        <f t="shared" si="110"/>
        <v/>
      </c>
    </row>
    <row r="883" spans="1:23" ht="15" x14ac:dyDescent="0.2">
      <c r="A883" s="102">
        <v>860</v>
      </c>
      <c r="B883" s="104" t="str">
        <f>IF(G883="","",VLOOKUP(G883,'Account Codes'!$A$2:$C$788,3,FALSE))</f>
        <v/>
      </c>
      <c r="C883" s="183" t="str">
        <f t="shared" si="111"/>
        <v/>
      </c>
      <c r="D883" s="81"/>
      <c r="E883" s="112" t="str">
        <f>IF(AND(LEN(D883)&gt;0,LEN(C883)&gt;0),"ERROR - please do not enter internal order AND cost centre",IF(LEN(C883)&gt;0,VLOOKUP(C883,'Account Codes'!$E$2:$F$5001,2,FALSE),IF(LEN(D883)&gt;0,VLOOKUP(D883,'Account Codes'!$H$2:$I$12186,2,FALSE),"")))</f>
        <v/>
      </c>
      <c r="F883" s="81"/>
      <c r="G883" s="61"/>
      <c r="H883" s="112" t="str">
        <f>IF(LEN(G883)=0,"",VLOOKUP(VALUE(G883),'Account Codes'!$A$2:$C$788,2,FALSE))</f>
        <v/>
      </c>
      <c r="I883" s="50"/>
      <c r="J883" s="184" t="s">
        <v>18</v>
      </c>
      <c r="K883" s="51"/>
      <c r="L883" s="102">
        <f t="shared" si="104"/>
        <v>0</v>
      </c>
      <c r="M883" s="122">
        <f t="shared" si="105"/>
        <v>0</v>
      </c>
      <c r="N883" s="51"/>
      <c r="O883" s="51"/>
      <c r="P883" s="122">
        <f t="shared" si="106"/>
        <v>0</v>
      </c>
      <c r="Q883" s="179"/>
      <c r="R883" s="175"/>
      <c r="S883" s="176" t="str">
        <f t="shared" si="107"/>
        <v/>
      </c>
      <c r="T883" s="65" t="str">
        <f t="shared" si="108"/>
        <v/>
      </c>
      <c r="U883">
        <f t="shared" si="109"/>
        <v>0</v>
      </c>
      <c r="W883" s="175" t="str">
        <f t="shared" si="110"/>
        <v/>
      </c>
    </row>
    <row r="884" spans="1:23" ht="15" x14ac:dyDescent="0.2">
      <c r="A884" s="102">
        <v>861</v>
      </c>
      <c r="B884" s="104" t="str">
        <f>IF(G884="","",VLOOKUP(G884,'Account Codes'!$A$2:$C$788,3,FALSE))</f>
        <v/>
      </c>
      <c r="C884" s="183" t="str">
        <f t="shared" si="111"/>
        <v/>
      </c>
      <c r="D884" s="81"/>
      <c r="E884" s="112" t="str">
        <f>IF(AND(LEN(D884)&gt;0,LEN(C884)&gt;0),"ERROR - please do not enter internal order AND cost centre",IF(LEN(C884)&gt;0,VLOOKUP(C884,'Account Codes'!$E$2:$F$5001,2,FALSE),IF(LEN(D884)&gt;0,VLOOKUP(D884,'Account Codes'!$H$2:$I$12186,2,FALSE),"")))</f>
        <v/>
      </c>
      <c r="F884" s="81"/>
      <c r="G884" s="61"/>
      <c r="H884" s="112" t="str">
        <f>IF(LEN(G884)=0,"",VLOOKUP(VALUE(G884),'Account Codes'!$A$2:$C$788,2,FALSE))</f>
        <v/>
      </c>
      <c r="I884" s="50"/>
      <c r="J884" s="184" t="s">
        <v>18</v>
      </c>
      <c r="K884" s="51"/>
      <c r="L884" s="102">
        <f t="shared" si="104"/>
        <v>0</v>
      </c>
      <c r="M884" s="122">
        <f t="shared" si="105"/>
        <v>0</v>
      </c>
      <c r="N884" s="51"/>
      <c r="O884" s="51"/>
      <c r="P884" s="122">
        <f t="shared" si="106"/>
        <v>0</v>
      </c>
      <c r="Q884" s="179"/>
      <c r="R884" s="175"/>
      <c r="S884" s="176" t="str">
        <f t="shared" si="107"/>
        <v/>
      </c>
      <c r="T884" s="65" t="str">
        <f t="shared" si="108"/>
        <v/>
      </c>
      <c r="U884">
        <f t="shared" si="109"/>
        <v>0</v>
      </c>
      <c r="W884" s="175" t="str">
        <f t="shared" si="110"/>
        <v/>
      </c>
    </row>
    <row r="885" spans="1:23" ht="15" x14ac:dyDescent="0.2">
      <c r="A885" s="102">
        <v>862</v>
      </c>
      <c r="B885" s="104" t="str">
        <f>IF(G885="","",VLOOKUP(G885,'Account Codes'!$A$2:$C$788,3,FALSE))</f>
        <v/>
      </c>
      <c r="C885" s="183" t="str">
        <f t="shared" si="111"/>
        <v/>
      </c>
      <c r="D885" s="81"/>
      <c r="E885" s="112" t="str">
        <f>IF(AND(LEN(D885)&gt;0,LEN(C885)&gt;0),"ERROR - please do not enter internal order AND cost centre",IF(LEN(C885)&gt;0,VLOOKUP(C885,'Account Codes'!$E$2:$F$5001,2,FALSE),IF(LEN(D885)&gt;0,VLOOKUP(D885,'Account Codes'!$H$2:$I$12186,2,FALSE),"")))</f>
        <v/>
      </c>
      <c r="F885" s="81"/>
      <c r="G885" s="61"/>
      <c r="H885" s="112" t="str">
        <f>IF(LEN(G885)=0,"",VLOOKUP(VALUE(G885),'Account Codes'!$A$2:$C$788,2,FALSE))</f>
        <v/>
      </c>
      <c r="I885" s="50"/>
      <c r="J885" s="184" t="s">
        <v>18</v>
      </c>
      <c r="K885" s="51"/>
      <c r="L885" s="102">
        <f t="shared" si="104"/>
        <v>0</v>
      </c>
      <c r="M885" s="122">
        <f t="shared" si="105"/>
        <v>0</v>
      </c>
      <c r="N885" s="51"/>
      <c r="O885" s="51"/>
      <c r="P885" s="122">
        <f t="shared" si="106"/>
        <v>0</v>
      </c>
      <c r="Q885" s="179"/>
      <c r="R885" s="175"/>
      <c r="S885" s="176" t="str">
        <f t="shared" si="107"/>
        <v/>
      </c>
      <c r="T885" s="65" t="str">
        <f t="shared" si="108"/>
        <v/>
      </c>
      <c r="U885">
        <f t="shared" si="109"/>
        <v>0</v>
      </c>
      <c r="W885" s="175" t="str">
        <f t="shared" si="110"/>
        <v/>
      </c>
    </row>
    <row r="886" spans="1:23" ht="15" x14ac:dyDescent="0.2">
      <c r="A886" s="102">
        <v>863</v>
      </c>
      <c r="B886" s="104" t="str">
        <f>IF(G886="","",VLOOKUP(G886,'Account Codes'!$A$2:$C$788,3,FALSE))</f>
        <v/>
      </c>
      <c r="C886" s="183" t="str">
        <f t="shared" si="111"/>
        <v/>
      </c>
      <c r="D886" s="81"/>
      <c r="E886" s="112" t="str">
        <f>IF(AND(LEN(D886)&gt;0,LEN(C886)&gt;0),"ERROR - please do not enter internal order AND cost centre",IF(LEN(C886)&gt;0,VLOOKUP(C886,'Account Codes'!$E$2:$F$5001,2,FALSE),IF(LEN(D886)&gt;0,VLOOKUP(D886,'Account Codes'!$H$2:$I$12186,2,FALSE),"")))</f>
        <v/>
      </c>
      <c r="F886" s="81"/>
      <c r="G886" s="61"/>
      <c r="H886" s="112" t="str">
        <f>IF(LEN(G886)=0,"",VLOOKUP(VALUE(G886),'Account Codes'!$A$2:$C$788,2,FALSE))</f>
        <v/>
      </c>
      <c r="I886" s="50"/>
      <c r="J886" s="184" t="s">
        <v>18</v>
      </c>
      <c r="K886" s="51"/>
      <c r="L886" s="102">
        <f t="shared" si="104"/>
        <v>0</v>
      </c>
      <c r="M886" s="122">
        <f t="shared" si="105"/>
        <v>0</v>
      </c>
      <c r="N886" s="51"/>
      <c r="O886" s="51"/>
      <c r="P886" s="122">
        <f t="shared" si="106"/>
        <v>0</v>
      </c>
      <c r="Q886" s="179"/>
      <c r="R886" s="175"/>
      <c r="S886" s="176" t="str">
        <f t="shared" si="107"/>
        <v/>
      </c>
      <c r="T886" s="65" t="str">
        <f t="shared" si="108"/>
        <v/>
      </c>
      <c r="U886">
        <f t="shared" si="109"/>
        <v>0</v>
      </c>
      <c r="W886" s="175" t="str">
        <f t="shared" si="110"/>
        <v/>
      </c>
    </row>
    <row r="887" spans="1:23" ht="15" x14ac:dyDescent="0.2">
      <c r="A887" s="102">
        <v>864</v>
      </c>
      <c r="B887" s="104" t="str">
        <f>IF(G887="","",VLOOKUP(G887,'Account Codes'!$A$2:$C$788,3,FALSE))</f>
        <v/>
      </c>
      <c r="C887" s="183" t="str">
        <f t="shared" si="111"/>
        <v/>
      </c>
      <c r="D887" s="81"/>
      <c r="E887" s="112" t="str">
        <f>IF(AND(LEN(D887)&gt;0,LEN(C887)&gt;0),"ERROR - please do not enter internal order AND cost centre",IF(LEN(C887)&gt;0,VLOOKUP(C887,'Account Codes'!$E$2:$F$5001,2,FALSE),IF(LEN(D887)&gt;0,VLOOKUP(D887,'Account Codes'!$H$2:$I$12186,2,FALSE),"")))</f>
        <v/>
      </c>
      <c r="F887" s="81"/>
      <c r="G887" s="61"/>
      <c r="H887" s="112" t="str">
        <f>IF(LEN(G887)=0,"",VLOOKUP(VALUE(G887),'Account Codes'!$A$2:$C$788,2,FALSE))</f>
        <v/>
      </c>
      <c r="I887" s="50"/>
      <c r="J887" s="184" t="s">
        <v>18</v>
      </c>
      <c r="K887" s="51"/>
      <c r="L887" s="102">
        <f t="shared" si="104"/>
        <v>0</v>
      </c>
      <c r="M887" s="122">
        <f t="shared" si="105"/>
        <v>0</v>
      </c>
      <c r="N887" s="51"/>
      <c r="O887" s="51"/>
      <c r="P887" s="122">
        <f t="shared" si="106"/>
        <v>0</v>
      </c>
      <c r="Q887" s="179"/>
      <c r="R887" s="175"/>
      <c r="S887" s="176" t="str">
        <f t="shared" si="107"/>
        <v/>
      </c>
      <c r="T887" s="65" t="str">
        <f t="shared" si="108"/>
        <v/>
      </c>
      <c r="U887">
        <f t="shared" si="109"/>
        <v>0</v>
      </c>
      <c r="W887" s="175" t="str">
        <f t="shared" si="110"/>
        <v/>
      </c>
    </row>
    <row r="888" spans="1:23" ht="15" x14ac:dyDescent="0.2">
      <c r="A888" s="102">
        <v>865</v>
      </c>
      <c r="B888" s="104" t="str">
        <f>IF(G888="","",VLOOKUP(G888,'Account Codes'!$A$2:$C$788,3,FALSE))</f>
        <v/>
      </c>
      <c r="C888" s="183" t="str">
        <f t="shared" si="111"/>
        <v/>
      </c>
      <c r="D888" s="81"/>
      <c r="E888" s="112" t="str">
        <f>IF(AND(LEN(D888)&gt;0,LEN(C888)&gt;0),"ERROR - please do not enter internal order AND cost centre",IF(LEN(C888)&gt;0,VLOOKUP(C888,'Account Codes'!$E$2:$F$5001,2,FALSE),IF(LEN(D888)&gt;0,VLOOKUP(D888,'Account Codes'!$H$2:$I$12186,2,FALSE),"")))</f>
        <v/>
      </c>
      <c r="F888" s="81"/>
      <c r="G888" s="61"/>
      <c r="H888" s="112" t="str">
        <f>IF(LEN(G888)=0,"",VLOOKUP(VALUE(G888),'Account Codes'!$A$2:$C$788,2,FALSE))</f>
        <v/>
      </c>
      <c r="I888" s="50"/>
      <c r="J888" s="184" t="s">
        <v>18</v>
      </c>
      <c r="K888" s="51"/>
      <c r="L888" s="102">
        <f t="shared" si="104"/>
        <v>0</v>
      </c>
      <c r="M888" s="122">
        <f t="shared" si="105"/>
        <v>0</v>
      </c>
      <c r="N888" s="51"/>
      <c r="O888" s="51"/>
      <c r="P888" s="122">
        <f t="shared" si="106"/>
        <v>0</v>
      </c>
      <c r="Q888" s="179"/>
      <c r="R888" s="175"/>
      <c r="S888" s="176" t="str">
        <f t="shared" si="107"/>
        <v/>
      </c>
      <c r="T888" s="65" t="str">
        <f t="shared" si="108"/>
        <v/>
      </c>
      <c r="U888">
        <f t="shared" si="109"/>
        <v>0</v>
      </c>
      <c r="W888" s="175" t="str">
        <f t="shared" si="110"/>
        <v/>
      </c>
    </row>
    <row r="889" spans="1:23" ht="15" x14ac:dyDescent="0.2">
      <c r="A889" s="102">
        <v>866</v>
      </c>
      <c r="B889" s="104" t="str">
        <f>IF(G889="","",VLOOKUP(G889,'Account Codes'!$A$2:$C$788,3,FALSE))</f>
        <v/>
      </c>
      <c r="C889" s="183" t="str">
        <f t="shared" si="111"/>
        <v/>
      </c>
      <c r="D889" s="81"/>
      <c r="E889" s="112" t="str">
        <f>IF(AND(LEN(D889)&gt;0,LEN(C889)&gt;0),"ERROR - please do not enter internal order AND cost centre",IF(LEN(C889)&gt;0,VLOOKUP(C889,'Account Codes'!$E$2:$F$5001,2,FALSE),IF(LEN(D889)&gt;0,VLOOKUP(D889,'Account Codes'!$H$2:$I$12186,2,FALSE),"")))</f>
        <v/>
      </c>
      <c r="F889" s="81"/>
      <c r="G889" s="61"/>
      <c r="H889" s="112" t="str">
        <f>IF(LEN(G889)=0,"",VLOOKUP(VALUE(G889),'Account Codes'!$A$2:$C$788,2,FALSE))</f>
        <v/>
      </c>
      <c r="I889" s="50"/>
      <c r="J889" s="184" t="s">
        <v>18</v>
      </c>
      <c r="K889" s="51"/>
      <c r="L889" s="102">
        <f t="shared" si="104"/>
        <v>0</v>
      </c>
      <c r="M889" s="122">
        <f t="shared" si="105"/>
        <v>0</v>
      </c>
      <c r="N889" s="51"/>
      <c r="O889" s="51"/>
      <c r="P889" s="122">
        <f t="shared" si="106"/>
        <v>0</v>
      </c>
      <c r="Q889" s="179"/>
      <c r="R889" s="175"/>
      <c r="S889" s="176" t="str">
        <f t="shared" si="107"/>
        <v/>
      </c>
      <c r="T889" s="65" t="str">
        <f t="shared" si="108"/>
        <v/>
      </c>
      <c r="U889">
        <f t="shared" si="109"/>
        <v>0</v>
      </c>
      <c r="W889" s="175" t="str">
        <f t="shared" si="110"/>
        <v/>
      </c>
    </row>
    <row r="890" spans="1:23" ht="15" x14ac:dyDescent="0.2">
      <c r="A890" s="102">
        <v>867</v>
      </c>
      <c r="B890" s="104" t="str">
        <f>IF(G890="","",VLOOKUP(G890,'Account Codes'!$A$2:$C$788,3,FALSE))</f>
        <v/>
      </c>
      <c r="C890" s="183" t="str">
        <f t="shared" si="111"/>
        <v/>
      </c>
      <c r="D890" s="81"/>
      <c r="E890" s="112" t="str">
        <f>IF(AND(LEN(D890)&gt;0,LEN(C890)&gt;0),"ERROR - please do not enter internal order AND cost centre",IF(LEN(C890)&gt;0,VLOOKUP(C890,'Account Codes'!$E$2:$F$5001,2,FALSE),IF(LEN(D890)&gt;0,VLOOKUP(D890,'Account Codes'!$H$2:$I$12186,2,FALSE),"")))</f>
        <v/>
      </c>
      <c r="F890" s="81"/>
      <c r="G890" s="61"/>
      <c r="H890" s="112" t="str">
        <f>IF(LEN(G890)=0,"",VLOOKUP(VALUE(G890),'Account Codes'!$A$2:$C$788,2,FALSE))</f>
        <v/>
      </c>
      <c r="I890" s="50"/>
      <c r="J890" s="184" t="s">
        <v>18</v>
      </c>
      <c r="K890" s="51"/>
      <c r="L890" s="102">
        <f t="shared" si="104"/>
        <v>0</v>
      </c>
      <c r="M890" s="122">
        <f t="shared" si="105"/>
        <v>0</v>
      </c>
      <c r="N890" s="51"/>
      <c r="O890" s="51"/>
      <c r="P890" s="122">
        <f t="shared" si="106"/>
        <v>0</v>
      </c>
      <c r="Q890" s="179"/>
      <c r="R890" s="175"/>
      <c r="S890" s="176" t="str">
        <f t="shared" si="107"/>
        <v/>
      </c>
      <c r="T890" s="65" t="str">
        <f t="shared" si="108"/>
        <v/>
      </c>
      <c r="U890">
        <f t="shared" si="109"/>
        <v>0</v>
      </c>
      <c r="W890" s="175" t="str">
        <f t="shared" si="110"/>
        <v/>
      </c>
    </row>
    <row r="891" spans="1:23" ht="15" x14ac:dyDescent="0.2">
      <c r="A891" s="102">
        <v>868</v>
      </c>
      <c r="B891" s="104" t="str">
        <f>IF(G891="","",VLOOKUP(G891,'Account Codes'!$A$2:$C$788,3,FALSE))</f>
        <v/>
      </c>
      <c r="C891" s="183" t="str">
        <f t="shared" si="111"/>
        <v/>
      </c>
      <c r="D891" s="81"/>
      <c r="E891" s="112" t="str">
        <f>IF(AND(LEN(D891)&gt;0,LEN(C891)&gt;0),"ERROR - please do not enter internal order AND cost centre",IF(LEN(C891)&gt;0,VLOOKUP(C891,'Account Codes'!$E$2:$F$5001,2,FALSE),IF(LEN(D891)&gt;0,VLOOKUP(D891,'Account Codes'!$H$2:$I$12186,2,FALSE),"")))</f>
        <v/>
      </c>
      <c r="F891" s="81"/>
      <c r="G891" s="61"/>
      <c r="H891" s="112" t="str">
        <f>IF(LEN(G891)=0,"",VLOOKUP(VALUE(G891),'Account Codes'!$A$2:$C$788,2,FALSE))</f>
        <v/>
      </c>
      <c r="I891" s="50"/>
      <c r="J891" s="184" t="s">
        <v>18</v>
      </c>
      <c r="K891" s="51"/>
      <c r="L891" s="102">
        <f t="shared" si="104"/>
        <v>0</v>
      </c>
      <c r="M891" s="122">
        <f t="shared" si="105"/>
        <v>0</v>
      </c>
      <c r="N891" s="51"/>
      <c r="O891" s="51"/>
      <c r="P891" s="122">
        <f t="shared" si="106"/>
        <v>0</v>
      </c>
      <c r="Q891" s="179"/>
      <c r="R891" s="175"/>
      <c r="S891" s="176" t="str">
        <f t="shared" si="107"/>
        <v/>
      </c>
      <c r="T891" s="65" t="str">
        <f t="shared" si="108"/>
        <v/>
      </c>
      <c r="U891">
        <f t="shared" si="109"/>
        <v>0</v>
      </c>
      <c r="W891" s="175" t="str">
        <f t="shared" si="110"/>
        <v/>
      </c>
    </row>
    <row r="892" spans="1:23" ht="15" x14ac:dyDescent="0.2">
      <c r="A892" s="102">
        <v>869</v>
      </c>
      <c r="B892" s="104" t="str">
        <f>IF(G892="","",VLOOKUP(G892,'Account Codes'!$A$2:$C$788,3,FALSE))</f>
        <v/>
      </c>
      <c r="C892" s="183" t="str">
        <f t="shared" si="111"/>
        <v/>
      </c>
      <c r="D892" s="81"/>
      <c r="E892" s="112" t="str">
        <f>IF(AND(LEN(D892)&gt;0,LEN(C892)&gt;0),"ERROR - please do not enter internal order AND cost centre",IF(LEN(C892)&gt;0,VLOOKUP(C892,'Account Codes'!$E$2:$F$5001,2,FALSE),IF(LEN(D892)&gt;0,VLOOKUP(D892,'Account Codes'!$H$2:$I$12186,2,FALSE),"")))</f>
        <v/>
      </c>
      <c r="F892" s="81"/>
      <c r="G892" s="61"/>
      <c r="H892" s="112" t="str">
        <f>IF(LEN(G892)=0,"",VLOOKUP(VALUE(G892),'Account Codes'!$A$2:$C$788,2,FALSE))</f>
        <v/>
      </c>
      <c r="I892" s="50"/>
      <c r="J892" s="184" t="s">
        <v>18</v>
      </c>
      <c r="K892" s="51"/>
      <c r="L892" s="102">
        <f t="shared" si="104"/>
        <v>0</v>
      </c>
      <c r="M892" s="122">
        <f t="shared" si="105"/>
        <v>0</v>
      </c>
      <c r="N892" s="51"/>
      <c r="O892" s="51"/>
      <c r="P892" s="122">
        <f t="shared" si="106"/>
        <v>0</v>
      </c>
      <c r="Q892" s="179"/>
      <c r="R892" s="175"/>
      <c r="S892" s="176" t="str">
        <f t="shared" si="107"/>
        <v/>
      </c>
      <c r="T892" s="65" t="str">
        <f t="shared" si="108"/>
        <v/>
      </c>
      <c r="U892">
        <f t="shared" si="109"/>
        <v>0</v>
      </c>
      <c r="W892" s="175" t="str">
        <f t="shared" si="110"/>
        <v/>
      </c>
    </row>
    <row r="893" spans="1:23" ht="15" x14ac:dyDescent="0.2">
      <c r="A893" s="102">
        <v>870</v>
      </c>
      <c r="B893" s="104" t="str">
        <f>IF(G893="","",VLOOKUP(G893,'Account Codes'!$A$2:$C$788,3,FALSE))</f>
        <v/>
      </c>
      <c r="C893" s="183" t="str">
        <f t="shared" si="111"/>
        <v/>
      </c>
      <c r="D893" s="81"/>
      <c r="E893" s="112" t="str">
        <f>IF(AND(LEN(D893)&gt;0,LEN(C893)&gt;0),"ERROR - please do not enter internal order AND cost centre",IF(LEN(C893)&gt;0,VLOOKUP(C893,'Account Codes'!$E$2:$F$5001,2,FALSE),IF(LEN(D893)&gt;0,VLOOKUP(D893,'Account Codes'!$H$2:$I$12186,2,FALSE),"")))</f>
        <v/>
      </c>
      <c r="F893" s="81"/>
      <c r="G893" s="61"/>
      <c r="H893" s="112" t="str">
        <f>IF(LEN(G893)=0,"",VLOOKUP(VALUE(G893),'Account Codes'!$A$2:$C$788,2,FALSE))</f>
        <v/>
      </c>
      <c r="I893" s="50"/>
      <c r="J893" s="184" t="s">
        <v>18</v>
      </c>
      <c r="K893" s="51"/>
      <c r="L893" s="102">
        <f t="shared" si="104"/>
        <v>0</v>
      </c>
      <c r="M893" s="122">
        <f t="shared" si="105"/>
        <v>0</v>
      </c>
      <c r="N893" s="51"/>
      <c r="O893" s="51"/>
      <c r="P893" s="122">
        <f t="shared" si="106"/>
        <v>0</v>
      </c>
      <c r="Q893" s="179"/>
      <c r="R893" s="175"/>
      <c r="S893" s="176" t="str">
        <f t="shared" si="107"/>
        <v/>
      </c>
      <c r="T893" s="65" t="str">
        <f t="shared" si="108"/>
        <v/>
      </c>
      <c r="U893">
        <f t="shared" si="109"/>
        <v>0</v>
      </c>
      <c r="W893" s="175" t="str">
        <f t="shared" si="110"/>
        <v/>
      </c>
    </row>
    <row r="894" spans="1:23" ht="15" x14ac:dyDescent="0.2">
      <c r="A894" s="102">
        <v>871</v>
      </c>
      <c r="B894" s="104" t="str">
        <f>IF(G894="","",VLOOKUP(G894,'Account Codes'!$A$2:$C$788,3,FALSE))</f>
        <v/>
      </c>
      <c r="C894" s="183" t="str">
        <f t="shared" si="111"/>
        <v/>
      </c>
      <c r="D894" s="81"/>
      <c r="E894" s="112" t="str">
        <f>IF(AND(LEN(D894)&gt;0,LEN(C894)&gt;0),"ERROR - please do not enter internal order AND cost centre",IF(LEN(C894)&gt;0,VLOOKUP(C894,'Account Codes'!$E$2:$F$5001,2,FALSE),IF(LEN(D894)&gt;0,VLOOKUP(D894,'Account Codes'!$H$2:$I$12186,2,FALSE),"")))</f>
        <v/>
      </c>
      <c r="F894" s="81"/>
      <c r="G894" s="61"/>
      <c r="H894" s="112" t="str">
        <f>IF(LEN(G894)=0,"",VLOOKUP(VALUE(G894),'Account Codes'!$A$2:$C$788,2,FALSE))</f>
        <v/>
      </c>
      <c r="I894" s="50"/>
      <c r="J894" s="184" t="s">
        <v>18</v>
      </c>
      <c r="K894" s="51"/>
      <c r="L894" s="102">
        <f t="shared" si="104"/>
        <v>0</v>
      </c>
      <c r="M894" s="122">
        <f t="shared" si="105"/>
        <v>0</v>
      </c>
      <c r="N894" s="51"/>
      <c r="O894" s="51"/>
      <c r="P894" s="122">
        <f t="shared" si="106"/>
        <v>0</v>
      </c>
      <c r="Q894" s="179"/>
      <c r="R894" s="175"/>
      <c r="S894" s="176" t="str">
        <f t="shared" si="107"/>
        <v/>
      </c>
      <c r="T894" s="65" t="str">
        <f t="shared" si="108"/>
        <v/>
      </c>
      <c r="U894">
        <f t="shared" si="109"/>
        <v>0</v>
      </c>
      <c r="W894" s="175" t="str">
        <f t="shared" si="110"/>
        <v/>
      </c>
    </row>
    <row r="895" spans="1:23" ht="15" x14ac:dyDescent="0.2">
      <c r="A895" s="102">
        <v>872</v>
      </c>
      <c r="B895" s="104" t="str">
        <f>IF(G895="","",VLOOKUP(G895,'Account Codes'!$A$2:$C$788,3,FALSE))</f>
        <v/>
      </c>
      <c r="C895" s="183" t="str">
        <f t="shared" si="111"/>
        <v/>
      </c>
      <c r="D895" s="81"/>
      <c r="E895" s="112" t="str">
        <f>IF(AND(LEN(D895)&gt;0,LEN(C895)&gt;0),"ERROR - please do not enter internal order AND cost centre",IF(LEN(C895)&gt;0,VLOOKUP(C895,'Account Codes'!$E$2:$F$5001,2,FALSE),IF(LEN(D895)&gt;0,VLOOKUP(D895,'Account Codes'!$H$2:$I$12186,2,FALSE),"")))</f>
        <v/>
      </c>
      <c r="F895" s="81"/>
      <c r="G895" s="61"/>
      <c r="H895" s="112" t="str">
        <f>IF(LEN(G895)=0,"",VLOOKUP(VALUE(G895),'Account Codes'!$A$2:$C$788,2,FALSE))</f>
        <v/>
      </c>
      <c r="I895" s="50"/>
      <c r="J895" s="184" t="s">
        <v>18</v>
      </c>
      <c r="K895" s="51"/>
      <c r="L895" s="102">
        <f t="shared" si="104"/>
        <v>0</v>
      </c>
      <c r="M895" s="122">
        <f t="shared" si="105"/>
        <v>0</v>
      </c>
      <c r="N895" s="51"/>
      <c r="O895" s="51"/>
      <c r="P895" s="122">
        <f t="shared" si="106"/>
        <v>0</v>
      </c>
      <c r="Q895" s="179"/>
      <c r="R895" s="175"/>
      <c r="S895" s="176" t="str">
        <f t="shared" si="107"/>
        <v/>
      </c>
      <c r="T895" s="65" t="str">
        <f t="shared" si="108"/>
        <v/>
      </c>
      <c r="U895">
        <f t="shared" si="109"/>
        <v>0</v>
      </c>
      <c r="W895" s="175" t="str">
        <f t="shared" si="110"/>
        <v/>
      </c>
    </row>
    <row r="896" spans="1:23" ht="15" x14ac:dyDescent="0.2">
      <c r="A896" s="102">
        <v>873</v>
      </c>
      <c r="B896" s="104" t="str">
        <f>IF(G896="","",VLOOKUP(G896,'Account Codes'!$A$2:$C$788,3,FALSE))</f>
        <v/>
      </c>
      <c r="C896" s="183" t="str">
        <f t="shared" si="111"/>
        <v/>
      </c>
      <c r="D896" s="81"/>
      <c r="E896" s="112" t="str">
        <f>IF(AND(LEN(D896)&gt;0,LEN(C896)&gt;0),"ERROR - please do not enter internal order AND cost centre",IF(LEN(C896)&gt;0,VLOOKUP(C896,'Account Codes'!$E$2:$F$5001,2,FALSE),IF(LEN(D896)&gt;0,VLOOKUP(D896,'Account Codes'!$H$2:$I$12186,2,FALSE),"")))</f>
        <v/>
      </c>
      <c r="F896" s="81"/>
      <c r="G896" s="61"/>
      <c r="H896" s="112" t="str">
        <f>IF(LEN(G896)=0,"",VLOOKUP(VALUE(G896),'Account Codes'!$A$2:$C$788,2,FALSE))</f>
        <v/>
      </c>
      <c r="I896" s="50"/>
      <c r="J896" s="184" t="s">
        <v>18</v>
      </c>
      <c r="K896" s="51"/>
      <c r="L896" s="102">
        <f t="shared" si="104"/>
        <v>0</v>
      </c>
      <c r="M896" s="122">
        <f t="shared" si="105"/>
        <v>0</v>
      </c>
      <c r="N896" s="51"/>
      <c r="O896" s="51"/>
      <c r="P896" s="122">
        <f t="shared" si="106"/>
        <v>0</v>
      </c>
      <c r="Q896" s="179"/>
      <c r="R896" s="175"/>
      <c r="S896" s="176" t="str">
        <f t="shared" si="107"/>
        <v/>
      </c>
      <c r="T896" s="65" t="str">
        <f t="shared" si="108"/>
        <v/>
      </c>
      <c r="U896">
        <f t="shared" si="109"/>
        <v>0</v>
      </c>
      <c r="W896" s="175" t="str">
        <f t="shared" si="110"/>
        <v/>
      </c>
    </row>
    <row r="897" spans="1:23" ht="15" x14ac:dyDescent="0.2">
      <c r="A897" s="102">
        <v>874</v>
      </c>
      <c r="B897" s="104" t="str">
        <f>IF(G897="","",VLOOKUP(G897,'Account Codes'!$A$2:$C$788,3,FALSE))</f>
        <v/>
      </c>
      <c r="C897" s="183" t="str">
        <f t="shared" si="111"/>
        <v/>
      </c>
      <c r="D897" s="81"/>
      <c r="E897" s="112" t="str">
        <f>IF(AND(LEN(D897)&gt;0,LEN(C897)&gt;0),"ERROR - please do not enter internal order AND cost centre",IF(LEN(C897)&gt;0,VLOOKUP(C897,'Account Codes'!$E$2:$F$5001,2,FALSE),IF(LEN(D897)&gt;0,VLOOKUP(D897,'Account Codes'!$H$2:$I$12186,2,FALSE),"")))</f>
        <v/>
      </c>
      <c r="F897" s="81"/>
      <c r="G897" s="61"/>
      <c r="H897" s="112" t="str">
        <f>IF(LEN(G897)=0,"",VLOOKUP(VALUE(G897),'Account Codes'!$A$2:$C$788,2,FALSE))</f>
        <v/>
      </c>
      <c r="I897" s="50"/>
      <c r="J897" s="184" t="s">
        <v>18</v>
      </c>
      <c r="K897" s="51"/>
      <c r="L897" s="102">
        <f t="shared" si="104"/>
        <v>0</v>
      </c>
      <c r="M897" s="122">
        <f t="shared" si="105"/>
        <v>0</v>
      </c>
      <c r="N897" s="51"/>
      <c r="O897" s="51"/>
      <c r="P897" s="122">
        <f t="shared" si="106"/>
        <v>0</v>
      </c>
      <c r="Q897" s="179"/>
      <c r="R897" s="175"/>
      <c r="S897" s="176" t="str">
        <f t="shared" si="107"/>
        <v/>
      </c>
      <c r="T897" s="65" t="str">
        <f t="shared" si="108"/>
        <v/>
      </c>
      <c r="U897">
        <f t="shared" si="109"/>
        <v>0</v>
      </c>
      <c r="W897" s="175" t="str">
        <f t="shared" si="110"/>
        <v/>
      </c>
    </row>
    <row r="898" spans="1:23" ht="15" x14ac:dyDescent="0.2">
      <c r="A898" s="102">
        <v>875</v>
      </c>
      <c r="B898" s="104" t="str">
        <f>IF(G898="","",VLOOKUP(G898,'Account Codes'!$A$2:$C$788,3,FALSE))</f>
        <v/>
      </c>
      <c r="C898" s="183" t="str">
        <f t="shared" si="111"/>
        <v/>
      </c>
      <c r="D898" s="81"/>
      <c r="E898" s="112" t="str">
        <f>IF(AND(LEN(D898)&gt;0,LEN(C898)&gt;0),"ERROR - please do not enter internal order AND cost centre",IF(LEN(C898)&gt;0,VLOOKUP(C898,'Account Codes'!$E$2:$F$5001,2,FALSE),IF(LEN(D898)&gt;0,VLOOKUP(D898,'Account Codes'!$H$2:$I$12186,2,FALSE),"")))</f>
        <v/>
      </c>
      <c r="F898" s="81"/>
      <c r="G898" s="61"/>
      <c r="H898" s="112" t="str">
        <f>IF(LEN(G898)=0,"",VLOOKUP(VALUE(G898),'Account Codes'!$A$2:$C$788,2,FALSE))</f>
        <v/>
      </c>
      <c r="I898" s="50"/>
      <c r="J898" s="184" t="s">
        <v>18</v>
      </c>
      <c r="K898" s="51"/>
      <c r="L898" s="102">
        <f t="shared" si="104"/>
        <v>0</v>
      </c>
      <c r="M898" s="122">
        <f t="shared" si="105"/>
        <v>0</v>
      </c>
      <c r="N898" s="51"/>
      <c r="O898" s="51"/>
      <c r="P898" s="122">
        <f t="shared" si="106"/>
        <v>0</v>
      </c>
      <c r="Q898" s="179"/>
      <c r="R898" s="175"/>
      <c r="S898" s="176" t="str">
        <f t="shared" si="107"/>
        <v/>
      </c>
      <c r="T898" s="65" t="str">
        <f t="shared" si="108"/>
        <v/>
      </c>
      <c r="U898">
        <f t="shared" si="109"/>
        <v>0</v>
      </c>
      <c r="W898" s="175" t="str">
        <f t="shared" si="110"/>
        <v/>
      </c>
    </row>
    <row r="899" spans="1:23" ht="15" x14ac:dyDescent="0.2">
      <c r="A899" s="102">
        <v>876</v>
      </c>
      <c r="B899" s="104" t="str">
        <f>IF(G899="","",VLOOKUP(G899,'Account Codes'!$A$2:$C$788,3,FALSE))</f>
        <v/>
      </c>
      <c r="C899" s="183" t="str">
        <f t="shared" si="111"/>
        <v/>
      </c>
      <c r="D899" s="81"/>
      <c r="E899" s="112" t="str">
        <f>IF(AND(LEN(D899)&gt;0,LEN(C899)&gt;0),"ERROR - please do not enter internal order AND cost centre",IF(LEN(C899)&gt;0,VLOOKUP(C899,'Account Codes'!$E$2:$F$5001,2,FALSE),IF(LEN(D899)&gt;0,VLOOKUP(D899,'Account Codes'!$H$2:$I$12186,2,FALSE),"")))</f>
        <v/>
      </c>
      <c r="F899" s="81"/>
      <c r="G899" s="61"/>
      <c r="H899" s="112" t="str">
        <f>IF(LEN(G899)=0,"",VLOOKUP(VALUE(G899),'Account Codes'!$A$2:$C$788,2,FALSE))</f>
        <v/>
      </c>
      <c r="I899" s="50"/>
      <c r="J899" s="184" t="s">
        <v>18</v>
      </c>
      <c r="K899" s="51"/>
      <c r="L899" s="102">
        <f t="shared" si="104"/>
        <v>0</v>
      </c>
      <c r="M899" s="122">
        <f t="shared" si="105"/>
        <v>0</v>
      </c>
      <c r="N899" s="51"/>
      <c r="O899" s="51"/>
      <c r="P899" s="122">
        <f t="shared" si="106"/>
        <v>0</v>
      </c>
      <c r="Q899" s="179"/>
      <c r="R899" s="175"/>
      <c r="S899" s="176" t="str">
        <f t="shared" si="107"/>
        <v/>
      </c>
      <c r="T899" s="65" t="str">
        <f t="shared" si="108"/>
        <v/>
      </c>
      <c r="U899">
        <f t="shared" si="109"/>
        <v>0</v>
      </c>
      <c r="W899" s="175" t="str">
        <f t="shared" si="110"/>
        <v/>
      </c>
    </row>
    <row r="900" spans="1:23" ht="15" x14ac:dyDescent="0.2">
      <c r="A900" s="102">
        <v>877</v>
      </c>
      <c r="B900" s="104" t="str">
        <f>IF(G900="","",VLOOKUP(G900,'Account Codes'!$A$2:$C$788,3,FALSE))</f>
        <v/>
      </c>
      <c r="C900" s="183" t="str">
        <f t="shared" si="111"/>
        <v/>
      </c>
      <c r="D900" s="81"/>
      <c r="E900" s="112" t="str">
        <f>IF(AND(LEN(D900)&gt;0,LEN(C900)&gt;0),"ERROR - please do not enter internal order AND cost centre",IF(LEN(C900)&gt;0,VLOOKUP(C900,'Account Codes'!$E$2:$F$5001,2,FALSE),IF(LEN(D900)&gt;0,VLOOKUP(D900,'Account Codes'!$H$2:$I$12186,2,FALSE),"")))</f>
        <v/>
      </c>
      <c r="F900" s="81"/>
      <c r="G900" s="61"/>
      <c r="H900" s="112" t="str">
        <f>IF(LEN(G900)=0,"",VLOOKUP(VALUE(G900),'Account Codes'!$A$2:$C$788,2,FALSE))</f>
        <v/>
      </c>
      <c r="I900" s="50"/>
      <c r="J900" s="184" t="s">
        <v>18</v>
      </c>
      <c r="K900" s="51"/>
      <c r="L900" s="102">
        <f t="shared" si="104"/>
        <v>0</v>
      </c>
      <c r="M900" s="122">
        <f t="shared" si="105"/>
        <v>0</v>
      </c>
      <c r="N900" s="51"/>
      <c r="O900" s="51"/>
      <c r="P900" s="122">
        <f t="shared" si="106"/>
        <v>0</v>
      </c>
      <c r="Q900" s="179"/>
      <c r="R900" s="175"/>
      <c r="S900" s="176" t="str">
        <f t="shared" si="107"/>
        <v/>
      </c>
      <c r="T900" s="65" t="str">
        <f t="shared" si="108"/>
        <v/>
      </c>
      <c r="U900">
        <f t="shared" si="109"/>
        <v>0</v>
      </c>
      <c r="W900" s="175" t="str">
        <f t="shared" si="110"/>
        <v/>
      </c>
    </row>
    <row r="901" spans="1:23" ht="15" x14ac:dyDescent="0.2">
      <c r="A901" s="102">
        <v>878</v>
      </c>
      <c r="B901" s="104" t="str">
        <f>IF(G901="","",VLOOKUP(G901,'Account Codes'!$A$2:$C$788,3,FALSE))</f>
        <v/>
      </c>
      <c r="C901" s="183" t="str">
        <f t="shared" si="111"/>
        <v/>
      </c>
      <c r="D901" s="81"/>
      <c r="E901" s="112" t="str">
        <f>IF(AND(LEN(D901)&gt;0,LEN(C901)&gt;0),"ERROR - please do not enter internal order AND cost centre",IF(LEN(C901)&gt;0,VLOOKUP(C901,'Account Codes'!$E$2:$F$5001,2,FALSE),IF(LEN(D901)&gt;0,VLOOKUP(D901,'Account Codes'!$H$2:$I$12186,2,FALSE),"")))</f>
        <v/>
      </c>
      <c r="F901" s="81"/>
      <c r="G901" s="61"/>
      <c r="H901" s="112" t="str">
        <f>IF(LEN(G901)=0,"",VLOOKUP(VALUE(G901),'Account Codes'!$A$2:$C$788,2,FALSE))</f>
        <v/>
      </c>
      <c r="I901" s="50"/>
      <c r="J901" s="184" t="s">
        <v>18</v>
      </c>
      <c r="K901" s="51"/>
      <c r="L901" s="102">
        <f t="shared" si="104"/>
        <v>0</v>
      </c>
      <c r="M901" s="122">
        <f t="shared" si="105"/>
        <v>0</v>
      </c>
      <c r="N901" s="51"/>
      <c r="O901" s="51"/>
      <c r="P901" s="122">
        <f t="shared" si="106"/>
        <v>0</v>
      </c>
      <c r="Q901" s="179"/>
      <c r="R901" s="175"/>
      <c r="S901" s="176" t="str">
        <f t="shared" si="107"/>
        <v/>
      </c>
      <c r="T901" s="65" t="str">
        <f t="shared" si="108"/>
        <v/>
      </c>
      <c r="U901">
        <f t="shared" si="109"/>
        <v>0</v>
      </c>
      <c r="W901" s="175" t="str">
        <f t="shared" si="110"/>
        <v/>
      </c>
    </row>
    <row r="902" spans="1:23" ht="15" x14ac:dyDescent="0.2">
      <c r="A902" s="102">
        <v>879</v>
      </c>
      <c r="B902" s="104" t="str">
        <f>IF(G902="","",VLOOKUP(G902,'Account Codes'!$A$2:$C$788,3,FALSE))</f>
        <v/>
      </c>
      <c r="C902" s="183" t="str">
        <f t="shared" si="111"/>
        <v/>
      </c>
      <c r="D902" s="81"/>
      <c r="E902" s="112" t="str">
        <f>IF(AND(LEN(D902)&gt;0,LEN(C902)&gt;0),"ERROR - please do not enter internal order AND cost centre",IF(LEN(C902)&gt;0,VLOOKUP(C902,'Account Codes'!$E$2:$F$5001,2,FALSE),IF(LEN(D902)&gt;0,VLOOKUP(D902,'Account Codes'!$H$2:$I$12186,2,FALSE),"")))</f>
        <v/>
      </c>
      <c r="F902" s="81"/>
      <c r="G902" s="61"/>
      <c r="H902" s="112" t="str">
        <f>IF(LEN(G902)=0,"",VLOOKUP(VALUE(G902),'Account Codes'!$A$2:$C$788,2,FALSE))</f>
        <v/>
      </c>
      <c r="I902" s="50"/>
      <c r="J902" s="184" t="s">
        <v>18</v>
      </c>
      <c r="K902" s="51"/>
      <c r="L902" s="102">
        <f t="shared" si="104"/>
        <v>0</v>
      </c>
      <c r="M902" s="122">
        <f t="shared" si="105"/>
        <v>0</v>
      </c>
      <c r="N902" s="51"/>
      <c r="O902" s="51"/>
      <c r="P902" s="122">
        <f t="shared" si="106"/>
        <v>0</v>
      </c>
      <c r="Q902" s="179"/>
      <c r="R902" s="175"/>
      <c r="S902" s="176" t="str">
        <f t="shared" si="107"/>
        <v/>
      </c>
      <c r="T902" s="65" t="str">
        <f t="shared" si="108"/>
        <v/>
      </c>
      <c r="U902">
        <f t="shared" si="109"/>
        <v>0</v>
      </c>
      <c r="W902" s="175" t="str">
        <f t="shared" si="110"/>
        <v/>
      </c>
    </row>
    <row r="903" spans="1:23" ht="15" x14ac:dyDescent="0.2">
      <c r="A903" s="102">
        <v>880</v>
      </c>
      <c r="B903" s="104" t="str">
        <f>IF(G903="","",VLOOKUP(G903,'Account Codes'!$A$2:$C$788,3,FALSE))</f>
        <v/>
      </c>
      <c r="C903" s="183" t="str">
        <f t="shared" si="111"/>
        <v/>
      </c>
      <c r="D903" s="81"/>
      <c r="E903" s="112" t="str">
        <f>IF(AND(LEN(D903)&gt;0,LEN(C903)&gt;0),"ERROR - please do not enter internal order AND cost centre",IF(LEN(C903)&gt;0,VLOOKUP(C903,'Account Codes'!$E$2:$F$5001,2,FALSE),IF(LEN(D903)&gt;0,VLOOKUP(D903,'Account Codes'!$H$2:$I$12186,2,FALSE),"")))</f>
        <v/>
      </c>
      <c r="F903" s="81"/>
      <c r="G903" s="61"/>
      <c r="H903" s="112" t="str">
        <f>IF(LEN(G903)=0,"",VLOOKUP(VALUE(G903),'Account Codes'!$A$2:$C$788,2,FALSE))</f>
        <v/>
      </c>
      <c r="I903" s="50"/>
      <c r="J903" s="184" t="s">
        <v>18</v>
      </c>
      <c r="K903" s="51"/>
      <c r="L903" s="102">
        <f t="shared" si="104"/>
        <v>0</v>
      </c>
      <c r="M903" s="122">
        <f t="shared" si="105"/>
        <v>0</v>
      </c>
      <c r="N903" s="51"/>
      <c r="O903" s="51"/>
      <c r="P903" s="122">
        <f t="shared" si="106"/>
        <v>0</v>
      </c>
      <c r="Q903" s="179"/>
      <c r="R903" s="175"/>
      <c r="S903" s="176" t="str">
        <f t="shared" si="107"/>
        <v/>
      </c>
      <c r="T903" s="65" t="str">
        <f t="shared" si="108"/>
        <v/>
      </c>
      <c r="U903">
        <f t="shared" si="109"/>
        <v>0</v>
      </c>
      <c r="W903" s="175" t="str">
        <f t="shared" si="110"/>
        <v/>
      </c>
    </row>
    <row r="904" spans="1:23" ht="15" x14ac:dyDescent="0.2">
      <c r="A904" s="102">
        <v>881</v>
      </c>
      <c r="B904" s="104" t="str">
        <f>IF(G904="","",VLOOKUP(G904,'Account Codes'!$A$2:$C$788,3,FALSE))</f>
        <v/>
      </c>
      <c r="C904" s="183" t="str">
        <f t="shared" si="111"/>
        <v/>
      </c>
      <c r="D904" s="81"/>
      <c r="E904" s="112" t="str">
        <f>IF(AND(LEN(D904)&gt;0,LEN(C904)&gt;0),"ERROR - please do not enter internal order AND cost centre",IF(LEN(C904)&gt;0,VLOOKUP(C904,'Account Codes'!$E$2:$F$5001,2,FALSE),IF(LEN(D904)&gt;0,VLOOKUP(D904,'Account Codes'!$H$2:$I$12186,2,FALSE),"")))</f>
        <v/>
      </c>
      <c r="F904" s="81"/>
      <c r="G904" s="61"/>
      <c r="H904" s="112" t="str">
        <f>IF(LEN(G904)=0,"",VLOOKUP(VALUE(G904),'Account Codes'!$A$2:$C$788,2,FALSE))</f>
        <v/>
      </c>
      <c r="I904" s="50"/>
      <c r="J904" s="184" t="s">
        <v>18</v>
      </c>
      <c r="K904" s="51"/>
      <c r="L904" s="102">
        <f t="shared" si="104"/>
        <v>0</v>
      </c>
      <c r="M904" s="122">
        <f t="shared" si="105"/>
        <v>0</v>
      </c>
      <c r="N904" s="51"/>
      <c r="O904" s="51"/>
      <c r="P904" s="122">
        <f t="shared" si="106"/>
        <v>0</v>
      </c>
      <c r="Q904" s="179"/>
      <c r="R904" s="175"/>
      <c r="S904" s="176" t="str">
        <f t="shared" si="107"/>
        <v/>
      </c>
      <c r="T904" s="65" t="str">
        <f t="shared" si="108"/>
        <v/>
      </c>
      <c r="U904">
        <f t="shared" si="109"/>
        <v>0</v>
      </c>
      <c r="W904" s="175" t="str">
        <f t="shared" si="110"/>
        <v/>
      </c>
    </row>
    <row r="905" spans="1:23" ht="15" x14ac:dyDescent="0.2">
      <c r="A905" s="102">
        <v>882</v>
      </c>
      <c r="B905" s="104" t="str">
        <f>IF(G905="","",VLOOKUP(G905,'Account Codes'!$A$2:$C$788,3,FALSE))</f>
        <v/>
      </c>
      <c r="C905" s="183" t="str">
        <f t="shared" si="111"/>
        <v/>
      </c>
      <c r="D905" s="81"/>
      <c r="E905" s="112" t="str">
        <f>IF(AND(LEN(D905)&gt;0,LEN(C905)&gt;0),"ERROR - please do not enter internal order AND cost centre",IF(LEN(C905)&gt;0,VLOOKUP(C905,'Account Codes'!$E$2:$F$5001,2,FALSE),IF(LEN(D905)&gt;0,VLOOKUP(D905,'Account Codes'!$H$2:$I$12186,2,FALSE),"")))</f>
        <v/>
      </c>
      <c r="F905" s="81"/>
      <c r="G905" s="61"/>
      <c r="H905" s="112" t="str">
        <f>IF(LEN(G905)=0,"",VLOOKUP(VALUE(G905),'Account Codes'!$A$2:$C$788,2,FALSE))</f>
        <v/>
      </c>
      <c r="I905" s="50"/>
      <c r="J905" s="184" t="s">
        <v>18</v>
      </c>
      <c r="K905" s="51"/>
      <c r="L905" s="102">
        <f t="shared" si="104"/>
        <v>0</v>
      </c>
      <c r="M905" s="122">
        <f t="shared" si="105"/>
        <v>0</v>
      </c>
      <c r="N905" s="51"/>
      <c r="O905" s="51"/>
      <c r="P905" s="122">
        <f t="shared" si="106"/>
        <v>0</v>
      </c>
      <c r="Q905" s="179"/>
      <c r="R905" s="175"/>
      <c r="S905" s="176" t="str">
        <f t="shared" si="107"/>
        <v/>
      </c>
      <c r="T905" s="65" t="str">
        <f t="shared" si="108"/>
        <v/>
      </c>
      <c r="U905">
        <f t="shared" si="109"/>
        <v>0</v>
      </c>
      <c r="W905" s="175" t="str">
        <f t="shared" si="110"/>
        <v/>
      </c>
    </row>
    <row r="906" spans="1:23" ht="15" x14ac:dyDescent="0.2">
      <c r="A906" s="102">
        <v>883</v>
      </c>
      <c r="B906" s="104" t="str">
        <f>IF(G906="","",VLOOKUP(G906,'Account Codes'!$A$2:$C$788,3,FALSE))</f>
        <v/>
      </c>
      <c r="C906" s="183" t="str">
        <f t="shared" si="111"/>
        <v/>
      </c>
      <c r="D906" s="81"/>
      <c r="E906" s="112" t="str">
        <f>IF(AND(LEN(D906)&gt;0,LEN(C906)&gt;0),"ERROR - please do not enter internal order AND cost centre",IF(LEN(C906)&gt;0,VLOOKUP(C906,'Account Codes'!$E$2:$F$5001,2,FALSE),IF(LEN(D906)&gt;0,VLOOKUP(D906,'Account Codes'!$H$2:$I$12186,2,FALSE),"")))</f>
        <v/>
      </c>
      <c r="F906" s="81"/>
      <c r="G906" s="61"/>
      <c r="H906" s="112" t="str">
        <f>IF(LEN(G906)=0,"",VLOOKUP(VALUE(G906),'Account Codes'!$A$2:$C$788,2,FALSE))</f>
        <v/>
      </c>
      <c r="I906" s="50"/>
      <c r="J906" s="184" t="s">
        <v>18</v>
      </c>
      <c r="K906" s="51"/>
      <c r="L906" s="102">
        <f t="shared" si="104"/>
        <v>0</v>
      </c>
      <c r="M906" s="122">
        <f t="shared" si="105"/>
        <v>0</v>
      </c>
      <c r="N906" s="51"/>
      <c r="O906" s="51"/>
      <c r="P906" s="122">
        <f t="shared" si="106"/>
        <v>0</v>
      </c>
      <c r="Q906" s="179"/>
      <c r="R906" s="175"/>
      <c r="S906" s="176" t="str">
        <f t="shared" si="107"/>
        <v/>
      </c>
      <c r="T906" s="65" t="str">
        <f t="shared" si="108"/>
        <v/>
      </c>
      <c r="U906">
        <f t="shared" si="109"/>
        <v>0</v>
      </c>
      <c r="W906" s="175" t="str">
        <f t="shared" si="110"/>
        <v/>
      </c>
    </row>
    <row r="907" spans="1:23" ht="15" x14ac:dyDescent="0.2">
      <c r="A907" s="102">
        <v>884</v>
      </c>
      <c r="B907" s="104" t="str">
        <f>IF(G907="","",VLOOKUP(G907,'Account Codes'!$A$2:$C$788,3,FALSE))</f>
        <v/>
      </c>
      <c r="C907" s="183" t="str">
        <f t="shared" si="111"/>
        <v/>
      </c>
      <c r="D907" s="81"/>
      <c r="E907" s="112" t="str">
        <f>IF(AND(LEN(D907)&gt;0,LEN(C907)&gt;0),"ERROR - please do not enter internal order AND cost centre",IF(LEN(C907)&gt;0,VLOOKUP(C907,'Account Codes'!$E$2:$F$5001,2,FALSE),IF(LEN(D907)&gt;0,VLOOKUP(D907,'Account Codes'!$H$2:$I$12186,2,FALSE),"")))</f>
        <v/>
      </c>
      <c r="F907" s="81"/>
      <c r="G907" s="61"/>
      <c r="H907" s="112" t="str">
        <f>IF(LEN(G907)=0,"",VLOOKUP(VALUE(G907),'Account Codes'!$A$2:$C$788,2,FALSE))</f>
        <v/>
      </c>
      <c r="I907" s="50"/>
      <c r="J907" s="184" t="s">
        <v>18</v>
      </c>
      <c r="K907" s="51"/>
      <c r="L907" s="102">
        <f t="shared" si="104"/>
        <v>0</v>
      </c>
      <c r="M907" s="122">
        <f t="shared" si="105"/>
        <v>0</v>
      </c>
      <c r="N907" s="51"/>
      <c r="O907" s="51"/>
      <c r="P907" s="122">
        <f t="shared" si="106"/>
        <v>0</v>
      </c>
      <c r="Q907" s="179"/>
      <c r="R907" s="175"/>
      <c r="S907" s="176" t="str">
        <f t="shared" si="107"/>
        <v/>
      </c>
      <c r="T907" s="65" t="str">
        <f t="shared" si="108"/>
        <v/>
      </c>
      <c r="U907">
        <f t="shared" si="109"/>
        <v>0</v>
      </c>
      <c r="W907" s="175" t="str">
        <f t="shared" si="110"/>
        <v/>
      </c>
    </row>
    <row r="908" spans="1:23" ht="15" x14ac:dyDescent="0.2">
      <c r="A908" s="102">
        <v>885</v>
      </c>
      <c r="B908" s="104" t="str">
        <f>IF(G908="","",VLOOKUP(G908,'Account Codes'!$A$2:$C$788,3,FALSE))</f>
        <v/>
      </c>
      <c r="C908" s="183" t="str">
        <f t="shared" si="111"/>
        <v/>
      </c>
      <c r="D908" s="81"/>
      <c r="E908" s="112" t="str">
        <f>IF(AND(LEN(D908)&gt;0,LEN(C908)&gt;0),"ERROR - please do not enter internal order AND cost centre",IF(LEN(C908)&gt;0,VLOOKUP(C908,'Account Codes'!$E$2:$F$5001,2,FALSE),IF(LEN(D908)&gt;0,VLOOKUP(D908,'Account Codes'!$H$2:$I$12186,2,FALSE),"")))</f>
        <v/>
      </c>
      <c r="F908" s="81"/>
      <c r="G908" s="61"/>
      <c r="H908" s="112" t="str">
        <f>IF(LEN(G908)=0,"",VLOOKUP(VALUE(G908),'Account Codes'!$A$2:$C$788,2,FALSE))</f>
        <v/>
      </c>
      <c r="I908" s="50"/>
      <c r="J908" s="184" t="s">
        <v>18</v>
      </c>
      <c r="K908" s="51"/>
      <c r="L908" s="102">
        <f t="shared" si="104"/>
        <v>0</v>
      </c>
      <c r="M908" s="122">
        <f t="shared" si="105"/>
        <v>0</v>
      </c>
      <c r="N908" s="51"/>
      <c r="O908" s="51"/>
      <c r="P908" s="122">
        <f t="shared" si="106"/>
        <v>0</v>
      </c>
      <c r="Q908" s="179"/>
      <c r="R908" s="175"/>
      <c r="S908" s="176" t="str">
        <f t="shared" si="107"/>
        <v/>
      </c>
      <c r="T908" s="65" t="str">
        <f t="shared" si="108"/>
        <v/>
      </c>
      <c r="U908">
        <f t="shared" si="109"/>
        <v>0</v>
      </c>
      <c r="W908" s="175" t="str">
        <f t="shared" si="110"/>
        <v/>
      </c>
    </row>
    <row r="909" spans="1:23" ht="15" x14ac:dyDescent="0.2">
      <c r="A909" s="102">
        <v>886</v>
      </c>
      <c r="B909" s="104" t="str">
        <f>IF(G909="","",VLOOKUP(G909,'Account Codes'!$A$2:$C$788,3,FALSE))</f>
        <v/>
      </c>
      <c r="C909" s="183" t="str">
        <f t="shared" si="111"/>
        <v/>
      </c>
      <c r="D909" s="81"/>
      <c r="E909" s="112" t="str">
        <f>IF(AND(LEN(D909)&gt;0,LEN(C909)&gt;0),"ERROR - please do not enter internal order AND cost centre",IF(LEN(C909)&gt;0,VLOOKUP(C909,'Account Codes'!$E$2:$F$5001,2,FALSE),IF(LEN(D909)&gt;0,VLOOKUP(D909,'Account Codes'!$H$2:$I$12186,2,FALSE),"")))</f>
        <v/>
      </c>
      <c r="F909" s="81"/>
      <c r="G909" s="61"/>
      <c r="H909" s="112" t="str">
        <f>IF(LEN(G909)=0,"",VLOOKUP(VALUE(G909),'Account Codes'!$A$2:$C$788,2,FALSE))</f>
        <v/>
      </c>
      <c r="I909" s="50"/>
      <c r="J909" s="184" t="s">
        <v>18</v>
      </c>
      <c r="K909" s="51"/>
      <c r="L909" s="102">
        <f t="shared" si="104"/>
        <v>0</v>
      </c>
      <c r="M909" s="122">
        <f t="shared" si="105"/>
        <v>0</v>
      </c>
      <c r="N909" s="51"/>
      <c r="O909" s="51"/>
      <c r="P909" s="122">
        <f t="shared" si="106"/>
        <v>0</v>
      </c>
      <c r="Q909" s="179"/>
      <c r="R909" s="175"/>
      <c r="S909" s="176" t="str">
        <f t="shared" si="107"/>
        <v/>
      </c>
      <c r="T909" s="65" t="str">
        <f t="shared" si="108"/>
        <v/>
      </c>
      <c r="U909">
        <f t="shared" si="109"/>
        <v>0</v>
      </c>
      <c r="W909" s="175" t="str">
        <f t="shared" si="110"/>
        <v/>
      </c>
    </row>
    <row r="910" spans="1:23" ht="15" x14ac:dyDescent="0.2">
      <c r="A910" s="102">
        <v>887</v>
      </c>
      <c r="B910" s="104" t="str">
        <f>IF(G910="","",VLOOKUP(G910,'Account Codes'!$A$2:$C$788,3,FALSE))</f>
        <v/>
      </c>
      <c r="C910" s="183" t="str">
        <f t="shared" si="111"/>
        <v/>
      </c>
      <c r="D910" s="81"/>
      <c r="E910" s="112" t="str">
        <f>IF(AND(LEN(D910)&gt;0,LEN(C910)&gt;0),"ERROR - please do not enter internal order AND cost centre",IF(LEN(C910)&gt;0,VLOOKUP(C910,'Account Codes'!$E$2:$F$5001,2,FALSE),IF(LEN(D910)&gt;0,VLOOKUP(D910,'Account Codes'!$H$2:$I$12186,2,FALSE),"")))</f>
        <v/>
      </c>
      <c r="F910" s="81"/>
      <c r="G910" s="61"/>
      <c r="H910" s="112" t="str">
        <f>IF(LEN(G910)=0,"",VLOOKUP(VALUE(G910),'Account Codes'!$A$2:$C$788,2,FALSE))</f>
        <v/>
      </c>
      <c r="I910" s="50"/>
      <c r="J910" s="184" t="s">
        <v>18</v>
      </c>
      <c r="K910" s="51"/>
      <c r="L910" s="102">
        <f t="shared" si="104"/>
        <v>0</v>
      </c>
      <c r="M910" s="122">
        <f t="shared" si="105"/>
        <v>0</v>
      </c>
      <c r="N910" s="51"/>
      <c r="O910" s="51"/>
      <c r="P910" s="122">
        <f t="shared" si="106"/>
        <v>0</v>
      </c>
      <c r="Q910" s="179"/>
      <c r="R910" s="175"/>
      <c r="S910" s="176" t="str">
        <f t="shared" si="107"/>
        <v/>
      </c>
      <c r="T910" s="65" t="str">
        <f t="shared" si="108"/>
        <v/>
      </c>
      <c r="U910">
        <f t="shared" si="109"/>
        <v>0</v>
      </c>
      <c r="W910" s="175" t="str">
        <f t="shared" si="110"/>
        <v/>
      </c>
    </row>
    <row r="911" spans="1:23" ht="15" x14ac:dyDescent="0.2">
      <c r="A911" s="102">
        <v>888</v>
      </c>
      <c r="B911" s="104" t="str">
        <f>IF(G911="","",VLOOKUP(G911,'Account Codes'!$A$2:$C$788,3,FALSE))</f>
        <v/>
      </c>
      <c r="C911" s="183" t="str">
        <f t="shared" si="111"/>
        <v/>
      </c>
      <c r="D911" s="81"/>
      <c r="E911" s="112" t="str">
        <f>IF(AND(LEN(D911)&gt;0,LEN(C911)&gt;0),"ERROR - please do not enter internal order AND cost centre",IF(LEN(C911)&gt;0,VLOOKUP(C911,'Account Codes'!$E$2:$F$5001,2,FALSE),IF(LEN(D911)&gt;0,VLOOKUP(D911,'Account Codes'!$H$2:$I$12186,2,FALSE),"")))</f>
        <v/>
      </c>
      <c r="F911" s="81"/>
      <c r="G911" s="61"/>
      <c r="H911" s="112" t="str">
        <f>IF(LEN(G911)=0,"",VLOOKUP(VALUE(G911),'Account Codes'!$A$2:$C$788,2,FALSE))</f>
        <v/>
      </c>
      <c r="I911" s="50"/>
      <c r="J911" s="184" t="s">
        <v>18</v>
      </c>
      <c r="K911" s="51"/>
      <c r="L911" s="102">
        <f t="shared" si="104"/>
        <v>0</v>
      </c>
      <c r="M911" s="122">
        <f t="shared" si="105"/>
        <v>0</v>
      </c>
      <c r="N911" s="51"/>
      <c r="O911" s="51"/>
      <c r="P911" s="122">
        <f t="shared" si="106"/>
        <v>0</v>
      </c>
      <c r="Q911" s="179"/>
      <c r="R911" s="175"/>
      <c r="S911" s="176" t="str">
        <f t="shared" si="107"/>
        <v/>
      </c>
      <c r="T911" s="65" t="str">
        <f t="shared" si="108"/>
        <v/>
      </c>
      <c r="U911">
        <f t="shared" si="109"/>
        <v>0</v>
      </c>
      <c r="W911" s="175" t="str">
        <f t="shared" si="110"/>
        <v/>
      </c>
    </row>
    <row r="912" spans="1:23" ht="15" x14ac:dyDescent="0.2">
      <c r="A912" s="102">
        <v>889</v>
      </c>
      <c r="B912" s="104" t="str">
        <f>IF(G912="","",VLOOKUP(G912,'Account Codes'!$A$2:$C$788,3,FALSE))</f>
        <v/>
      </c>
      <c r="C912" s="183" t="str">
        <f t="shared" si="111"/>
        <v/>
      </c>
      <c r="D912" s="81"/>
      <c r="E912" s="112" t="str">
        <f>IF(AND(LEN(D912)&gt;0,LEN(C912)&gt;0),"ERROR - please do not enter internal order AND cost centre",IF(LEN(C912)&gt;0,VLOOKUP(C912,'Account Codes'!$E$2:$F$5001,2,FALSE),IF(LEN(D912)&gt;0,VLOOKUP(D912,'Account Codes'!$H$2:$I$12186,2,FALSE),"")))</f>
        <v/>
      </c>
      <c r="F912" s="81"/>
      <c r="G912" s="61"/>
      <c r="H912" s="112" t="str">
        <f>IF(LEN(G912)=0,"",VLOOKUP(VALUE(G912),'Account Codes'!$A$2:$C$788,2,FALSE))</f>
        <v/>
      </c>
      <c r="I912" s="50"/>
      <c r="J912" s="184" t="s">
        <v>18</v>
      </c>
      <c r="K912" s="51"/>
      <c r="L912" s="102">
        <f t="shared" si="104"/>
        <v>0</v>
      </c>
      <c r="M912" s="122">
        <f t="shared" si="105"/>
        <v>0</v>
      </c>
      <c r="N912" s="51"/>
      <c r="O912" s="51"/>
      <c r="P912" s="122">
        <f t="shared" si="106"/>
        <v>0</v>
      </c>
      <c r="Q912" s="179"/>
      <c r="R912" s="175"/>
      <c r="S912" s="176" t="str">
        <f t="shared" si="107"/>
        <v/>
      </c>
      <c r="T912" s="65" t="str">
        <f t="shared" si="108"/>
        <v/>
      </c>
      <c r="U912">
        <f t="shared" si="109"/>
        <v>0</v>
      </c>
      <c r="W912" s="175" t="str">
        <f t="shared" si="110"/>
        <v/>
      </c>
    </row>
    <row r="913" spans="1:23" ht="15" x14ac:dyDescent="0.2">
      <c r="A913" s="102">
        <v>890</v>
      </c>
      <c r="B913" s="104" t="str">
        <f>IF(G913="","",VLOOKUP(G913,'Account Codes'!$A$2:$C$788,3,FALSE))</f>
        <v/>
      </c>
      <c r="C913" s="183" t="str">
        <f t="shared" si="111"/>
        <v/>
      </c>
      <c r="D913" s="81"/>
      <c r="E913" s="112" t="str">
        <f>IF(AND(LEN(D913)&gt;0,LEN(C913)&gt;0),"ERROR - please do not enter internal order AND cost centre",IF(LEN(C913)&gt;0,VLOOKUP(C913,'Account Codes'!$E$2:$F$5001,2,FALSE),IF(LEN(D913)&gt;0,VLOOKUP(D913,'Account Codes'!$H$2:$I$12186,2,FALSE),"")))</f>
        <v/>
      </c>
      <c r="F913" s="81"/>
      <c r="G913" s="61"/>
      <c r="H913" s="112" t="str">
        <f>IF(LEN(G913)=0,"",VLOOKUP(VALUE(G913),'Account Codes'!$A$2:$C$788,2,FALSE))</f>
        <v/>
      </c>
      <c r="I913" s="50"/>
      <c r="J913" s="184" t="s">
        <v>18</v>
      </c>
      <c r="K913" s="51"/>
      <c r="L913" s="102">
        <f t="shared" si="104"/>
        <v>0</v>
      </c>
      <c r="M913" s="122">
        <f t="shared" si="105"/>
        <v>0</v>
      </c>
      <c r="N913" s="51"/>
      <c r="O913" s="51"/>
      <c r="P913" s="122">
        <f t="shared" si="106"/>
        <v>0</v>
      </c>
      <c r="Q913" s="179"/>
      <c r="R913" s="175"/>
      <c r="S913" s="176" t="str">
        <f t="shared" si="107"/>
        <v/>
      </c>
      <c r="T913" s="65" t="str">
        <f t="shared" si="108"/>
        <v/>
      </c>
      <c r="U913">
        <f t="shared" si="109"/>
        <v>0</v>
      </c>
      <c r="W913" s="175" t="str">
        <f t="shared" si="110"/>
        <v/>
      </c>
    </row>
    <row r="914" spans="1:23" ht="15" x14ac:dyDescent="0.2">
      <c r="A914" s="102">
        <v>891</v>
      </c>
      <c r="B914" s="104" t="str">
        <f>IF(G914="","",VLOOKUP(G914,'Account Codes'!$A$2:$C$788,3,FALSE))</f>
        <v/>
      </c>
      <c r="C914" s="183" t="str">
        <f t="shared" si="111"/>
        <v/>
      </c>
      <c r="D914" s="81"/>
      <c r="E914" s="112" t="str">
        <f>IF(AND(LEN(D914)&gt;0,LEN(C914)&gt;0),"ERROR - please do not enter internal order AND cost centre",IF(LEN(C914)&gt;0,VLOOKUP(C914,'Account Codes'!$E$2:$F$5001,2,FALSE),IF(LEN(D914)&gt;0,VLOOKUP(D914,'Account Codes'!$H$2:$I$12186,2,FALSE),"")))</f>
        <v/>
      </c>
      <c r="F914" s="81"/>
      <c r="G914" s="61"/>
      <c r="H914" s="112" t="str">
        <f>IF(LEN(G914)=0,"",VLOOKUP(VALUE(G914),'Account Codes'!$A$2:$C$788,2,FALSE))</f>
        <v/>
      </c>
      <c r="I914" s="50"/>
      <c r="J914" s="184" t="s">
        <v>18</v>
      </c>
      <c r="K914" s="51"/>
      <c r="L914" s="102">
        <f t="shared" si="104"/>
        <v>0</v>
      </c>
      <c r="M914" s="122">
        <f t="shared" si="105"/>
        <v>0</v>
      </c>
      <c r="N914" s="51"/>
      <c r="O914" s="51"/>
      <c r="P914" s="122">
        <f t="shared" si="106"/>
        <v>0</v>
      </c>
      <c r="Q914" s="179"/>
      <c r="R914" s="175"/>
      <c r="S914" s="176" t="str">
        <f t="shared" si="107"/>
        <v/>
      </c>
      <c r="T914" s="65" t="str">
        <f t="shared" si="108"/>
        <v/>
      </c>
      <c r="U914">
        <f t="shared" si="109"/>
        <v>0</v>
      </c>
      <c r="W914" s="175" t="str">
        <f t="shared" si="110"/>
        <v/>
      </c>
    </row>
    <row r="915" spans="1:23" ht="15" x14ac:dyDescent="0.2">
      <c r="A915" s="102">
        <v>892</v>
      </c>
      <c r="B915" s="104" t="str">
        <f>IF(G915="","",VLOOKUP(G915,'Account Codes'!$A$2:$C$788,3,FALSE))</f>
        <v/>
      </c>
      <c r="C915" s="183" t="str">
        <f t="shared" si="111"/>
        <v/>
      </c>
      <c r="D915" s="81"/>
      <c r="E915" s="112" t="str">
        <f>IF(AND(LEN(D915)&gt;0,LEN(C915)&gt;0),"ERROR - please do not enter internal order AND cost centre",IF(LEN(C915)&gt;0,VLOOKUP(C915,'Account Codes'!$E$2:$F$5001,2,FALSE),IF(LEN(D915)&gt;0,VLOOKUP(D915,'Account Codes'!$H$2:$I$12186,2,FALSE),"")))</f>
        <v/>
      </c>
      <c r="F915" s="81"/>
      <c r="G915" s="61"/>
      <c r="H915" s="112" t="str">
        <f>IF(LEN(G915)=0,"",VLOOKUP(VALUE(G915),'Account Codes'!$A$2:$C$788,2,FALSE))</f>
        <v/>
      </c>
      <c r="I915" s="50"/>
      <c r="J915" s="184" t="s">
        <v>18</v>
      </c>
      <c r="K915" s="51"/>
      <c r="L915" s="102">
        <f t="shared" si="104"/>
        <v>0</v>
      </c>
      <c r="M915" s="122">
        <f t="shared" si="105"/>
        <v>0</v>
      </c>
      <c r="N915" s="51"/>
      <c r="O915" s="51"/>
      <c r="P915" s="122">
        <f t="shared" si="106"/>
        <v>0</v>
      </c>
      <c r="Q915" s="179"/>
      <c r="R915" s="175"/>
      <c r="S915" s="176" t="str">
        <f t="shared" si="107"/>
        <v/>
      </c>
      <c r="T915" s="65" t="str">
        <f t="shared" si="108"/>
        <v/>
      </c>
      <c r="U915">
        <f t="shared" si="109"/>
        <v>0</v>
      </c>
      <c r="W915" s="175" t="str">
        <f t="shared" si="110"/>
        <v/>
      </c>
    </row>
    <row r="916" spans="1:23" ht="15" x14ac:dyDescent="0.2">
      <c r="A916" s="102">
        <v>893</v>
      </c>
      <c r="B916" s="104" t="str">
        <f>IF(G916="","",VLOOKUP(G916,'Account Codes'!$A$2:$C$788,3,FALSE))</f>
        <v/>
      </c>
      <c r="C916" s="183" t="str">
        <f t="shared" si="111"/>
        <v/>
      </c>
      <c r="D916" s="81"/>
      <c r="E916" s="112" t="str">
        <f>IF(AND(LEN(D916)&gt;0,LEN(C916)&gt;0),"ERROR - please do not enter internal order AND cost centre",IF(LEN(C916)&gt;0,VLOOKUP(C916,'Account Codes'!$E$2:$F$5001,2,FALSE),IF(LEN(D916)&gt;0,VLOOKUP(D916,'Account Codes'!$H$2:$I$12186,2,FALSE),"")))</f>
        <v/>
      </c>
      <c r="F916" s="81"/>
      <c r="G916" s="61"/>
      <c r="H916" s="112" t="str">
        <f>IF(LEN(G916)=0,"",VLOOKUP(VALUE(G916),'Account Codes'!$A$2:$C$788,2,FALSE))</f>
        <v/>
      </c>
      <c r="I916" s="50"/>
      <c r="J916" s="184" t="s">
        <v>18</v>
      </c>
      <c r="K916" s="51"/>
      <c r="L916" s="102">
        <f t="shared" si="104"/>
        <v>0</v>
      </c>
      <c r="M916" s="122">
        <f t="shared" si="105"/>
        <v>0</v>
      </c>
      <c r="N916" s="51"/>
      <c r="O916" s="51"/>
      <c r="P916" s="122">
        <f t="shared" si="106"/>
        <v>0</v>
      </c>
      <c r="Q916" s="179"/>
      <c r="R916" s="175"/>
      <c r="S916" s="176" t="str">
        <f t="shared" si="107"/>
        <v/>
      </c>
      <c r="T916" s="65" t="str">
        <f t="shared" si="108"/>
        <v/>
      </c>
      <c r="U916">
        <f t="shared" si="109"/>
        <v>0</v>
      </c>
      <c r="W916" s="175" t="str">
        <f t="shared" si="110"/>
        <v/>
      </c>
    </row>
    <row r="917" spans="1:23" ht="15" x14ac:dyDescent="0.2">
      <c r="A917" s="102">
        <v>894</v>
      </c>
      <c r="B917" s="104" t="str">
        <f>IF(G917="","",VLOOKUP(G917,'Account Codes'!$A$2:$C$788,3,FALSE))</f>
        <v/>
      </c>
      <c r="C917" s="183" t="str">
        <f t="shared" si="111"/>
        <v/>
      </c>
      <c r="D917" s="81"/>
      <c r="E917" s="112" t="str">
        <f>IF(AND(LEN(D917)&gt;0,LEN(C917)&gt;0),"ERROR - please do not enter internal order AND cost centre",IF(LEN(C917)&gt;0,VLOOKUP(C917,'Account Codes'!$E$2:$F$5001,2,FALSE),IF(LEN(D917)&gt;0,VLOOKUP(D917,'Account Codes'!$H$2:$I$12186,2,FALSE),"")))</f>
        <v/>
      </c>
      <c r="F917" s="81"/>
      <c r="G917" s="61"/>
      <c r="H917" s="112" t="str">
        <f>IF(LEN(G917)=0,"",VLOOKUP(VALUE(G917),'Account Codes'!$A$2:$C$788,2,FALSE))</f>
        <v/>
      </c>
      <c r="I917" s="50"/>
      <c r="J917" s="184" t="s">
        <v>18</v>
      </c>
      <c r="K917" s="51"/>
      <c r="L917" s="102">
        <f t="shared" si="104"/>
        <v>0</v>
      </c>
      <c r="M917" s="122">
        <f t="shared" si="105"/>
        <v>0</v>
      </c>
      <c r="N917" s="51"/>
      <c r="O917" s="51"/>
      <c r="P917" s="122">
        <f t="shared" si="106"/>
        <v>0</v>
      </c>
      <c r="Q917" s="179"/>
      <c r="R917" s="175"/>
      <c r="S917" s="176" t="str">
        <f t="shared" si="107"/>
        <v/>
      </c>
      <c r="T917" s="65" t="str">
        <f t="shared" si="108"/>
        <v/>
      </c>
      <c r="U917">
        <f t="shared" si="109"/>
        <v>0</v>
      </c>
      <c r="W917" s="175" t="str">
        <f t="shared" si="110"/>
        <v/>
      </c>
    </row>
    <row r="918" spans="1:23" ht="15" x14ac:dyDescent="0.2">
      <c r="A918" s="102">
        <v>895</v>
      </c>
      <c r="B918" s="104" t="str">
        <f>IF(G918="","",VLOOKUP(G918,'Account Codes'!$A$2:$C$788,3,FALSE))</f>
        <v/>
      </c>
      <c r="C918" s="183" t="str">
        <f t="shared" si="111"/>
        <v/>
      </c>
      <c r="D918" s="81"/>
      <c r="E918" s="112" t="str">
        <f>IF(AND(LEN(D918)&gt;0,LEN(C918)&gt;0),"ERROR - please do not enter internal order AND cost centre",IF(LEN(C918)&gt;0,VLOOKUP(C918,'Account Codes'!$E$2:$F$5001,2,FALSE),IF(LEN(D918)&gt;0,VLOOKUP(D918,'Account Codes'!$H$2:$I$12186,2,FALSE),"")))</f>
        <v/>
      </c>
      <c r="F918" s="81"/>
      <c r="G918" s="61"/>
      <c r="H918" s="112" t="str">
        <f>IF(LEN(G918)=0,"",VLOOKUP(VALUE(G918),'Account Codes'!$A$2:$C$788,2,FALSE))</f>
        <v/>
      </c>
      <c r="I918" s="50"/>
      <c r="J918" s="184" t="s">
        <v>18</v>
      </c>
      <c r="K918" s="51"/>
      <c r="L918" s="102">
        <f t="shared" si="104"/>
        <v>0</v>
      </c>
      <c r="M918" s="122">
        <f t="shared" si="105"/>
        <v>0</v>
      </c>
      <c r="N918" s="51"/>
      <c r="O918" s="51"/>
      <c r="P918" s="122">
        <f t="shared" si="106"/>
        <v>0</v>
      </c>
      <c r="Q918" s="179"/>
      <c r="R918" s="175"/>
      <c r="S918" s="176" t="str">
        <f t="shared" si="107"/>
        <v/>
      </c>
      <c r="T918" s="65" t="str">
        <f t="shared" si="108"/>
        <v/>
      </c>
      <c r="U918">
        <f t="shared" si="109"/>
        <v>0</v>
      </c>
      <c r="W918" s="175" t="str">
        <f t="shared" si="110"/>
        <v/>
      </c>
    </row>
    <row r="919" spans="1:23" ht="15" x14ac:dyDescent="0.2">
      <c r="A919" s="102">
        <v>896</v>
      </c>
      <c r="B919" s="104" t="str">
        <f>IF(G919="","",VLOOKUP(G919,'Account Codes'!$A$2:$C$788,3,FALSE))</f>
        <v/>
      </c>
      <c r="C919" s="183" t="str">
        <f t="shared" si="111"/>
        <v/>
      </c>
      <c r="D919" s="81"/>
      <c r="E919" s="112" t="str">
        <f>IF(AND(LEN(D919)&gt;0,LEN(C919)&gt;0),"ERROR - please do not enter internal order AND cost centre",IF(LEN(C919)&gt;0,VLOOKUP(C919,'Account Codes'!$E$2:$F$5001,2,FALSE),IF(LEN(D919)&gt;0,VLOOKUP(D919,'Account Codes'!$H$2:$I$12186,2,FALSE),"")))</f>
        <v/>
      </c>
      <c r="F919" s="81"/>
      <c r="G919" s="61"/>
      <c r="H919" s="112" t="str">
        <f>IF(LEN(G919)=0,"",VLOOKUP(VALUE(G919),'Account Codes'!$A$2:$C$788,2,FALSE))</f>
        <v/>
      </c>
      <c r="I919" s="50"/>
      <c r="J919" s="184" t="s">
        <v>18</v>
      </c>
      <c r="K919" s="51"/>
      <c r="L919" s="102">
        <f t="shared" si="104"/>
        <v>0</v>
      </c>
      <c r="M919" s="122">
        <f t="shared" si="105"/>
        <v>0</v>
      </c>
      <c r="N919" s="51"/>
      <c r="O919" s="51"/>
      <c r="P919" s="122">
        <f t="shared" si="106"/>
        <v>0</v>
      </c>
      <c r="Q919" s="179"/>
      <c r="R919" s="175"/>
      <c r="S919" s="176" t="str">
        <f t="shared" si="107"/>
        <v/>
      </c>
      <c r="T919" s="65" t="str">
        <f t="shared" si="108"/>
        <v/>
      </c>
      <c r="U919">
        <f t="shared" si="109"/>
        <v>0</v>
      </c>
      <c r="W919" s="175" t="str">
        <f t="shared" si="110"/>
        <v/>
      </c>
    </row>
    <row r="920" spans="1:23" ht="15" x14ac:dyDescent="0.2">
      <c r="A920" s="102">
        <v>897</v>
      </c>
      <c r="B920" s="104" t="str">
        <f>IF(G920="","",VLOOKUP(G920,'Account Codes'!$A$2:$C$788,3,FALSE))</f>
        <v/>
      </c>
      <c r="C920" s="183" t="str">
        <f t="shared" si="111"/>
        <v/>
      </c>
      <c r="D920" s="81"/>
      <c r="E920" s="112" t="str">
        <f>IF(AND(LEN(D920)&gt;0,LEN(C920)&gt;0),"ERROR - please do not enter internal order AND cost centre",IF(LEN(C920)&gt;0,VLOOKUP(C920,'Account Codes'!$E$2:$F$5001,2,FALSE),IF(LEN(D920)&gt;0,VLOOKUP(D920,'Account Codes'!$H$2:$I$12186,2,FALSE),"")))</f>
        <v/>
      </c>
      <c r="F920" s="81"/>
      <c r="G920" s="61"/>
      <c r="H920" s="112" t="str">
        <f>IF(LEN(G920)=0,"",VLOOKUP(VALUE(G920),'Account Codes'!$A$2:$C$788,2,FALSE))</f>
        <v/>
      </c>
      <c r="I920" s="50"/>
      <c r="J920" s="184" t="s">
        <v>18</v>
      </c>
      <c r="K920" s="51"/>
      <c r="L920" s="102">
        <f t="shared" si="104"/>
        <v>0</v>
      </c>
      <c r="M920" s="122">
        <f t="shared" si="105"/>
        <v>0</v>
      </c>
      <c r="N920" s="51"/>
      <c r="O920" s="51"/>
      <c r="P920" s="122">
        <f t="shared" si="106"/>
        <v>0</v>
      </c>
      <c r="Q920" s="179"/>
      <c r="R920" s="175"/>
      <c r="S920" s="176" t="str">
        <f t="shared" si="107"/>
        <v/>
      </c>
      <c r="T920" s="65" t="str">
        <f t="shared" si="108"/>
        <v/>
      </c>
      <c r="U920">
        <f t="shared" si="109"/>
        <v>0</v>
      </c>
      <c r="W920" s="175" t="str">
        <f t="shared" si="110"/>
        <v/>
      </c>
    </row>
    <row r="921" spans="1:23" ht="15" x14ac:dyDescent="0.2">
      <c r="A921" s="102">
        <v>898</v>
      </c>
      <c r="B921" s="104" t="str">
        <f>IF(G921="","",VLOOKUP(G921,'Account Codes'!$A$2:$C$788,3,FALSE))</f>
        <v/>
      </c>
      <c r="C921" s="183" t="str">
        <f t="shared" si="111"/>
        <v/>
      </c>
      <c r="D921" s="81"/>
      <c r="E921" s="112" t="str">
        <f>IF(AND(LEN(D921)&gt;0,LEN(C921)&gt;0),"ERROR - please do not enter internal order AND cost centre",IF(LEN(C921)&gt;0,VLOOKUP(C921,'Account Codes'!$E$2:$F$5001,2,FALSE),IF(LEN(D921)&gt;0,VLOOKUP(D921,'Account Codes'!$H$2:$I$12186,2,FALSE),"")))</f>
        <v/>
      </c>
      <c r="F921" s="81"/>
      <c r="G921" s="61"/>
      <c r="H921" s="112" t="str">
        <f>IF(LEN(G921)=0,"",VLOOKUP(VALUE(G921),'Account Codes'!$A$2:$C$788,2,FALSE))</f>
        <v/>
      </c>
      <c r="I921" s="50"/>
      <c r="J921" s="184" t="s">
        <v>18</v>
      </c>
      <c r="K921" s="51"/>
      <c r="L921" s="102">
        <f t="shared" ref="L921:L984" si="112">IF((M921+P921)&gt;49,("ERROR!"),SUM(M921+P921))</f>
        <v>0</v>
      </c>
      <c r="M921" s="122">
        <f t="shared" ref="M921:M984" si="113">LEN(K921)</f>
        <v>0</v>
      </c>
      <c r="N921" s="51"/>
      <c r="O921" s="51"/>
      <c r="P921" s="122">
        <f t="shared" ref="P921:P984" si="114">LEN(O921)</f>
        <v>0</v>
      </c>
      <c r="Q921" s="179"/>
      <c r="R921" s="175"/>
      <c r="S921" s="176" t="str">
        <f t="shared" ref="S921:S984" si="115">IF(G921="","",IF(N921="",1,""))</f>
        <v/>
      </c>
      <c r="T921" s="65" t="str">
        <f t="shared" ref="T921:T984" si="116">IF(G921="","",IF(O921="",1,""))</f>
        <v/>
      </c>
      <c r="U921">
        <f t="shared" ref="U921:U984" si="117">SUM(S921:T921)</f>
        <v>0</v>
      </c>
      <c r="W921" s="175" t="str">
        <f t="shared" ref="W921:W984" si="118">IF(U921=0,"","Please enter a value for Counter Party Type and Name")</f>
        <v/>
      </c>
    </row>
    <row r="922" spans="1:23" ht="15" x14ac:dyDescent="0.2">
      <c r="A922" s="102">
        <v>899</v>
      </c>
      <c r="B922" s="104" t="str">
        <f>IF(G922="","",VLOOKUP(G922,'Account Codes'!$A$2:$C$788,3,FALSE))</f>
        <v/>
      </c>
      <c r="C922" s="183" t="str">
        <f t="shared" ref="C922:C985" si="119">IF(G921="","",$N$2)</f>
        <v/>
      </c>
      <c r="D922" s="81"/>
      <c r="E922" s="112" t="str">
        <f>IF(AND(LEN(D922)&gt;0,LEN(C922)&gt;0),"ERROR - please do not enter internal order AND cost centre",IF(LEN(C922)&gt;0,VLOOKUP(C922,'Account Codes'!$E$2:$F$5001,2,FALSE),IF(LEN(D922)&gt;0,VLOOKUP(D922,'Account Codes'!$H$2:$I$12186,2,FALSE),"")))</f>
        <v/>
      </c>
      <c r="F922" s="81"/>
      <c r="G922" s="61"/>
      <c r="H922" s="112" t="str">
        <f>IF(LEN(G922)=0,"",VLOOKUP(VALUE(G922),'Account Codes'!$A$2:$C$788,2,FALSE))</f>
        <v/>
      </c>
      <c r="I922" s="50"/>
      <c r="J922" s="184" t="s">
        <v>18</v>
      </c>
      <c r="K922" s="51"/>
      <c r="L922" s="102">
        <f t="shared" si="112"/>
        <v>0</v>
      </c>
      <c r="M922" s="122">
        <f t="shared" si="113"/>
        <v>0</v>
      </c>
      <c r="N922" s="51"/>
      <c r="O922" s="51"/>
      <c r="P922" s="122">
        <f t="shared" si="114"/>
        <v>0</v>
      </c>
      <c r="Q922" s="179"/>
      <c r="R922" s="175"/>
      <c r="S922" s="176" t="str">
        <f t="shared" si="115"/>
        <v/>
      </c>
      <c r="T922" s="65" t="str">
        <f t="shared" si="116"/>
        <v/>
      </c>
      <c r="U922">
        <f t="shared" si="117"/>
        <v>0</v>
      </c>
      <c r="W922" s="175" t="str">
        <f t="shared" si="118"/>
        <v/>
      </c>
    </row>
    <row r="923" spans="1:23" ht="15" x14ac:dyDescent="0.2">
      <c r="A923" s="102">
        <v>900</v>
      </c>
      <c r="B923" s="104" t="str">
        <f>IF(G923="","",VLOOKUP(G923,'Account Codes'!$A$2:$C$788,3,FALSE))</f>
        <v/>
      </c>
      <c r="C923" s="183" t="str">
        <f t="shared" si="119"/>
        <v/>
      </c>
      <c r="D923" s="81"/>
      <c r="E923" s="112" t="str">
        <f>IF(AND(LEN(D923)&gt;0,LEN(C923)&gt;0),"ERROR - please do not enter internal order AND cost centre",IF(LEN(C923)&gt;0,VLOOKUP(C923,'Account Codes'!$E$2:$F$5001,2,FALSE),IF(LEN(D923)&gt;0,VLOOKUP(D923,'Account Codes'!$H$2:$I$12186,2,FALSE),"")))</f>
        <v/>
      </c>
      <c r="F923" s="81"/>
      <c r="G923" s="61"/>
      <c r="H923" s="112" t="str">
        <f>IF(LEN(G923)=0,"",VLOOKUP(VALUE(G923),'Account Codes'!$A$2:$C$788,2,FALSE))</f>
        <v/>
      </c>
      <c r="I923" s="50"/>
      <c r="J923" s="184" t="s">
        <v>18</v>
      </c>
      <c r="K923" s="51"/>
      <c r="L923" s="102">
        <f t="shared" si="112"/>
        <v>0</v>
      </c>
      <c r="M923" s="122">
        <f t="shared" si="113"/>
        <v>0</v>
      </c>
      <c r="N923" s="51"/>
      <c r="O923" s="51"/>
      <c r="P923" s="122">
        <f t="shared" si="114"/>
        <v>0</v>
      </c>
      <c r="Q923" s="179"/>
      <c r="R923" s="175"/>
      <c r="S923" s="176" t="str">
        <f t="shared" si="115"/>
        <v/>
      </c>
      <c r="T923" s="65" t="str">
        <f t="shared" si="116"/>
        <v/>
      </c>
      <c r="U923">
        <f t="shared" si="117"/>
        <v>0</v>
      </c>
      <c r="W923" s="175" t="str">
        <f t="shared" si="118"/>
        <v/>
      </c>
    </row>
    <row r="924" spans="1:23" ht="15" x14ac:dyDescent="0.2">
      <c r="A924" s="102">
        <v>901</v>
      </c>
      <c r="B924" s="104" t="str">
        <f>IF(G924="","",VLOOKUP(G924,'Account Codes'!$A$2:$C$788,3,FALSE))</f>
        <v/>
      </c>
      <c r="C924" s="183" t="str">
        <f t="shared" si="119"/>
        <v/>
      </c>
      <c r="D924" s="81"/>
      <c r="E924" s="112" t="str">
        <f>IF(AND(LEN(D924)&gt;0,LEN(C924)&gt;0),"ERROR - please do not enter internal order AND cost centre",IF(LEN(C924)&gt;0,VLOOKUP(C924,'Account Codes'!$E$2:$F$5001,2,FALSE),IF(LEN(D924)&gt;0,VLOOKUP(D924,'Account Codes'!$H$2:$I$12186,2,FALSE),"")))</f>
        <v/>
      </c>
      <c r="F924" s="81"/>
      <c r="G924" s="61"/>
      <c r="H924" s="112" t="str">
        <f>IF(LEN(G924)=0,"",VLOOKUP(VALUE(G924),'Account Codes'!$A$2:$C$788,2,FALSE))</f>
        <v/>
      </c>
      <c r="I924" s="50"/>
      <c r="J924" s="184" t="s">
        <v>18</v>
      </c>
      <c r="K924" s="51"/>
      <c r="L924" s="102">
        <f t="shared" si="112"/>
        <v>0</v>
      </c>
      <c r="M924" s="122">
        <f t="shared" si="113"/>
        <v>0</v>
      </c>
      <c r="N924" s="51"/>
      <c r="O924" s="51"/>
      <c r="P924" s="122">
        <f t="shared" si="114"/>
        <v>0</v>
      </c>
      <c r="Q924" s="179"/>
      <c r="R924" s="175"/>
      <c r="S924" s="176" t="str">
        <f t="shared" si="115"/>
        <v/>
      </c>
      <c r="T924" s="65" t="str">
        <f t="shared" si="116"/>
        <v/>
      </c>
      <c r="U924">
        <f t="shared" si="117"/>
        <v>0</v>
      </c>
      <c r="W924" s="175" t="str">
        <f t="shared" si="118"/>
        <v/>
      </c>
    </row>
    <row r="925" spans="1:23" ht="15" x14ac:dyDescent="0.2">
      <c r="A925" s="102">
        <v>902</v>
      </c>
      <c r="B925" s="104" t="str">
        <f>IF(G925="","",VLOOKUP(G925,'Account Codes'!$A$2:$C$788,3,FALSE))</f>
        <v/>
      </c>
      <c r="C925" s="183" t="str">
        <f t="shared" si="119"/>
        <v/>
      </c>
      <c r="D925" s="81"/>
      <c r="E925" s="112" t="str">
        <f>IF(AND(LEN(D925)&gt;0,LEN(C925)&gt;0),"ERROR - please do not enter internal order AND cost centre",IF(LEN(C925)&gt;0,VLOOKUP(C925,'Account Codes'!$E$2:$F$5001,2,FALSE),IF(LEN(D925)&gt;0,VLOOKUP(D925,'Account Codes'!$H$2:$I$12186,2,FALSE),"")))</f>
        <v/>
      </c>
      <c r="F925" s="81"/>
      <c r="G925" s="61"/>
      <c r="H925" s="112" t="str">
        <f>IF(LEN(G925)=0,"",VLOOKUP(VALUE(G925),'Account Codes'!$A$2:$C$788,2,FALSE))</f>
        <v/>
      </c>
      <c r="I925" s="50"/>
      <c r="J925" s="184" t="s">
        <v>18</v>
      </c>
      <c r="K925" s="51"/>
      <c r="L925" s="102">
        <f t="shared" si="112"/>
        <v>0</v>
      </c>
      <c r="M925" s="122">
        <f t="shared" si="113"/>
        <v>0</v>
      </c>
      <c r="N925" s="51"/>
      <c r="O925" s="51"/>
      <c r="P925" s="122">
        <f t="shared" si="114"/>
        <v>0</v>
      </c>
      <c r="Q925" s="179"/>
      <c r="R925" s="175"/>
      <c r="S925" s="176" t="str">
        <f t="shared" si="115"/>
        <v/>
      </c>
      <c r="T925" s="65" t="str">
        <f t="shared" si="116"/>
        <v/>
      </c>
      <c r="U925">
        <f t="shared" si="117"/>
        <v>0</v>
      </c>
      <c r="W925" s="175" t="str">
        <f t="shared" si="118"/>
        <v/>
      </c>
    </row>
    <row r="926" spans="1:23" ht="15" x14ac:dyDescent="0.2">
      <c r="A926" s="102">
        <v>903</v>
      </c>
      <c r="B926" s="104" t="str">
        <f>IF(G926="","",VLOOKUP(G926,'Account Codes'!$A$2:$C$788,3,FALSE))</f>
        <v/>
      </c>
      <c r="C926" s="183" t="str">
        <f t="shared" si="119"/>
        <v/>
      </c>
      <c r="D926" s="81"/>
      <c r="E926" s="112" t="str">
        <f>IF(AND(LEN(D926)&gt;0,LEN(C926)&gt;0),"ERROR - please do not enter internal order AND cost centre",IF(LEN(C926)&gt;0,VLOOKUP(C926,'Account Codes'!$E$2:$F$5001,2,FALSE),IF(LEN(D926)&gt;0,VLOOKUP(D926,'Account Codes'!$H$2:$I$12186,2,FALSE),"")))</f>
        <v/>
      </c>
      <c r="F926" s="81"/>
      <c r="G926" s="61"/>
      <c r="H926" s="112" t="str">
        <f>IF(LEN(G926)=0,"",VLOOKUP(VALUE(G926),'Account Codes'!$A$2:$C$788,2,FALSE))</f>
        <v/>
      </c>
      <c r="I926" s="50"/>
      <c r="J926" s="184" t="s">
        <v>18</v>
      </c>
      <c r="K926" s="51"/>
      <c r="L926" s="102">
        <f t="shared" si="112"/>
        <v>0</v>
      </c>
      <c r="M926" s="122">
        <f t="shared" si="113"/>
        <v>0</v>
      </c>
      <c r="N926" s="51"/>
      <c r="O926" s="51"/>
      <c r="P926" s="122">
        <f t="shared" si="114"/>
        <v>0</v>
      </c>
      <c r="Q926" s="179"/>
      <c r="R926" s="175"/>
      <c r="S926" s="176" t="str">
        <f t="shared" si="115"/>
        <v/>
      </c>
      <c r="T926" s="65" t="str">
        <f t="shared" si="116"/>
        <v/>
      </c>
      <c r="U926">
        <f t="shared" si="117"/>
        <v>0</v>
      </c>
      <c r="W926" s="175" t="str">
        <f t="shared" si="118"/>
        <v/>
      </c>
    </row>
    <row r="927" spans="1:23" ht="15" x14ac:dyDescent="0.2">
      <c r="A927" s="102">
        <v>904</v>
      </c>
      <c r="B927" s="104" t="str">
        <f>IF(G927="","",VLOOKUP(G927,'Account Codes'!$A$2:$C$788,3,FALSE))</f>
        <v/>
      </c>
      <c r="C927" s="183" t="str">
        <f t="shared" si="119"/>
        <v/>
      </c>
      <c r="D927" s="81"/>
      <c r="E927" s="112" t="str">
        <f>IF(AND(LEN(D927)&gt;0,LEN(C927)&gt;0),"ERROR - please do not enter internal order AND cost centre",IF(LEN(C927)&gt;0,VLOOKUP(C927,'Account Codes'!$E$2:$F$5001,2,FALSE),IF(LEN(D927)&gt;0,VLOOKUP(D927,'Account Codes'!$H$2:$I$12186,2,FALSE),"")))</f>
        <v/>
      </c>
      <c r="F927" s="81"/>
      <c r="G927" s="61"/>
      <c r="H927" s="112" t="str">
        <f>IF(LEN(G927)=0,"",VLOOKUP(VALUE(G927),'Account Codes'!$A$2:$C$788,2,FALSE))</f>
        <v/>
      </c>
      <c r="I927" s="50"/>
      <c r="J927" s="184" t="s">
        <v>18</v>
      </c>
      <c r="K927" s="51"/>
      <c r="L927" s="102">
        <f t="shared" si="112"/>
        <v>0</v>
      </c>
      <c r="M927" s="122">
        <f t="shared" si="113"/>
        <v>0</v>
      </c>
      <c r="N927" s="51"/>
      <c r="O927" s="51"/>
      <c r="P927" s="122">
        <f t="shared" si="114"/>
        <v>0</v>
      </c>
      <c r="Q927" s="179"/>
      <c r="R927" s="175"/>
      <c r="S927" s="176" t="str">
        <f t="shared" si="115"/>
        <v/>
      </c>
      <c r="T927" s="65" t="str">
        <f t="shared" si="116"/>
        <v/>
      </c>
      <c r="U927">
        <f t="shared" si="117"/>
        <v>0</v>
      </c>
      <c r="W927" s="175" t="str">
        <f t="shared" si="118"/>
        <v/>
      </c>
    </row>
    <row r="928" spans="1:23" ht="15" x14ac:dyDescent="0.2">
      <c r="A928" s="102">
        <v>905</v>
      </c>
      <c r="B928" s="104" t="str">
        <f>IF(G928="","",VLOOKUP(G928,'Account Codes'!$A$2:$C$788,3,FALSE))</f>
        <v/>
      </c>
      <c r="C928" s="183" t="str">
        <f t="shared" si="119"/>
        <v/>
      </c>
      <c r="D928" s="81"/>
      <c r="E928" s="112" t="str">
        <f>IF(AND(LEN(D928)&gt;0,LEN(C928)&gt;0),"ERROR - please do not enter internal order AND cost centre",IF(LEN(C928)&gt;0,VLOOKUP(C928,'Account Codes'!$E$2:$F$5001,2,FALSE),IF(LEN(D928)&gt;0,VLOOKUP(D928,'Account Codes'!$H$2:$I$12186,2,FALSE),"")))</f>
        <v/>
      </c>
      <c r="F928" s="81"/>
      <c r="G928" s="61"/>
      <c r="H928" s="112" t="str">
        <f>IF(LEN(G928)=0,"",VLOOKUP(VALUE(G928),'Account Codes'!$A$2:$C$788,2,FALSE))</f>
        <v/>
      </c>
      <c r="I928" s="50"/>
      <c r="J928" s="184" t="s">
        <v>18</v>
      </c>
      <c r="K928" s="51"/>
      <c r="L928" s="102">
        <f t="shared" si="112"/>
        <v>0</v>
      </c>
      <c r="M928" s="122">
        <f t="shared" si="113"/>
        <v>0</v>
      </c>
      <c r="N928" s="51"/>
      <c r="O928" s="51"/>
      <c r="P928" s="122">
        <f t="shared" si="114"/>
        <v>0</v>
      </c>
      <c r="Q928" s="179"/>
      <c r="R928" s="175"/>
      <c r="S928" s="176" t="str">
        <f t="shared" si="115"/>
        <v/>
      </c>
      <c r="T928" s="65" t="str">
        <f t="shared" si="116"/>
        <v/>
      </c>
      <c r="U928">
        <f t="shared" si="117"/>
        <v>0</v>
      </c>
      <c r="W928" s="175" t="str">
        <f t="shared" si="118"/>
        <v/>
      </c>
    </row>
    <row r="929" spans="1:23" ht="15" x14ac:dyDescent="0.2">
      <c r="A929" s="102">
        <v>906</v>
      </c>
      <c r="B929" s="104" t="str">
        <f>IF(G929="","",VLOOKUP(G929,'Account Codes'!$A$2:$C$788,3,FALSE))</f>
        <v/>
      </c>
      <c r="C929" s="183" t="str">
        <f t="shared" si="119"/>
        <v/>
      </c>
      <c r="D929" s="81"/>
      <c r="E929" s="112" t="str">
        <f>IF(AND(LEN(D929)&gt;0,LEN(C929)&gt;0),"ERROR - please do not enter internal order AND cost centre",IF(LEN(C929)&gt;0,VLOOKUP(C929,'Account Codes'!$E$2:$F$5001,2,FALSE),IF(LEN(D929)&gt;0,VLOOKUP(D929,'Account Codes'!$H$2:$I$12186,2,FALSE),"")))</f>
        <v/>
      </c>
      <c r="F929" s="81"/>
      <c r="G929" s="61"/>
      <c r="H929" s="112" t="str">
        <f>IF(LEN(G929)=0,"",VLOOKUP(VALUE(G929),'Account Codes'!$A$2:$C$788,2,FALSE))</f>
        <v/>
      </c>
      <c r="I929" s="50"/>
      <c r="J929" s="184" t="s">
        <v>18</v>
      </c>
      <c r="K929" s="51"/>
      <c r="L929" s="102">
        <f t="shared" si="112"/>
        <v>0</v>
      </c>
      <c r="M929" s="122">
        <f t="shared" si="113"/>
        <v>0</v>
      </c>
      <c r="N929" s="51"/>
      <c r="O929" s="51"/>
      <c r="P929" s="122">
        <f t="shared" si="114"/>
        <v>0</v>
      </c>
      <c r="Q929" s="179"/>
      <c r="R929" s="175"/>
      <c r="S929" s="176" t="str">
        <f t="shared" si="115"/>
        <v/>
      </c>
      <c r="T929" s="65" t="str">
        <f t="shared" si="116"/>
        <v/>
      </c>
      <c r="U929">
        <f t="shared" si="117"/>
        <v>0</v>
      </c>
      <c r="W929" s="175" t="str">
        <f t="shared" si="118"/>
        <v/>
      </c>
    </row>
    <row r="930" spans="1:23" ht="15" x14ac:dyDescent="0.2">
      <c r="A930" s="102">
        <v>907</v>
      </c>
      <c r="B930" s="104" t="str">
        <f>IF(G930="","",VLOOKUP(G930,'Account Codes'!$A$2:$C$788,3,FALSE))</f>
        <v/>
      </c>
      <c r="C930" s="183" t="str">
        <f t="shared" si="119"/>
        <v/>
      </c>
      <c r="D930" s="81"/>
      <c r="E930" s="112" t="str">
        <f>IF(AND(LEN(D930)&gt;0,LEN(C930)&gt;0),"ERROR - please do not enter internal order AND cost centre",IF(LEN(C930)&gt;0,VLOOKUP(C930,'Account Codes'!$E$2:$F$5001,2,FALSE),IF(LEN(D930)&gt;0,VLOOKUP(D930,'Account Codes'!$H$2:$I$12186,2,FALSE),"")))</f>
        <v/>
      </c>
      <c r="F930" s="81"/>
      <c r="G930" s="61"/>
      <c r="H930" s="112" t="str">
        <f>IF(LEN(G930)=0,"",VLOOKUP(VALUE(G930),'Account Codes'!$A$2:$C$788,2,FALSE))</f>
        <v/>
      </c>
      <c r="I930" s="50"/>
      <c r="J930" s="184" t="s">
        <v>18</v>
      </c>
      <c r="K930" s="51"/>
      <c r="L930" s="102">
        <f t="shared" si="112"/>
        <v>0</v>
      </c>
      <c r="M930" s="122">
        <f t="shared" si="113"/>
        <v>0</v>
      </c>
      <c r="N930" s="51"/>
      <c r="O930" s="51"/>
      <c r="P930" s="122">
        <f t="shared" si="114"/>
        <v>0</v>
      </c>
      <c r="Q930" s="179"/>
      <c r="R930" s="175"/>
      <c r="S930" s="176" t="str">
        <f t="shared" si="115"/>
        <v/>
      </c>
      <c r="T930" s="65" t="str">
        <f t="shared" si="116"/>
        <v/>
      </c>
      <c r="U930">
        <f t="shared" si="117"/>
        <v>0</v>
      </c>
      <c r="W930" s="175" t="str">
        <f t="shared" si="118"/>
        <v/>
      </c>
    </row>
    <row r="931" spans="1:23" ht="15" x14ac:dyDescent="0.2">
      <c r="A931" s="102">
        <v>908</v>
      </c>
      <c r="B931" s="104" t="str">
        <f>IF(G931="","",VLOOKUP(G931,'Account Codes'!$A$2:$C$788,3,FALSE))</f>
        <v/>
      </c>
      <c r="C931" s="183" t="str">
        <f t="shared" si="119"/>
        <v/>
      </c>
      <c r="D931" s="81"/>
      <c r="E931" s="112" t="str">
        <f>IF(AND(LEN(D931)&gt;0,LEN(C931)&gt;0),"ERROR - please do not enter internal order AND cost centre",IF(LEN(C931)&gt;0,VLOOKUP(C931,'Account Codes'!$E$2:$F$5001,2,FALSE),IF(LEN(D931)&gt;0,VLOOKUP(D931,'Account Codes'!$H$2:$I$12186,2,FALSE),"")))</f>
        <v/>
      </c>
      <c r="F931" s="81"/>
      <c r="G931" s="61"/>
      <c r="H931" s="112" t="str">
        <f>IF(LEN(G931)=0,"",VLOOKUP(VALUE(G931),'Account Codes'!$A$2:$C$788,2,FALSE))</f>
        <v/>
      </c>
      <c r="I931" s="50"/>
      <c r="J931" s="184" t="s">
        <v>18</v>
      </c>
      <c r="K931" s="51"/>
      <c r="L931" s="102">
        <f t="shared" si="112"/>
        <v>0</v>
      </c>
      <c r="M931" s="122">
        <f t="shared" si="113"/>
        <v>0</v>
      </c>
      <c r="N931" s="51"/>
      <c r="O931" s="51"/>
      <c r="P931" s="122">
        <f t="shared" si="114"/>
        <v>0</v>
      </c>
      <c r="Q931" s="179"/>
      <c r="R931" s="175"/>
      <c r="S931" s="176" t="str">
        <f t="shared" si="115"/>
        <v/>
      </c>
      <c r="T931" s="65" t="str">
        <f t="shared" si="116"/>
        <v/>
      </c>
      <c r="U931">
        <f t="shared" si="117"/>
        <v>0</v>
      </c>
      <c r="W931" s="175" t="str">
        <f t="shared" si="118"/>
        <v/>
      </c>
    </row>
    <row r="932" spans="1:23" ht="15" x14ac:dyDescent="0.2">
      <c r="A932" s="102">
        <v>909</v>
      </c>
      <c r="B932" s="104" t="str">
        <f>IF(G932="","",VLOOKUP(G932,'Account Codes'!$A$2:$C$788,3,FALSE))</f>
        <v/>
      </c>
      <c r="C932" s="183" t="str">
        <f t="shared" si="119"/>
        <v/>
      </c>
      <c r="D932" s="81"/>
      <c r="E932" s="112" t="str">
        <f>IF(AND(LEN(D932)&gt;0,LEN(C932)&gt;0),"ERROR - please do not enter internal order AND cost centre",IF(LEN(C932)&gt;0,VLOOKUP(C932,'Account Codes'!$E$2:$F$5001,2,FALSE),IF(LEN(D932)&gt;0,VLOOKUP(D932,'Account Codes'!$H$2:$I$12186,2,FALSE),"")))</f>
        <v/>
      </c>
      <c r="F932" s="81"/>
      <c r="G932" s="61"/>
      <c r="H932" s="112" t="str">
        <f>IF(LEN(G932)=0,"",VLOOKUP(VALUE(G932),'Account Codes'!$A$2:$C$788,2,FALSE))</f>
        <v/>
      </c>
      <c r="I932" s="50"/>
      <c r="J932" s="184" t="s">
        <v>18</v>
      </c>
      <c r="K932" s="51"/>
      <c r="L932" s="102">
        <f t="shared" si="112"/>
        <v>0</v>
      </c>
      <c r="M932" s="122">
        <f t="shared" si="113"/>
        <v>0</v>
      </c>
      <c r="N932" s="51"/>
      <c r="O932" s="51"/>
      <c r="P932" s="122">
        <f t="shared" si="114"/>
        <v>0</v>
      </c>
      <c r="Q932" s="179"/>
      <c r="R932" s="175"/>
      <c r="S932" s="176" t="str">
        <f t="shared" si="115"/>
        <v/>
      </c>
      <c r="T932" s="65" t="str">
        <f t="shared" si="116"/>
        <v/>
      </c>
      <c r="U932">
        <f t="shared" si="117"/>
        <v>0</v>
      </c>
      <c r="W932" s="175" t="str">
        <f t="shared" si="118"/>
        <v/>
      </c>
    </row>
    <row r="933" spans="1:23" ht="15" x14ac:dyDescent="0.2">
      <c r="A933" s="102">
        <v>910</v>
      </c>
      <c r="B933" s="104" t="str">
        <f>IF(G933="","",VLOOKUP(G933,'Account Codes'!$A$2:$C$788,3,FALSE))</f>
        <v/>
      </c>
      <c r="C933" s="183" t="str">
        <f t="shared" si="119"/>
        <v/>
      </c>
      <c r="D933" s="81"/>
      <c r="E933" s="112" t="str">
        <f>IF(AND(LEN(D933)&gt;0,LEN(C933)&gt;0),"ERROR - please do not enter internal order AND cost centre",IF(LEN(C933)&gt;0,VLOOKUP(C933,'Account Codes'!$E$2:$F$5001,2,FALSE),IF(LEN(D933)&gt;0,VLOOKUP(D933,'Account Codes'!$H$2:$I$12186,2,FALSE),"")))</f>
        <v/>
      </c>
      <c r="F933" s="81"/>
      <c r="G933" s="61"/>
      <c r="H933" s="112" t="str">
        <f>IF(LEN(G933)=0,"",VLOOKUP(VALUE(G933),'Account Codes'!$A$2:$C$788,2,FALSE))</f>
        <v/>
      </c>
      <c r="I933" s="50"/>
      <c r="J933" s="184" t="s">
        <v>18</v>
      </c>
      <c r="K933" s="51"/>
      <c r="L933" s="102">
        <f t="shared" si="112"/>
        <v>0</v>
      </c>
      <c r="M933" s="122">
        <f t="shared" si="113"/>
        <v>0</v>
      </c>
      <c r="N933" s="51"/>
      <c r="O933" s="51"/>
      <c r="P933" s="122">
        <f t="shared" si="114"/>
        <v>0</v>
      </c>
      <c r="Q933" s="179"/>
      <c r="R933" s="175"/>
      <c r="S933" s="176" t="str">
        <f t="shared" si="115"/>
        <v/>
      </c>
      <c r="T933" s="65" t="str">
        <f t="shared" si="116"/>
        <v/>
      </c>
      <c r="U933">
        <f t="shared" si="117"/>
        <v>0</v>
      </c>
      <c r="W933" s="175" t="str">
        <f t="shared" si="118"/>
        <v/>
      </c>
    </row>
    <row r="934" spans="1:23" ht="15" x14ac:dyDescent="0.2">
      <c r="A934" s="102">
        <v>911</v>
      </c>
      <c r="B934" s="104" t="str">
        <f>IF(G934="","",VLOOKUP(G934,'Account Codes'!$A$2:$C$788,3,FALSE))</f>
        <v/>
      </c>
      <c r="C934" s="183" t="str">
        <f t="shared" si="119"/>
        <v/>
      </c>
      <c r="D934" s="81"/>
      <c r="E934" s="112" t="str">
        <f>IF(AND(LEN(D934)&gt;0,LEN(C934)&gt;0),"ERROR - please do not enter internal order AND cost centre",IF(LEN(C934)&gt;0,VLOOKUP(C934,'Account Codes'!$E$2:$F$5001,2,FALSE),IF(LEN(D934)&gt;0,VLOOKUP(D934,'Account Codes'!$H$2:$I$12186,2,FALSE),"")))</f>
        <v/>
      </c>
      <c r="F934" s="81"/>
      <c r="G934" s="61"/>
      <c r="H934" s="112" t="str">
        <f>IF(LEN(G934)=0,"",VLOOKUP(VALUE(G934),'Account Codes'!$A$2:$C$788,2,FALSE))</f>
        <v/>
      </c>
      <c r="I934" s="50"/>
      <c r="J934" s="184" t="s">
        <v>18</v>
      </c>
      <c r="K934" s="51"/>
      <c r="L934" s="102">
        <f t="shared" si="112"/>
        <v>0</v>
      </c>
      <c r="M934" s="122">
        <f t="shared" si="113"/>
        <v>0</v>
      </c>
      <c r="N934" s="51"/>
      <c r="O934" s="51"/>
      <c r="P934" s="122">
        <f t="shared" si="114"/>
        <v>0</v>
      </c>
      <c r="Q934" s="179"/>
      <c r="R934" s="175"/>
      <c r="S934" s="176" t="str">
        <f t="shared" si="115"/>
        <v/>
      </c>
      <c r="T934" s="65" t="str">
        <f t="shared" si="116"/>
        <v/>
      </c>
      <c r="U934">
        <f t="shared" si="117"/>
        <v>0</v>
      </c>
      <c r="W934" s="175" t="str">
        <f t="shared" si="118"/>
        <v/>
      </c>
    </row>
    <row r="935" spans="1:23" ht="15" x14ac:dyDescent="0.2">
      <c r="A935" s="102">
        <v>912</v>
      </c>
      <c r="B935" s="104" t="str">
        <f>IF(G935="","",VLOOKUP(G935,'Account Codes'!$A$2:$C$788,3,FALSE))</f>
        <v/>
      </c>
      <c r="C935" s="183" t="str">
        <f t="shared" si="119"/>
        <v/>
      </c>
      <c r="D935" s="81"/>
      <c r="E935" s="112" t="str">
        <f>IF(AND(LEN(D935)&gt;0,LEN(C935)&gt;0),"ERROR - please do not enter internal order AND cost centre",IF(LEN(C935)&gt;0,VLOOKUP(C935,'Account Codes'!$E$2:$F$5001,2,FALSE),IF(LEN(D935)&gt;0,VLOOKUP(D935,'Account Codes'!$H$2:$I$12186,2,FALSE),"")))</f>
        <v/>
      </c>
      <c r="F935" s="81"/>
      <c r="G935" s="61"/>
      <c r="H935" s="112" t="str">
        <f>IF(LEN(G935)=0,"",VLOOKUP(VALUE(G935),'Account Codes'!$A$2:$C$788,2,FALSE))</f>
        <v/>
      </c>
      <c r="I935" s="50"/>
      <c r="J935" s="184" t="s">
        <v>18</v>
      </c>
      <c r="K935" s="51"/>
      <c r="L935" s="102">
        <f t="shared" si="112"/>
        <v>0</v>
      </c>
      <c r="M935" s="122">
        <f t="shared" si="113"/>
        <v>0</v>
      </c>
      <c r="N935" s="51"/>
      <c r="O935" s="51"/>
      <c r="P935" s="122">
        <f t="shared" si="114"/>
        <v>0</v>
      </c>
      <c r="Q935" s="179"/>
      <c r="R935" s="175"/>
      <c r="S935" s="176" t="str">
        <f t="shared" si="115"/>
        <v/>
      </c>
      <c r="T935" s="65" t="str">
        <f t="shared" si="116"/>
        <v/>
      </c>
      <c r="U935">
        <f t="shared" si="117"/>
        <v>0</v>
      </c>
      <c r="W935" s="175" t="str">
        <f t="shared" si="118"/>
        <v/>
      </c>
    </row>
    <row r="936" spans="1:23" ht="15" x14ac:dyDescent="0.2">
      <c r="A936" s="102">
        <v>913</v>
      </c>
      <c r="B936" s="104" t="str">
        <f>IF(G936="","",VLOOKUP(G936,'Account Codes'!$A$2:$C$788,3,FALSE))</f>
        <v/>
      </c>
      <c r="C936" s="183" t="str">
        <f t="shared" si="119"/>
        <v/>
      </c>
      <c r="D936" s="81"/>
      <c r="E936" s="112" t="str">
        <f>IF(AND(LEN(D936)&gt;0,LEN(C936)&gt;0),"ERROR - please do not enter internal order AND cost centre",IF(LEN(C936)&gt;0,VLOOKUP(C936,'Account Codes'!$E$2:$F$5001,2,FALSE),IF(LEN(D936)&gt;0,VLOOKUP(D936,'Account Codes'!$H$2:$I$12186,2,FALSE),"")))</f>
        <v/>
      </c>
      <c r="F936" s="81"/>
      <c r="G936" s="61"/>
      <c r="H936" s="112" t="str">
        <f>IF(LEN(G936)=0,"",VLOOKUP(VALUE(G936),'Account Codes'!$A$2:$C$788,2,FALSE))</f>
        <v/>
      </c>
      <c r="I936" s="50"/>
      <c r="J936" s="184" t="s">
        <v>18</v>
      </c>
      <c r="K936" s="51"/>
      <c r="L936" s="102">
        <f t="shared" si="112"/>
        <v>0</v>
      </c>
      <c r="M936" s="122">
        <f t="shared" si="113"/>
        <v>0</v>
      </c>
      <c r="N936" s="51"/>
      <c r="O936" s="51"/>
      <c r="P936" s="122">
        <f t="shared" si="114"/>
        <v>0</v>
      </c>
      <c r="Q936" s="179"/>
      <c r="R936" s="175"/>
      <c r="S936" s="176" t="str">
        <f t="shared" si="115"/>
        <v/>
      </c>
      <c r="T936" s="65" t="str">
        <f t="shared" si="116"/>
        <v/>
      </c>
      <c r="U936">
        <f t="shared" si="117"/>
        <v>0</v>
      </c>
      <c r="W936" s="175" t="str">
        <f t="shared" si="118"/>
        <v/>
      </c>
    </row>
    <row r="937" spans="1:23" ht="15" x14ac:dyDescent="0.2">
      <c r="A937" s="102">
        <v>914</v>
      </c>
      <c r="B937" s="104" t="str">
        <f>IF(G937="","",VLOOKUP(G937,'Account Codes'!$A$2:$C$788,3,FALSE))</f>
        <v/>
      </c>
      <c r="C937" s="183" t="str">
        <f t="shared" si="119"/>
        <v/>
      </c>
      <c r="D937" s="81"/>
      <c r="E937" s="112" t="str">
        <f>IF(AND(LEN(D937)&gt;0,LEN(C937)&gt;0),"ERROR - please do not enter internal order AND cost centre",IF(LEN(C937)&gt;0,VLOOKUP(C937,'Account Codes'!$E$2:$F$5001,2,FALSE),IF(LEN(D937)&gt;0,VLOOKUP(D937,'Account Codes'!$H$2:$I$12186,2,FALSE),"")))</f>
        <v/>
      </c>
      <c r="F937" s="81"/>
      <c r="G937" s="61"/>
      <c r="H937" s="112" t="str">
        <f>IF(LEN(G937)=0,"",VLOOKUP(VALUE(G937),'Account Codes'!$A$2:$C$788,2,FALSE))</f>
        <v/>
      </c>
      <c r="I937" s="50"/>
      <c r="J937" s="184" t="s">
        <v>18</v>
      </c>
      <c r="K937" s="51"/>
      <c r="L937" s="102">
        <f t="shared" si="112"/>
        <v>0</v>
      </c>
      <c r="M937" s="122">
        <f t="shared" si="113"/>
        <v>0</v>
      </c>
      <c r="N937" s="51"/>
      <c r="O937" s="51"/>
      <c r="P937" s="122">
        <f t="shared" si="114"/>
        <v>0</v>
      </c>
      <c r="Q937" s="179"/>
      <c r="R937" s="175"/>
      <c r="S937" s="176" t="str">
        <f t="shared" si="115"/>
        <v/>
      </c>
      <c r="T937" s="65" t="str">
        <f t="shared" si="116"/>
        <v/>
      </c>
      <c r="U937">
        <f t="shared" si="117"/>
        <v>0</v>
      </c>
      <c r="W937" s="175" t="str">
        <f t="shared" si="118"/>
        <v/>
      </c>
    </row>
    <row r="938" spans="1:23" ht="15" x14ac:dyDescent="0.2">
      <c r="A938" s="102">
        <v>915</v>
      </c>
      <c r="B938" s="104" t="str">
        <f>IF(G938="","",VLOOKUP(G938,'Account Codes'!$A$2:$C$788,3,FALSE))</f>
        <v/>
      </c>
      <c r="C938" s="183" t="str">
        <f t="shared" si="119"/>
        <v/>
      </c>
      <c r="D938" s="81"/>
      <c r="E938" s="112" t="str">
        <f>IF(AND(LEN(D938)&gt;0,LEN(C938)&gt;0),"ERROR - please do not enter internal order AND cost centre",IF(LEN(C938)&gt;0,VLOOKUP(C938,'Account Codes'!$E$2:$F$5001,2,FALSE),IF(LEN(D938)&gt;0,VLOOKUP(D938,'Account Codes'!$H$2:$I$12186,2,FALSE),"")))</f>
        <v/>
      </c>
      <c r="F938" s="81"/>
      <c r="G938" s="61"/>
      <c r="H938" s="112" t="str">
        <f>IF(LEN(G938)=0,"",VLOOKUP(VALUE(G938),'Account Codes'!$A$2:$C$788,2,FALSE))</f>
        <v/>
      </c>
      <c r="I938" s="50"/>
      <c r="J938" s="184" t="s">
        <v>18</v>
      </c>
      <c r="K938" s="51"/>
      <c r="L938" s="102">
        <f t="shared" si="112"/>
        <v>0</v>
      </c>
      <c r="M938" s="122">
        <f t="shared" si="113"/>
        <v>0</v>
      </c>
      <c r="N938" s="51"/>
      <c r="O938" s="51"/>
      <c r="P938" s="122">
        <f t="shared" si="114"/>
        <v>0</v>
      </c>
      <c r="Q938" s="179"/>
      <c r="R938" s="175"/>
      <c r="S938" s="176" t="str">
        <f t="shared" si="115"/>
        <v/>
      </c>
      <c r="T938" s="65" t="str">
        <f t="shared" si="116"/>
        <v/>
      </c>
      <c r="U938">
        <f t="shared" si="117"/>
        <v>0</v>
      </c>
      <c r="W938" s="175" t="str">
        <f t="shared" si="118"/>
        <v/>
      </c>
    </row>
    <row r="939" spans="1:23" ht="15" x14ac:dyDescent="0.2">
      <c r="A939" s="102">
        <v>916</v>
      </c>
      <c r="B939" s="104" t="str">
        <f>IF(G939="","",VLOOKUP(G939,'Account Codes'!$A$2:$C$788,3,FALSE))</f>
        <v/>
      </c>
      <c r="C939" s="183" t="str">
        <f t="shared" si="119"/>
        <v/>
      </c>
      <c r="D939" s="81"/>
      <c r="E939" s="112" t="str">
        <f>IF(AND(LEN(D939)&gt;0,LEN(C939)&gt;0),"ERROR - please do not enter internal order AND cost centre",IF(LEN(C939)&gt;0,VLOOKUP(C939,'Account Codes'!$E$2:$F$5001,2,FALSE),IF(LEN(D939)&gt;0,VLOOKUP(D939,'Account Codes'!$H$2:$I$12186,2,FALSE),"")))</f>
        <v/>
      </c>
      <c r="F939" s="81"/>
      <c r="G939" s="61"/>
      <c r="H939" s="112" t="str">
        <f>IF(LEN(G939)=0,"",VLOOKUP(VALUE(G939),'Account Codes'!$A$2:$C$788,2,FALSE))</f>
        <v/>
      </c>
      <c r="I939" s="50"/>
      <c r="J939" s="184" t="s">
        <v>18</v>
      </c>
      <c r="K939" s="51"/>
      <c r="L939" s="102">
        <f t="shared" si="112"/>
        <v>0</v>
      </c>
      <c r="M939" s="122">
        <f t="shared" si="113"/>
        <v>0</v>
      </c>
      <c r="N939" s="51"/>
      <c r="O939" s="51"/>
      <c r="P939" s="122">
        <f t="shared" si="114"/>
        <v>0</v>
      </c>
      <c r="Q939" s="179"/>
      <c r="R939" s="175"/>
      <c r="S939" s="176" t="str">
        <f t="shared" si="115"/>
        <v/>
      </c>
      <c r="T939" s="65" t="str">
        <f t="shared" si="116"/>
        <v/>
      </c>
      <c r="U939">
        <f t="shared" si="117"/>
        <v>0</v>
      </c>
      <c r="W939" s="175" t="str">
        <f t="shared" si="118"/>
        <v/>
      </c>
    </row>
    <row r="940" spans="1:23" ht="15" x14ac:dyDescent="0.2">
      <c r="A940" s="102">
        <v>917</v>
      </c>
      <c r="B940" s="104" t="str">
        <f>IF(G940="","",VLOOKUP(G940,'Account Codes'!$A$2:$C$788,3,FALSE))</f>
        <v/>
      </c>
      <c r="C940" s="183" t="str">
        <f t="shared" si="119"/>
        <v/>
      </c>
      <c r="D940" s="81"/>
      <c r="E940" s="112" t="str">
        <f>IF(AND(LEN(D940)&gt;0,LEN(C940)&gt;0),"ERROR - please do not enter internal order AND cost centre",IF(LEN(C940)&gt;0,VLOOKUP(C940,'Account Codes'!$E$2:$F$5001,2,FALSE),IF(LEN(D940)&gt;0,VLOOKUP(D940,'Account Codes'!$H$2:$I$12186,2,FALSE),"")))</f>
        <v/>
      </c>
      <c r="F940" s="81"/>
      <c r="G940" s="61"/>
      <c r="H940" s="112" t="str">
        <f>IF(LEN(G940)=0,"",VLOOKUP(VALUE(G940),'Account Codes'!$A$2:$C$788,2,FALSE))</f>
        <v/>
      </c>
      <c r="I940" s="50"/>
      <c r="J940" s="184" t="s">
        <v>18</v>
      </c>
      <c r="K940" s="51"/>
      <c r="L940" s="102">
        <f t="shared" si="112"/>
        <v>0</v>
      </c>
      <c r="M940" s="122">
        <f t="shared" si="113"/>
        <v>0</v>
      </c>
      <c r="N940" s="51"/>
      <c r="O940" s="51"/>
      <c r="P940" s="122">
        <f t="shared" si="114"/>
        <v>0</v>
      </c>
      <c r="Q940" s="179"/>
      <c r="R940" s="175"/>
      <c r="S940" s="176" t="str">
        <f t="shared" si="115"/>
        <v/>
      </c>
      <c r="T940" s="65" t="str">
        <f t="shared" si="116"/>
        <v/>
      </c>
      <c r="U940">
        <f t="shared" si="117"/>
        <v>0</v>
      </c>
      <c r="W940" s="175" t="str">
        <f t="shared" si="118"/>
        <v/>
      </c>
    </row>
    <row r="941" spans="1:23" ht="15" x14ac:dyDescent="0.2">
      <c r="A941" s="102">
        <v>918</v>
      </c>
      <c r="B941" s="104" t="str">
        <f>IF(G941="","",VLOOKUP(G941,'Account Codes'!$A$2:$C$788,3,FALSE))</f>
        <v/>
      </c>
      <c r="C941" s="183" t="str">
        <f t="shared" si="119"/>
        <v/>
      </c>
      <c r="D941" s="81"/>
      <c r="E941" s="112" t="str">
        <f>IF(AND(LEN(D941)&gt;0,LEN(C941)&gt;0),"ERROR - please do not enter internal order AND cost centre",IF(LEN(C941)&gt;0,VLOOKUP(C941,'Account Codes'!$E$2:$F$5001,2,FALSE),IF(LEN(D941)&gt;0,VLOOKUP(D941,'Account Codes'!$H$2:$I$12186,2,FALSE),"")))</f>
        <v/>
      </c>
      <c r="F941" s="81"/>
      <c r="G941" s="61"/>
      <c r="H941" s="112" t="str">
        <f>IF(LEN(G941)=0,"",VLOOKUP(VALUE(G941),'Account Codes'!$A$2:$C$788,2,FALSE))</f>
        <v/>
      </c>
      <c r="I941" s="50"/>
      <c r="J941" s="184" t="s">
        <v>18</v>
      </c>
      <c r="K941" s="51"/>
      <c r="L941" s="102">
        <f t="shared" si="112"/>
        <v>0</v>
      </c>
      <c r="M941" s="122">
        <f t="shared" si="113"/>
        <v>0</v>
      </c>
      <c r="N941" s="51"/>
      <c r="O941" s="51"/>
      <c r="P941" s="122">
        <f t="shared" si="114"/>
        <v>0</v>
      </c>
      <c r="Q941" s="179"/>
      <c r="R941" s="175"/>
      <c r="S941" s="176" t="str">
        <f t="shared" si="115"/>
        <v/>
      </c>
      <c r="T941" s="65" t="str">
        <f t="shared" si="116"/>
        <v/>
      </c>
      <c r="U941">
        <f t="shared" si="117"/>
        <v>0</v>
      </c>
      <c r="W941" s="175" t="str">
        <f t="shared" si="118"/>
        <v/>
      </c>
    </row>
    <row r="942" spans="1:23" ht="15" x14ac:dyDescent="0.2">
      <c r="A942" s="102">
        <v>919</v>
      </c>
      <c r="B942" s="104" t="str">
        <f>IF(G942="","",VLOOKUP(G942,'Account Codes'!$A$2:$C$788,3,FALSE))</f>
        <v/>
      </c>
      <c r="C942" s="183" t="str">
        <f t="shared" si="119"/>
        <v/>
      </c>
      <c r="D942" s="81"/>
      <c r="E942" s="112" t="str">
        <f>IF(AND(LEN(D942)&gt;0,LEN(C942)&gt;0),"ERROR - please do not enter internal order AND cost centre",IF(LEN(C942)&gt;0,VLOOKUP(C942,'Account Codes'!$E$2:$F$5001,2,FALSE),IF(LEN(D942)&gt;0,VLOOKUP(D942,'Account Codes'!$H$2:$I$12186,2,FALSE),"")))</f>
        <v/>
      </c>
      <c r="F942" s="81"/>
      <c r="G942" s="61"/>
      <c r="H942" s="112" t="str">
        <f>IF(LEN(G942)=0,"",VLOOKUP(VALUE(G942),'Account Codes'!$A$2:$C$788,2,FALSE))</f>
        <v/>
      </c>
      <c r="I942" s="50"/>
      <c r="J942" s="184" t="s">
        <v>18</v>
      </c>
      <c r="K942" s="51"/>
      <c r="L942" s="102">
        <f t="shared" si="112"/>
        <v>0</v>
      </c>
      <c r="M942" s="122">
        <f t="shared" si="113"/>
        <v>0</v>
      </c>
      <c r="N942" s="51"/>
      <c r="O942" s="51"/>
      <c r="P942" s="122">
        <f t="shared" si="114"/>
        <v>0</v>
      </c>
      <c r="Q942" s="179"/>
      <c r="R942" s="175"/>
      <c r="S942" s="176" t="str">
        <f t="shared" si="115"/>
        <v/>
      </c>
      <c r="T942" s="65" t="str">
        <f t="shared" si="116"/>
        <v/>
      </c>
      <c r="U942">
        <f t="shared" si="117"/>
        <v>0</v>
      </c>
      <c r="W942" s="175" t="str">
        <f t="shared" si="118"/>
        <v/>
      </c>
    </row>
    <row r="943" spans="1:23" ht="15" x14ac:dyDescent="0.2">
      <c r="A943" s="102">
        <v>920</v>
      </c>
      <c r="B943" s="104" t="str">
        <f>IF(G943="","",VLOOKUP(G943,'Account Codes'!$A$2:$C$788,3,FALSE))</f>
        <v/>
      </c>
      <c r="C943" s="183" t="str">
        <f t="shared" si="119"/>
        <v/>
      </c>
      <c r="D943" s="81"/>
      <c r="E943" s="112" t="str">
        <f>IF(AND(LEN(D943)&gt;0,LEN(C943)&gt;0),"ERROR - please do not enter internal order AND cost centre",IF(LEN(C943)&gt;0,VLOOKUP(C943,'Account Codes'!$E$2:$F$5001,2,FALSE),IF(LEN(D943)&gt;0,VLOOKUP(D943,'Account Codes'!$H$2:$I$12186,2,FALSE),"")))</f>
        <v/>
      </c>
      <c r="F943" s="81"/>
      <c r="G943" s="61"/>
      <c r="H943" s="112" t="str">
        <f>IF(LEN(G943)=0,"",VLOOKUP(VALUE(G943),'Account Codes'!$A$2:$C$788,2,FALSE))</f>
        <v/>
      </c>
      <c r="I943" s="50"/>
      <c r="J943" s="184" t="s">
        <v>18</v>
      </c>
      <c r="K943" s="51"/>
      <c r="L943" s="102">
        <f t="shared" si="112"/>
        <v>0</v>
      </c>
      <c r="M943" s="122">
        <f t="shared" si="113"/>
        <v>0</v>
      </c>
      <c r="N943" s="51"/>
      <c r="O943" s="51"/>
      <c r="P943" s="122">
        <f t="shared" si="114"/>
        <v>0</v>
      </c>
      <c r="Q943" s="179"/>
      <c r="R943" s="175"/>
      <c r="S943" s="176" t="str">
        <f t="shared" si="115"/>
        <v/>
      </c>
      <c r="T943" s="65" t="str">
        <f t="shared" si="116"/>
        <v/>
      </c>
      <c r="U943">
        <f t="shared" si="117"/>
        <v>0</v>
      </c>
      <c r="W943" s="175" t="str">
        <f t="shared" si="118"/>
        <v/>
      </c>
    </row>
    <row r="944" spans="1:23" ht="15" x14ac:dyDescent="0.2">
      <c r="A944" s="102">
        <v>921</v>
      </c>
      <c r="B944" s="104" t="str">
        <f>IF(G944="","",VLOOKUP(G944,'Account Codes'!$A$2:$C$788,3,FALSE))</f>
        <v/>
      </c>
      <c r="C944" s="183" t="str">
        <f t="shared" si="119"/>
        <v/>
      </c>
      <c r="D944" s="81"/>
      <c r="E944" s="112" t="str">
        <f>IF(AND(LEN(D944)&gt;0,LEN(C944)&gt;0),"ERROR - please do not enter internal order AND cost centre",IF(LEN(C944)&gt;0,VLOOKUP(C944,'Account Codes'!$E$2:$F$5001,2,FALSE),IF(LEN(D944)&gt;0,VLOOKUP(D944,'Account Codes'!$H$2:$I$12186,2,FALSE),"")))</f>
        <v/>
      </c>
      <c r="F944" s="81"/>
      <c r="G944" s="61"/>
      <c r="H944" s="112" t="str">
        <f>IF(LEN(G944)=0,"",VLOOKUP(VALUE(G944),'Account Codes'!$A$2:$C$788,2,FALSE))</f>
        <v/>
      </c>
      <c r="I944" s="50"/>
      <c r="J944" s="184" t="s">
        <v>18</v>
      </c>
      <c r="K944" s="51"/>
      <c r="L944" s="102">
        <f t="shared" si="112"/>
        <v>0</v>
      </c>
      <c r="M944" s="122">
        <f t="shared" si="113"/>
        <v>0</v>
      </c>
      <c r="N944" s="51"/>
      <c r="O944" s="51"/>
      <c r="P944" s="122">
        <f t="shared" si="114"/>
        <v>0</v>
      </c>
      <c r="Q944" s="179"/>
      <c r="R944" s="175"/>
      <c r="S944" s="176" t="str">
        <f t="shared" si="115"/>
        <v/>
      </c>
      <c r="T944" s="65" t="str">
        <f t="shared" si="116"/>
        <v/>
      </c>
      <c r="U944">
        <f t="shared" si="117"/>
        <v>0</v>
      </c>
      <c r="W944" s="175" t="str">
        <f t="shared" si="118"/>
        <v/>
      </c>
    </row>
    <row r="945" spans="1:23" ht="15" x14ac:dyDescent="0.2">
      <c r="A945" s="102">
        <v>922</v>
      </c>
      <c r="B945" s="104" t="str">
        <f>IF(G945="","",VLOOKUP(G945,'Account Codes'!$A$2:$C$788,3,FALSE))</f>
        <v/>
      </c>
      <c r="C945" s="183" t="str">
        <f t="shared" si="119"/>
        <v/>
      </c>
      <c r="D945" s="81"/>
      <c r="E945" s="112" t="str">
        <f>IF(AND(LEN(D945)&gt;0,LEN(C945)&gt;0),"ERROR - please do not enter internal order AND cost centre",IF(LEN(C945)&gt;0,VLOOKUP(C945,'Account Codes'!$E$2:$F$5001,2,FALSE),IF(LEN(D945)&gt;0,VLOOKUP(D945,'Account Codes'!$H$2:$I$12186,2,FALSE),"")))</f>
        <v/>
      </c>
      <c r="F945" s="81"/>
      <c r="G945" s="61"/>
      <c r="H945" s="112" t="str">
        <f>IF(LEN(G945)=0,"",VLOOKUP(VALUE(G945),'Account Codes'!$A$2:$C$788,2,FALSE))</f>
        <v/>
      </c>
      <c r="I945" s="50"/>
      <c r="J945" s="184" t="s">
        <v>18</v>
      </c>
      <c r="K945" s="51"/>
      <c r="L945" s="102">
        <f t="shared" si="112"/>
        <v>0</v>
      </c>
      <c r="M945" s="122">
        <f t="shared" si="113"/>
        <v>0</v>
      </c>
      <c r="N945" s="51"/>
      <c r="O945" s="51"/>
      <c r="P945" s="122">
        <f t="shared" si="114"/>
        <v>0</v>
      </c>
      <c r="Q945" s="179"/>
      <c r="R945" s="175"/>
      <c r="S945" s="176" t="str">
        <f t="shared" si="115"/>
        <v/>
      </c>
      <c r="T945" s="65" t="str">
        <f t="shared" si="116"/>
        <v/>
      </c>
      <c r="U945">
        <f t="shared" si="117"/>
        <v>0</v>
      </c>
      <c r="W945" s="175" t="str">
        <f t="shared" si="118"/>
        <v/>
      </c>
    </row>
    <row r="946" spans="1:23" ht="15" x14ac:dyDescent="0.2">
      <c r="A946" s="102">
        <v>923</v>
      </c>
      <c r="B946" s="104" t="str">
        <f>IF(G946="","",VLOOKUP(G946,'Account Codes'!$A$2:$C$788,3,FALSE))</f>
        <v/>
      </c>
      <c r="C946" s="183" t="str">
        <f t="shared" si="119"/>
        <v/>
      </c>
      <c r="D946" s="81"/>
      <c r="E946" s="112" t="str">
        <f>IF(AND(LEN(D946)&gt;0,LEN(C946)&gt;0),"ERROR - please do not enter internal order AND cost centre",IF(LEN(C946)&gt;0,VLOOKUP(C946,'Account Codes'!$E$2:$F$5001,2,FALSE),IF(LEN(D946)&gt;0,VLOOKUP(D946,'Account Codes'!$H$2:$I$12186,2,FALSE),"")))</f>
        <v/>
      </c>
      <c r="F946" s="81"/>
      <c r="G946" s="61"/>
      <c r="H946" s="112" t="str">
        <f>IF(LEN(G946)=0,"",VLOOKUP(VALUE(G946),'Account Codes'!$A$2:$C$788,2,FALSE))</f>
        <v/>
      </c>
      <c r="I946" s="50"/>
      <c r="J946" s="184" t="s">
        <v>18</v>
      </c>
      <c r="K946" s="51"/>
      <c r="L946" s="102">
        <f t="shared" si="112"/>
        <v>0</v>
      </c>
      <c r="M946" s="122">
        <f t="shared" si="113"/>
        <v>0</v>
      </c>
      <c r="N946" s="51"/>
      <c r="O946" s="51"/>
      <c r="P946" s="122">
        <f t="shared" si="114"/>
        <v>0</v>
      </c>
      <c r="Q946" s="179"/>
      <c r="R946" s="175"/>
      <c r="S946" s="176" t="str">
        <f t="shared" si="115"/>
        <v/>
      </c>
      <c r="T946" s="65" t="str">
        <f t="shared" si="116"/>
        <v/>
      </c>
      <c r="U946">
        <f t="shared" si="117"/>
        <v>0</v>
      </c>
      <c r="W946" s="175" t="str">
        <f t="shared" si="118"/>
        <v/>
      </c>
    </row>
    <row r="947" spans="1:23" ht="15" x14ac:dyDescent="0.2">
      <c r="A947" s="102">
        <v>924</v>
      </c>
      <c r="B947" s="104" t="str">
        <f>IF(G947="","",VLOOKUP(G947,'Account Codes'!$A$2:$C$788,3,FALSE))</f>
        <v/>
      </c>
      <c r="C947" s="183" t="str">
        <f t="shared" si="119"/>
        <v/>
      </c>
      <c r="D947" s="81"/>
      <c r="E947" s="112" t="str">
        <f>IF(AND(LEN(D947)&gt;0,LEN(C947)&gt;0),"ERROR - please do not enter internal order AND cost centre",IF(LEN(C947)&gt;0,VLOOKUP(C947,'Account Codes'!$E$2:$F$5001,2,FALSE),IF(LEN(D947)&gt;0,VLOOKUP(D947,'Account Codes'!$H$2:$I$12186,2,FALSE),"")))</f>
        <v/>
      </c>
      <c r="F947" s="81"/>
      <c r="G947" s="61"/>
      <c r="H947" s="112" t="str">
        <f>IF(LEN(G947)=0,"",VLOOKUP(VALUE(G947),'Account Codes'!$A$2:$C$788,2,FALSE))</f>
        <v/>
      </c>
      <c r="I947" s="50"/>
      <c r="J947" s="184" t="s">
        <v>18</v>
      </c>
      <c r="K947" s="51"/>
      <c r="L947" s="102">
        <f t="shared" si="112"/>
        <v>0</v>
      </c>
      <c r="M947" s="122">
        <f t="shared" si="113"/>
        <v>0</v>
      </c>
      <c r="N947" s="51"/>
      <c r="O947" s="51"/>
      <c r="P947" s="122">
        <f t="shared" si="114"/>
        <v>0</v>
      </c>
      <c r="Q947" s="179"/>
      <c r="R947" s="175"/>
      <c r="S947" s="176" t="str">
        <f t="shared" si="115"/>
        <v/>
      </c>
      <c r="T947" s="65" t="str">
        <f t="shared" si="116"/>
        <v/>
      </c>
      <c r="U947">
        <f t="shared" si="117"/>
        <v>0</v>
      </c>
      <c r="W947" s="175" t="str">
        <f t="shared" si="118"/>
        <v/>
      </c>
    </row>
    <row r="948" spans="1:23" ht="15" x14ac:dyDescent="0.2">
      <c r="A948" s="102">
        <v>925</v>
      </c>
      <c r="B948" s="104" t="str">
        <f>IF(G948="","",VLOOKUP(G948,'Account Codes'!$A$2:$C$788,3,FALSE))</f>
        <v/>
      </c>
      <c r="C948" s="183" t="str">
        <f t="shared" si="119"/>
        <v/>
      </c>
      <c r="D948" s="81"/>
      <c r="E948" s="112" t="str">
        <f>IF(AND(LEN(D948)&gt;0,LEN(C948)&gt;0),"ERROR - please do not enter internal order AND cost centre",IF(LEN(C948)&gt;0,VLOOKUP(C948,'Account Codes'!$E$2:$F$5001,2,FALSE),IF(LEN(D948)&gt;0,VLOOKUP(D948,'Account Codes'!$H$2:$I$12186,2,FALSE),"")))</f>
        <v/>
      </c>
      <c r="F948" s="81"/>
      <c r="G948" s="61"/>
      <c r="H948" s="112" t="str">
        <f>IF(LEN(G948)=0,"",VLOOKUP(VALUE(G948),'Account Codes'!$A$2:$C$788,2,FALSE))</f>
        <v/>
      </c>
      <c r="I948" s="50"/>
      <c r="J948" s="184" t="s">
        <v>18</v>
      </c>
      <c r="K948" s="51"/>
      <c r="L948" s="102">
        <f t="shared" si="112"/>
        <v>0</v>
      </c>
      <c r="M948" s="122">
        <f t="shared" si="113"/>
        <v>0</v>
      </c>
      <c r="N948" s="51"/>
      <c r="O948" s="51"/>
      <c r="P948" s="122">
        <f t="shared" si="114"/>
        <v>0</v>
      </c>
      <c r="Q948" s="179"/>
      <c r="R948" s="175"/>
      <c r="S948" s="176" t="str">
        <f t="shared" si="115"/>
        <v/>
      </c>
      <c r="T948" s="65" t="str">
        <f t="shared" si="116"/>
        <v/>
      </c>
      <c r="U948">
        <f t="shared" si="117"/>
        <v>0</v>
      </c>
      <c r="W948" s="175" t="str">
        <f t="shared" si="118"/>
        <v/>
      </c>
    </row>
    <row r="949" spans="1:23" ht="15" x14ac:dyDescent="0.2">
      <c r="A949" s="102">
        <v>926</v>
      </c>
      <c r="B949" s="104" t="str">
        <f>IF(G949="","",VLOOKUP(G949,'Account Codes'!$A$2:$C$788,3,FALSE))</f>
        <v/>
      </c>
      <c r="C949" s="183" t="str">
        <f t="shared" si="119"/>
        <v/>
      </c>
      <c r="D949" s="81"/>
      <c r="E949" s="112" t="str">
        <f>IF(AND(LEN(D949)&gt;0,LEN(C949)&gt;0),"ERROR - please do not enter internal order AND cost centre",IF(LEN(C949)&gt;0,VLOOKUP(C949,'Account Codes'!$E$2:$F$5001,2,FALSE),IF(LEN(D949)&gt;0,VLOOKUP(D949,'Account Codes'!$H$2:$I$12186,2,FALSE),"")))</f>
        <v/>
      </c>
      <c r="F949" s="81"/>
      <c r="G949" s="61"/>
      <c r="H949" s="112" t="str">
        <f>IF(LEN(G949)=0,"",VLOOKUP(VALUE(G949),'Account Codes'!$A$2:$C$788,2,FALSE))</f>
        <v/>
      </c>
      <c r="I949" s="50"/>
      <c r="J949" s="184" t="s">
        <v>18</v>
      </c>
      <c r="K949" s="51"/>
      <c r="L949" s="102">
        <f t="shared" si="112"/>
        <v>0</v>
      </c>
      <c r="M949" s="122">
        <f t="shared" si="113"/>
        <v>0</v>
      </c>
      <c r="N949" s="51"/>
      <c r="O949" s="51"/>
      <c r="P949" s="122">
        <f t="shared" si="114"/>
        <v>0</v>
      </c>
      <c r="Q949" s="179"/>
      <c r="R949" s="175"/>
      <c r="S949" s="176" t="str">
        <f t="shared" si="115"/>
        <v/>
      </c>
      <c r="T949" s="65" t="str">
        <f t="shared" si="116"/>
        <v/>
      </c>
      <c r="U949">
        <f t="shared" si="117"/>
        <v>0</v>
      </c>
      <c r="W949" s="175" t="str">
        <f t="shared" si="118"/>
        <v/>
      </c>
    </row>
    <row r="950" spans="1:23" ht="15" x14ac:dyDescent="0.2">
      <c r="A950" s="102">
        <v>927</v>
      </c>
      <c r="B950" s="104" t="str">
        <f>IF(G950="","",VLOOKUP(G950,'Account Codes'!$A$2:$C$788,3,FALSE))</f>
        <v/>
      </c>
      <c r="C950" s="183" t="str">
        <f t="shared" si="119"/>
        <v/>
      </c>
      <c r="D950" s="81"/>
      <c r="E950" s="112" t="str">
        <f>IF(AND(LEN(D950)&gt;0,LEN(C950)&gt;0),"ERROR - please do not enter internal order AND cost centre",IF(LEN(C950)&gt;0,VLOOKUP(C950,'Account Codes'!$E$2:$F$5001,2,FALSE),IF(LEN(D950)&gt;0,VLOOKUP(D950,'Account Codes'!$H$2:$I$12186,2,FALSE),"")))</f>
        <v/>
      </c>
      <c r="F950" s="81"/>
      <c r="G950" s="61"/>
      <c r="H950" s="112" t="str">
        <f>IF(LEN(G950)=0,"",VLOOKUP(VALUE(G950),'Account Codes'!$A$2:$C$788,2,FALSE))</f>
        <v/>
      </c>
      <c r="I950" s="50"/>
      <c r="J950" s="184" t="s">
        <v>18</v>
      </c>
      <c r="K950" s="51"/>
      <c r="L950" s="102">
        <f t="shared" si="112"/>
        <v>0</v>
      </c>
      <c r="M950" s="122">
        <f t="shared" si="113"/>
        <v>0</v>
      </c>
      <c r="N950" s="51"/>
      <c r="O950" s="51"/>
      <c r="P950" s="122">
        <f t="shared" si="114"/>
        <v>0</v>
      </c>
      <c r="Q950" s="179"/>
      <c r="R950" s="175"/>
      <c r="S950" s="176" t="str">
        <f t="shared" si="115"/>
        <v/>
      </c>
      <c r="T950" s="65" t="str">
        <f t="shared" si="116"/>
        <v/>
      </c>
      <c r="U950">
        <f t="shared" si="117"/>
        <v>0</v>
      </c>
      <c r="W950" s="175" t="str">
        <f t="shared" si="118"/>
        <v/>
      </c>
    </row>
    <row r="951" spans="1:23" ht="15" x14ac:dyDescent="0.2">
      <c r="A951" s="102">
        <v>928</v>
      </c>
      <c r="B951" s="104" t="str">
        <f>IF(G951="","",VLOOKUP(G951,'Account Codes'!$A$2:$C$788,3,FALSE))</f>
        <v/>
      </c>
      <c r="C951" s="183" t="str">
        <f t="shared" si="119"/>
        <v/>
      </c>
      <c r="D951" s="81"/>
      <c r="E951" s="112" t="str">
        <f>IF(AND(LEN(D951)&gt;0,LEN(C951)&gt;0),"ERROR - please do not enter internal order AND cost centre",IF(LEN(C951)&gt;0,VLOOKUP(C951,'Account Codes'!$E$2:$F$5001,2,FALSE),IF(LEN(D951)&gt;0,VLOOKUP(D951,'Account Codes'!$H$2:$I$12186,2,FALSE),"")))</f>
        <v/>
      </c>
      <c r="F951" s="81"/>
      <c r="G951" s="61"/>
      <c r="H951" s="112" t="str">
        <f>IF(LEN(G951)=0,"",VLOOKUP(VALUE(G951),'Account Codes'!$A$2:$C$788,2,FALSE))</f>
        <v/>
      </c>
      <c r="I951" s="50"/>
      <c r="J951" s="184" t="s">
        <v>18</v>
      </c>
      <c r="K951" s="51"/>
      <c r="L951" s="102">
        <f t="shared" si="112"/>
        <v>0</v>
      </c>
      <c r="M951" s="122">
        <f t="shared" si="113"/>
        <v>0</v>
      </c>
      <c r="N951" s="51"/>
      <c r="O951" s="51"/>
      <c r="P951" s="122">
        <f t="shared" si="114"/>
        <v>0</v>
      </c>
      <c r="Q951" s="179"/>
      <c r="R951" s="175"/>
      <c r="S951" s="176" t="str">
        <f t="shared" si="115"/>
        <v/>
      </c>
      <c r="T951" s="65" t="str">
        <f t="shared" si="116"/>
        <v/>
      </c>
      <c r="U951">
        <f t="shared" si="117"/>
        <v>0</v>
      </c>
      <c r="W951" s="175" t="str">
        <f t="shared" si="118"/>
        <v/>
      </c>
    </row>
    <row r="952" spans="1:23" ht="15" x14ac:dyDescent="0.2">
      <c r="A952" s="102">
        <v>929</v>
      </c>
      <c r="B952" s="104" t="str">
        <f>IF(G952="","",VLOOKUP(G952,'Account Codes'!$A$2:$C$788,3,FALSE))</f>
        <v/>
      </c>
      <c r="C952" s="183" t="str">
        <f t="shared" si="119"/>
        <v/>
      </c>
      <c r="D952" s="81"/>
      <c r="E952" s="112" t="str">
        <f>IF(AND(LEN(D952)&gt;0,LEN(C952)&gt;0),"ERROR - please do not enter internal order AND cost centre",IF(LEN(C952)&gt;0,VLOOKUP(C952,'Account Codes'!$E$2:$F$5001,2,FALSE),IF(LEN(D952)&gt;0,VLOOKUP(D952,'Account Codes'!$H$2:$I$12186,2,FALSE),"")))</f>
        <v/>
      </c>
      <c r="F952" s="81"/>
      <c r="G952" s="61"/>
      <c r="H952" s="112" t="str">
        <f>IF(LEN(G952)=0,"",VLOOKUP(VALUE(G952),'Account Codes'!$A$2:$C$788,2,FALSE))</f>
        <v/>
      </c>
      <c r="I952" s="50"/>
      <c r="J952" s="184" t="s">
        <v>18</v>
      </c>
      <c r="K952" s="51"/>
      <c r="L952" s="102">
        <f t="shared" si="112"/>
        <v>0</v>
      </c>
      <c r="M952" s="122">
        <f t="shared" si="113"/>
        <v>0</v>
      </c>
      <c r="N952" s="51"/>
      <c r="O952" s="51"/>
      <c r="P952" s="122">
        <f t="shared" si="114"/>
        <v>0</v>
      </c>
      <c r="Q952" s="179"/>
      <c r="R952" s="175"/>
      <c r="S952" s="176" t="str">
        <f t="shared" si="115"/>
        <v/>
      </c>
      <c r="T952" s="65" t="str">
        <f t="shared" si="116"/>
        <v/>
      </c>
      <c r="U952">
        <f t="shared" si="117"/>
        <v>0</v>
      </c>
      <c r="W952" s="175" t="str">
        <f t="shared" si="118"/>
        <v/>
      </c>
    </row>
    <row r="953" spans="1:23" ht="15" x14ac:dyDescent="0.2">
      <c r="A953" s="102">
        <v>930</v>
      </c>
      <c r="B953" s="104" t="str">
        <f>IF(G953="","",VLOOKUP(G953,'Account Codes'!$A$2:$C$788,3,FALSE))</f>
        <v/>
      </c>
      <c r="C953" s="183" t="str">
        <f t="shared" si="119"/>
        <v/>
      </c>
      <c r="D953" s="81"/>
      <c r="E953" s="112" t="str">
        <f>IF(AND(LEN(D953)&gt;0,LEN(C953)&gt;0),"ERROR - please do not enter internal order AND cost centre",IF(LEN(C953)&gt;0,VLOOKUP(C953,'Account Codes'!$E$2:$F$5001,2,FALSE),IF(LEN(D953)&gt;0,VLOOKUP(D953,'Account Codes'!$H$2:$I$12186,2,FALSE),"")))</f>
        <v/>
      </c>
      <c r="F953" s="81"/>
      <c r="G953" s="61"/>
      <c r="H953" s="112" t="str">
        <f>IF(LEN(G953)=0,"",VLOOKUP(VALUE(G953),'Account Codes'!$A$2:$C$788,2,FALSE))</f>
        <v/>
      </c>
      <c r="I953" s="50"/>
      <c r="J953" s="184" t="s">
        <v>18</v>
      </c>
      <c r="K953" s="51"/>
      <c r="L953" s="102">
        <f t="shared" si="112"/>
        <v>0</v>
      </c>
      <c r="M953" s="122">
        <f t="shared" si="113"/>
        <v>0</v>
      </c>
      <c r="N953" s="51"/>
      <c r="O953" s="51"/>
      <c r="P953" s="122">
        <f t="shared" si="114"/>
        <v>0</v>
      </c>
      <c r="Q953" s="179"/>
      <c r="R953" s="175"/>
      <c r="S953" s="176" t="str">
        <f t="shared" si="115"/>
        <v/>
      </c>
      <c r="T953" s="65" t="str">
        <f t="shared" si="116"/>
        <v/>
      </c>
      <c r="U953">
        <f t="shared" si="117"/>
        <v>0</v>
      </c>
      <c r="W953" s="175" t="str">
        <f t="shared" si="118"/>
        <v/>
      </c>
    </row>
    <row r="954" spans="1:23" ht="15" x14ac:dyDescent="0.2">
      <c r="A954" s="102">
        <v>931</v>
      </c>
      <c r="B954" s="104" t="str">
        <f>IF(G954="","",VLOOKUP(G954,'Account Codes'!$A$2:$C$788,3,FALSE))</f>
        <v/>
      </c>
      <c r="C954" s="183" t="str">
        <f t="shared" si="119"/>
        <v/>
      </c>
      <c r="D954" s="81"/>
      <c r="E954" s="112" t="str">
        <f>IF(AND(LEN(D954)&gt;0,LEN(C954)&gt;0),"ERROR - please do not enter internal order AND cost centre",IF(LEN(C954)&gt;0,VLOOKUP(C954,'Account Codes'!$E$2:$F$5001,2,FALSE),IF(LEN(D954)&gt;0,VLOOKUP(D954,'Account Codes'!$H$2:$I$12186,2,FALSE),"")))</f>
        <v/>
      </c>
      <c r="F954" s="81"/>
      <c r="G954" s="61"/>
      <c r="H954" s="112" t="str">
        <f>IF(LEN(G954)=0,"",VLOOKUP(VALUE(G954),'Account Codes'!$A$2:$C$788,2,FALSE))</f>
        <v/>
      </c>
      <c r="I954" s="50"/>
      <c r="J954" s="184" t="s">
        <v>18</v>
      </c>
      <c r="K954" s="51"/>
      <c r="L954" s="102">
        <f t="shared" si="112"/>
        <v>0</v>
      </c>
      <c r="M954" s="122">
        <f t="shared" si="113"/>
        <v>0</v>
      </c>
      <c r="N954" s="51"/>
      <c r="O954" s="51"/>
      <c r="P954" s="122">
        <f t="shared" si="114"/>
        <v>0</v>
      </c>
      <c r="Q954" s="179"/>
      <c r="R954" s="175"/>
      <c r="S954" s="176" t="str">
        <f t="shared" si="115"/>
        <v/>
      </c>
      <c r="T954" s="65" t="str">
        <f t="shared" si="116"/>
        <v/>
      </c>
      <c r="U954">
        <f t="shared" si="117"/>
        <v>0</v>
      </c>
      <c r="W954" s="175" t="str">
        <f t="shared" si="118"/>
        <v/>
      </c>
    </row>
    <row r="955" spans="1:23" ht="15" x14ac:dyDescent="0.2">
      <c r="A955" s="102">
        <v>932</v>
      </c>
      <c r="B955" s="104" t="str">
        <f>IF(G955="","",VLOOKUP(G955,'Account Codes'!$A$2:$C$788,3,FALSE))</f>
        <v/>
      </c>
      <c r="C955" s="183" t="str">
        <f t="shared" si="119"/>
        <v/>
      </c>
      <c r="D955" s="81"/>
      <c r="E955" s="112" t="str">
        <f>IF(AND(LEN(D955)&gt;0,LEN(C955)&gt;0),"ERROR - please do not enter internal order AND cost centre",IF(LEN(C955)&gt;0,VLOOKUP(C955,'Account Codes'!$E$2:$F$5001,2,FALSE),IF(LEN(D955)&gt;0,VLOOKUP(D955,'Account Codes'!$H$2:$I$12186,2,FALSE),"")))</f>
        <v/>
      </c>
      <c r="F955" s="81"/>
      <c r="G955" s="61"/>
      <c r="H955" s="112" t="str">
        <f>IF(LEN(G955)=0,"",VLOOKUP(VALUE(G955),'Account Codes'!$A$2:$C$788,2,FALSE))</f>
        <v/>
      </c>
      <c r="I955" s="50"/>
      <c r="J955" s="184" t="s">
        <v>18</v>
      </c>
      <c r="K955" s="51"/>
      <c r="L955" s="102">
        <f t="shared" si="112"/>
        <v>0</v>
      </c>
      <c r="M955" s="122">
        <f t="shared" si="113"/>
        <v>0</v>
      </c>
      <c r="N955" s="51"/>
      <c r="O955" s="51"/>
      <c r="P955" s="122">
        <f t="shared" si="114"/>
        <v>0</v>
      </c>
      <c r="Q955" s="179"/>
      <c r="R955" s="175"/>
      <c r="S955" s="176" t="str">
        <f t="shared" si="115"/>
        <v/>
      </c>
      <c r="T955" s="65" t="str">
        <f t="shared" si="116"/>
        <v/>
      </c>
      <c r="U955">
        <f t="shared" si="117"/>
        <v>0</v>
      </c>
      <c r="W955" s="175" t="str">
        <f t="shared" si="118"/>
        <v/>
      </c>
    </row>
    <row r="956" spans="1:23" ht="15" x14ac:dyDescent="0.2">
      <c r="A956" s="102">
        <v>933</v>
      </c>
      <c r="B956" s="104" t="str">
        <f>IF(G956="","",VLOOKUP(G956,'Account Codes'!$A$2:$C$788,3,FALSE))</f>
        <v/>
      </c>
      <c r="C956" s="183" t="str">
        <f t="shared" si="119"/>
        <v/>
      </c>
      <c r="D956" s="81"/>
      <c r="E956" s="112" t="str">
        <f>IF(AND(LEN(D956)&gt;0,LEN(C956)&gt;0),"ERROR - please do not enter internal order AND cost centre",IF(LEN(C956)&gt;0,VLOOKUP(C956,'Account Codes'!$E$2:$F$5001,2,FALSE),IF(LEN(D956)&gt;0,VLOOKUP(D956,'Account Codes'!$H$2:$I$12186,2,FALSE),"")))</f>
        <v/>
      </c>
      <c r="F956" s="81"/>
      <c r="G956" s="61"/>
      <c r="H956" s="112" t="str">
        <f>IF(LEN(G956)=0,"",VLOOKUP(VALUE(G956),'Account Codes'!$A$2:$C$788,2,FALSE))</f>
        <v/>
      </c>
      <c r="I956" s="50"/>
      <c r="J956" s="184" t="s">
        <v>18</v>
      </c>
      <c r="K956" s="51"/>
      <c r="L956" s="102">
        <f t="shared" si="112"/>
        <v>0</v>
      </c>
      <c r="M956" s="122">
        <f t="shared" si="113"/>
        <v>0</v>
      </c>
      <c r="N956" s="51"/>
      <c r="O956" s="51"/>
      <c r="P956" s="122">
        <f t="shared" si="114"/>
        <v>0</v>
      </c>
      <c r="Q956" s="179"/>
      <c r="R956" s="175"/>
      <c r="S956" s="176" t="str">
        <f t="shared" si="115"/>
        <v/>
      </c>
      <c r="T956" s="65" t="str">
        <f t="shared" si="116"/>
        <v/>
      </c>
      <c r="U956">
        <f t="shared" si="117"/>
        <v>0</v>
      </c>
      <c r="W956" s="175" t="str">
        <f t="shared" si="118"/>
        <v/>
      </c>
    </row>
    <row r="957" spans="1:23" ht="15" x14ac:dyDescent="0.2">
      <c r="A957" s="102">
        <v>934</v>
      </c>
      <c r="B957" s="104" t="str">
        <f>IF(G957="","",VLOOKUP(G957,'Account Codes'!$A$2:$C$788,3,FALSE))</f>
        <v/>
      </c>
      <c r="C957" s="183" t="str">
        <f t="shared" si="119"/>
        <v/>
      </c>
      <c r="D957" s="81"/>
      <c r="E957" s="112" t="str">
        <f>IF(AND(LEN(D957)&gt;0,LEN(C957)&gt;0),"ERROR - please do not enter internal order AND cost centre",IF(LEN(C957)&gt;0,VLOOKUP(C957,'Account Codes'!$E$2:$F$5001,2,FALSE),IF(LEN(D957)&gt;0,VLOOKUP(D957,'Account Codes'!$H$2:$I$12186,2,FALSE),"")))</f>
        <v/>
      </c>
      <c r="F957" s="81"/>
      <c r="G957" s="61"/>
      <c r="H957" s="112" t="str">
        <f>IF(LEN(G957)=0,"",VLOOKUP(VALUE(G957),'Account Codes'!$A$2:$C$788,2,FALSE))</f>
        <v/>
      </c>
      <c r="I957" s="50"/>
      <c r="J957" s="184" t="s">
        <v>18</v>
      </c>
      <c r="K957" s="51"/>
      <c r="L957" s="102">
        <f t="shared" si="112"/>
        <v>0</v>
      </c>
      <c r="M957" s="122">
        <f t="shared" si="113"/>
        <v>0</v>
      </c>
      <c r="N957" s="51"/>
      <c r="O957" s="51"/>
      <c r="P957" s="122">
        <f t="shared" si="114"/>
        <v>0</v>
      </c>
      <c r="Q957" s="179"/>
      <c r="R957" s="175"/>
      <c r="S957" s="176" t="str">
        <f t="shared" si="115"/>
        <v/>
      </c>
      <c r="T957" s="65" t="str">
        <f t="shared" si="116"/>
        <v/>
      </c>
      <c r="U957">
        <f t="shared" si="117"/>
        <v>0</v>
      </c>
      <c r="W957" s="175" t="str">
        <f t="shared" si="118"/>
        <v/>
      </c>
    </row>
    <row r="958" spans="1:23" ht="15" x14ac:dyDescent="0.2">
      <c r="A958" s="102">
        <v>935</v>
      </c>
      <c r="B958" s="104" t="str">
        <f>IF(G958="","",VLOOKUP(G958,'Account Codes'!$A$2:$C$788,3,FALSE))</f>
        <v/>
      </c>
      <c r="C958" s="183" t="str">
        <f t="shared" si="119"/>
        <v/>
      </c>
      <c r="D958" s="81"/>
      <c r="E958" s="112" t="str">
        <f>IF(AND(LEN(D958)&gt;0,LEN(C958)&gt;0),"ERROR - please do not enter internal order AND cost centre",IF(LEN(C958)&gt;0,VLOOKUP(C958,'Account Codes'!$E$2:$F$5001,2,FALSE),IF(LEN(D958)&gt;0,VLOOKUP(D958,'Account Codes'!$H$2:$I$12186,2,FALSE),"")))</f>
        <v/>
      </c>
      <c r="F958" s="81"/>
      <c r="G958" s="61"/>
      <c r="H958" s="112" t="str">
        <f>IF(LEN(G958)=0,"",VLOOKUP(VALUE(G958),'Account Codes'!$A$2:$C$788,2,FALSE))</f>
        <v/>
      </c>
      <c r="I958" s="50"/>
      <c r="J958" s="184" t="s">
        <v>18</v>
      </c>
      <c r="K958" s="51"/>
      <c r="L958" s="102">
        <f t="shared" si="112"/>
        <v>0</v>
      </c>
      <c r="M958" s="122">
        <f t="shared" si="113"/>
        <v>0</v>
      </c>
      <c r="N958" s="51"/>
      <c r="O958" s="51"/>
      <c r="P958" s="122">
        <f t="shared" si="114"/>
        <v>0</v>
      </c>
      <c r="Q958" s="179"/>
      <c r="R958" s="175"/>
      <c r="S958" s="176" t="str">
        <f t="shared" si="115"/>
        <v/>
      </c>
      <c r="T958" s="65" t="str">
        <f t="shared" si="116"/>
        <v/>
      </c>
      <c r="U958">
        <f t="shared" si="117"/>
        <v>0</v>
      </c>
      <c r="W958" s="175" t="str">
        <f t="shared" si="118"/>
        <v/>
      </c>
    </row>
    <row r="959" spans="1:23" ht="15" x14ac:dyDescent="0.2">
      <c r="A959" s="102">
        <v>936</v>
      </c>
      <c r="B959" s="104" t="str">
        <f>IF(G959="","",VLOOKUP(G959,'Account Codes'!$A$2:$C$788,3,FALSE))</f>
        <v/>
      </c>
      <c r="C959" s="183" t="str">
        <f t="shared" si="119"/>
        <v/>
      </c>
      <c r="D959" s="81"/>
      <c r="E959" s="112" t="str">
        <f>IF(AND(LEN(D959)&gt;0,LEN(C959)&gt;0),"ERROR - please do not enter internal order AND cost centre",IF(LEN(C959)&gt;0,VLOOKUP(C959,'Account Codes'!$E$2:$F$5001,2,FALSE),IF(LEN(D959)&gt;0,VLOOKUP(D959,'Account Codes'!$H$2:$I$12186,2,FALSE),"")))</f>
        <v/>
      </c>
      <c r="F959" s="81"/>
      <c r="G959" s="61"/>
      <c r="H959" s="112" t="str">
        <f>IF(LEN(G959)=0,"",VLOOKUP(VALUE(G959),'Account Codes'!$A$2:$C$788,2,FALSE))</f>
        <v/>
      </c>
      <c r="I959" s="50"/>
      <c r="J959" s="184" t="s">
        <v>18</v>
      </c>
      <c r="K959" s="51"/>
      <c r="L959" s="102">
        <f t="shared" si="112"/>
        <v>0</v>
      </c>
      <c r="M959" s="122">
        <f t="shared" si="113"/>
        <v>0</v>
      </c>
      <c r="N959" s="51"/>
      <c r="O959" s="51"/>
      <c r="P959" s="122">
        <f t="shared" si="114"/>
        <v>0</v>
      </c>
      <c r="Q959" s="179"/>
      <c r="R959" s="175"/>
      <c r="S959" s="176" t="str">
        <f t="shared" si="115"/>
        <v/>
      </c>
      <c r="T959" s="65" t="str">
        <f t="shared" si="116"/>
        <v/>
      </c>
      <c r="U959">
        <f t="shared" si="117"/>
        <v>0</v>
      </c>
      <c r="W959" s="175" t="str">
        <f t="shared" si="118"/>
        <v/>
      </c>
    </row>
    <row r="960" spans="1:23" ht="15" x14ac:dyDescent="0.2">
      <c r="A960" s="102">
        <v>937</v>
      </c>
      <c r="B960" s="104" t="str">
        <f>IF(G960="","",VLOOKUP(G960,'Account Codes'!$A$2:$C$788,3,FALSE))</f>
        <v/>
      </c>
      <c r="C960" s="183" t="str">
        <f t="shared" si="119"/>
        <v/>
      </c>
      <c r="D960" s="81"/>
      <c r="E960" s="112" t="str">
        <f>IF(AND(LEN(D960)&gt;0,LEN(C960)&gt;0),"ERROR - please do not enter internal order AND cost centre",IF(LEN(C960)&gt;0,VLOOKUP(C960,'Account Codes'!$E$2:$F$5001,2,FALSE),IF(LEN(D960)&gt;0,VLOOKUP(D960,'Account Codes'!$H$2:$I$12186,2,FALSE),"")))</f>
        <v/>
      </c>
      <c r="F960" s="81"/>
      <c r="G960" s="61"/>
      <c r="H960" s="112" t="str">
        <f>IF(LEN(G960)=0,"",VLOOKUP(VALUE(G960),'Account Codes'!$A$2:$C$788,2,FALSE))</f>
        <v/>
      </c>
      <c r="I960" s="50"/>
      <c r="J960" s="184" t="s">
        <v>18</v>
      </c>
      <c r="K960" s="51"/>
      <c r="L960" s="102">
        <f t="shared" si="112"/>
        <v>0</v>
      </c>
      <c r="M960" s="122">
        <f t="shared" si="113"/>
        <v>0</v>
      </c>
      <c r="N960" s="51"/>
      <c r="O960" s="51"/>
      <c r="P960" s="122">
        <f t="shared" si="114"/>
        <v>0</v>
      </c>
      <c r="Q960" s="179"/>
      <c r="R960" s="175"/>
      <c r="S960" s="176" t="str">
        <f t="shared" si="115"/>
        <v/>
      </c>
      <c r="T960" s="65" t="str">
        <f t="shared" si="116"/>
        <v/>
      </c>
      <c r="U960">
        <f t="shared" si="117"/>
        <v>0</v>
      </c>
      <c r="W960" s="175" t="str">
        <f t="shared" si="118"/>
        <v/>
      </c>
    </row>
    <row r="961" spans="1:23" ht="15" x14ac:dyDescent="0.2">
      <c r="A961" s="102">
        <v>938</v>
      </c>
      <c r="B961" s="104" t="str">
        <f>IF(G961="","",VLOOKUP(G961,'Account Codes'!$A$2:$C$788,3,FALSE))</f>
        <v/>
      </c>
      <c r="C961" s="183" t="str">
        <f t="shared" si="119"/>
        <v/>
      </c>
      <c r="D961" s="81"/>
      <c r="E961" s="112" t="str">
        <f>IF(AND(LEN(D961)&gt;0,LEN(C961)&gt;0),"ERROR - please do not enter internal order AND cost centre",IF(LEN(C961)&gt;0,VLOOKUP(C961,'Account Codes'!$E$2:$F$5001,2,FALSE),IF(LEN(D961)&gt;0,VLOOKUP(D961,'Account Codes'!$H$2:$I$12186,2,FALSE),"")))</f>
        <v/>
      </c>
      <c r="F961" s="81"/>
      <c r="G961" s="61"/>
      <c r="H961" s="112" t="str">
        <f>IF(LEN(G961)=0,"",VLOOKUP(VALUE(G961),'Account Codes'!$A$2:$C$788,2,FALSE))</f>
        <v/>
      </c>
      <c r="I961" s="50"/>
      <c r="J961" s="184" t="s">
        <v>18</v>
      </c>
      <c r="K961" s="51"/>
      <c r="L961" s="102">
        <f t="shared" si="112"/>
        <v>0</v>
      </c>
      <c r="M961" s="122">
        <f t="shared" si="113"/>
        <v>0</v>
      </c>
      <c r="N961" s="51"/>
      <c r="O961" s="51"/>
      <c r="P961" s="122">
        <f t="shared" si="114"/>
        <v>0</v>
      </c>
      <c r="Q961" s="179"/>
      <c r="R961" s="175"/>
      <c r="S961" s="176" t="str">
        <f t="shared" si="115"/>
        <v/>
      </c>
      <c r="T961" s="65" t="str">
        <f t="shared" si="116"/>
        <v/>
      </c>
      <c r="U961">
        <f t="shared" si="117"/>
        <v>0</v>
      </c>
      <c r="W961" s="175" t="str">
        <f t="shared" si="118"/>
        <v/>
      </c>
    </row>
    <row r="962" spans="1:23" ht="15" x14ac:dyDescent="0.2">
      <c r="A962" s="102">
        <v>939</v>
      </c>
      <c r="B962" s="104" t="str">
        <f>IF(G962="","",VLOOKUP(G962,'Account Codes'!$A$2:$C$788,3,FALSE))</f>
        <v/>
      </c>
      <c r="C962" s="183" t="str">
        <f t="shared" si="119"/>
        <v/>
      </c>
      <c r="D962" s="81"/>
      <c r="E962" s="112" t="str">
        <f>IF(AND(LEN(D962)&gt;0,LEN(C962)&gt;0),"ERROR - please do not enter internal order AND cost centre",IF(LEN(C962)&gt;0,VLOOKUP(C962,'Account Codes'!$E$2:$F$5001,2,FALSE),IF(LEN(D962)&gt;0,VLOOKUP(D962,'Account Codes'!$H$2:$I$12186,2,FALSE),"")))</f>
        <v/>
      </c>
      <c r="F962" s="81"/>
      <c r="G962" s="61"/>
      <c r="H962" s="112" t="str">
        <f>IF(LEN(G962)=0,"",VLOOKUP(VALUE(G962),'Account Codes'!$A$2:$C$788,2,FALSE))</f>
        <v/>
      </c>
      <c r="I962" s="50"/>
      <c r="J962" s="184" t="s">
        <v>18</v>
      </c>
      <c r="K962" s="51"/>
      <c r="L962" s="102">
        <f t="shared" si="112"/>
        <v>0</v>
      </c>
      <c r="M962" s="122">
        <f t="shared" si="113"/>
        <v>0</v>
      </c>
      <c r="N962" s="51"/>
      <c r="O962" s="51"/>
      <c r="P962" s="122">
        <f t="shared" si="114"/>
        <v>0</v>
      </c>
      <c r="Q962" s="179"/>
      <c r="R962" s="175"/>
      <c r="S962" s="176" t="str">
        <f t="shared" si="115"/>
        <v/>
      </c>
      <c r="T962" s="65" t="str">
        <f t="shared" si="116"/>
        <v/>
      </c>
      <c r="U962">
        <f t="shared" si="117"/>
        <v>0</v>
      </c>
      <c r="W962" s="175" t="str">
        <f t="shared" si="118"/>
        <v/>
      </c>
    </row>
    <row r="963" spans="1:23" ht="15" x14ac:dyDescent="0.2">
      <c r="A963" s="102">
        <v>940</v>
      </c>
      <c r="B963" s="104" t="str">
        <f>IF(G963="","",VLOOKUP(G963,'Account Codes'!$A$2:$C$788,3,FALSE))</f>
        <v/>
      </c>
      <c r="C963" s="183" t="str">
        <f t="shared" si="119"/>
        <v/>
      </c>
      <c r="D963" s="81"/>
      <c r="E963" s="112" t="str">
        <f>IF(AND(LEN(D963)&gt;0,LEN(C963)&gt;0),"ERROR - please do not enter internal order AND cost centre",IF(LEN(C963)&gt;0,VLOOKUP(C963,'Account Codes'!$E$2:$F$5001,2,FALSE),IF(LEN(D963)&gt;0,VLOOKUP(D963,'Account Codes'!$H$2:$I$12186,2,FALSE),"")))</f>
        <v/>
      </c>
      <c r="F963" s="81"/>
      <c r="G963" s="61"/>
      <c r="H963" s="112" t="str">
        <f>IF(LEN(G963)=0,"",VLOOKUP(VALUE(G963),'Account Codes'!$A$2:$C$788,2,FALSE))</f>
        <v/>
      </c>
      <c r="I963" s="50"/>
      <c r="J963" s="184" t="s">
        <v>18</v>
      </c>
      <c r="K963" s="51"/>
      <c r="L963" s="102">
        <f t="shared" si="112"/>
        <v>0</v>
      </c>
      <c r="M963" s="122">
        <f t="shared" si="113"/>
        <v>0</v>
      </c>
      <c r="N963" s="51"/>
      <c r="O963" s="51"/>
      <c r="P963" s="122">
        <f t="shared" si="114"/>
        <v>0</v>
      </c>
      <c r="Q963" s="179"/>
      <c r="R963" s="175"/>
      <c r="S963" s="176" t="str">
        <f t="shared" si="115"/>
        <v/>
      </c>
      <c r="T963" s="65" t="str">
        <f t="shared" si="116"/>
        <v/>
      </c>
      <c r="U963">
        <f t="shared" si="117"/>
        <v>0</v>
      </c>
      <c r="W963" s="175" t="str">
        <f t="shared" si="118"/>
        <v/>
      </c>
    </row>
    <row r="964" spans="1:23" ht="15" x14ac:dyDescent="0.2">
      <c r="A964" s="102">
        <v>941</v>
      </c>
      <c r="B964" s="104" t="str">
        <f>IF(G964="","",VLOOKUP(G964,'Account Codes'!$A$2:$C$788,3,FALSE))</f>
        <v/>
      </c>
      <c r="C964" s="183" t="str">
        <f t="shared" si="119"/>
        <v/>
      </c>
      <c r="D964" s="81"/>
      <c r="E964" s="112" t="str">
        <f>IF(AND(LEN(D964)&gt;0,LEN(C964)&gt;0),"ERROR - please do not enter internal order AND cost centre",IF(LEN(C964)&gt;0,VLOOKUP(C964,'Account Codes'!$E$2:$F$5001,2,FALSE),IF(LEN(D964)&gt;0,VLOOKUP(D964,'Account Codes'!$H$2:$I$12186,2,FALSE),"")))</f>
        <v/>
      </c>
      <c r="F964" s="81"/>
      <c r="G964" s="61"/>
      <c r="H964" s="112" t="str">
        <f>IF(LEN(G964)=0,"",VLOOKUP(VALUE(G964),'Account Codes'!$A$2:$C$788,2,FALSE))</f>
        <v/>
      </c>
      <c r="I964" s="50"/>
      <c r="J964" s="184" t="s">
        <v>18</v>
      </c>
      <c r="K964" s="51"/>
      <c r="L964" s="102">
        <f t="shared" si="112"/>
        <v>0</v>
      </c>
      <c r="M964" s="122">
        <f t="shared" si="113"/>
        <v>0</v>
      </c>
      <c r="N964" s="51"/>
      <c r="O964" s="51"/>
      <c r="P964" s="122">
        <f t="shared" si="114"/>
        <v>0</v>
      </c>
      <c r="Q964" s="179"/>
      <c r="R964" s="175"/>
      <c r="S964" s="176" t="str">
        <f t="shared" si="115"/>
        <v/>
      </c>
      <c r="T964" s="65" t="str">
        <f t="shared" si="116"/>
        <v/>
      </c>
      <c r="U964">
        <f t="shared" si="117"/>
        <v>0</v>
      </c>
      <c r="W964" s="175" t="str">
        <f t="shared" si="118"/>
        <v/>
      </c>
    </row>
    <row r="965" spans="1:23" ht="15" x14ac:dyDescent="0.2">
      <c r="A965" s="102">
        <v>942</v>
      </c>
      <c r="B965" s="104" t="str">
        <f>IF(G965="","",VLOOKUP(G965,'Account Codes'!$A$2:$C$788,3,FALSE))</f>
        <v/>
      </c>
      <c r="C965" s="183" t="str">
        <f t="shared" si="119"/>
        <v/>
      </c>
      <c r="D965" s="81"/>
      <c r="E965" s="112" t="str">
        <f>IF(AND(LEN(D965)&gt;0,LEN(C965)&gt;0),"ERROR - please do not enter internal order AND cost centre",IF(LEN(C965)&gt;0,VLOOKUP(C965,'Account Codes'!$E$2:$F$5001,2,FALSE),IF(LEN(D965)&gt;0,VLOOKUP(D965,'Account Codes'!$H$2:$I$12186,2,FALSE),"")))</f>
        <v/>
      </c>
      <c r="F965" s="81"/>
      <c r="G965" s="61"/>
      <c r="H965" s="112" t="str">
        <f>IF(LEN(G965)=0,"",VLOOKUP(VALUE(G965),'Account Codes'!$A$2:$C$788,2,FALSE))</f>
        <v/>
      </c>
      <c r="I965" s="50"/>
      <c r="J965" s="184" t="s">
        <v>18</v>
      </c>
      <c r="K965" s="51"/>
      <c r="L965" s="102">
        <f t="shared" si="112"/>
        <v>0</v>
      </c>
      <c r="M965" s="122">
        <f t="shared" si="113"/>
        <v>0</v>
      </c>
      <c r="N965" s="51"/>
      <c r="O965" s="51"/>
      <c r="P965" s="122">
        <f t="shared" si="114"/>
        <v>0</v>
      </c>
      <c r="Q965" s="179"/>
      <c r="R965" s="175"/>
      <c r="S965" s="176" t="str">
        <f t="shared" si="115"/>
        <v/>
      </c>
      <c r="T965" s="65" t="str">
        <f t="shared" si="116"/>
        <v/>
      </c>
      <c r="U965">
        <f t="shared" si="117"/>
        <v>0</v>
      </c>
      <c r="W965" s="175" t="str">
        <f t="shared" si="118"/>
        <v/>
      </c>
    </row>
    <row r="966" spans="1:23" ht="15" x14ac:dyDescent="0.2">
      <c r="A966" s="102">
        <v>943</v>
      </c>
      <c r="B966" s="104" t="str">
        <f>IF(G966="","",VLOOKUP(G966,'Account Codes'!$A$2:$C$788,3,FALSE))</f>
        <v/>
      </c>
      <c r="C966" s="183" t="str">
        <f t="shared" si="119"/>
        <v/>
      </c>
      <c r="D966" s="81"/>
      <c r="E966" s="112" t="str">
        <f>IF(AND(LEN(D966)&gt;0,LEN(C966)&gt;0),"ERROR - please do not enter internal order AND cost centre",IF(LEN(C966)&gt;0,VLOOKUP(C966,'Account Codes'!$E$2:$F$5001,2,FALSE),IF(LEN(D966)&gt;0,VLOOKUP(D966,'Account Codes'!$H$2:$I$12186,2,FALSE),"")))</f>
        <v/>
      </c>
      <c r="F966" s="81"/>
      <c r="G966" s="61"/>
      <c r="H966" s="112" t="str">
        <f>IF(LEN(G966)=0,"",VLOOKUP(VALUE(G966),'Account Codes'!$A$2:$C$788,2,FALSE))</f>
        <v/>
      </c>
      <c r="I966" s="50"/>
      <c r="J966" s="184" t="s">
        <v>18</v>
      </c>
      <c r="K966" s="51"/>
      <c r="L966" s="102">
        <f t="shared" si="112"/>
        <v>0</v>
      </c>
      <c r="M966" s="122">
        <f t="shared" si="113"/>
        <v>0</v>
      </c>
      <c r="N966" s="51"/>
      <c r="O966" s="51"/>
      <c r="P966" s="122">
        <f t="shared" si="114"/>
        <v>0</v>
      </c>
      <c r="Q966" s="179"/>
      <c r="R966" s="175"/>
      <c r="S966" s="176" t="str">
        <f t="shared" si="115"/>
        <v/>
      </c>
      <c r="T966" s="65" t="str">
        <f t="shared" si="116"/>
        <v/>
      </c>
      <c r="U966">
        <f t="shared" si="117"/>
        <v>0</v>
      </c>
      <c r="W966" s="175" t="str">
        <f t="shared" si="118"/>
        <v/>
      </c>
    </row>
    <row r="967" spans="1:23" ht="15" x14ac:dyDescent="0.2">
      <c r="A967" s="102">
        <v>944</v>
      </c>
      <c r="B967" s="104" t="str">
        <f>IF(G967="","",VLOOKUP(G967,'Account Codes'!$A$2:$C$788,3,FALSE))</f>
        <v/>
      </c>
      <c r="C967" s="183" t="str">
        <f t="shared" si="119"/>
        <v/>
      </c>
      <c r="D967" s="81"/>
      <c r="E967" s="112" t="str">
        <f>IF(AND(LEN(D967)&gt;0,LEN(C967)&gt;0),"ERROR - please do not enter internal order AND cost centre",IF(LEN(C967)&gt;0,VLOOKUP(C967,'Account Codes'!$E$2:$F$5001,2,FALSE),IF(LEN(D967)&gt;0,VLOOKUP(D967,'Account Codes'!$H$2:$I$12186,2,FALSE),"")))</f>
        <v/>
      </c>
      <c r="F967" s="81"/>
      <c r="G967" s="61"/>
      <c r="H967" s="112" t="str">
        <f>IF(LEN(G967)=0,"",VLOOKUP(VALUE(G967),'Account Codes'!$A$2:$C$788,2,FALSE))</f>
        <v/>
      </c>
      <c r="I967" s="50"/>
      <c r="J967" s="184" t="s">
        <v>18</v>
      </c>
      <c r="K967" s="51"/>
      <c r="L967" s="102">
        <f t="shared" si="112"/>
        <v>0</v>
      </c>
      <c r="M967" s="122">
        <f t="shared" si="113"/>
        <v>0</v>
      </c>
      <c r="N967" s="51"/>
      <c r="O967" s="51"/>
      <c r="P967" s="122">
        <f t="shared" si="114"/>
        <v>0</v>
      </c>
      <c r="Q967" s="179"/>
      <c r="R967" s="175"/>
      <c r="S967" s="176" t="str">
        <f t="shared" si="115"/>
        <v/>
      </c>
      <c r="T967" s="65" t="str">
        <f t="shared" si="116"/>
        <v/>
      </c>
      <c r="U967">
        <f t="shared" si="117"/>
        <v>0</v>
      </c>
      <c r="W967" s="175" t="str">
        <f t="shared" si="118"/>
        <v/>
      </c>
    </row>
    <row r="968" spans="1:23" ht="15" x14ac:dyDescent="0.2">
      <c r="A968" s="102">
        <v>945</v>
      </c>
      <c r="B968" s="104" t="str">
        <f>IF(G968="","",VLOOKUP(G968,'Account Codes'!$A$2:$C$788,3,FALSE))</f>
        <v/>
      </c>
      <c r="C968" s="183" t="str">
        <f t="shared" si="119"/>
        <v/>
      </c>
      <c r="D968" s="81"/>
      <c r="E968" s="112" t="str">
        <f>IF(AND(LEN(D968)&gt;0,LEN(C968)&gt;0),"ERROR - please do not enter internal order AND cost centre",IF(LEN(C968)&gt;0,VLOOKUP(C968,'Account Codes'!$E$2:$F$5001,2,FALSE),IF(LEN(D968)&gt;0,VLOOKUP(D968,'Account Codes'!$H$2:$I$12186,2,FALSE),"")))</f>
        <v/>
      </c>
      <c r="F968" s="81"/>
      <c r="G968" s="61"/>
      <c r="H968" s="112" t="str">
        <f>IF(LEN(G968)=0,"",VLOOKUP(VALUE(G968),'Account Codes'!$A$2:$C$788,2,FALSE))</f>
        <v/>
      </c>
      <c r="I968" s="50"/>
      <c r="J968" s="184" t="s">
        <v>18</v>
      </c>
      <c r="K968" s="51"/>
      <c r="L968" s="102">
        <f t="shared" si="112"/>
        <v>0</v>
      </c>
      <c r="M968" s="122">
        <f t="shared" si="113"/>
        <v>0</v>
      </c>
      <c r="N968" s="51"/>
      <c r="O968" s="51"/>
      <c r="P968" s="122">
        <f t="shared" si="114"/>
        <v>0</v>
      </c>
      <c r="Q968" s="179"/>
      <c r="R968" s="175"/>
      <c r="S968" s="176" t="str">
        <f t="shared" si="115"/>
        <v/>
      </c>
      <c r="T968" s="65" t="str">
        <f t="shared" si="116"/>
        <v/>
      </c>
      <c r="U968">
        <f t="shared" si="117"/>
        <v>0</v>
      </c>
      <c r="W968" s="175" t="str">
        <f t="shared" si="118"/>
        <v/>
      </c>
    </row>
    <row r="969" spans="1:23" ht="15" x14ac:dyDescent="0.2">
      <c r="A969" s="102">
        <v>946</v>
      </c>
      <c r="B969" s="104" t="str">
        <f>IF(G969="","",VLOOKUP(G969,'Account Codes'!$A$2:$C$788,3,FALSE))</f>
        <v/>
      </c>
      <c r="C969" s="183" t="str">
        <f t="shared" si="119"/>
        <v/>
      </c>
      <c r="D969" s="81"/>
      <c r="E969" s="112" t="str">
        <f>IF(AND(LEN(D969)&gt;0,LEN(C969)&gt;0),"ERROR - please do not enter internal order AND cost centre",IF(LEN(C969)&gt;0,VLOOKUP(C969,'Account Codes'!$E$2:$F$5001,2,FALSE),IF(LEN(D969)&gt;0,VLOOKUP(D969,'Account Codes'!$H$2:$I$12186,2,FALSE),"")))</f>
        <v/>
      </c>
      <c r="F969" s="81"/>
      <c r="G969" s="61"/>
      <c r="H969" s="112" t="str">
        <f>IF(LEN(G969)=0,"",VLOOKUP(VALUE(G969),'Account Codes'!$A$2:$C$788,2,FALSE))</f>
        <v/>
      </c>
      <c r="I969" s="50"/>
      <c r="J969" s="184" t="s">
        <v>18</v>
      </c>
      <c r="K969" s="51"/>
      <c r="L969" s="102">
        <f t="shared" si="112"/>
        <v>0</v>
      </c>
      <c r="M969" s="122">
        <f t="shared" si="113"/>
        <v>0</v>
      </c>
      <c r="N969" s="51"/>
      <c r="O969" s="51"/>
      <c r="P969" s="122">
        <f t="shared" si="114"/>
        <v>0</v>
      </c>
      <c r="Q969" s="179"/>
      <c r="R969" s="175"/>
      <c r="S969" s="176" t="str">
        <f t="shared" si="115"/>
        <v/>
      </c>
      <c r="T969" s="65" t="str">
        <f t="shared" si="116"/>
        <v/>
      </c>
      <c r="U969">
        <f t="shared" si="117"/>
        <v>0</v>
      </c>
      <c r="W969" s="175" t="str">
        <f t="shared" si="118"/>
        <v/>
      </c>
    </row>
    <row r="970" spans="1:23" ht="15" x14ac:dyDescent="0.2">
      <c r="A970" s="102">
        <v>947</v>
      </c>
      <c r="B970" s="104" t="str">
        <f>IF(G970="","",VLOOKUP(G970,'Account Codes'!$A$2:$C$788,3,FALSE))</f>
        <v/>
      </c>
      <c r="C970" s="183" t="str">
        <f t="shared" si="119"/>
        <v/>
      </c>
      <c r="D970" s="81"/>
      <c r="E970" s="112" t="str">
        <f>IF(AND(LEN(D970)&gt;0,LEN(C970)&gt;0),"ERROR - please do not enter internal order AND cost centre",IF(LEN(C970)&gt;0,VLOOKUP(C970,'Account Codes'!$E$2:$F$5001,2,FALSE),IF(LEN(D970)&gt;0,VLOOKUP(D970,'Account Codes'!$H$2:$I$12186,2,FALSE),"")))</f>
        <v/>
      </c>
      <c r="F970" s="81"/>
      <c r="G970" s="61"/>
      <c r="H970" s="112" t="str">
        <f>IF(LEN(G970)=0,"",VLOOKUP(VALUE(G970),'Account Codes'!$A$2:$C$788,2,FALSE))</f>
        <v/>
      </c>
      <c r="I970" s="50"/>
      <c r="J970" s="184" t="s">
        <v>18</v>
      </c>
      <c r="K970" s="51"/>
      <c r="L970" s="102">
        <f t="shared" si="112"/>
        <v>0</v>
      </c>
      <c r="M970" s="122">
        <f t="shared" si="113"/>
        <v>0</v>
      </c>
      <c r="N970" s="51"/>
      <c r="O970" s="51"/>
      <c r="P970" s="122">
        <f t="shared" si="114"/>
        <v>0</v>
      </c>
      <c r="Q970" s="179"/>
      <c r="R970" s="175"/>
      <c r="S970" s="176" t="str">
        <f t="shared" si="115"/>
        <v/>
      </c>
      <c r="T970" s="65" t="str">
        <f t="shared" si="116"/>
        <v/>
      </c>
      <c r="U970">
        <f t="shared" si="117"/>
        <v>0</v>
      </c>
      <c r="W970" s="175" t="str">
        <f t="shared" si="118"/>
        <v/>
      </c>
    </row>
    <row r="971" spans="1:23" ht="15" x14ac:dyDescent="0.2">
      <c r="A971" s="102">
        <v>948</v>
      </c>
      <c r="B971" s="104" t="str">
        <f>IF(G971="","",VLOOKUP(G971,'Account Codes'!$A$2:$C$788,3,FALSE))</f>
        <v/>
      </c>
      <c r="C971" s="183" t="str">
        <f t="shared" si="119"/>
        <v/>
      </c>
      <c r="D971" s="81"/>
      <c r="E971" s="112" t="str">
        <f>IF(AND(LEN(D971)&gt;0,LEN(C971)&gt;0),"ERROR - please do not enter internal order AND cost centre",IF(LEN(C971)&gt;0,VLOOKUP(C971,'Account Codes'!$E$2:$F$5001,2,FALSE),IF(LEN(D971)&gt;0,VLOOKUP(D971,'Account Codes'!$H$2:$I$12186,2,FALSE),"")))</f>
        <v/>
      </c>
      <c r="F971" s="81"/>
      <c r="G971" s="61"/>
      <c r="H971" s="112" t="str">
        <f>IF(LEN(G971)=0,"",VLOOKUP(VALUE(G971),'Account Codes'!$A$2:$C$788,2,FALSE))</f>
        <v/>
      </c>
      <c r="I971" s="50"/>
      <c r="J971" s="184" t="s">
        <v>18</v>
      </c>
      <c r="K971" s="51"/>
      <c r="L971" s="102">
        <f t="shared" si="112"/>
        <v>0</v>
      </c>
      <c r="M971" s="122">
        <f t="shared" si="113"/>
        <v>0</v>
      </c>
      <c r="N971" s="51"/>
      <c r="O971" s="51"/>
      <c r="P971" s="122">
        <f t="shared" si="114"/>
        <v>0</v>
      </c>
      <c r="Q971" s="179"/>
      <c r="R971" s="175"/>
      <c r="S971" s="176" t="str">
        <f t="shared" si="115"/>
        <v/>
      </c>
      <c r="T971" s="65" t="str">
        <f t="shared" si="116"/>
        <v/>
      </c>
      <c r="U971">
        <f t="shared" si="117"/>
        <v>0</v>
      </c>
      <c r="W971" s="175" t="str">
        <f t="shared" si="118"/>
        <v/>
      </c>
    </row>
    <row r="972" spans="1:23" ht="15" x14ac:dyDescent="0.2">
      <c r="A972" s="102">
        <v>949</v>
      </c>
      <c r="B972" s="104" t="str">
        <f>IF(G972="","",VLOOKUP(G972,'Account Codes'!$A$2:$C$788,3,FALSE))</f>
        <v/>
      </c>
      <c r="C972" s="183" t="str">
        <f t="shared" si="119"/>
        <v/>
      </c>
      <c r="D972" s="81"/>
      <c r="E972" s="112" t="str">
        <f>IF(AND(LEN(D972)&gt;0,LEN(C972)&gt;0),"ERROR - please do not enter internal order AND cost centre",IF(LEN(C972)&gt;0,VLOOKUP(C972,'Account Codes'!$E$2:$F$5001,2,FALSE),IF(LEN(D972)&gt;0,VLOOKUP(D972,'Account Codes'!$H$2:$I$12186,2,FALSE),"")))</f>
        <v/>
      </c>
      <c r="F972" s="81"/>
      <c r="G972" s="61"/>
      <c r="H972" s="112" t="str">
        <f>IF(LEN(G972)=0,"",VLOOKUP(VALUE(G972),'Account Codes'!$A$2:$C$788,2,FALSE))</f>
        <v/>
      </c>
      <c r="I972" s="50"/>
      <c r="J972" s="184" t="s">
        <v>18</v>
      </c>
      <c r="K972" s="51"/>
      <c r="L972" s="102">
        <f t="shared" si="112"/>
        <v>0</v>
      </c>
      <c r="M972" s="122">
        <f t="shared" si="113"/>
        <v>0</v>
      </c>
      <c r="N972" s="51"/>
      <c r="O972" s="51"/>
      <c r="P972" s="122">
        <f t="shared" si="114"/>
        <v>0</v>
      </c>
      <c r="Q972" s="179"/>
      <c r="R972" s="175"/>
      <c r="S972" s="176" t="str">
        <f t="shared" si="115"/>
        <v/>
      </c>
      <c r="T972" s="65" t="str">
        <f t="shared" si="116"/>
        <v/>
      </c>
      <c r="U972">
        <f t="shared" si="117"/>
        <v>0</v>
      </c>
      <c r="W972" s="175" t="str">
        <f t="shared" si="118"/>
        <v/>
      </c>
    </row>
    <row r="973" spans="1:23" ht="15" x14ac:dyDescent="0.2">
      <c r="A973" s="102">
        <v>950</v>
      </c>
      <c r="B973" s="104" t="str">
        <f>IF(G973="","",VLOOKUP(G973,'Account Codes'!$A$2:$C$788,3,FALSE))</f>
        <v/>
      </c>
      <c r="C973" s="183" t="str">
        <f t="shared" si="119"/>
        <v/>
      </c>
      <c r="D973" s="81"/>
      <c r="E973" s="112" t="str">
        <f>IF(AND(LEN(D973)&gt;0,LEN(C973)&gt;0),"ERROR - please do not enter internal order AND cost centre",IF(LEN(C973)&gt;0,VLOOKUP(C973,'Account Codes'!$E$2:$F$5001,2,FALSE),IF(LEN(D973)&gt;0,VLOOKUP(D973,'Account Codes'!$H$2:$I$12186,2,FALSE),"")))</f>
        <v/>
      </c>
      <c r="F973" s="81"/>
      <c r="G973" s="61"/>
      <c r="H973" s="112" t="str">
        <f>IF(LEN(G973)=0,"",VLOOKUP(VALUE(G973),'Account Codes'!$A$2:$C$788,2,FALSE))</f>
        <v/>
      </c>
      <c r="I973" s="50"/>
      <c r="J973" s="184" t="s">
        <v>18</v>
      </c>
      <c r="K973" s="51"/>
      <c r="L973" s="102">
        <f t="shared" si="112"/>
        <v>0</v>
      </c>
      <c r="M973" s="122">
        <f t="shared" si="113"/>
        <v>0</v>
      </c>
      <c r="N973" s="51"/>
      <c r="O973" s="51"/>
      <c r="P973" s="122">
        <f t="shared" si="114"/>
        <v>0</v>
      </c>
      <c r="Q973" s="179"/>
      <c r="R973" s="175"/>
      <c r="S973" s="176" t="str">
        <f t="shared" si="115"/>
        <v/>
      </c>
      <c r="T973" s="65" t="str">
        <f t="shared" si="116"/>
        <v/>
      </c>
      <c r="U973">
        <f t="shared" si="117"/>
        <v>0</v>
      </c>
      <c r="W973" s="175" t="str">
        <f t="shared" si="118"/>
        <v/>
      </c>
    </row>
    <row r="974" spans="1:23" ht="15" x14ac:dyDescent="0.2">
      <c r="A974" s="102">
        <v>951</v>
      </c>
      <c r="B974" s="104" t="str">
        <f>IF(G974="","",VLOOKUP(G974,'Account Codes'!$A$2:$C$788,3,FALSE))</f>
        <v/>
      </c>
      <c r="C974" s="183" t="str">
        <f t="shared" si="119"/>
        <v/>
      </c>
      <c r="D974" s="81"/>
      <c r="E974" s="112" t="str">
        <f>IF(AND(LEN(D974)&gt;0,LEN(C974)&gt;0),"ERROR - please do not enter internal order AND cost centre",IF(LEN(C974)&gt;0,VLOOKUP(C974,'Account Codes'!$E$2:$F$5001,2,FALSE),IF(LEN(D974)&gt;0,VLOOKUP(D974,'Account Codes'!$H$2:$I$12186,2,FALSE),"")))</f>
        <v/>
      </c>
      <c r="F974" s="81"/>
      <c r="G974" s="61"/>
      <c r="H974" s="112" t="str">
        <f>IF(LEN(G974)=0,"",VLOOKUP(VALUE(G974),'Account Codes'!$A$2:$C$788,2,FALSE))</f>
        <v/>
      </c>
      <c r="I974" s="50"/>
      <c r="J974" s="184" t="s">
        <v>18</v>
      </c>
      <c r="K974" s="51"/>
      <c r="L974" s="102">
        <f t="shared" si="112"/>
        <v>0</v>
      </c>
      <c r="M974" s="122">
        <f t="shared" si="113"/>
        <v>0</v>
      </c>
      <c r="N974" s="51"/>
      <c r="O974" s="51"/>
      <c r="P974" s="122">
        <f t="shared" si="114"/>
        <v>0</v>
      </c>
      <c r="Q974" s="179"/>
      <c r="R974" s="175"/>
      <c r="S974" s="176" t="str">
        <f t="shared" si="115"/>
        <v/>
      </c>
      <c r="T974" s="65" t="str">
        <f t="shared" si="116"/>
        <v/>
      </c>
      <c r="U974">
        <f t="shared" si="117"/>
        <v>0</v>
      </c>
      <c r="W974" s="175" t="str">
        <f t="shared" si="118"/>
        <v/>
      </c>
    </row>
    <row r="975" spans="1:23" ht="15" x14ac:dyDescent="0.2">
      <c r="A975" s="102">
        <v>952</v>
      </c>
      <c r="B975" s="104" t="str">
        <f>IF(G975="","",VLOOKUP(G975,'Account Codes'!$A$2:$C$788,3,FALSE))</f>
        <v/>
      </c>
      <c r="C975" s="183" t="str">
        <f t="shared" si="119"/>
        <v/>
      </c>
      <c r="D975" s="81"/>
      <c r="E975" s="112" t="str">
        <f>IF(AND(LEN(D975)&gt;0,LEN(C975)&gt;0),"ERROR - please do not enter internal order AND cost centre",IF(LEN(C975)&gt;0,VLOOKUP(C975,'Account Codes'!$E$2:$F$5001,2,FALSE),IF(LEN(D975)&gt;0,VLOOKUP(D975,'Account Codes'!$H$2:$I$12186,2,FALSE),"")))</f>
        <v/>
      </c>
      <c r="F975" s="81"/>
      <c r="G975" s="61"/>
      <c r="H975" s="112" t="str">
        <f>IF(LEN(G975)=0,"",VLOOKUP(VALUE(G975),'Account Codes'!$A$2:$C$788,2,FALSE))</f>
        <v/>
      </c>
      <c r="I975" s="50"/>
      <c r="J975" s="184" t="s">
        <v>18</v>
      </c>
      <c r="K975" s="51"/>
      <c r="L975" s="102">
        <f t="shared" si="112"/>
        <v>0</v>
      </c>
      <c r="M975" s="122">
        <f t="shared" si="113"/>
        <v>0</v>
      </c>
      <c r="N975" s="51"/>
      <c r="O975" s="51"/>
      <c r="P975" s="122">
        <f t="shared" si="114"/>
        <v>0</v>
      </c>
      <c r="Q975" s="179"/>
      <c r="R975" s="175"/>
      <c r="S975" s="176" t="str">
        <f t="shared" si="115"/>
        <v/>
      </c>
      <c r="T975" s="65" t="str">
        <f t="shared" si="116"/>
        <v/>
      </c>
      <c r="U975">
        <f t="shared" si="117"/>
        <v>0</v>
      </c>
      <c r="W975" s="175" t="str">
        <f t="shared" si="118"/>
        <v/>
      </c>
    </row>
    <row r="976" spans="1:23" ht="15" x14ac:dyDescent="0.2">
      <c r="A976" s="102">
        <v>953</v>
      </c>
      <c r="B976" s="104" t="str">
        <f>IF(G976="","",VLOOKUP(G976,'Account Codes'!$A$2:$C$788,3,FALSE))</f>
        <v/>
      </c>
      <c r="C976" s="183" t="str">
        <f t="shared" si="119"/>
        <v/>
      </c>
      <c r="D976" s="81"/>
      <c r="E976" s="112" t="str">
        <f>IF(AND(LEN(D976)&gt;0,LEN(C976)&gt;0),"ERROR - please do not enter internal order AND cost centre",IF(LEN(C976)&gt;0,VLOOKUP(C976,'Account Codes'!$E$2:$F$5001,2,FALSE),IF(LEN(D976)&gt;0,VLOOKUP(D976,'Account Codes'!$H$2:$I$12186,2,FALSE),"")))</f>
        <v/>
      </c>
      <c r="F976" s="81"/>
      <c r="G976" s="61"/>
      <c r="H976" s="112" t="str">
        <f>IF(LEN(G976)=0,"",VLOOKUP(VALUE(G976),'Account Codes'!$A$2:$C$788,2,FALSE))</f>
        <v/>
      </c>
      <c r="I976" s="50"/>
      <c r="J976" s="184" t="s">
        <v>18</v>
      </c>
      <c r="K976" s="51"/>
      <c r="L976" s="102">
        <f t="shared" si="112"/>
        <v>0</v>
      </c>
      <c r="M976" s="122">
        <f t="shared" si="113"/>
        <v>0</v>
      </c>
      <c r="N976" s="51"/>
      <c r="O976" s="51"/>
      <c r="P976" s="122">
        <f t="shared" si="114"/>
        <v>0</v>
      </c>
      <c r="Q976" s="179"/>
      <c r="R976" s="175"/>
      <c r="S976" s="176" t="str">
        <f t="shared" si="115"/>
        <v/>
      </c>
      <c r="T976" s="65" t="str">
        <f t="shared" si="116"/>
        <v/>
      </c>
      <c r="U976">
        <f t="shared" si="117"/>
        <v>0</v>
      </c>
      <c r="W976" s="175" t="str">
        <f t="shared" si="118"/>
        <v/>
      </c>
    </row>
    <row r="977" spans="1:23" ht="15" x14ac:dyDescent="0.2">
      <c r="A977" s="102">
        <v>954</v>
      </c>
      <c r="B977" s="104" t="str">
        <f>IF(G977="","",VLOOKUP(G977,'Account Codes'!$A$2:$C$788,3,FALSE))</f>
        <v/>
      </c>
      <c r="C977" s="183" t="str">
        <f t="shared" si="119"/>
        <v/>
      </c>
      <c r="D977" s="81"/>
      <c r="E977" s="112" t="str">
        <f>IF(AND(LEN(D977)&gt;0,LEN(C977)&gt;0),"ERROR - please do not enter internal order AND cost centre",IF(LEN(C977)&gt;0,VLOOKUP(C977,'Account Codes'!$E$2:$F$5001,2,FALSE),IF(LEN(D977)&gt;0,VLOOKUP(D977,'Account Codes'!$H$2:$I$12186,2,FALSE),"")))</f>
        <v/>
      </c>
      <c r="F977" s="81"/>
      <c r="G977" s="61"/>
      <c r="H977" s="112" t="str">
        <f>IF(LEN(G977)=0,"",VLOOKUP(VALUE(G977),'Account Codes'!$A$2:$C$788,2,FALSE))</f>
        <v/>
      </c>
      <c r="I977" s="50"/>
      <c r="J977" s="184" t="s">
        <v>18</v>
      </c>
      <c r="K977" s="51"/>
      <c r="L977" s="102">
        <f t="shared" si="112"/>
        <v>0</v>
      </c>
      <c r="M977" s="122">
        <f t="shared" si="113"/>
        <v>0</v>
      </c>
      <c r="N977" s="51"/>
      <c r="O977" s="51"/>
      <c r="P977" s="122">
        <f t="shared" si="114"/>
        <v>0</v>
      </c>
      <c r="Q977" s="179"/>
      <c r="R977" s="175"/>
      <c r="S977" s="176" t="str">
        <f t="shared" si="115"/>
        <v/>
      </c>
      <c r="T977" s="65" t="str">
        <f t="shared" si="116"/>
        <v/>
      </c>
      <c r="U977">
        <f t="shared" si="117"/>
        <v>0</v>
      </c>
      <c r="W977" s="175" t="str">
        <f t="shared" si="118"/>
        <v/>
      </c>
    </row>
    <row r="978" spans="1:23" ht="15" x14ac:dyDescent="0.2">
      <c r="A978" s="102">
        <v>955</v>
      </c>
      <c r="B978" s="104" t="str">
        <f>IF(G978="","",VLOOKUP(G978,'Account Codes'!$A$2:$C$788,3,FALSE))</f>
        <v/>
      </c>
      <c r="C978" s="183" t="str">
        <f t="shared" si="119"/>
        <v/>
      </c>
      <c r="D978" s="81"/>
      <c r="E978" s="112" t="str">
        <f>IF(AND(LEN(D978)&gt;0,LEN(C978)&gt;0),"ERROR - please do not enter internal order AND cost centre",IF(LEN(C978)&gt;0,VLOOKUP(C978,'Account Codes'!$E$2:$F$5001,2,FALSE),IF(LEN(D978)&gt;0,VLOOKUP(D978,'Account Codes'!$H$2:$I$12186,2,FALSE),"")))</f>
        <v/>
      </c>
      <c r="F978" s="81"/>
      <c r="G978" s="61"/>
      <c r="H978" s="112" t="str">
        <f>IF(LEN(G978)=0,"",VLOOKUP(VALUE(G978),'Account Codes'!$A$2:$C$788,2,FALSE))</f>
        <v/>
      </c>
      <c r="I978" s="50"/>
      <c r="J978" s="184" t="s">
        <v>18</v>
      </c>
      <c r="K978" s="51"/>
      <c r="L978" s="102">
        <f t="shared" si="112"/>
        <v>0</v>
      </c>
      <c r="M978" s="122">
        <f t="shared" si="113"/>
        <v>0</v>
      </c>
      <c r="N978" s="51"/>
      <c r="O978" s="51"/>
      <c r="P978" s="122">
        <f t="shared" si="114"/>
        <v>0</v>
      </c>
      <c r="Q978" s="179"/>
      <c r="R978" s="175"/>
      <c r="S978" s="176" t="str">
        <f t="shared" si="115"/>
        <v/>
      </c>
      <c r="T978" s="65" t="str">
        <f t="shared" si="116"/>
        <v/>
      </c>
      <c r="U978">
        <f t="shared" si="117"/>
        <v>0</v>
      </c>
      <c r="W978" s="175" t="str">
        <f t="shared" si="118"/>
        <v/>
      </c>
    </row>
    <row r="979" spans="1:23" ht="15" x14ac:dyDescent="0.2">
      <c r="A979" s="102">
        <v>956</v>
      </c>
      <c r="B979" s="104" t="str">
        <f>IF(G979="","",VLOOKUP(G979,'Account Codes'!$A$2:$C$788,3,FALSE))</f>
        <v/>
      </c>
      <c r="C979" s="183" t="str">
        <f t="shared" si="119"/>
        <v/>
      </c>
      <c r="D979" s="81"/>
      <c r="E979" s="112" t="str">
        <f>IF(AND(LEN(D979)&gt;0,LEN(C979)&gt;0),"ERROR - please do not enter internal order AND cost centre",IF(LEN(C979)&gt;0,VLOOKUP(C979,'Account Codes'!$E$2:$F$5001,2,FALSE),IF(LEN(D979)&gt;0,VLOOKUP(D979,'Account Codes'!$H$2:$I$12186,2,FALSE),"")))</f>
        <v/>
      </c>
      <c r="F979" s="81"/>
      <c r="G979" s="61"/>
      <c r="H979" s="112" t="str">
        <f>IF(LEN(G979)=0,"",VLOOKUP(VALUE(G979),'Account Codes'!$A$2:$C$788,2,FALSE))</f>
        <v/>
      </c>
      <c r="I979" s="50"/>
      <c r="J979" s="184" t="s">
        <v>18</v>
      </c>
      <c r="K979" s="51"/>
      <c r="L979" s="102">
        <f t="shared" si="112"/>
        <v>0</v>
      </c>
      <c r="M979" s="122">
        <f t="shared" si="113"/>
        <v>0</v>
      </c>
      <c r="N979" s="51"/>
      <c r="O979" s="51"/>
      <c r="P979" s="122">
        <f t="shared" si="114"/>
        <v>0</v>
      </c>
      <c r="Q979" s="179"/>
      <c r="R979" s="175"/>
      <c r="S979" s="176" t="str">
        <f t="shared" si="115"/>
        <v/>
      </c>
      <c r="T979" s="65" t="str">
        <f t="shared" si="116"/>
        <v/>
      </c>
      <c r="U979">
        <f t="shared" si="117"/>
        <v>0</v>
      </c>
      <c r="W979" s="175" t="str">
        <f t="shared" si="118"/>
        <v/>
      </c>
    </row>
    <row r="980" spans="1:23" ht="15" x14ac:dyDescent="0.2">
      <c r="A980" s="102">
        <v>957</v>
      </c>
      <c r="B980" s="104" t="str">
        <f>IF(G980="","",VLOOKUP(G980,'Account Codes'!$A$2:$C$788,3,FALSE))</f>
        <v/>
      </c>
      <c r="C980" s="183" t="str">
        <f t="shared" si="119"/>
        <v/>
      </c>
      <c r="D980" s="81"/>
      <c r="E980" s="112" t="str">
        <f>IF(AND(LEN(D980)&gt;0,LEN(C980)&gt;0),"ERROR - please do not enter internal order AND cost centre",IF(LEN(C980)&gt;0,VLOOKUP(C980,'Account Codes'!$E$2:$F$5001,2,FALSE),IF(LEN(D980)&gt;0,VLOOKUP(D980,'Account Codes'!$H$2:$I$12186,2,FALSE),"")))</f>
        <v/>
      </c>
      <c r="F980" s="81"/>
      <c r="G980" s="61"/>
      <c r="H980" s="112" t="str">
        <f>IF(LEN(G980)=0,"",VLOOKUP(VALUE(G980),'Account Codes'!$A$2:$C$788,2,FALSE))</f>
        <v/>
      </c>
      <c r="I980" s="50"/>
      <c r="J980" s="184" t="s">
        <v>18</v>
      </c>
      <c r="K980" s="51"/>
      <c r="L980" s="102">
        <f t="shared" si="112"/>
        <v>0</v>
      </c>
      <c r="M980" s="122">
        <f t="shared" si="113"/>
        <v>0</v>
      </c>
      <c r="N980" s="51"/>
      <c r="O980" s="51"/>
      <c r="P980" s="122">
        <f t="shared" si="114"/>
        <v>0</v>
      </c>
      <c r="Q980" s="179"/>
      <c r="R980" s="175"/>
      <c r="S980" s="176" t="str">
        <f t="shared" si="115"/>
        <v/>
      </c>
      <c r="T980" s="65" t="str">
        <f t="shared" si="116"/>
        <v/>
      </c>
      <c r="U980">
        <f t="shared" si="117"/>
        <v>0</v>
      </c>
      <c r="W980" s="175" t="str">
        <f t="shared" si="118"/>
        <v/>
      </c>
    </row>
    <row r="981" spans="1:23" ht="15" x14ac:dyDescent="0.2">
      <c r="A981" s="102">
        <v>958</v>
      </c>
      <c r="B981" s="104" t="str">
        <f>IF(G981="","",VLOOKUP(G981,'Account Codes'!$A$2:$C$788,3,FALSE))</f>
        <v/>
      </c>
      <c r="C981" s="183" t="str">
        <f t="shared" si="119"/>
        <v/>
      </c>
      <c r="D981" s="81"/>
      <c r="E981" s="112" t="str">
        <f>IF(AND(LEN(D981)&gt;0,LEN(C981)&gt;0),"ERROR - please do not enter internal order AND cost centre",IF(LEN(C981)&gt;0,VLOOKUP(C981,'Account Codes'!$E$2:$F$5001,2,FALSE),IF(LEN(D981)&gt;0,VLOOKUP(D981,'Account Codes'!$H$2:$I$12186,2,FALSE),"")))</f>
        <v/>
      </c>
      <c r="F981" s="81"/>
      <c r="G981" s="61"/>
      <c r="H981" s="112" t="str">
        <f>IF(LEN(G981)=0,"",VLOOKUP(VALUE(G981),'Account Codes'!$A$2:$C$788,2,FALSE))</f>
        <v/>
      </c>
      <c r="I981" s="50"/>
      <c r="J981" s="184" t="s">
        <v>18</v>
      </c>
      <c r="K981" s="51"/>
      <c r="L981" s="102">
        <f t="shared" si="112"/>
        <v>0</v>
      </c>
      <c r="M981" s="122">
        <f t="shared" si="113"/>
        <v>0</v>
      </c>
      <c r="N981" s="51"/>
      <c r="O981" s="51"/>
      <c r="P981" s="122">
        <f t="shared" si="114"/>
        <v>0</v>
      </c>
      <c r="Q981" s="179"/>
      <c r="R981" s="175"/>
      <c r="S981" s="176" t="str">
        <f t="shared" si="115"/>
        <v/>
      </c>
      <c r="T981" s="65" t="str">
        <f t="shared" si="116"/>
        <v/>
      </c>
      <c r="U981">
        <f t="shared" si="117"/>
        <v>0</v>
      </c>
      <c r="W981" s="175" t="str">
        <f t="shared" si="118"/>
        <v/>
      </c>
    </row>
    <row r="982" spans="1:23" ht="15" x14ac:dyDescent="0.2">
      <c r="A982" s="102">
        <v>959</v>
      </c>
      <c r="B982" s="104" t="str">
        <f>IF(G982="","",VLOOKUP(G982,'Account Codes'!$A$2:$C$788,3,FALSE))</f>
        <v/>
      </c>
      <c r="C982" s="183" t="str">
        <f t="shared" si="119"/>
        <v/>
      </c>
      <c r="D982" s="81"/>
      <c r="E982" s="112" t="str">
        <f>IF(AND(LEN(D982)&gt;0,LEN(C982)&gt;0),"ERROR - please do not enter internal order AND cost centre",IF(LEN(C982)&gt;0,VLOOKUP(C982,'Account Codes'!$E$2:$F$5001,2,FALSE),IF(LEN(D982)&gt;0,VLOOKUP(D982,'Account Codes'!$H$2:$I$12186,2,FALSE),"")))</f>
        <v/>
      </c>
      <c r="F982" s="81"/>
      <c r="G982" s="61"/>
      <c r="H982" s="112" t="str">
        <f>IF(LEN(G982)=0,"",VLOOKUP(VALUE(G982),'Account Codes'!$A$2:$C$788,2,FALSE))</f>
        <v/>
      </c>
      <c r="I982" s="50"/>
      <c r="J982" s="184" t="s">
        <v>18</v>
      </c>
      <c r="K982" s="51"/>
      <c r="L982" s="102">
        <f t="shared" si="112"/>
        <v>0</v>
      </c>
      <c r="M982" s="122">
        <f t="shared" si="113"/>
        <v>0</v>
      </c>
      <c r="N982" s="51"/>
      <c r="O982" s="51"/>
      <c r="P982" s="122">
        <f t="shared" si="114"/>
        <v>0</v>
      </c>
      <c r="Q982" s="179"/>
      <c r="R982" s="175"/>
      <c r="S982" s="176" t="str">
        <f t="shared" si="115"/>
        <v/>
      </c>
      <c r="T982" s="65" t="str">
        <f t="shared" si="116"/>
        <v/>
      </c>
      <c r="U982">
        <f t="shared" si="117"/>
        <v>0</v>
      </c>
      <c r="W982" s="175" t="str">
        <f t="shared" si="118"/>
        <v/>
      </c>
    </row>
    <row r="983" spans="1:23" ht="15" x14ac:dyDescent="0.2">
      <c r="A983" s="102">
        <v>960</v>
      </c>
      <c r="B983" s="104" t="str">
        <f>IF(G983="","",VLOOKUP(G983,'Account Codes'!$A$2:$C$788,3,FALSE))</f>
        <v/>
      </c>
      <c r="C983" s="183" t="str">
        <f t="shared" si="119"/>
        <v/>
      </c>
      <c r="D983" s="81"/>
      <c r="E983" s="112" t="str">
        <f>IF(AND(LEN(D983)&gt;0,LEN(C983)&gt;0),"ERROR - please do not enter internal order AND cost centre",IF(LEN(C983)&gt;0,VLOOKUP(C983,'Account Codes'!$E$2:$F$5001,2,FALSE),IF(LEN(D983)&gt;0,VLOOKUP(D983,'Account Codes'!$H$2:$I$12186,2,FALSE),"")))</f>
        <v/>
      </c>
      <c r="F983" s="81"/>
      <c r="G983" s="61"/>
      <c r="H983" s="112" t="str">
        <f>IF(LEN(G983)=0,"",VLOOKUP(VALUE(G983),'Account Codes'!$A$2:$C$788,2,FALSE))</f>
        <v/>
      </c>
      <c r="I983" s="50"/>
      <c r="J983" s="184" t="s">
        <v>18</v>
      </c>
      <c r="K983" s="51"/>
      <c r="L983" s="102">
        <f t="shared" si="112"/>
        <v>0</v>
      </c>
      <c r="M983" s="122">
        <f t="shared" si="113"/>
        <v>0</v>
      </c>
      <c r="N983" s="51"/>
      <c r="O983" s="51"/>
      <c r="P983" s="122">
        <f t="shared" si="114"/>
        <v>0</v>
      </c>
      <c r="Q983" s="179"/>
      <c r="R983" s="175"/>
      <c r="S983" s="176" t="str">
        <f t="shared" si="115"/>
        <v/>
      </c>
      <c r="T983" s="65" t="str">
        <f t="shared" si="116"/>
        <v/>
      </c>
      <c r="U983">
        <f t="shared" si="117"/>
        <v>0</v>
      </c>
      <c r="W983" s="175" t="str">
        <f t="shared" si="118"/>
        <v/>
      </c>
    </row>
    <row r="984" spans="1:23" ht="15" x14ac:dyDescent="0.2">
      <c r="A984" s="102">
        <v>961</v>
      </c>
      <c r="B984" s="104" t="str">
        <f>IF(G984="","",VLOOKUP(G984,'Account Codes'!$A$2:$C$788,3,FALSE))</f>
        <v/>
      </c>
      <c r="C984" s="183" t="str">
        <f t="shared" si="119"/>
        <v/>
      </c>
      <c r="D984" s="81"/>
      <c r="E984" s="112" t="str">
        <f>IF(AND(LEN(D984)&gt;0,LEN(C984)&gt;0),"ERROR - please do not enter internal order AND cost centre",IF(LEN(C984)&gt;0,VLOOKUP(C984,'Account Codes'!$E$2:$F$5001,2,FALSE),IF(LEN(D984)&gt;0,VLOOKUP(D984,'Account Codes'!$H$2:$I$12186,2,FALSE),"")))</f>
        <v/>
      </c>
      <c r="F984" s="81"/>
      <c r="G984" s="61"/>
      <c r="H984" s="112" t="str">
        <f>IF(LEN(G984)=0,"",VLOOKUP(VALUE(G984),'Account Codes'!$A$2:$C$788,2,FALSE))</f>
        <v/>
      </c>
      <c r="I984" s="50"/>
      <c r="J984" s="184" t="s">
        <v>18</v>
      </c>
      <c r="K984" s="51"/>
      <c r="L984" s="102">
        <f t="shared" si="112"/>
        <v>0</v>
      </c>
      <c r="M984" s="122">
        <f t="shared" si="113"/>
        <v>0</v>
      </c>
      <c r="N984" s="51"/>
      <c r="O984" s="51"/>
      <c r="P984" s="122">
        <f t="shared" si="114"/>
        <v>0</v>
      </c>
      <c r="Q984" s="179"/>
      <c r="R984" s="175"/>
      <c r="S984" s="176" t="str">
        <f t="shared" si="115"/>
        <v/>
      </c>
      <c r="T984" s="65" t="str">
        <f t="shared" si="116"/>
        <v/>
      </c>
      <c r="U984">
        <f t="shared" si="117"/>
        <v>0</v>
      </c>
      <c r="W984" s="175" t="str">
        <f t="shared" si="118"/>
        <v/>
      </c>
    </row>
    <row r="985" spans="1:23" ht="15" x14ac:dyDescent="0.2">
      <c r="A985" s="102">
        <v>962</v>
      </c>
      <c r="B985" s="104" t="str">
        <f>IF(G985="","",VLOOKUP(G985,'Account Codes'!$A$2:$C$788,3,FALSE))</f>
        <v/>
      </c>
      <c r="C985" s="183" t="str">
        <f t="shared" si="119"/>
        <v/>
      </c>
      <c r="D985" s="81"/>
      <c r="E985" s="112" t="str">
        <f>IF(AND(LEN(D985)&gt;0,LEN(C985)&gt;0),"ERROR - please do not enter internal order AND cost centre",IF(LEN(C985)&gt;0,VLOOKUP(C985,'Account Codes'!$E$2:$F$5001,2,FALSE),IF(LEN(D985)&gt;0,VLOOKUP(D985,'Account Codes'!$H$2:$I$12186,2,FALSE),"")))</f>
        <v/>
      </c>
      <c r="F985" s="81"/>
      <c r="G985" s="61"/>
      <c r="H985" s="112" t="str">
        <f>IF(LEN(G985)=0,"",VLOOKUP(VALUE(G985),'Account Codes'!$A$2:$C$788,2,FALSE))</f>
        <v/>
      </c>
      <c r="I985" s="50"/>
      <c r="J985" s="184" t="s">
        <v>18</v>
      </c>
      <c r="K985" s="51"/>
      <c r="L985" s="102">
        <f t="shared" ref="L985:L1002" si="120">IF((M985+P985)&gt;49,("ERROR!"),SUM(M985+P985))</f>
        <v>0</v>
      </c>
      <c r="M985" s="122">
        <f t="shared" ref="M985:M1002" si="121">LEN(K985)</f>
        <v>0</v>
      </c>
      <c r="N985" s="51"/>
      <c r="O985" s="51"/>
      <c r="P985" s="122">
        <f t="shared" ref="P985:P1002" si="122">LEN(O985)</f>
        <v>0</v>
      </c>
      <c r="Q985" s="179"/>
      <c r="R985" s="175"/>
      <c r="S985" s="176" t="str">
        <f t="shared" ref="S985:S1002" si="123">IF(G985="","",IF(N985="",1,""))</f>
        <v/>
      </c>
      <c r="T985" s="65" t="str">
        <f t="shared" ref="T985:T1002" si="124">IF(G985="","",IF(O985="",1,""))</f>
        <v/>
      </c>
      <c r="U985">
        <f t="shared" ref="U985:U1002" si="125">SUM(S985:T985)</f>
        <v>0</v>
      </c>
      <c r="W985" s="175" t="str">
        <f t="shared" ref="W985:W1003" si="126">IF(U985=0,"","Please enter a value for Counter Party Type and Name")</f>
        <v/>
      </c>
    </row>
    <row r="986" spans="1:23" ht="15" x14ac:dyDescent="0.2">
      <c r="A986" s="102">
        <v>963</v>
      </c>
      <c r="B986" s="104" t="str">
        <f>IF(G986="","",VLOOKUP(G986,'Account Codes'!$A$2:$C$788,3,FALSE))</f>
        <v/>
      </c>
      <c r="C986" s="183" t="str">
        <f t="shared" ref="C986:C1002" si="127">IF(G985="","",$N$2)</f>
        <v/>
      </c>
      <c r="D986" s="81"/>
      <c r="E986" s="112" t="str">
        <f>IF(AND(LEN(D986)&gt;0,LEN(C986)&gt;0),"ERROR - please do not enter internal order AND cost centre",IF(LEN(C986)&gt;0,VLOOKUP(C986,'Account Codes'!$E$2:$F$5001,2,FALSE),IF(LEN(D986)&gt;0,VLOOKUP(D986,'Account Codes'!$H$2:$I$12186,2,FALSE),"")))</f>
        <v/>
      </c>
      <c r="F986" s="81"/>
      <c r="G986" s="61"/>
      <c r="H986" s="112" t="str">
        <f>IF(LEN(G986)=0,"",VLOOKUP(VALUE(G986),'Account Codes'!$A$2:$C$788,2,FALSE))</f>
        <v/>
      </c>
      <c r="I986" s="50"/>
      <c r="J986" s="184" t="s">
        <v>18</v>
      </c>
      <c r="K986" s="51"/>
      <c r="L986" s="102">
        <f t="shared" si="120"/>
        <v>0</v>
      </c>
      <c r="M986" s="122">
        <f t="shared" si="121"/>
        <v>0</v>
      </c>
      <c r="N986" s="51"/>
      <c r="O986" s="51"/>
      <c r="P986" s="122">
        <f t="shared" si="122"/>
        <v>0</v>
      </c>
      <c r="Q986" s="179"/>
      <c r="R986" s="175"/>
      <c r="S986" s="176" t="str">
        <f t="shared" si="123"/>
        <v/>
      </c>
      <c r="T986" s="65" t="str">
        <f t="shared" si="124"/>
        <v/>
      </c>
      <c r="U986">
        <f t="shared" si="125"/>
        <v>0</v>
      </c>
      <c r="W986" s="175" t="str">
        <f t="shared" si="126"/>
        <v/>
      </c>
    </row>
    <row r="987" spans="1:23" ht="15" x14ac:dyDescent="0.2">
      <c r="A987" s="102">
        <v>964</v>
      </c>
      <c r="B987" s="104" t="str">
        <f>IF(G987="","",VLOOKUP(G987,'Account Codes'!$A$2:$C$788,3,FALSE))</f>
        <v/>
      </c>
      <c r="C987" s="183" t="str">
        <f t="shared" si="127"/>
        <v/>
      </c>
      <c r="D987" s="81"/>
      <c r="E987" s="112" t="str">
        <f>IF(AND(LEN(D987)&gt;0,LEN(C987)&gt;0),"ERROR - please do not enter internal order AND cost centre",IF(LEN(C987)&gt;0,VLOOKUP(C987,'Account Codes'!$E$2:$F$5001,2,FALSE),IF(LEN(D987)&gt;0,VLOOKUP(D987,'Account Codes'!$H$2:$I$12186,2,FALSE),"")))</f>
        <v/>
      </c>
      <c r="F987" s="81"/>
      <c r="G987" s="61"/>
      <c r="H987" s="112" t="str">
        <f>IF(LEN(G987)=0,"",VLOOKUP(VALUE(G987),'Account Codes'!$A$2:$C$788,2,FALSE))</f>
        <v/>
      </c>
      <c r="I987" s="50"/>
      <c r="J987" s="184" t="s">
        <v>18</v>
      </c>
      <c r="K987" s="51"/>
      <c r="L987" s="102">
        <f t="shared" si="120"/>
        <v>0</v>
      </c>
      <c r="M987" s="122">
        <f t="shared" si="121"/>
        <v>0</v>
      </c>
      <c r="N987" s="51"/>
      <c r="O987" s="51"/>
      <c r="P987" s="122">
        <f t="shared" si="122"/>
        <v>0</v>
      </c>
      <c r="Q987" s="179"/>
      <c r="R987" s="175"/>
      <c r="S987" s="176" t="str">
        <f t="shared" si="123"/>
        <v/>
      </c>
      <c r="T987" s="65" t="str">
        <f t="shared" si="124"/>
        <v/>
      </c>
      <c r="U987">
        <f t="shared" si="125"/>
        <v>0</v>
      </c>
      <c r="W987" s="175" t="str">
        <f t="shared" si="126"/>
        <v/>
      </c>
    </row>
    <row r="988" spans="1:23" ht="15" x14ac:dyDescent="0.2">
      <c r="A988" s="102">
        <v>965</v>
      </c>
      <c r="B988" s="104" t="str">
        <f>IF(G988="","",VLOOKUP(G988,'Account Codes'!$A$2:$C$788,3,FALSE))</f>
        <v/>
      </c>
      <c r="C988" s="183" t="str">
        <f t="shared" si="127"/>
        <v/>
      </c>
      <c r="D988" s="81"/>
      <c r="E988" s="112" t="str">
        <f>IF(AND(LEN(D988)&gt;0,LEN(C988)&gt;0),"ERROR - please do not enter internal order AND cost centre",IF(LEN(C988)&gt;0,VLOOKUP(C988,'Account Codes'!$E$2:$F$5001,2,FALSE),IF(LEN(D988)&gt;0,VLOOKUP(D988,'Account Codes'!$H$2:$I$12186,2,FALSE),"")))</f>
        <v/>
      </c>
      <c r="F988" s="81"/>
      <c r="G988" s="61"/>
      <c r="H988" s="112" t="str">
        <f>IF(LEN(G988)=0,"",VLOOKUP(VALUE(G988),'Account Codes'!$A$2:$C$788,2,FALSE))</f>
        <v/>
      </c>
      <c r="I988" s="50"/>
      <c r="J988" s="184" t="s">
        <v>18</v>
      </c>
      <c r="K988" s="51"/>
      <c r="L988" s="102">
        <f t="shared" si="120"/>
        <v>0</v>
      </c>
      <c r="M988" s="122">
        <f t="shared" si="121"/>
        <v>0</v>
      </c>
      <c r="N988" s="51"/>
      <c r="O988" s="51"/>
      <c r="P988" s="122">
        <f t="shared" si="122"/>
        <v>0</v>
      </c>
      <c r="Q988" s="179"/>
      <c r="R988" s="175"/>
      <c r="S988" s="176" t="str">
        <f t="shared" si="123"/>
        <v/>
      </c>
      <c r="T988" s="65" t="str">
        <f t="shared" si="124"/>
        <v/>
      </c>
      <c r="U988">
        <f t="shared" si="125"/>
        <v>0</v>
      </c>
      <c r="W988" s="175" t="str">
        <f t="shared" si="126"/>
        <v/>
      </c>
    </row>
    <row r="989" spans="1:23" ht="15" x14ac:dyDescent="0.2">
      <c r="A989" s="102">
        <v>966</v>
      </c>
      <c r="B989" s="104" t="str">
        <f>IF(G989="","",VLOOKUP(G989,'Account Codes'!$A$2:$C$788,3,FALSE))</f>
        <v/>
      </c>
      <c r="C989" s="183" t="str">
        <f t="shared" si="127"/>
        <v/>
      </c>
      <c r="D989" s="81"/>
      <c r="E989" s="112" t="str">
        <f>IF(AND(LEN(D989)&gt;0,LEN(C989)&gt;0),"ERROR - please do not enter internal order AND cost centre",IF(LEN(C989)&gt;0,VLOOKUP(C989,'Account Codes'!$E$2:$F$5001,2,FALSE),IF(LEN(D989)&gt;0,VLOOKUP(D989,'Account Codes'!$H$2:$I$12186,2,FALSE),"")))</f>
        <v/>
      </c>
      <c r="F989" s="81"/>
      <c r="G989" s="61"/>
      <c r="H989" s="112" t="str">
        <f>IF(LEN(G989)=0,"",VLOOKUP(VALUE(G989),'Account Codes'!$A$2:$C$788,2,FALSE))</f>
        <v/>
      </c>
      <c r="I989" s="50"/>
      <c r="J989" s="184" t="s">
        <v>18</v>
      </c>
      <c r="K989" s="51"/>
      <c r="L989" s="102">
        <f t="shared" si="120"/>
        <v>0</v>
      </c>
      <c r="M989" s="122">
        <f t="shared" si="121"/>
        <v>0</v>
      </c>
      <c r="N989" s="51"/>
      <c r="O989" s="51"/>
      <c r="P989" s="122">
        <f t="shared" si="122"/>
        <v>0</v>
      </c>
      <c r="Q989" s="179"/>
      <c r="R989" s="175"/>
      <c r="S989" s="176" t="str">
        <f t="shared" si="123"/>
        <v/>
      </c>
      <c r="T989" s="65" t="str">
        <f t="shared" si="124"/>
        <v/>
      </c>
      <c r="U989">
        <f t="shared" si="125"/>
        <v>0</v>
      </c>
      <c r="W989" s="175" t="str">
        <f t="shared" si="126"/>
        <v/>
      </c>
    </row>
    <row r="990" spans="1:23" ht="15" x14ac:dyDescent="0.2">
      <c r="A990" s="102">
        <v>967</v>
      </c>
      <c r="B990" s="104" t="str">
        <f>IF(G990="","",VLOOKUP(G990,'Account Codes'!$A$2:$C$788,3,FALSE))</f>
        <v/>
      </c>
      <c r="C990" s="183" t="str">
        <f t="shared" si="127"/>
        <v/>
      </c>
      <c r="D990" s="81"/>
      <c r="E990" s="112" t="str">
        <f>IF(AND(LEN(D990)&gt;0,LEN(C990)&gt;0),"ERROR - please do not enter internal order AND cost centre",IF(LEN(C990)&gt;0,VLOOKUP(C990,'Account Codes'!$E$2:$F$5001,2,FALSE),IF(LEN(D990)&gt;0,VLOOKUP(D990,'Account Codes'!$H$2:$I$12186,2,FALSE),"")))</f>
        <v/>
      </c>
      <c r="F990" s="81"/>
      <c r="G990" s="61"/>
      <c r="H990" s="112" t="str">
        <f>IF(LEN(G990)=0,"",VLOOKUP(VALUE(G990),'Account Codes'!$A$2:$C$788,2,FALSE))</f>
        <v/>
      </c>
      <c r="I990" s="50"/>
      <c r="J990" s="184" t="s">
        <v>18</v>
      </c>
      <c r="K990" s="51"/>
      <c r="L990" s="102">
        <f t="shared" si="120"/>
        <v>0</v>
      </c>
      <c r="M990" s="122">
        <f t="shared" si="121"/>
        <v>0</v>
      </c>
      <c r="N990" s="51"/>
      <c r="O990" s="51"/>
      <c r="P990" s="122">
        <f t="shared" si="122"/>
        <v>0</v>
      </c>
      <c r="Q990" s="179"/>
      <c r="R990" s="175"/>
      <c r="S990" s="176" t="str">
        <f t="shared" si="123"/>
        <v/>
      </c>
      <c r="T990" s="65" t="str">
        <f t="shared" si="124"/>
        <v/>
      </c>
      <c r="U990">
        <f t="shared" si="125"/>
        <v>0</v>
      </c>
      <c r="W990" s="175" t="str">
        <f t="shared" si="126"/>
        <v/>
      </c>
    </row>
    <row r="991" spans="1:23" ht="15" x14ac:dyDescent="0.2">
      <c r="A991" s="102">
        <v>968</v>
      </c>
      <c r="B991" s="104" t="str">
        <f>IF(G991="","",VLOOKUP(G991,'Account Codes'!$A$2:$C$788,3,FALSE))</f>
        <v/>
      </c>
      <c r="C991" s="183" t="str">
        <f t="shared" si="127"/>
        <v/>
      </c>
      <c r="D991" s="81"/>
      <c r="E991" s="112" t="str">
        <f>IF(AND(LEN(D991)&gt;0,LEN(C991)&gt;0),"ERROR - please do not enter internal order AND cost centre",IF(LEN(C991)&gt;0,VLOOKUP(C991,'Account Codes'!$E$2:$F$5001,2,FALSE),IF(LEN(D991)&gt;0,VLOOKUP(D991,'Account Codes'!$H$2:$I$12186,2,FALSE),"")))</f>
        <v/>
      </c>
      <c r="F991" s="81"/>
      <c r="G991" s="61"/>
      <c r="H991" s="112" t="str">
        <f>IF(LEN(G991)=0,"",VLOOKUP(VALUE(G991),'Account Codes'!$A$2:$C$788,2,FALSE))</f>
        <v/>
      </c>
      <c r="I991" s="50"/>
      <c r="J991" s="184" t="s">
        <v>18</v>
      </c>
      <c r="K991" s="51"/>
      <c r="L991" s="102">
        <f t="shared" si="120"/>
        <v>0</v>
      </c>
      <c r="M991" s="122">
        <f t="shared" si="121"/>
        <v>0</v>
      </c>
      <c r="N991" s="51"/>
      <c r="O991" s="51"/>
      <c r="P991" s="122">
        <f t="shared" si="122"/>
        <v>0</v>
      </c>
      <c r="Q991" s="179"/>
      <c r="R991" s="175"/>
      <c r="S991" s="176" t="str">
        <f t="shared" si="123"/>
        <v/>
      </c>
      <c r="T991" s="65" t="str">
        <f t="shared" si="124"/>
        <v/>
      </c>
      <c r="U991">
        <f t="shared" si="125"/>
        <v>0</v>
      </c>
      <c r="W991" s="175" t="str">
        <f t="shared" si="126"/>
        <v/>
      </c>
    </row>
    <row r="992" spans="1:23" ht="15" x14ac:dyDescent="0.2">
      <c r="A992" s="102">
        <v>969</v>
      </c>
      <c r="B992" s="104" t="str">
        <f>IF(G992="","",VLOOKUP(G992,'Account Codes'!$A$2:$C$788,3,FALSE))</f>
        <v/>
      </c>
      <c r="C992" s="183" t="str">
        <f t="shared" si="127"/>
        <v/>
      </c>
      <c r="D992" s="81"/>
      <c r="E992" s="112" t="str">
        <f>IF(AND(LEN(D992)&gt;0,LEN(C992)&gt;0),"ERROR - please do not enter internal order AND cost centre",IF(LEN(C992)&gt;0,VLOOKUP(C992,'Account Codes'!$E$2:$F$5001,2,FALSE),IF(LEN(D992)&gt;0,VLOOKUP(D992,'Account Codes'!$H$2:$I$12186,2,FALSE),"")))</f>
        <v/>
      </c>
      <c r="F992" s="81"/>
      <c r="G992" s="61"/>
      <c r="H992" s="112" t="str">
        <f>IF(LEN(G992)=0,"",VLOOKUP(VALUE(G992),'Account Codes'!$A$2:$C$788,2,FALSE))</f>
        <v/>
      </c>
      <c r="I992" s="50"/>
      <c r="J992" s="184" t="s">
        <v>18</v>
      </c>
      <c r="K992" s="51"/>
      <c r="L992" s="102">
        <f t="shared" si="120"/>
        <v>0</v>
      </c>
      <c r="M992" s="122">
        <f t="shared" si="121"/>
        <v>0</v>
      </c>
      <c r="N992" s="51"/>
      <c r="O992" s="51"/>
      <c r="P992" s="122">
        <f t="shared" si="122"/>
        <v>0</v>
      </c>
      <c r="Q992" s="179"/>
      <c r="R992" s="175"/>
      <c r="S992" s="176" t="str">
        <f t="shared" si="123"/>
        <v/>
      </c>
      <c r="T992" s="65" t="str">
        <f t="shared" si="124"/>
        <v/>
      </c>
      <c r="U992">
        <f t="shared" si="125"/>
        <v>0</v>
      </c>
      <c r="W992" s="175" t="str">
        <f t="shared" si="126"/>
        <v/>
      </c>
    </row>
    <row r="993" spans="1:23" ht="15" x14ac:dyDescent="0.2">
      <c r="A993" s="102">
        <v>970</v>
      </c>
      <c r="B993" s="104" t="str">
        <f>IF(G993="","",VLOOKUP(G993,'Account Codes'!$A$2:$C$788,3,FALSE))</f>
        <v/>
      </c>
      <c r="C993" s="183" t="str">
        <f t="shared" si="127"/>
        <v/>
      </c>
      <c r="D993" s="81"/>
      <c r="E993" s="112" t="str">
        <f>IF(AND(LEN(D993)&gt;0,LEN(C993)&gt;0),"ERROR - please do not enter internal order AND cost centre",IF(LEN(C993)&gt;0,VLOOKUP(C993,'Account Codes'!$E$2:$F$5001,2,FALSE),IF(LEN(D993)&gt;0,VLOOKUP(D993,'Account Codes'!$H$2:$I$12186,2,FALSE),"")))</f>
        <v/>
      </c>
      <c r="F993" s="81"/>
      <c r="G993" s="61"/>
      <c r="H993" s="112" t="str">
        <f>IF(LEN(G993)=0,"",VLOOKUP(VALUE(G993),'Account Codes'!$A$2:$C$788,2,FALSE))</f>
        <v/>
      </c>
      <c r="I993" s="50"/>
      <c r="J993" s="184" t="s">
        <v>18</v>
      </c>
      <c r="K993" s="51"/>
      <c r="L993" s="102">
        <f t="shared" si="120"/>
        <v>0</v>
      </c>
      <c r="M993" s="122">
        <f t="shared" si="121"/>
        <v>0</v>
      </c>
      <c r="N993" s="51"/>
      <c r="O993" s="51"/>
      <c r="P993" s="122">
        <f t="shared" si="122"/>
        <v>0</v>
      </c>
      <c r="Q993" s="179"/>
      <c r="R993" s="175"/>
      <c r="S993" s="176" t="str">
        <f t="shared" si="123"/>
        <v/>
      </c>
      <c r="T993" s="65" t="str">
        <f t="shared" si="124"/>
        <v/>
      </c>
      <c r="U993">
        <f t="shared" si="125"/>
        <v>0</v>
      </c>
      <c r="W993" s="175" t="str">
        <f t="shared" si="126"/>
        <v/>
      </c>
    </row>
    <row r="994" spans="1:23" ht="15" x14ac:dyDescent="0.2">
      <c r="A994" s="102">
        <v>971</v>
      </c>
      <c r="B994" s="104" t="str">
        <f>IF(G994="","",VLOOKUP(G994,'Account Codes'!$A$2:$C$788,3,FALSE))</f>
        <v/>
      </c>
      <c r="C994" s="183" t="str">
        <f t="shared" si="127"/>
        <v/>
      </c>
      <c r="D994" s="81"/>
      <c r="E994" s="112" t="str">
        <f>IF(AND(LEN(D994)&gt;0,LEN(C994)&gt;0),"ERROR - please do not enter internal order AND cost centre",IF(LEN(C994)&gt;0,VLOOKUP(C994,'Account Codes'!$E$2:$F$5001,2,FALSE),IF(LEN(D994)&gt;0,VLOOKUP(D994,'Account Codes'!$H$2:$I$12186,2,FALSE),"")))</f>
        <v/>
      </c>
      <c r="F994" s="81"/>
      <c r="G994" s="61"/>
      <c r="H994" s="112" t="str">
        <f>IF(LEN(G994)=0,"",VLOOKUP(VALUE(G994),'Account Codes'!$A$2:$C$788,2,FALSE))</f>
        <v/>
      </c>
      <c r="I994" s="50"/>
      <c r="J994" s="184" t="s">
        <v>18</v>
      </c>
      <c r="K994" s="51"/>
      <c r="L994" s="102">
        <f t="shared" si="120"/>
        <v>0</v>
      </c>
      <c r="M994" s="122">
        <f t="shared" si="121"/>
        <v>0</v>
      </c>
      <c r="N994" s="51"/>
      <c r="O994" s="51"/>
      <c r="P994" s="122">
        <f t="shared" si="122"/>
        <v>0</v>
      </c>
      <c r="Q994" s="179"/>
      <c r="R994" s="175"/>
      <c r="S994" s="176" t="str">
        <f t="shared" si="123"/>
        <v/>
      </c>
      <c r="T994" s="65" t="str">
        <f t="shared" si="124"/>
        <v/>
      </c>
      <c r="U994">
        <f t="shared" si="125"/>
        <v>0</v>
      </c>
      <c r="W994" s="175" t="str">
        <f t="shared" si="126"/>
        <v/>
      </c>
    </row>
    <row r="995" spans="1:23" ht="15" x14ac:dyDescent="0.2">
      <c r="A995" s="102">
        <v>972</v>
      </c>
      <c r="B995" s="104" t="str">
        <f>IF(G995="","",VLOOKUP(G995,'Account Codes'!$A$2:$C$788,3,FALSE))</f>
        <v/>
      </c>
      <c r="C995" s="183" t="str">
        <f t="shared" si="127"/>
        <v/>
      </c>
      <c r="D995" s="81"/>
      <c r="E995" s="112" t="str">
        <f>IF(AND(LEN(D995)&gt;0,LEN(C995)&gt;0),"ERROR - please do not enter internal order AND cost centre",IF(LEN(C995)&gt;0,VLOOKUP(C995,'Account Codes'!$E$2:$F$5001,2,FALSE),IF(LEN(D995)&gt;0,VLOOKUP(D995,'Account Codes'!$H$2:$I$12186,2,FALSE),"")))</f>
        <v/>
      </c>
      <c r="F995" s="81"/>
      <c r="G995" s="61"/>
      <c r="H995" s="112" t="str">
        <f>IF(LEN(G995)=0,"",VLOOKUP(VALUE(G995),'Account Codes'!$A$2:$C$788,2,FALSE))</f>
        <v/>
      </c>
      <c r="I995" s="50"/>
      <c r="J995" s="184" t="s">
        <v>18</v>
      </c>
      <c r="K995" s="51"/>
      <c r="L995" s="102">
        <f t="shared" si="120"/>
        <v>0</v>
      </c>
      <c r="M995" s="122">
        <f t="shared" si="121"/>
        <v>0</v>
      </c>
      <c r="N995" s="51"/>
      <c r="O995" s="51"/>
      <c r="P995" s="122">
        <f t="shared" si="122"/>
        <v>0</v>
      </c>
      <c r="Q995" s="179"/>
      <c r="R995" s="175"/>
      <c r="S995" s="176" t="str">
        <f t="shared" si="123"/>
        <v/>
      </c>
      <c r="T995" s="65" t="str">
        <f t="shared" si="124"/>
        <v/>
      </c>
      <c r="U995">
        <f t="shared" si="125"/>
        <v>0</v>
      </c>
      <c r="W995" s="175" t="str">
        <f t="shared" si="126"/>
        <v/>
      </c>
    </row>
    <row r="996" spans="1:23" ht="15" x14ac:dyDescent="0.2">
      <c r="A996" s="102">
        <v>973</v>
      </c>
      <c r="B996" s="104" t="str">
        <f>IF(G996="","",VLOOKUP(G996,'Account Codes'!$A$2:$C$788,3,FALSE))</f>
        <v/>
      </c>
      <c r="C996" s="183" t="str">
        <f t="shared" si="127"/>
        <v/>
      </c>
      <c r="D996" s="81"/>
      <c r="E996" s="112" t="str">
        <f>IF(AND(LEN(D996)&gt;0,LEN(C996)&gt;0),"ERROR - please do not enter internal order AND cost centre",IF(LEN(C996)&gt;0,VLOOKUP(C996,'Account Codes'!$E$2:$F$5001,2,FALSE),IF(LEN(D996)&gt;0,VLOOKUP(D996,'Account Codes'!$H$2:$I$12186,2,FALSE),"")))</f>
        <v/>
      </c>
      <c r="F996" s="81"/>
      <c r="G996" s="61"/>
      <c r="H996" s="112" t="str">
        <f>IF(LEN(G996)=0,"",VLOOKUP(VALUE(G996),'Account Codes'!$A$2:$C$788,2,FALSE))</f>
        <v/>
      </c>
      <c r="I996" s="50"/>
      <c r="J996" s="184" t="s">
        <v>18</v>
      </c>
      <c r="K996" s="51"/>
      <c r="L996" s="102">
        <f t="shared" si="120"/>
        <v>0</v>
      </c>
      <c r="M996" s="122">
        <f t="shared" si="121"/>
        <v>0</v>
      </c>
      <c r="N996" s="51"/>
      <c r="O996" s="51"/>
      <c r="P996" s="122">
        <f t="shared" si="122"/>
        <v>0</v>
      </c>
      <c r="Q996" s="179"/>
      <c r="R996" s="175"/>
      <c r="S996" s="176" t="str">
        <f t="shared" si="123"/>
        <v/>
      </c>
      <c r="T996" s="65" t="str">
        <f t="shared" si="124"/>
        <v/>
      </c>
      <c r="U996">
        <f t="shared" si="125"/>
        <v>0</v>
      </c>
      <c r="W996" s="175" t="str">
        <f t="shared" si="126"/>
        <v/>
      </c>
    </row>
    <row r="997" spans="1:23" ht="15" x14ac:dyDescent="0.2">
      <c r="A997" s="102">
        <v>974</v>
      </c>
      <c r="B997" s="104" t="str">
        <f>IF(G997="","",VLOOKUP(G997,'Account Codes'!$A$2:$C$788,3,FALSE))</f>
        <v/>
      </c>
      <c r="C997" s="183" t="str">
        <f t="shared" si="127"/>
        <v/>
      </c>
      <c r="D997" s="81"/>
      <c r="E997" s="112" t="str">
        <f>IF(AND(LEN(D997)&gt;0,LEN(C997)&gt;0),"ERROR - please do not enter internal order AND cost centre",IF(LEN(C997)&gt;0,VLOOKUP(C997,'Account Codes'!$E$2:$F$5001,2,FALSE),IF(LEN(D997)&gt;0,VLOOKUP(D997,'Account Codes'!$H$2:$I$12186,2,FALSE),"")))</f>
        <v/>
      </c>
      <c r="F997" s="81"/>
      <c r="G997" s="61"/>
      <c r="H997" s="112" t="str">
        <f>IF(LEN(G997)=0,"",VLOOKUP(VALUE(G997),'Account Codes'!$A$2:$C$788,2,FALSE))</f>
        <v/>
      </c>
      <c r="I997" s="50"/>
      <c r="J997" s="184" t="s">
        <v>18</v>
      </c>
      <c r="K997" s="51"/>
      <c r="L997" s="102">
        <f t="shared" si="120"/>
        <v>0</v>
      </c>
      <c r="M997" s="122">
        <f t="shared" si="121"/>
        <v>0</v>
      </c>
      <c r="N997" s="51"/>
      <c r="O997" s="51"/>
      <c r="P997" s="122">
        <f t="shared" si="122"/>
        <v>0</v>
      </c>
      <c r="Q997" s="179"/>
      <c r="R997" s="175"/>
      <c r="S997" s="176" t="str">
        <f t="shared" si="123"/>
        <v/>
      </c>
      <c r="T997" s="65" t="str">
        <f t="shared" si="124"/>
        <v/>
      </c>
      <c r="U997">
        <f t="shared" si="125"/>
        <v>0</v>
      </c>
      <c r="W997" s="175" t="str">
        <f t="shared" si="126"/>
        <v/>
      </c>
    </row>
    <row r="998" spans="1:23" ht="15" x14ac:dyDescent="0.2">
      <c r="A998" s="102">
        <v>975</v>
      </c>
      <c r="B998" s="104" t="str">
        <f>IF(G998="","",VLOOKUP(G998,'Account Codes'!$A$2:$C$788,3,FALSE))</f>
        <v/>
      </c>
      <c r="C998" s="183" t="str">
        <f t="shared" si="127"/>
        <v/>
      </c>
      <c r="D998" s="81"/>
      <c r="E998" s="112" t="str">
        <f>IF(AND(LEN(D998)&gt;0,LEN(C998)&gt;0),"ERROR - please do not enter internal order AND cost centre",IF(LEN(C998)&gt;0,VLOOKUP(C998,'Account Codes'!$E$2:$F$5001,2,FALSE),IF(LEN(D998)&gt;0,VLOOKUP(D998,'Account Codes'!$H$2:$I$12186,2,FALSE),"")))</f>
        <v/>
      </c>
      <c r="F998" s="81"/>
      <c r="G998" s="61"/>
      <c r="H998" s="112" t="str">
        <f>IF(LEN(G998)=0,"",VLOOKUP(VALUE(G998),'Account Codes'!$A$2:$C$788,2,FALSE))</f>
        <v/>
      </c>
      <c r="I998" s="50"/>
      <c r="J998" s="184" t="s">
        <v>18</v>
      </c>
      <c r="K998" s="51"/>
      <c r="L998" s="102">
        <f t="shared" si="120"/>
        <v>0</v>
      </c>
      <c r="M998" s="122">
        <f t="shared" si="121"/>
        <v>0</v>
      </c>
      <c r="N998" s="51"/>
      <c r="O998" s="51"/>
      <c r="P998" s="122">
        <f t="shared" si="122"/>
        <v>0</v>
      </c>
      <c r="Q998" s="179"/>
      <c r="R998" s="175"/>
      <c r="S998" s="176" t="str">
        <f t="shared" si="123"/>
        <v/>
      </c>
      <c r="T998" s="65" t="str">
        <f t="shared" si="124"/>
        <v/>
      </c>
      <c r="U998">
        <f t="shared" si="125"/>
        <v>0</v>
      </c>
      <c r="W998" s="175" t="str">
        <f t="shared" si="126"/>
        <v/>
      </c>
    </row>
    <row r="999" spans="1:23" ht="15" x14ac:dyDescent="0.2">
      <c r="A999" s="102">
        <v>976</v>
      </c>
      <c r="B999" s="104" t="str">
        <f>IF(G999="","",VLOOKUP(G999,'Account Codes'!$A$2:$C$788,3,FALSE))</f>
        <v/>
      </c>
      <c r="C999" s="183" t="str">
        <f t="shared" si="127"/>
        <v/>
      </c>
      <c r="D999" s="81"/>
      <c r="E999" s="112" t="str">
        <f>IF(AND(LEN(D999)&gt;0,LEN(C999)&gt;0),"ERROR - please do not enter internal order AND cost centre",IF(LEN(C999)&gt;0,VLOOKUP(C999,'Account Codes'!$E$2:$F$5001,2,FALSE),IF(LEN(D999)&gt;0,VLOOKUP(D999,'Account Codes'!$H$2:$I$12186,2,FALSE),"")))</f>
        <v/>
      </c>
      <c r="F999" s="81"/>
      <c r="G999" s="61"/>
      <c r="H999" s="112" t="str">
        <f>IF(LEN(G999)=0,"",VLOOKUP(VALUE(G999),'Account Codes'!$A$2:$C$788,2,FALSE))</f>
        <v/>
      </c>
      <c r="I999" s="50"/>
      <c r="J999" s="184" t="s">
        <v>18</v>
      </c>
      <c r="K999" s="51"/>
      <c r="L999" s="102">
        <f t="shared" si="120"/>
        <v>0</v>
      </c>
      <c r="M999" s="122">
        <f t="shared" si="121"/>
        <v>0</v>
      </c>
      <c r="N999" s="51"/>
      <c r="O999" s="51"/>
      <c r="P999" s="122">
        <f t="shared" si="122"/>
        <v>0</v>
      </c>
      <c r="Q999" s="179"/>
      <c r="R999" s="175"/>
      <c r="S999" s="176" t="str">
        <f t="shared" si="123"/>
        <v/>
      </c>
      <c r="T999" s="65" t="str">
        <f t="shared" si="124"/>
        <v/>
      </c>
      <c r="U999">
        <f t="shared" si="125"/>
        <v>0</v>
      </c>
      <c r="W999" s="175" t="str">
        <f t="shared" si="126"/>
        <v/>
      </c>
    </row>
    <row r="1000" spans="1:23" ht="15" x14ac:dyDescent="0.2">
      <c r="A1000" s="102">
        <v>977</v>
      </c>
      <c r="B1000" s="104" t="str">
        <f>IF(G1000="","",VLOOKUP(G1000,'Account Codes'!$A$2:$C$788,3,FALSE))</f>
        <v/>
      </c>
      <c r="C1000" s="183" t="str">
        <f t="shared" si="127"/>
        <v/>
      </c>
      <c r="D1000" s="81"/>
      <c r="E1000" s="112" t="str">
        <f>IF(AND(LEN(D1000)&gt;0,LEN(C1000)&gt;0),"ERROR - please do not enter internal order AND cost centre",IF(LEN(C1000)&gt;0,VLOOKUP(C1000,'Account Codes'!$E$2:$F$5001,2,FALSE),IF(LEN(D1000)&gt;0,VLOOKUP(D1000,'Account Codes'!$H$2:$I$12186,2,FALSE),"")))</f>
        <v/>
      </c>
      <c r="F1000" s="81"/>
      <c r="G1000" s="61"/>
      <c r="H1000" s="112" t="str">
        <f>IF(LEN(G1000)=0,"",VLOOKUP(VALUE(G1000),'Account Codes'!$A$2:$C$788,2,FALSE))</f>
        <v/>
      </c>
      <c r="I1000" s="50"/>
      <c r="J1000" s="184" t="s">
        <v>18</v>
      </c>
      <c r="K1000" s="51"/>
      <c r="L1000" s="102">
        <f t="shared" si="120"/>
        <v>0</v>
      </c>
      <c r="M1000" s="122">
        <f t="shared" si="121"/>
        <v>0</v>
      </c>
      <c r="N1000" s="51"/>
      <c r="O1000" s="51"/>
      <c r="P1000" s="122">
        <f t="shared" si="122"/>
        <v>0</v>
      </c>
      <c r="Q1000" s="179"/>
      <c r="R1000" s="175"/>
      <c r="S1000" s="176" t="str">
        <f t="shared" si="123"/>
        <v/>
      </c>
      <c r="T1000" s="65" t="str">
        <f t="shared" si="124"/>
        <v/>
      </c>
      <c r="U1000">
        <f t="shared" si="125"/>
        <v>0</v>
      </c>
      <c r="W1000" s="175" t="str">
        <f t="shared" si="126"/>
        <v/>
      </c>
    </row>
    <row r="1001" spans="1:23" ht="15" x14ac:dyDescent="0.2">
      <c r="A1001" s="102">
        <v>978</v>
      </c>
      <c r="B1001" s="104" t="str">
        <f>IF(G1001="","",VLOOKUP(G1001,'Account Codes'!$A$2:$C$788,3,FALSE))</f>
        <v/>
      </c>
      <c r="C1001" s="183" t="str">
        <f t="shared" si="127"/>
        <v/>
      </c>
      <c r="D1001" s="81"/>
      <c r="E1001" s="112" t="str">
        <f>IF(AND(LEN(D1001)&gt;0,LEN(C1001)&gt;0),"ERROR - please do not enter internal order AND cost centre",IF(LEN(C1001)&gt;0,VLOOKUP(C1001,'Account Codes'!$E$2:$F$5001,2,FALSE),IF(LEN(D1001)&gt;0,VLOOKUP(D1001,'Account Codes'!$H$2:$I$12186,2,FALSE),"")))</f>
        <v/>
      </c>
      <c r="F1001" s="81"/>
      <c r="G1001" s="61"/>
      <c r="H1001" s="112" t="str">
        <f>IF(LEN(G1001)=0,"",VLOOKUP(VALUE(G1001),'Account Codes'!$A$2:$C$788,2,FALSE))</f>
        <v/>
      </c>
      <c r="I1001" s="50"/>
      <c r="J1001" s="184" t="s">
        <v>18</v>
      </c>
      <c r="K1001" s="51"/>
      <c r="L1001" s="102">
        <f t="shared" si="120"/>
        <v>0</v>
      </c>
      <c r="M1001" s="122">
        <f t="shared" si="121"/>
        <v>0</v>
      </c>
      <c r="N1001" s="51"/>
      <c r="O1001" s="51"/>
      <c r="P1001" s="122">
        <f t="shared" si="122"/>
        <v>0</v>
      </c>
      <c r="Q1001" s="179"/>
      <c r="R1001" s="175"/>
      <c r="S1001" s="176" t="str">
        <f t="shared" si="123"/>
        <v/>
      </c>
      <c r="T1001" s="65" t="str">
        <f t="shared" si="124"/>
        <v/>
      </c>
      <c r="U1001">
        <f t="shared" si="125"/>
        <v>0</v>
      </c>
      <c r="W1001" s="175" t="str">
        <f t="shared" si="126"/>
        <v/>
      </c>
    </row>
    <row r="1002" spans="1:23" ht="15" x14ac:dyDescent="0.2">
      <c r="A1002" s="102">
        <v>979</v>
      </c>
      <c r="B1002" s="104" t="str">
        <f>IF(G1002="","",VLOOKUP(G1002,'Account Codes'!$A$2:$C$788,3,FALSE))</f>
        <v/>
      </c>
      <c r="C1002" s="183" t="str">
        <f t="shared" si="127"/>
        <v/>
      </c>
      <c r="D1002" s="81"/>
      <c r="E1002" s="111" t="str">
        <f>IF(AND(LEN(D1002)&gt;0,LEN(C1002)&gt;0),"ERROR - please do not enter internal order AND cost centre",IF(LEN(C1002)&gt;0,VLOOKUP(C1002,'Account Codes'!$E$2:$F$5001,2,FALSE),IF(LEN(D1002)&gt;0,VLOOKUP(D1002,'Account Codes'!$H$2:$I$12186,2,FALSE),"")))</f>
        <v/>
      </c>
      <c r="F1002" s="123"/>
      <c r="G1002" s="61"/>
      <c r="H1002" s="111" t="str">
        <f>IF(LEN(G1002)=0,"",VLOOKUP(VALUE(G1002),'Account Codes'!$A$2:$C$788,2,FALSE))</f>
        <v/>
      </c>
      <c r="I1002" s="50"/>
      <c r="J1002" s="184" t="s">
        <v>18</v>
      </c>
      <c r="K1002" s="51"/>
      <c r="L1002" s="102">
        <f t="shared" si="120"/>
        <v>0</v>
      </c>
      <c r="M1002" s="122">
        <f t="shared" si="121"/>
        <v>0</v>
      </c>
      <c r="N1002" s="51"/>
      <c r="O1002" s="51"/>
      <c r="P1002" s="122">
        <f t="shared" si="122"/>
        <v>0</v>
      </c>
      <c r="Q1002" s="179"/>
      <c r="R1002" s="175"/>
      <c r="S1002" s="176" t="str">
        <f t="shared" si="123"/>
        <v/>
      </c>
      <c r="T1002" s="65" t="str">
        <f t="shared" si="124"/>
        <v/>
      </c>
      <c r="U1002">
        <f t="shared" si="125"/>
        <v>0</v>
      </c>
      <c r="W1002" s="175" t="str">
        <f t="shared" si="126"/>
        <v/>
      </c>
    </row>
    <row r="1003" spans="1:23" x14ac:dyDescent="0.2">
      <c r="M1003"/>
      <c r="P1003"/>
      <c r="Q1003"/>
      <c r="R1003"/>
      <c r="T1003" s="65" t="str">
        <f t="shared" ref="T1003" si="128">IF(G1003="","",IF(O1003="",1,""))</f>
        <v/>
      </c>
      <c r="U1003">
        <f t="shared" ref="U1003" si="129">SUM(S1003:T1003)</f>
        <v>0</v>
      </c>
      <c r="W1003" s="175" t="str">
        <f t="shared" si="126"/>
        <v/>
      </c>
    </row>
    <row r="1004" spans="1:23" x14ac:dyDescent="0.2">
      <c r="M1004"/>
      <c r="P1004"/>
      <c r="Q1004"/>
      <c r="R1004"/>
      <c r="T1004" s="65"/>
    </row>
    <row r="1005" spans="1:23" x14ac:dyDescent="0.2">
      <c r="M1005"/>
      <c r="P1005"/>
      <c r="Q1005"/>
      <c r="R1005"/>
      <c r="T1005" s="65"/>
    </row>
    <row r="1006" spans="1:23" x14ac:dyDescent="0.2">
      <c r="M1006"/>
      <c r="P1006"/>
      <c r="Q1006"/>
      <c r="R1006"/>
    </row>
  </sheetData>
  <sheetProtection sheet="1" formatCells="0"/>
  <mergeCells count="20">
    <mergeCell ref="I22:I23"/>
    <mergeCell ref="J22:J23"/>
    <mergeCell ref="C22:C23"/>
    <mergeCell ref="E22:E23"/>
    <mergeCell ref="F22:F23"/>
    <mergeCell ref="G22:G23"/>
    <mergeCell ref="H22:H23"/>
    <mergeCell ref="D22:D23"/>
    <mergeCell ref="Q3:Q7"/>
    <mergeCell ref="K6:M6"/>
    <mergeCell ref="N22:N23"/>
    <mergeCell ref="O22:O23"/>
    <mergeCell ref="K2:M2"/>
    <mergeCell ref="K3:M3"/>
    <mergeCell ref="K4:M4"/>
    <mergeCell ref="K5:M5"/>
    <mergeCell ref="Q22:Q23"/>
    <mergeCell ref="L22:L23"/>
    <mergeCell ref="M22:M23"/>
    <mergeCell ref="P22:P23"/>
  </mergeCells>
  <phoneticPr fontId="6" type="noConversion"/>
  <dataValidations count="1">
    <dataValidation type="list" showInputMessage="1" showErrorMessage="1" sqref="N24:N1002" xr:uid="{49C977C1-F92E-4489-B29B-EBEC18466F22}">
      <formula1>$S$1:$S$9</formula1>
    </dataValidation>
  </dataValidations>
  <printOptions horizontalCentered="1" verticalCentered="1"/>
  <pageMargins left="0.35433070866141736" right="0.35433070866141736" top="0.59055118110236227" bottom="0.59055118110236227" header="0.51181102362204722" footer="0.51181102362204722"/>
  <pageSetup paperSize="9" scale="56" fitToHeight="0" orientation="landscape"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3DAD60-8273-4716-BCFD-D10B89FB692D}">
          <x14:formula1>
            <xm:f>List!$A:$A</xm:f>
          </x14:formula1>
          <xm:sqref>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655"/>
  <sheetViews>
    <sheetView topLeftCell="A149" workbookViewId="0">
      <selection activeCell="D89" sqref="D89"/>
    </sheetView>
  </sheetViews>
  <sheetFormatPr defaultColWidth="9.28515625" defaultRowHeight="12.75" x14ac:dyDescent="0.2"/>
  <cols>
    <col min="1" max="1" width="10.28515625" bestFit="1" customWidth="1"/>
    <col min="2" max="2" width="55" bestFit="1" customWidth="1"/>
    <col min="3" max="3" width="2" bestFit="1" customWidth="1"/>
    <col min="5" max="5" width="14.28515625" bestFit="1" customWidth="1"/>
    <col min="6" max="6" width="25" bestFit="1" customWidth="1"/>
    <col min="8" max="8" width="13.42578125" bestFit="1" customWidth="1"/>
    <col min="9" max="9" width="49.28515625" bestFit="1" customWidth="1"/>
  </cols>
  <sheetData>
    <row r="1" spans="1:9" x14ac:dyDescent="0.2">
      <c r="A1" t="s">
        <v>65</v>
      </c>
      <c r="B1" t="s">
        <v>66</v>
      </c>
      <c r="E1" t="s">
        <v>194</v>
      </c>
      <c r="F1" t="s">
        <v>66</v>
      </c>
      <c r="H1" t="s">
        <v>195</v>
      </c>
      <c r="I1" t="s">
        <v>66</v>
      </c>
    </row>
    <row r="2" spans="1:9" ht="15" x14ac:dyDescent="0.25">
      <c r="A2">
        <v>10100</v>
      </c>
      <c r="B2" t="s">
        <v>67</v>
      </c>
      <c r="C2" t="s">
        <v>24666</v>
      </c>
      <c r="E2">
        <v>10473</v>
      </c>
      <c r="F2" t="s">
        <v>22893</v>
      </c>
      <c r="H2" s="107" t="s">
        <v>196</v>
      </c>
      <c r="I2" s="107" t="s">
        <v>12451</v>
      </c>
    </row>
    <row r="3" spans="1:9" ht="15" x14ac:dyDescent="0.25">
      <c r="A3">
        <v>10110</v>
      </c>
      <c r="B3" t="s">
        <v>68</v>
      </c>
      <c r="C3" t="s">
        <v>24666</v>
      </c>
      <c r="E3">
        <v>14829</v>
      </c>
      <c r="F3" t="s">
        <v>22773</v>
      </c>
      <c r="H3" s="107" t="s">
        <v>197</v>
      </c>
      <c r="I3" s="107" t="s">
        <v>12452</v>
      </c>
    </row>
    <row r="4" spans="1:9" ht="15" x14ac:dyDescent="0.25">
      <c r="A4">
        <v>10180</v>
      </c>
      <c r="B4" t="s">
        <v>18873</v>
      </c>
      <c r="C4" t="s">
        <v>24666</v>
      </c>
      <c r="E4">
        <v>100000</v>
      </c>
      <c r="F4" t="s">
        <v>18968</v>
      </c>
      <c r="H4" s="107" t="s">
        <v>198</v>
      </c>
      <c r="I4" s="107" t="s">
        <v>12453</v>
      </c>
    </row>
    <row r="5" spans="1:9" ht="15" x14ac:dyDescent="0.25">
      <c r="A5">
        <v>10190</v>
      </c>
      <c r="B5" t="s">
        <v>18874</v>
      </c>
      <c r="C5" t="s">
        <v>24666</v>
      </c>
      <c r="E5">
        <v>100001</v>
      </c>
      <c r="F5" t="s">
        <v>18969</v>
      </c>
      <c r="H5" s="107" t="s">
        <v>199</v>
      </c>
      <c r="I5" s="107" t="s">
        <v>12453</v>
      </c>
    </row>
    <row r="6" spans="1:9" ht="15" x14ac:dyDescent="0.25">
      <c r="A6">
        <v>10400</v>
      </c>
      <c r="B6" t="s">
        <v>70</v>
      </c>
      <c r="C6" t="s">
        <v>24666</v>
      </c>
      <c r="E6">
        <v>100002</v>
      </c>
      <c r="F6" t="s">
        <v>23557</v>
      </c>
      <c r="H6" s="107" t="s">
        <v>200</v>
      </c>
      <c r="I6" s="107" t="s">
        <v>12453</v>
      </c>
    </row>
    <row r="7" spans="1:9" ht="15" x14ac:dyDescent="0.25">
      <c r="A7">
        <v>10408</v>
      </c>
      <c r="B7" t="s">
        <v>18875</v>
      </c>
      <c r="C7" t="s">
        <v>24666</v>
      </c>
      <c r="E7">
        <v>100003</v>
      </c>
      <c r="F7" t="s">
        <v>18970</v>
      </c>
      <c r="H7" s="107" t="s">
        <v>201</v>
      </c>
      <c r="I7" s="107" t="s">
        <v>12454</v>
      </c>
    </row>
    <row r="8" spans="1:9" ht="15" x14ac:dyDescent="0.25">
      <c r="A8">
        <v>10409</v>
      </c>
      <c r="B8" t="s">
        <v>18876</v>
      </c>
      <c r="C8" t="s">
        <v>24666</v>
      </c>
      <c r="E8">
        <v>100004</v>
      </c>
      <c r="F8" t="s">
        <v>18971</v>
      </c>
      <c r="H8" s="107" t="s">
        <v>202</v>
      </c>
      <c r="I8" s="107" t="s">
        <v>12455</v>
      </c>
    </row>
    <row r="9" spans="1:9" ht="15" x14ac:dyDescent="0.25">
      <c r="A9">
        <v>10410</v>
      </c>
      <c r="B9" t="s">
        <v>18877</v>
      </c>
      <c r="C9" t="s">
        <v>24666</v>
      </c>
      <c r="E9">
        <v>100006</v>
      </c>
      <c r="F9" t="s">
        <v>18972</v>
      </c>
      <c r="H9" s="107" t="s">
        <v>203</v>
      </c>
      <c r="I9" s="107" t="s">
        <v>12456</v>
      </c>
    </row>
    <row r="10" spans="1:9" ht="15" x14ac:dyDescent="0.25">
      <c r="A10">
        <v>10411</v>
      </c>
      <c r="B10" t="s">
        <v>18878</v>
      </c>
      <c r="C10" t="s">
        <v>24666</v>
      </c>
      <c r="E10">
        <v>100007</v>
      </c>
      <c r="F10" t="s">
        <v>18973</v>
      </c>
      <c r="H10" s="107" t="s">
        <v>204</v>
      </c>
      <c r="I10" s="107" t="s">
        <v>12457</v>
      </c>
    </row>
    <row r="11" spans="1:9" ht="15" x14ac:dyDescent="0.25">
      <c r="A11">
        <v>10418</v>
      </c>
      <c r="B11" t="s">
        <v>18879</v>
      </c>
      <c r="C11" t="s">
        <v>24666</v>
      </c>
      <c r="E11">
        <v>100008</v>
      </c>
      <c r="F11" t="s">
        <v>18974</v>
      </c>
      <c r="H11" s="107" t="s">
        <v>205</v>
      </c>
      <c r="I11" s="107" t="s">
        <v>12458</v>
      </c>
    </row>
    <row r="12" spans="1:9" ht="15" x14ac:dyDescent="0.25">
      <c r="A12">
        <v>10419</v>
      </c>
      <c r="B12" t="s">
        <v>18880</v>
      </c>
      <c r="C12" t="s">
        <v>24666</v>
      </c>
      <c r="E12">
        <v>100009</v>
      </c>
      <c r="F12" t="s">
        <v>11409</v>
      </c>
      <c r="H12" s="107" t="s">
        <v>206</v>
      </c>
      <c r="I12" s="107" t="s">
        <v>12459</v>
      </c>
    </row>
    <row r="13" spans="1:9" ht="15" x14ac:dyDescent="0.25">
      <c r="A13">
        <v>10420</v>
      </c>
      <c r="B13" t="s">
        <v>71</v>
      </c>
      <c r="C13" t="s">
        <v>24666</v>
      </c>
      <c r="E13">
        <v>100010</v>
      </c>
      <c r="F13" t="s">
        <v>18975</v>
      </c>
      <c r="H13" s="107" t="s">
        <v>207</v>
      </c>
      <c r="I13" s="107" t="s">
        <v>12460</v>
      </c>
    </row>
    <row r="14" spans="1:9" ht="15" x14ac:dyDescent="0.25">
      <c r="A14">
        <v>10421</v>
      </c>
      <c r="B14" t="s">
        <v>18881</v>
      </c>
      <c r="C14" t="s">
        <v>24666</v>
      </c>
      <c r="E14">
        <v>100011</v>
      </c>
      <c r="F14" t="s">
        <v>18976</v>
      </c>
      <c r="H14" s="107" t="s">
        <v>208</v>
      </c>
      <c r="I14" s="107" t="s">
        <v>12461</v>
      </c>
    </row>
    <row r="15" spans="1:9" ht="15" x14ac:dyDescent="0.25">
      <c r="A15">
        <v>10423</v>
      </c>
      <c r="B15" t="s">
        <v>18882</v>
      </c>
      <c r="C15" t="s">
        <v>24666</v>
      </c>
      <c r="E15">
        <v>100012</v>
      </c>
      <c r="F15" t="s">
        <v>18977</v>
      </c>
      <c r="H15" s="107" t="s">
        <v>209</v>
      </c>
      <c r="I15" s="107" t="s">
        <v>12462</v>
      </c>
    </row>
    <row r="16" spans="1:9" ht="15" x14ac:dyDescent="0.25">
      <c r="A16">
        <v>10428</v>
      </c>
      <c r="B16" t="s">
        <v>72</v>
      </c>
      <c r="C16" t="s">
        <v>24666</v>
      </c>
      <c r="E16">
        <v>100013</v>
      </c>
      <c r="F16" t="s">
        <v>18978</v>
      </c>
      <c r="H16" s="107" t="s">
        <v>210</v>
      </c>
      <c r="I16" s="107" t="s">
        <v>12463</v>
      </c>
    </row>
    <row r="17" spans="1:9" ht="15" x14ac:dyDescent="0.25">
      <c r="A17">
        <v>10429</v>
      </c>
      <c r="B17" t="s">
        <v>18883</v>
      </c>
      <c r="C17" t="s">
        <v>24666</v>
      </c>
      <c r="E17">
        <v>100014</v>
      </c>
      <c r="F17" t="s">
        <v>23558</v>
      </c>
      <c r="H17" s="107" t="s">
        <v>211</v>
      </c>
      <c r="I17" s="107" t="s">
        <v>12464</v>
      </c>
    </row>
    <row r="18" spans="1:9" ht="15" x14ac:dyDescent="0.25">
      <c r="A18">
        <v>10430</v>
      </c>
      <c r="B18" t="s">
        <v>18884</v>
      </c>
      <c r="C18" t="s">
        <v>24666</v>
      </c>
      <c r="E18">
        <v>100015</v>
      </c>
      <c r="F18" t="s">
        <v>18979</v>
      </c>
      <c r="H18" s="107" t="s">
        <v>212</v>
      </c>
      <c r="I18" s="107" t="s">
        <v>12465</v>
      </c>
    </row>
    <row r="19" spans="1:9" ht="15" x14ac:dyDescent="0.25">
      <c r="A19">
        <v>10431</v>
      </c>
      <c r="B19" t="s">
        <v>18885</v>
      </c>
      <c r="C19" t="s">
        <v>24666</v>
      </c>
      <c r="E19">
        <v>100017</v>
      </c>
      <c r="F19" t="s">
        <v>18980</v>
      </c>
      <c r="H19" s="107" t="s">
        <v>213</v>
      </c>
      <c r="I19" s="107" t="s">
        <v>12466</v>
      </c>
    </row>
    <row r="20" spans="1:9" ht="15" x14ac:dyDescent="0.25">
      <c r="A20">
        <v>10438</v>
      </c>
      <c r="B20" t="s">
        <v>18886</v>
      </c>
      <c r="C20" t="s">
        <v>24666</v>
      </c>
      <c r="E20">
        <v>100018</v>
      </c>
      <c r="F20" t="s">
        <v>18981</v>
      </c>
      <c r="H20" s="107" t="s">
        <v>214</v>
      </c>
      <c r="I20" s="107" t="s">
        <v>12467</v>
      </c>
    </row>
    <row r="21" spans="1:9" ht="15" x14ac:dyDescent="0.25">
      <c r="A21">
        <v>10439</v>
      </c>
      <c r="B21" t="s">
        <v>18887</v>
      </c>
      <c r="C21" t="s">
        <v>24666</v>
      </c>
      <c r="E21">
        <v>100019</v>
      </c>
      <c r="F21" t="s">
        <v>18982</v>
      </c>
      <c r="H21" s="107" t="s">
        <v>215</v>
      </c>
      <c r="I21" s="107" t="s">
        <v>216</v>
      </c>
    </row>
    <row r="22" spans="1:9" ht="15" x14ac:dyDescent="0.25">
      <c r="A22">
        <v>10440</v>
      </c>
      <c r="B22" t="s">
        <v>73</v>
      </c>
      <c r="C22" t="s">
        <v>24666</v>
      </c>
      <c r="E22">
        <v>100020</v>
      </c>
      <c r="F22" t="s">
        <v>18983</v>
      </c>
      <c r="H22" s="107" t="s">
        <v>217</v>
      </c>
      <c r="I22" s="107" t="s">
        <v>12468</v>
      </c>
    </row>
    <row r="23" spans="1:9" ht="15" x14ac:dyDescent="0.25">
      <c r="A23">
        <v>10441</v>
      </c>
      <c r="B23" t="s">
        <v>18888</v>
      </c>
      <c r="C23" t="s">
        <v>24666</v>
      </c>
      <c r="E23">
        <v>100021</v>
      </c>
      <c r="F23" t="s">
        <v>18984</v>
      </c>
      <c r="H23" s="107" t="s">
        <v>218</v>
      </c>
      <c r="I23" s="107" t="s">
        <v>12469</v>
      </c>
    </row>
    <row r="24" spans="1:9" ht="15" x14ac:dyDescent="0.25">
      <c r="A24">
        <v>10448</v>
      </c>
      <c r="B24" t="s">
        <v>74</v>
      </c>
      <c r="C24" t="s">
        <v>24666</v>
      </c>
      <c r="E24">
        <v>100022</v>
      </c>
      <c r="F24" t="s">
        <v>18985</v>
      </c>
      <c r="H24" s="107" t="s">
        <v>219</v>
      </c>
      <c r="I24" s="107" t="s">
        <v>12470</v>
      </c>
    </row>
    <row r="25" spans="1:9" ht="15" x14ac:dyDescent="0.25">
      <c r="A25">
        <v>10449</v>
      </c>
      <c r="B25" t="s">
        <v>18889</v>
      </c>
      <c r="C25" t="s">
        <v>24666</v>
      </c>
      <c r="E25">
        <v>100023</v>
      </c>
      <c r="F25" t="s">
        <v>23559</v>
      </c>
      <c r="H25" s="107" t="s">
        <v>220</v>
      </c>
      <c r="I25" s="107" t="s">
        <v>12471</v>
      </c>
    </row>
    <row r="26" spans="1:9" ht="15" x14ac:dyDescent="0.25">
      <c r="A26">
        <v>10550</v>
      </c>
      <c r="B26" t="s">
        <v>75</v>
      </c>
      <c r="C26" t="s">
        <v>24666</v>
      </c>
      <c r="E26">
        <v>100024</v>
      </c>
      <c r="F26" t="s">
        <v>18986</v>
      </c>
      <c r="H26" s="107" t="s">
        <v>221</v>
      </c>
      <c r="I26" s="107" t="s">
        <v>12472</v>
      </c>
    </row>
    <row r="27" spans="1:9" ht="15" x14ac:dyDescent="0.25">
      <c r="A27">
        <v>10551</v>
      </c>
      <c r="B27" t="s">
        <v>18890</v>
      </c>
      <c r="C27" t="s">
        <v>24666</v>
      </c>
      <c r="E27">
        <v>100025</v>
      </c>
      <c r="F27" t="s">
        <v>18987</v>
      </c>
      <c r="H27" s="107" t="s">
        <v>222</v>
      </c>
      <c r="I27" s="107" t="s">
        <v>12473</v>
      </c>
    </row>
    <row r="28" spans="1:9" ht="15" x14ac:dyDescent="0.25">
      <c r="A28">
        <v>10558</v>
      </c>
      <c r="B28" t="s">
        <v>76</v>
      </c>
      <c r="C28" t="s">
        <v>24666</v>
      </c>
      <c r="E28">
        <v>100026</v>
      </c>
      <c r="F28" t="s">
        <v>18988</v>
      </c>
      <c r="H28" s="107" t="s">
        <v>223</v>
      </c>
      <c r="I28" s="107" t="s">
        <v>12474</v>
      </c>
    </row>
    <row r="29" spans="1:9" ht="15" x14ac:dyDescent="0.25">
      <c r="A29">
        <v>10559</v>
      </c>
      <c r="B29" t="s">
        <v>77</v>
      </c>
      <c r="C29" t="s">
        <v>24666</v>
      </c>
      <c r="E29">
        <v>100027</v>
      </c>
      <c r="F29" t="s">
        <v>23560</v>
      </c>
      <c r="H29" s="107" t="s">
        <v>224</v>
      </c>
      <c r="I29" s="107" t="s">
        <v>12475</v>
      </c>
    </row>
    <row r="30" spans="1:9" ht="15" x14ac:dyDescent="0.25">
      <c r="A30">
        <v>10610</v>
      </c>
      <c r="B30" s="82" t="s">
        <v>18891</v>
      </c>
      <c r="C30" t="s">
        <v>24666</v>
      </c>
      <c r="E30">
        <v>100029</v>
      </c>
      <c r="F30" t="s">
        <v>18989</v>
      </c>
      <c r="H30" s="107" t="s">
        <v>225</v>
      </c>
      <c r="I30" s="107" t="s">
        <v>12476</v>
      </c>
    </row>
    <row r="31" spans="1:9" ht="15" x14ac:dyDescent="0.25">
      <c r="A31">
        <v>10611</v>
      </c>
      <c r="B31" t="s">
        <v>18892</v>
      </c>
      <c r="C31" t="s">
        <v>24666</v>
      </c>
      <c r="E31">
        <v>100030</v>
      </c>
      <c r="F31" t="s">
        <v>18990</v>
      </c>
      <c r="H31" s="107" t="s">
        <v>226</v>
      </c>
      <c r="I31" s="107" t="s">
        <v>12477</v>
      </c>
    </row>
    <row r="32" spans="1:9" ht="15" x14ac:dyDescent="0.25">
      <c r="A32">
        <v>10615</v>
      </c>
      <c r="B32" t="s">
        <v>18893</v>
      </c>
      <c r="C32" t="s">
        <v>24666</v>
      </c>
      <c r="E32">
        <v>100031</v>
      </c>
      <c r="F32" t="s">
        <v>18991</v>
      </c>
      <c r="H32" s="107" t="s">
        <v>227</v>
      </c>
      <c r="I32" s="107" t="s">
        <v>12478</v>
      </c>
    </row>
    <row r="33" spans="1:9" ht="15" x14ac:dyDescent="0.25">
      <c r="A33">
        <v>10618</v>
      </c>
      <c r="B33" t="s">
        <v>18894</v>
      </c>
      <c r="C33" t="s">
        <v>24666</v>
      </c>
      <c r="E33">
        <v>100032</v>
      </c>
      <c r="F33" t="s">
        <v>23561</v>
      </c>
      <c r="H33" s="107" t="s">
        <v>228</v>
      </c>
      <c r="I33" s="107" t="s">
        <v>12479</v>
      </c>
    </row>
    <row r="34" spans="1:9" ht="15" x14ac:dyDescent="0.25">
      <c r="A34">
        <v>10619</v>
      </c>
      <c r="B34" t="s">
        <v>18895</v>
      </c>
      <c r="C34" t="s">
        <v>24666</v>
      </c>
      <c r="E34">
        <v>100033</v>
      </c>
      <c r="F34" t="s">
        <v>11410</v>
      </c>
      <c r="H34" s="107" t="s">
        <v>229</v>
      </c>
      <c r="I34" s="107" t="s">
        <v>12480</v>
      </c>
    </row>
    <row r="35" spans="1:9" ht="15" x14ac:dyDescent="0.25">
      <c r="A35">
        <v>10910</v>
      </c>
      <c r="B35" t="s">
        <v>12449</v>
      </c>
      <c r="C35" t="s">
        <v>24666</v>
      </c>
      <c r="E35">
        <v>100034</v>
      </c>
      <c r="F35" t="s">
        <v>18992</v>
      </c>
      <c r="H35" s="107" t="s">
        <v>230</v>
      </c>
      <c r="I35" s="107" t="s">
        <v>12481</v>
      </c>
    </row>
    <row r="36" spans="1:9" ht="15" x14ac:dyDescent="0.25">
      <c r="A36">
        <v>11000</v>
      </c>
      <c r="B36" t="s">
        <v>78</v>
      </c>
      <c r="C36" t="s">
        <v>24666</v>
      </c>
      <c r="E36">
        <v>100035</v>
      </c>
      <c r="F36" t="s">
        <v>18993</v>
      </c>
      <c r="H36" s="107" t="s">
        <v>231</v>
      </c>
      <c r="I36" s="107" t="s">
        <v>12482</v>
      </c>
    </row>
    <row r="37" spans="1:9" ht="15" x14ac:dyDescent="0.25">
      <c r="A37">
        <v>11010</v>
      </c>
      <c r="B37" t="s">
        <v>18896</v>
      </c>
      <c r="C37" t="s">
        <v>24666</v>
      </c>
      <c r="E37">
        <v>100036</v>
      </c>
      <c r="F37" t="s">
        <v>18994</v>
      </c>
      <c r="H37" s="107" t="s">
        <v>232</v>
      </c>
      <c r="I37" s="107" t="s">
        <v>12483</v>
      </c>
    </row>
    <row r="38" spans="1:9" ht="15" x14ac:dyDescent="0.25">
      <c r="A38">
        <v>11011</v>
      </c>
      <c r="B38" t="s">
        <v>18897</v>
      </c>
      <c r="C38" t="s">
        <v>24666</v>
      </c>
      <c r="E38">
        <v>100037</v>
      </c>
      <c r="F38" t="s">
        <v>18995</v>
      </c>
      <c r="H38" s="107" t="s">
        <v>233</v>
      </c>
      <c r="I38" s="107" t="s">
        <v>12484</v>
      </c>
    </row>
    <row r="39" spans="1:9" ht="15" x14ac:dyDescent="0.25">
      <c r="A39">
        <v>11020</v>
      </c>
      <c r="B39" t="s">
        <v>18898</v>
      </c>
      <c r="C39" t="s">
        <v>24666</v>
      </c>
      <c r="E39">
        <v>100038</v>
      </c>
      <c r="F39" t="s">
        <v>18996</v>
      </c>
      <c r="H39" s="107" t="s">
        <v>234</v>
      </c>
      <c r="I39" s="107" t="s">
        <v>12485</v>
      </c>
    </row>
    <row r="40" spans="1:9" ht="15" x14ac:dyDescent="0.25">
      <c r="A40">
        <v>11070</v>
      </c>
      <c r="B40" t="s">
        <v>18899</v>
      </c>
      <c r="C40" t="s">
        <v>24667</v>
      </c>
      <c r="E40">
        <v>100039</v>
      </c>
      <c r="F40" t="s">
        <v>23562</v>
      </c>
      <c r="H40" s="107" t="s">
        <v>235</v>
      </c>
      <c r="I40" s="107" t="s">
        <v>12486</v>
      </c>
    </row>
    <row r="41" spans="1:9" ht="15" x14ac:dyDescent="0.25">
      <c r="A41">
        <v>11080</v>
      </c>
      <c r="B41" t="s">
        <v>18900</v>
      </c>
      <c r="C41" t="s">
        <v>24667</v>
      </c>
      <c r="E41">
        <v>100040</v>
      </c>
      <c r="F41" t="s">
        <v>18997</v>
      </c>
      <c r="H41" s="107" t="s">
        <v>236</v>
      </c>
      <c r="I41" s="107" t="s">
        <v>12464</v>
      </c>
    </row>
    <row r="42" spans="1:9" ht="15" x14ac:dyDescent="0.25">
      <c r="A42">
        <v>12000</v>
      </c>
      <c r="B42" t="s">
        <v>18901</v>
      </c>
      <c r="C42" t="s">
        <v>24666</v>
      </c>
      <c r="E42">
        <v>100041</v>
      </c>
      <c r="F42" t="s">
        <v>18998</v>
      </c>
      <c r="H42" s="107" t="s">
        <v>237</v>
      </c>
      <c r="I42" s="107" t="s">
        <v>12487</v>
      </c>
    </row>
    <row r="43" spans="1:9" ht="15" x14ac:dyDescent="0.25">
      <c r="A43">
        <v>12030</v>
      </c>
      <c r="B43" t="s">
        <v>80</v>
      </c>
      <c r="C43" t="s">
        <v>24666</v>
      </c>
      <c r="E43">
        <v>100043</v>
      </c>
      <c r="F43" t="s">
        <v>11411</v>
      </c>
      <c r="H43" s="107" t="s">
        <v>238</v>
      </c>
      <c r="I43" s="107" t="s">
        <v>12488</v>
      </c>
    </row>
    <row r="44" spans="1:9" ht="15" x14ac:dyDescent="0.25">
      <c r="A44">
        <v>12050</v>
      </c>
      <c r="B44" t="s">
        <v>81</v>
      </c>
      <c r="C44" t="s">
        <v>24666</v>
      </c>
      <c r="E44">
        <v>100044</v>
      </c>
      <c r="F44" t="s">
        <v>18999</v>
      </c>
      <c r="H44" s="107" t="s">
        <v>239</v>
      </c>
      <c r="I44" s="107" t="s">
        <v>12489</v>
      </c>
    </row>
    <row r="45" spans="1:9" ht="15" x14ac:dyDescent="0.25">
      <c r="A45">
        <v>12061</v>
      </c>
      <c r="B45" t="s">
        <v>82</v>
      </c>
      <c r="C45" t="s">
        <v>24666</v>
      </c>
      <c r="E45">
        <v>100045</v>
      </c>
      <c r="F45" t="s">
        <v>23563</v>
      </c>
      <c r="H45" s="107" t="s">
        <v>240</v>
      </c>
      <c r="I45" s="107" t="s">
        <v>241</v>
      </c>
    </row>
    <row r="46" spans="1:9" ht="15" x14ac:dyDescent="0.25">
      <c r="A46">
        <v>12070</v>
      </c>
      <c r="B46" t="s">
        <v>18902</v>
      </c>
      <c r="C46" t="s">
        <v>24666</v>
      </c>
      <c r="E46">
        <v>100046</v>
      </c>
      <c r="F46" t="s">
        <v>19000</v>
      </c>
      <c r="H46" s="107" t="s">
        <v>242</v>
      </c>
      <c r="I46" s="107" t="s">
        <v>243</v>
      </c>
    </row>
    <row r="47" spans="1:9" ht="15" x14ac:dyDescent="0.25">
      <c r="A47">
        <v>12080</v>
      </c>
      <c r="B47" t="s">
        <v>18899</v>
      </c>
      <c r="C47" t="s">
        <v>24666</v>
      </c>
      <c r="E47">
        <v>100048</v>
      </c>
      <c r="F47" t="s">
        <v>19001</v>
      </c>
      <c r="H47" s="107" t="s">
        <v>244</v>
      </c>
      <c r="I47" s="107" t="s">
        <v>245</v>
      </c>
    </row>
    <row r="48" spans="1:9" ht="15" x14ac:dyDescent="0.25">
      <c r="A48">
        <v>12090</v>
      </c>
      <c r="B48" t="s">
        <v>18900</v>
      </c>
      <c r="C48" t="s">
        <v>24666</v>
      </c>
      <c r="E48">
        <v>100049</v>
      </c>
      <c r="F48" t="s">
        <v>19002</v>
      </c>
      <c r="H48" s="107" t="s">
        <v>246</v>
      </c>
      <c r="I48" s="107" t="s">
        <v>247</v>
      </c>
    </row>
    <row r="49" spans="1:9" ht="15" x14ac:dyDescent="0.25">
      <c r="A49">
        <v>13000</v>
      </c>
      <c r="B49" t="s">
        <v>83</v>
      </c>
      <c r="C49" t="s">
        <v>24666</v>
      </c>
      <c r="E49">
        <v>100050</v>
      </c>
      <c r="F49" t="s">
        <v>19003</v>
      </c>
      <c r="H49" s="107" t="s">
        <v>248</v>
      </c>
      <c r="I49" s="107" t="s">
        <v>249</v>
      </c>
    </row>
    <row r="50" spans="1:9" ht="15" x14ac:dyDescent="0.25">
      <c r="A50">
        <v>13010</v>
      </c>
      <c r="B50" t="s">
        <v>18903</v>
      </c>
      <c r="C50" t="s">
        <v>24666</v>
      </c>
      <c r="E50">
        <v>100051</v>
      </c>
      <c r="F50" t="s">
        <v>19004</v>
      </c>
      <c r="H50" s="107" t="s">
        <v>250</v>
      </c>
      <c r="I50" s="107" t="s">
        <v>251</v>
      </c>
    </row>
    <row r="51" spans="1:9" ht="15" x14ac:dyDescent="0.25">
      <c r="A51">
        <v>13070</v>
      </c>
      <c r="B51" t="s">
        <v>152</v>
      </c>
      <c r="C51" t="s">
        <v>24666</v>
      </c>
      <c r="E51">
        <v>100052</v>
      </c>
      <c r="F51" t="s">
        <v>19005</v>
      </c>
      <c r="H51" s="107" t="s">
        <v>252</v>
      </c>
      <c r="I51" s="107" t="s">
        <v>253</v>
      </c>
    </row>
    <row r="52" spans="1:9" ht="15" x14ac:dyDescent="0.25">
      <c r="A52">
        <v>20000</v>
      </c>
      <c r="B52" t="s">
        <v>84</v>
      </c>
      <c r="C52" t="s">
        <v>24666</v>
      </c>
      <c r="E52">
        <v>100053</v>
      </c>
      <c r="F52" t="s">
        <v>19006</v>
      </c>
      <c r="H52" s="107" t="s">
        <v>254</v>
      </c>
      <c r="I52" s="107" t="s">
        <v>255</v>
      </c>
    </row>
    <row r="53" spans="1:9" ht="15" x14ac:dyDescent="0.25">
      <c r="A53">
        <v>20100</v>
      </c>
      <c r="B53" t="s">
        <v>85</v>
      </c>
      <c r="C53" t="s">
        <v>24666</v>
      </c>
      <c r="E53">
        <v>100054</v>
      </c>
      <c r="F53" t="s">
        <v>19007</v>
      </c>
      <c r="H53" s="107" t="s">
        <v>256</v>
      </c>
      <c r="I53" s="107" t="s">
        <v>257</v>
      </c>
    </row>
    <row r="54" spans="1:9" ht="15" x14ac:dyDescent="0.25">
      <c r="A54">
        <v>20110</v>
      </c>
      <c r="B54" t="s">
        <v>18904</v>
      </c>
      <c r="C54" t="s">
        <v>24666</v>
      </c>
      <c r="E54">
        <v>100056</v>
      </c>
      <c r="F54" t="s">
        <v>19008</v>
      </c>
      <c r="H54" s="107" t="s">
        <v>258</v>
      </c>
      <c r="I54" s="107" t="s">
        <v>259</v>
      </c>
    </row>
    <row r="55" spans="1:9" ht="15" x14ac:dyDescent="0.25">
      <c r="A55">
        <v>20200</v>
      </c>
      <c r="B55" t="s">
        <v>86</v>
      </c>
      <c r="C55" t="s">
        <v>24666</v>
      </c>
      <c r="E55">
        <v>100057</v>
      </c>
      <c r="F55" t="s">
        <v>19009</v>
      </c>
      <c r="H55" s="107" t="s">
        <v>260</v>
      </c>
      <c r="I55" s="107" t="s">
        <v>261</v>
      </c>
    </row>
    <row r="56" spans="1:9" ht="15" x14ac:dyDescent="0.25">
      <c r="A56">
        <v>20210</v>
      </c>
      <c r="B56" t="s">
        <v>87</v>
      </c>
      <c r="C56" t="s">
        <v>24666</v>
      </c>
      <c r="E56">
        <v>100058</v>
      </c>
      <c r="F56" t="s">
        <v>19010</v>
      </c>
      <c r="H56" s="107" t="s">
        <v>262</v>
      </c>
      <c r="I56" s="107" t="s">
        <v>263</v>
      </c>
    </row>
    <row r="57" spans="1:9" ht="15" x14ac:dyDescent="0.25">
      <c r="A57">
        <v>20230</v>
      </c>
      <c r="B57" t="s">
        <v>88</v>
      </c>
      <c r="C57" t="s">
        <v>24666</v>
      </c>
      <c r="E57">
        <v>100059</v>
      </c>
      <c r="F57" t="s">
        <v>19011</v>
      </c>
      <c r="H57" s="107" t="s">
        <v>264</v>
      </c>
      <c r="I57" s="107" t="s">
        <v>265</v>
      </c>
    </row>
    <row r="58" spans="1:9" ht="15" x14ac:dyDescent="0.25">
      <c r="A58">
        <v>20241</v>
      </c>
      <c r="B58" s="59" t="s">
        <v>89</v>
      </c>
      <c r="C58" t="s">
        <v>24666</v>
      </c>
      <c r="E58">
        <v>100060</v>
      </c>
      <c r="F58" t="s">
        <v>11412</v>
      </c>
      <c r="H58" s="107" t="s">
        <v>266</v>
      </c>
      <c r="I58" s="107" t="s">
        <v>267</v>
      </c>
    </row>
    <row r="59" spans="1:9" ht="15" x14ac:dyDescent="0.25">
      <c r="A59">
        <v>20310</v>
      </c>
      <c r="B59" t="s">
        <v>90</v>
      </c>
      <c r="C59" t="s">
        <v>24666</v>
      </c>
      <c r="E59">
        <v>100061</v>
      </c>
      <c r="F59" t="s">
        <v>19012</v>
      </c>
      <c r="H59" s="107" t="s">
        <v>269</v>
      </c>
      <c r="I59" s="107" t="s">
        <v>270</v>
      </c>
    </row>
    <row r="60" spans="1:9" ht="15" x14ac:dyDescent="0.25">
      <c r="A60">
        <v>20320</v>
      </c>
      <c r="B60" t="s">
        <v>18905</v>
      </c>
      <c r="C60" t="s">
        <v>24666</v>
      </c>
      <c r="E60">
        <v>100062</v>
      </c>
      <c r="F60" t="s">
        <v>19013</v>
      </c>
      <c r="H60" s="107" t="s">
        <v>271</v>
      </c>
      <c r="I60" s="107" t="s">
        <v>272</v>
      </c>
    </row>
    <row r="61" spans="1:9" ht="15" x14ac:dyDescent="0.25">
      <c r="A61">
        <v>20330</v>
      </c>
      <c r="B61" t="s">
        <v>18906</v>
      </c>
      <c r="C61" t="s">
        <v>24666</v>
      </c>
      <c r="E61">
        <v>100063</v>
      </c>
      <c r="F61" t="s">
        <v>19014</v>
      </c>
      <c r="H61" s="107" t="s">
        <v>273</v>
      </c>
      <c r="I61" s="107" t="s">
        <v>274</v>
      </c>
    </row>
    <row r="62" spans="1:9" ht="15" x14ac:dyDescent="0.25">
      <c r="A62">
        <v>20331</v>
      </c>
      <c r="B62" t="s">
        <v>18907</v>
      </c>
      <c r="C62" t="s">
        <v>24666</v>
      </c>
      <c r="E62">
        <v>100064</v>
      </c>
      <c r="F62" t="s">
        <v>19015</v>
      </c>
      <c r="H62" s="107" t="s">
        <v>275</v>
      </c>
      <c r="I62" s="107" t="s">
        <v>276</v>
      </c>
    </row>
    <row r="63" spans="1:9" ht="15" x14ac:dyDescent="0.25">
      <c r="A63">
        <v>20340</v>
      </c>
      <c r="B63" t="s">
        <v>18908</v>
      </c>
      <c r="C63" t="s">
        <v>24666</v>
      </c>
      <c r="E63">
        <v>100065</v>
      </c>
      <c r="F63" t="s">
        <v>19016</v>
      </c>
      <c r="H63" s="107" t="s">
        <v>277</v>
      </c>
      <c r="I63" s="107" t="s">
        <v>278</v>
      </c>
    </row>
    <row r="64" spans="1:9" ht="15" x14ac:dyDescent="0.25">
      <c r="A64">
        <v>20350</v>
      </c>
      <c r="B64" t="s">
        <v>18909</v>
      </c>
      <c r="C64" t="s">
        <v>24666</v>
      </c>
      <c r="E64">
        <v>100067</v>
      </c>
      <c r="F64" t="s">
        <v>19017</v>
      </c>
      <c r="H64" s="107" t="s">
        <v>279</v>
      </c>
      <c r="I64" s="107" t="s">
        <v>280</v>
      </c>
    </row>
    <row r="65" spans="1:9" ht="15" x14ac:dyDescent="0.25">
      <c r="A65">
        <v>20500</v>
      </c>
      <c r="B65" t="s">
        <v>18910</v>
      </c>
      <c r="C65" t="s">
        <v>24666</v>
      </c>
      <c r="E65">
        <v>100068</v>
      </c>
      <c r="F65" t="s">
        <v>19018</v>
      </c>
      <c r="H65" s="107" t="s">
        <v>281</v>
      </c>
      <c r="I65" s="107" t="s">
        <v>282</v>
      </c>
    </row>
    <row r="66" spans="1:9" ht="15" x14ac:dyDescent="0.25">
      <c r="A66">
        <v>20600</v>
      </c>
      <c r="B66" t="s">
        <v>18911</v>
      </c>
      <c r="C66" t="s">
        <v>24666</v>
      </c>
      <c r="E66">
        <v>100069</v>
      </c>
      <c r="F66" t="s">
        <v>19019</v>
      </c>
      <c r="H66" s="107" t="s">
        <v>283</v>
      </c>
      <c r="I66" s="107" t="s">
        <v>12490</v>
      </c>
    </row>
    <row r="67" spans="1:9" ht="15" x14ac:dyDescent="0.25">
      <c r="A67">
        <v>20610</v>
      </c>
      <c r="B67" t="s">
        <v>91</v>
      </c>
      <c r="C67" t="s">
        <v>24666</v>
      </c>
      <c r="E67">
        <v>100070</v>
      </c>
      <c r="F67" t="s">
        <v>19020</v>
      </c>
      <c r="H67" s="107" t="s">
        <v>284</v>
      </c>
      <c r="I67" s="107" t="s">
        <v>12491</v>
      </c>
    </row>
    <row r="68" spans="1:9" ht="15" x14ac:dyDescent="0.25">
      <c r="A68">
        <v>20620</v>
      </c>
      <c r="B68" t="s">
        <v>92</v>
      </c>
      <c r="C68" t="s">
        <v>24666</v>
      </c>
      <c r="E68">
        <v>100071</v>
      </c>
      <c r="F68" t="s">
        <v>23564</v>
      </c>
      <c r="H68" s="107" t="s">
        <v>285</v>
      </c>
      <c r="I68" s="107" t="s">
        <v>12492</v>
      </c>
    </row>
    <row r="69" spans="1:9" ht="15" x14ac:dyDescent="0.25">
      <c r="A69">
        <v>20800</v>
      </c>
      <c r="B69" t="s">
        <v>93</v>
      </c>
      <c r="C69" t="s">
        <v>24666</v>
      </c>
      <c r="E69">
        <v>100072</v>
      </c>
      <c r="F69" t="s">
        <v>19021</v>
      </c>
      <c r="H69" s="107" t="s">
        <v>286</v>
      </c>
      <c r="I69" s="107" t="s">
        <v>12493</v>
      </c>
    </row>
    <row r="70" spans="1:9" ht="15" x14ac:dyDescent="0.25">
      <c r="A70">
        <v>20810</v>
      </c>
      <c r="B70" t="s">
        <v>94</v>
      </c>
      <c r="C70" t="s">
        <v>24666</v>
      </c>
      <c r="E70">
        <v>100074</v>
      </c>
      <c r="F70" t="s">
        <v>19022</v>
      </c>
      <c r="H70" s="107" t="s">
        <v>288</v>
      </c>
      <c r="I70" s="107" t="s">
        <v>12494</v>
      </c>
    </row>
    <row r="71" spans="1:9" ht="15" x14ac:dyDescent="0.25">
      <c r="A71">
        <v>20820</v>
      </c>
      <c r="B71" t="s">
        <v>18912</v>
      </c>
      <c r="C71" t="s">
        <v>24666</v>
      </c>
      <c r="E71">
        <v>100075</v>
      </c>
      <c r="F71" t="s">
        <v>19023</v>
      </c>
      <c r="H71" s="107" t="s">
        <v>289</v>
      </c>
      <c r="I71" s="107" t="s">
        <v>12495</v>
      </c>
    </row>
    <row r="72" spans="1:9" ht="15" x14ac:dyDescent="0.25">
      <c r="A72">
        <v>20830</v>
      </c>
      <c r="B72" t="s">
        <v>95</v>
      </c>
      <c r="C72" t="s">
        <v>24666</v>
      </c>
      <c r="E72">
        <v>100076</v>
      </c>
      <c r="F72" t="s">
        <v>19024</v>
      </c>
      <c r="H72" s="107" t="s">
        <v>290</v>
      </c>
      <c r="I72" s="107" t="s">
        <v>12496</v>
      </c>
    </row>
    <row r="73" spans="1:9" ht="15" x14ac:dyDescent="0.25">
      <c r="A73">
        <v>20900</v>
      </c>
      <c r="B73" t="s">
        <v>96</v>
      </c>
      <c r="C73" t="s">
        <v>24666</v>
      </c>
      <c r="E73">
        <v>100077</v>
      </c>
      <c r="F73" t="s">
        <v>19025</v>
      </c>
      <c r="H73" s="107" t="s">
        <v>291</v>
      </c>
      <c r="I73" s="107" t="s">
        <v>292</v>
      </c>
    </row>
    <row r="74" spans="1:9" ht="15" x14ac:dyDescent="0.25">
      <c r="A74">
        <v>30030</v>
      </c>
      <c r="B74" t="s">
        <v>18913</v>
      </c>
      <c r="C74" t="s">
        <v>24666</v>
      </c>
      <c r="E74">
        <v>100078</v>
      </c>
      <c r="F74" t="s">
        <v>19026</v>
      </c>
      <c r="H74" s="107" t="s">
        <v>293</v>
      </c>
      <c r="I74" s="107" t="s">
        <v>294</v>
      </c>
    </row>
    <row r="75" spans="1:9" ht="15" x14ac:dyDescent="0.25">
      <c r="A75">
        <v>30220</v>
      </c>
      <c r="B75" t="s">
        <v>18914</v>
      </c>
      <c r="C75" t="s">
        <v>24666</v>
      </c>
      <c r="E75">
        <v>100079</v>
      </c>
      <c r="F75" t="s">
        <v>19027</v>
      </c>
      <c r="H75" s="107" t="s">
        <v>295</v>
      </c>
      <c r="I75" s="107" t="s">
        <v>12497</v>
      </c>
    </row>
    <row r="76" spans="1:9" ht="15" x14ac:dyDescent="0.25">
      <c r="A76" s="82">
        <v>30400</v>
      </c>
      <c r="B76" s="82" t="s">
        <v>98</v>
      </c>
      <c r="C76" t="s">
        <v>24666</v>
      </c>
      <c r="E76">
        <v>100080</v>
      </c>
      <c r="F76" t="s">
        <v>23565</v>
      </c>
      <c r="H76" s="107" t="s">
        <v>297</v>
      </c>
      <c r="I76" s="107" t="s">
        <v>12498</v>
      </c>
    </row>
    <row r="77" spans="1:9" ht="15" x14ac:dyDescent="0.25">
      <c r="A77">
        <v>40000</v>
      </c>
      <c r="B77" t="s">
        <v>99</v>
      </c>
      <c r="C77" t="s">
        <v>24666</v>
      </c>
      <c r="E77">
        <v>100081</v>
      </c>
      <c r="F77" t="s">
        <v>23566</v>
      </c>
      <c r="H77" s="107" t="s">
        <v>298</v>
      </c>
      <c r="I77" s="107" t="s">
        <v>12499</v>
      </c>
    </row>
    <row r="78" spans="1:9" ht="15" x14ac:dyDescent="0.25">
      <c r="A78">
        <v>40010</v>
      </c>
      <c r="B78" t="s">
        <v>18916</v>
      </c>
      <c r="C78" t="s">
        <v>24666</v>
      </c>
      <c r="E78">
        <v>100082</v>
      </c>
      <c r="F78" t="s">
        <v>23567</v>
      </c>
      <c r="H78" s="107" t="s">
        <v>299</v>
      </c>
      <c r="I78" s="107" t="s">
        <v>12500</v>
      </c>
    </row>
    <row r="79" spans="1:9" ht="15" x14ac:dyDescent="0.25">
      <c r="A79">
        <v>40020</v>
      </c>
      <c r="B79" t="s">
        <v>100</v>
      </c>
      <c r="C79" t="s">
        <v>24666</v>
      </c>
      <c r="E79">
        <v>100084</v>
      </c>
      <c r="F79" t="s">
        <v>19028</v>
      </c>
      <c r="H79" s="107" t="s">
        <v>300</v>
      </c>
      <c r="I79" s="107" t="s">
        <v>12501</v>
      </c>
    </row>
    <row r="80" spans="1:9" ht="15" x14ac:dyDescent="0.25">
      <c r="A80">
        <v>40041</v>
      </c>
      <c r="B80" t="s">
        <v>101</v>
      </c>
      <c r="C80" t="s">
        <v>24666</v>
      </c>
      <c r="E80">
        <v>100085</v>
      </c>
      <c r="F80" t="s">
        <v>19029</v>
      </c>
      <c r="H80" s="107" t="s">
        <v>301</v>
      </c>
      <c r="I80" s="107" t="s">
        <v>12502</v>
      </c>
    </row>
    <row r="81" spans="1:9" ht="15" x14ac:dyDescent="0.25">
      <c r="A81">
        <v>40060</v>
      </c>
      <c r="B81" t="s">
        <v>18917</v>
      </c>
      <c r="C81" t="s">
        <v>24666</v>
      </c>
      <c r="E81">
        <v>100086</v>
      </c>
      <c r="F81" t="s">
        <v>19030</v>
      </c>
      <c r="H81" s="107" t="s">
        <v>302</v>
      </c>
      <c r="I81" s="107" t="s">
        <v>12503</v>
      </c>
    </row>
    <row r="82" spans="1:9" ht="15" x14ac:dyDescent="0.25">
      <c r="A82">
        <v>40180</v>
      </c>
      <c r="B82" t="s">
        <v>18918</v>
      </c>
      <c r="C82" t="s">
        <v>24666</v>
      </c>
      <c r="E82">
        <v>100087</v>
      </c>
      <c r="F82" t="s">
        <v>19031</v>
      </c>
      <c r="H82" s="107" t="s">
        <v>303</v>
      </c>
      <c r="I82" s="107" t="s">
        <v>12504</v>
      </c>
    </row>
    <row r="83" spans="1:9" ht="15" x14ac:dyDescent="0.25">
      <c r="A83">
        <v>40210</v>
      </c>
      <c r="B83" t="s">
        <v>18919</v>
      </c>
      <c r="C83" t="s">
        <v>24666</v>
      </c>
      <c r="E83">
        <v>100088</v>
      </c>
      <c r="F83" t="s">
        <v>19032</v>
      </c>
      <c r="H83" s="107" t="s">
        <v>304</v>
      </c>
      <c r="I83" s="107" t="s">
        <v>12505</v>
      </c>
    </row>
    <row r="84" spans="1:9" ht="15" x14ac:dyDescent="0.25">
      <c r="A84">
        <v>40220</v>
      </c>
      <c r="B84" t="s">
        <v>18920</v>
      </c>
      <c r="C84" t="s">
        <v>24666</v>
      </c>
      <c r="E84">
        <v>100089</v>
      </c>
      <c r="F84" t="s">
        <v>19033</v>
      </c>
      <c r="H84" s="107" t="s">
        <v>305</v>
      </c>
      <c r="I84" s="107" t="s">
        <v>12506</v>
      </c>
    </row>
    <row r="85" spans="1:9" ht="15" x14ac:dyDescent="0.25">
      <c r="A85">
        <v>40230</v>
      </c>
      <c r="B85" t="s">
        <v>18921</v>
      </c>
      <c r="C85" t="s">
        <v>24666</v>
      </c>
      <c r="E85">
        <v>100090</v>
      </c>
      <c r="F85" t="s">
        <v>19034</v>
      </c>
      <c r="H85" s="107" t="s">
        <v>306</v>
      </c>
      <c r="I85" s="107" t="s">
        <v>12507</v>
      </c>
    </row>
    <row r="86" spans="1:9" ht="15" x14ac:dyDescent="0.25">
      <c r="A86">
        <v>40240</v>
      </c>
      <c r="B86" t="s">
        <v>18922</v>
      </c>
      <c r="C86" t="s">
        <v>24666</v>
      </c>
      <c r="E86">
        <v>100091</v>
      </c>
      <c r="F86" t="s">
        <v>23568</v>
      </c>
      <c r="H86" s="107" t="s">
        <v>307</v>
      </c>
      <c r="I86" s="107" t="s">
        <v>12508</v>
      </c>
    </row>
    <row r="87" spans="1:9" ht="15" x14ac:dyDescent="0.25">
      <c r="A87">
        <v>41000</v>
      </c>
      <c r="B87" t="s">
        <v>104</v>
      </c>
      <c r="C87" t="s">
        <v>24666</v>
      </c>
      <c r="E87">
        <v>100092</v>
      </c>
      <c r="F87" t="s">
        <v>19035</v>
      </c>
      <c r="H87" s="107" t="s">
        <v>308</v>
      </c>
      <c r="I87" s="107" t="s">
        <v>12509</v>
      </c>
    </row>
    <row r="88" spans="1:9" ht="15" x14ac:dyDescent="0.25">
      <c r="A88">
        <v>41010</v>
      </c>
      <c r="B88" t="s">
        <v>105</v>
      </c>
      <c r="C88" t="s">
        <v>24666</v>
      </c>
      <c r="E88">
        <v>100093</v>
      </c>
      <c r="F88" t="s">
        <v>19036</v>
      </c>
      <c r="H88" s="107" t="s">
        <v>309</v>
      </c>
      <c r="I88" s="107" t="s">
        <v>12510</v>
      </c>
    </row>
    <row r="89" spans="1:9" ht="15" x14ac:dyDescent="0.25">
      <c r="A89">
        <v>41030</v>
      </c>
      <c r="B89" t="s">
        <v>18923</v>
      </c>
      <c r="C89" t="s">
        <v>24666</v>
      </c>
      <c r="E89">
        <v>100094</v>
      </c>
      <c r="F89" t="s">
        <v>19037</v>
      </c>
      <c r="H89" s="107" t="s">
        <v>310</v>
      </c>
      <c r="I89" s="107" t="s">
        <v>311</v>
      </c>
    </row>
    <row r="90" spans="1:9" ht="15" x14ac:dyDescent="0.25">
      <c r="A90">
        <v>41040</v>
      </c>
      <c r="B90" t="s">
        <v>153</v>
      </c>
      <c r="C90" t="s">
        <v>24666</v>
      </c>
      <c r="E90">
        <v>100095</v>
      </c>
      <c r="F90" t="s">
        <v>19038</v>
      </c>
      <c r="H90" s="107" t="s">
        <v>312</v>
      </c>
      <c r="I90" s="107" t="s">
        <v>313</v>
      </c>
    </row>
    <row r="91" spans="1:9" ht="15" x14ac:dyDescent="0.25">
      <c r="A91">
        <v>41050</v>
      </c>
      <c r="B91" t="s">
        <v>18924</v>
      </c>
      <c r="C91" t="s">
        <v>24666</v>
      </c>
      <c r="E91">
        <v>100096</v>
      </c>
      <c r="F91" t="s">
        <v>19039</v>
      </c>
      <c r="H91" s="107" t="s">
        <v>314</v>
      </c>
      <c r="I91" s="107" t="s">
        <v>12511</v>
      </c>
    </row>
    <row r="92" spans="1:9" ht="15" x14ac:dyDescent="0.25">
      <c r="A92">
        <v>41060</v>
      </c>
      <c r="B92" t="s">
        <v>154</v>
      </c>
      <c r="C92" t="s">
        <v>24666</v>
      </c>
      <c r="E92">
        <v>100097</v>
      </c>
      <c r="F92" t="s">
        <v>19040</v>
      </c>
      <c r="H92" s="107" t="s">
        <v>315</v>
      </c>
      <c r="I92" s="107" t="s">
        <v>12512</v>
      </c>
    </row>
    <row r="93" spans="1:9" ht="15" x14ac:dyDescent="0.25">
      <c r="A93">
        <v>41070</v>
      </c>
      <c r="B93" t="s">
        <v>18925</v>
      </c>
      <c r="C93" t="s">
        <v>24666</v>
      </c>
      <c r="E93">
        <v>100098</v>
      </c>
      <c r="F93" t="s">
        <v>19041</v>
      </c>
      <c r="H93" s="107" t="s">
        <v>317</v>
      </c>
      <c r="I93" s="107" t="s">
        <v>12513</v>
      </c>
    </row>
    <row r="94" spans="1:9" ht="15" x14ac:dyDescent="0.25">
      <c r="A94">
        <v>41080</v>
      </c>
      <c r="B94" t="s">
        <v>155</v>
      </c>
      <c r="C94" t="s">
        <v>24666</v>
      </c>
      <c r="E94">
        <v>100099</v>
      </c>
      <c r="F94" t="s">
        <v>19042</v>
      </c>
      <c r="H94" s="107" t="s">
        <v>318</v>
      </c>
      <c r="I94" s="107" t="s">
        <v>12514</v>
      </c>
    </row>
    <row r="95" spans="1:9" ht="15" x14ac:dyDescent="0.25">
      <c r="A95">
        <v>41510</v>
      </c>
      <c r="B95" t="s">
        <v>18926</v>
      </c>
      <c r="C95" t="s">
        <v>24666</v>
      </c>
      <c r="E95">
        <v>100100</v>
      </c>
      <c r="F95" t="s">
        <v>19043</v>
      </c>
      <c r="H95" s="107" t="s">
        <v>319</v>
      </c>
      <c r="I95" s="107" t="s">
        <v>12515</v>
      </c>
    </row>
    <row r="96" spans="1:9" ht="15" x14ac:dyDescent="0.25">
      <c r="A96">
        <v>42020</v>
      </c>
      <c r="B96" t="s">
        <v>106</v>
      </c>
      <c r="C96" t="s">
        <v>24666</v>
      </c>
      <c r="E96">
        <v>100101</v>
      </c>
      <c r="F96" t="s">
        <v>19044</v>
      </c>
      <c r="H96" s="107" t="s">
        <v>320</v>
      </c>
      <c r="I96" s="107" t="s">
        <v>12516</v>
      </c>
    </row>
    <row r="97" spans="1:9" ht="15" x14ac:dyDescent="0.25">
      <c r="A97">
        <v>42030</v>
      </c>
      <c r="B97" t="s">
        <v>18927</v>
      </c>
      <c r="C97" t="s">
        <v>24666</v>
      </c>
      <c r="E97">
        <v>100102</v>
      </c>
      <c r="F97" t="s">
        <v>19045</v>
      </c>
      <c r="H97" s="107" t="s">
        <v>321</v>
      </c>
      <c r="I97" s="107" t="s">
        <v>12517</v>
      </c>
    </row>
    <row r="98" spans="1:9" ht="15" x14ac:dyDescent="0.25">
      <c r="A98">
        <v>42500</v>
      </c>
      <c r="B98" t="s">
        <v>107</v>
      </c>
      <c r="C98" t="s">
        <v>24666</v>
      </c>
      <c r="E98">
        <v>100103</v>
      </c>
      <c r="F98" t="s">
        <v>19046</v>
      </c>
      <c r="H98" s="107" t="s">
        <v>322</v>
      </c>
      <c r="I98" s="107" t="s">
        <v>12518</v>
      </c>
    </row>
    <row r="99" spans="1:9" ht="15" x14ac:dyDescent="0.25">
      <c r="A99">
        <v>42566</v>
      </c>
      <c r="B99" t="s">
        <v>18928</v>
      </c>
      <c r="C99" t="s">
        <v>24666</v>
      </c>
      <c r="E99">
        <v>100104</v>
      </c>
      <c r="F99" t="s">
        <v>19047</v>
      </c>
      <c r="H99" s="107" t="s">
        <v>323</v>
      </c>
      <c r="I99" s="107" t="s">
        <v>12519</v>
      </c>
    </row>
    <row r="100" spans="1:9" ht="15" x14ac:dyDescent="0.25">
      <c r="A100">
        <v>42570</v>
      </c>
      <c r="B100" t="s">
        <v>109</v>
      </c>
      <c r="C100" t="s">
        <v>24666</v>
      </c>
      <c r="E100">
        <v>100105</v>
      </c>
      <c r="F100" t="s">
        <v>19048</v>
      </c>
      <c r="H100" s="107" t="s">
        <v>324</v>
      </c>
      <c r="I100" s="107" t="s">
        <v>12520</v>
      </c>
    </row>
    <row r="101" spans="1:9" ht="15" x14ac:dyDescent="0.25">
      <c r="A101">
        <v>42670</v>
      </c>
      <c r="B101" t="s">
        <v>24955</v>
      </c>
      <c r="C101" t="s">
        <v>24666</v>
      </c>
      <c r="E101">
        <v>100106</v>
      </c>
      <c r="F101" t="s">
        <v>23569</v>
      </c>
      <c r="H101" s="107" t="s">
        <v>325</v>
      </c>
      <c r="I101" s="107" t="s">
        <v>12521</v>
      </c>
    </row>
    <row r="102" spans="1:9" ht="15" x14ac:dyDescent="0.25">
      <c r="A102">
        <v>43000</v>
      </c>
      <c r="B102" t="s">
        <v>110</v>
      </c>
      <c r="C102" t="s">
        <v>24666</v>
      </c>
      <c r="E102">
        <v>100107</v>
      </c>
      <c r="F102" t="s">
        <v>19049</v>
      </c>
      <c r="H102" s="107" t="s">
        <v>326</v>
      </c>
      <c r="I102" s="107" t="s">
        <v>12522</v>
      </c>
    </row>
    <row r="103" spans="1:9" ht="15" x14ac:dyDescent="0.25">
      <c r="A103">
        <v>43010</v>
      </c>
      <c r="B103" t="s">
        <v>18929</v>
      </c>
      <c r="C103" t="s">
        <v>24666</v>
      </c>
      <c r="E103">
        <v>100108</v>
      </c>
      <c r="F103" t="s">
        <v>19050</v>
      </c>
      <c r="H103" s="107" t="s">
        <v>327</v>
      </c>
      <c r="I103" s="107" t="s">
        <v>12523</v>
      </c>
    </row>
    <row r="104" spans="1:9" ht="15" x14ac:dyDescent="0.25">
      <c r="A104">
        <v>43040</v>
      </c>
      <c r="B104" t="s">
        <v>111</v>
      </c>
      <c r="C104" t="s">
        <v>24666</v>
      </c>
      <c r="E104">
        <v>100109</v>
      </c>
      <c r="F104" t="s">
        <v>19051</v>
      </c>
      <c r="H104" s="107" t="s">
        <v>328</v>
      </c>
      <c r="I104" s="107" t="s">
        <v>12524</v>
      </c>
    </row>
    <row r="105" spans="1:9" ht="15" x14ac:dyDescent="0.25">
      <c r="A105">
        <v>43050</v>
      </c>
      <c r="B105" t="s">
        <v>112</v>
      </c>
      <c r="C105" t="s">
        <v>24666</v>
      </c>
      <c r="E105">
        <v>100110</v>
      </c>
      <c r="F105" t="s">
        <v>19052</v>
      </c>
      <c r="H105" s="107" t="s">
        <v>329</v>
      </c>
      <c r="I105" s="107" t="s">
        <v>12525</v>
      </c>
    </row>
    <row r="106" spans="1:9" ht="15" x14ac:dyDescent="0.25">
      <c r="A106">
        <v>43060</v>
      </c>
      <c r="B106" t="s">
        <v>24954</v>
      </c>
      <c r="C106" t="s">
        <v>24666</v>
      </c>
      <c r="E106">
        <v>100111</v>
      </c>
      <c r="F106" t="s">
        <v>19053</v>
      </c>
      <c r="H106" s="107" t="s">
        <v>330</v>
      </c>
      <c r="I106" s="107" t="s">
        <v>12526</v>
      </c>
    </row>
    <row r="107" spans="1:9" ht="15" x14ac:dyDescent="0.25">
      <c r="A107">
        <v>43070</v>
      </c>
      <c r="B107" t="s">
        <v>113</v>
      </c>
      <c r="C107" t="s">
        <v>24666</v>
      </c>
      <c r="E107">
        <v>100112</v>
      </c>
      <c r="F107" t="s">
        <v>19054</v>
      </c>
      <c r="H107" s="107" t="s">
        <v>331</v>
      </c>
      <c r="I107" s="107" t="s">
        <v>12527</v>
      </c>
    </row>
    <row r="108" spans="1:9" ht="15" x14ac:dyDescent="0.25">
      <c r="A108">
        <v>43130</v>
      </c>
      <c r="B108" t="s">
        <v>18930</v>
      </c>
      <c r="C108" t="s">
        <v>24666</v>
      </c>
      <c r="E108">
        <v>100113</v>
      </c>
      <c r="F108" t="s">
        <v>19055</v>
      </c>
      <c r="H108" s="107" t="s">
        <v>332</v>
      </c>
      <c r="I108" s="107" t="s">
        <v>12528</v>
      </c>
    </row>
    <row r="109" spans="1:9" ht="15" x14ac:dyDescent="0.25">
      <c r="A109">
        <v>43140</v>
      </c>
      <c r="B109" t="s">
        <v>18931</v>
      </c>
      <c r="C109" t="s">
        <v>24666</v>
      </c>
      <c r="E109">
        <v>100114</v>
      </c>
      <c r="F109" t="s">
        <v>19056</v>
      </c>
      <c r="H109" s="107" t="s">
        <v>333</v>
      </c>
      <c r="I109" s="107" t="s">
        <v>12529</v>
      </c>
    </row>
    <row r="110" spans="1:9" ht="15" x14ac:dyDescent="0.25">
      <c r="A110">
        <v>44020</v>
      </c>
      <c r="B110" t="s">
        <v>114</v>
      </c>
      <c r="C110" t="s">
        <v>24666</v>
      </c>
      <c r="E110">
        <v>100115</v>
      </c>
      <c r="F110" t="s">
        <v>19057</v>
      </c>
      <c r="H110" s="107" t="s">
        <v>334</v>
      </c>
      <c r="I110" s="107" t="s">
        <v>12530</v>
      </c>
    </row>
    <row r="111" spans="1:9" ht="15" x14ac:dyDescent="0.25">
      <c r="A111">
        <v>46000</v>
      </c>
      <c r="B111" t="s">
        <v>18932</v>
      </c>
      <c r="C111" t="s">
        <v>24666</v>
      </c>
      <c r="E111">
        <v>100116</v>
      </c>
      <c r="F111" t="s">
        <v>19058</v>
      </c>
      <c r="H111" s="107" t="s">
        <v>335</v>
      </c>
      <c r="I111" s="107" t="s">
        <v>12531</v>
      </c>
    </row>
    <row r="112" spans="1:9" ht="15" x14ac:dyDescent="0.25">
      <c r="A112">
        <v>47020</v>
      </c>
      <c r="B112" t="s">
        <v>115</v>
      </c>
      <c r="C112" t="s">
        <v>24666</v>
      </c>
      <c r="E112">
        <v>100117</v>
      </c>
      <c r="F112" t="s">
        <v>19059</v>
      </c>
      <c r="H112" s="107" t="s">
        <v>336</v>
      </c>
      <c r="I112" s="107" t="s">
        <v>12532</v>
      </c>
    </row>
    <row r="113" spans="1:9" ht="15" x14ac:dyDescent="0.25">
      <c r="A113">
        <v>47233</v>
      </c>
      <c r="B113" t="s">
        <v>116</v>
      </c>
      <c r="C113" t="s">
        <v>24666</v>
      </c>
      <c r="E113">
        <v>100118</v>
      </c>
      <c r="F113" t="s">
        <v>19060</v>
      </c>
      <c r="H113" s="107" t="s">
        <v>337</v>
      </c>
      <c r="I113" s="107" t="s">
        <v>12533</v>
      </c>
    </row>
    <row r="114" spans="1:9" ht="15" x14ac:dyDescent="0.25">
      <c r="A114">
        <v>47510</v>
      </c>
      <c r="B114" t="s">
        <v>18933</v>
      </c>
      <c r="C114" t="s">
        <v>24666</v>
      </c>
      <c r="E114">
        <v>100119</v>
      </c>
      <c r="F114" t="s">
        <v>19061</v>
      </c>
      <c r="H114" s="107" t="s">
        <v>338</v>
      </c>
      <c r="I114" s="107" t="s">
        <v>12534</v>
      </c>
    </row>
    <row r="115" spans="1:9" ht="15" x14ac:dyDescent="0.25">
      <c r="A115">
        <v>47520</v>
      </c>
      <c r="B115" t="s">
        <v>18934</v>
      </c>
      <c r="C115" t="s">
        <v>21</v>
      </c>
      <c r="E115">
        <v>100120</v>
      </c>
      <c r="F115" t="s">
        <v>19062</v>
      </c>
      <c r="H115" s="107" t="s">
        <v>339</v>
      </c>
      <c r="I115" s="107" t="s">
        <v>12535</v>
      </c>
    </row>
    <row r="116" spans="1:9" ht="15" x14ac:dyDescent="0.25">
      <c r="A116">
        <v>47640</v>
      </c>
      <c r="B116" t="s">
        <v>117</v>
      </c>
      <c r="C116" t="s">
        <v>24666</v>
      </c>
      <c r="E116">
        <v>100121</v>
      </c>
      <c r="F116" t="s">
        <v>19063</v>
      </c>
      <c r="H116" s="107" t="s">
        <v>340</v>
      </c>
      <c r="I116" s="107" t="s">
        <v>12536</v>
      </c>
    </row>
    <row r="117" spans="1:9" ht="15" x14ac:dyDescent="0.25">
      <c r="A117">
        <v>53500</v>
      </c>
      <c r="B117" t="s">
        <v>125</v>
      </c>
      <c r="C117" t="s">
        <v>24666</v>
      </c>
      <c r="E117">
        <v>100123</v>
      </c>
      <c r="F117" t="s">
        <v>19064</v>
      </c>
      <c r="H117" s="107" t="s">
        <v>341</v>
      </c>
      <c r="I117" s="107" t="s">
        <v>342</v>
      </c>
    </row>
    <row r="118" spans="1:9" ht="15" x14ac:dyDescent="0.25">
      <c r="A118">
        <v>55030</v>
      </c>
      <c r="B118" t="s">
        <v>126</v>
      </c>
      <c r="C118" t="s">
        <v>24666</v>
      </c>
      <c r="E118">
        <v>100124</v>
      </c>
      <c r="F118" t="s">
        <v>19065</v>
      </c>
      <c r="H118" s="107" t="s">
        <v>343</v>
      </c>
      <c r="I118" s="107" t="s">
        <v>12537</v>
      </c>
    </row>
    <row r="119" spans="1:9" ht="15" x14ac:dyDescent="0.25">
      <c r="A119">
        <v>55070</v>
      </c>
      <c r="B119" t="s">
        <v>18937</v>
      </c>
      <c r="C119" t="s">
        <v>24666</v>
      </c>
      <c r="E119">
        <v>100125</v>
      </c>
      <c r="F119" t="s">
        <v>23570</v>
      </c>
      <c r="H119" s="107" t="s">
        <v>344</v>
      </c>
      <c r="I119" s="107" t="s">
        <v>12538</v>
      </c>
    </row>
    <row r="120" spans="1:9" ht="15" x14ac:dyDescent="0.25">
      <c r="A120">
        <v>55090</v>
      </c>
      <c r="B120" t="s">
        <v>128</v>
      </c>
      <c r="C120" t="s">
        <v>24666</v>
      </c>
      <c r="E120">
        <v>100126</v>
      </c>
      <c r="F120" t="s">
        <v>19066</v>
      </c>
      <c r="H120" s="107" t="s">
        <v>345</v>
      </c>
      <c r="I120" s="107" t="s">
        <v>12539</v>
      </c>
    </row>
    <row r="121" spans="1:9" ht="15" x14ac:dyDescent="0.25">
      <c r="A121">
        <v>55091</v>
      </c>
      <c r="B121" t="s">
        <v>18938</v>
      </c>
      <c r="C121" t="s">
        <v>24666</v>
      </c>
      <c r="E121">
        <v>100127</v>
      </c>
      <c r="F121" t="s">
        <v>19067</v>
      </c>
      <c r="H121" s="107" t="s">
        <v>346</v>
      </c>
      <c r="I121" s="107" t="s">
        <v>12540</v>
      </c>
    </row>
    <row r="122" spans="1:9" ht="15" x14ac:dyDescent="0.25">
      <c r="A122">
        <v>57800</v>
      </c>
      <c r="B122" t="s">
        <v>18940</v>
      </c>
      <c r="C122" t="s">
        <v>24666</v>
      </c>
      <c r="E122">
        <v>100128</v>
      </c>
      <c r="F122" t="s">
        <v>19068</v>
      </c>
      <c r="H122" s="107" t="s">
        <v>347</v>
      </c>
      <c r="I122" s="107" t="s">
        <v>12541</v>
      </c>
    </row>
    <row r="123" spans="1:9" ht="15" x14ac:dyDescent="0.25">
      <c r="A123">
        <v>57810</v>
      </c>
      <c r="B123" t="s">
        <v>18941</v>
      </c>
      <c r="C123" t="s">
        <v>24666</v>
      </c>
      <c r="E123">
        <v>100129</v>
      </c>
      <c r="F123" t="s">
        <v>11413</v>
      </c>
      <c r="H123" s="107" t="s">
        <v>348</v>
      </c>
      <c r="I123" s="107" t="s">
        <v>12542</v>
      </c>
    </row>
    <row r="124" spans="1:9" ht="15" x14ac:dyDescent="0.25">
      <c r="A124">
        <v>57820</v>
      </c>
      <c r="B124" t="s">
        <v>18942</v>
      </c>
      <c r="C124" t="s">
        <v>24666</v>
      </c>
      <c r="E124">
        <v>100130</v>
      </c>
      <c r="F124" t="s">
        <v>19069</v>
      </c>
      <c r="H124" s="107" t="s">
        <v>349</v>
      </c>
      <c r="I124" s="107" t="s">
        <v>12543</v>
      </c>
    </row>
    <row r="125" spans="1:9" ht="15" x14ac:dyDescent="0.25">
      <c r="A125" s="132">
        <v>70020</v>
      </c>
      <c r="B125" s="132" t="s">
        <v>18943</v>
      </c>
      <c r="C125" s="132" t="s">
        <v>24667</v>
      </c>
      <c r="E125">
        <v>100131</v>
      </c>
      <c r="F125" t="s">
        <v>19070</v>
      </c>
      <c r="H125" s="107" t="s">
        <v>350</v>
      </c>
      <c r="I125" s="107" t="s">
        <v>12544</v>
      </c>
    </row>
    <row r="126" spans="1:9" ht="15" x14ac:dyDescent="0.25">
      <c r="A126" s="132">
        <v>70080</v>
      </c>
      <c r="B126" s="132" t="s">
        <v>18944</v>
      </c>
      <c r="C126" s="132" t="s">
        <v>24667</v>
      </c>
      <c r="E126">
        <v>100132</v>
      </c>
      <c r="F126" t="s">
        <v>19071</v>
      </c>
      <c r="H126" s="107" t="s">
        <v>351</v>
      </c>
      <c r="I126" s="107" t="s">
        <v>12545</v>
      </c>
    </row>
    <row r="127" spans="1:9" ht="15" x14ac:dyDescent="0.25">
      <c r="A127">
        <v>71020</v>
      </c>
      <c r="B127" t="s">
        <v>18945</v>
      </c>
      <c r="C127" t="s">
        <v>24667</v>
      </c>
      <c r="E127">
        <v>100133</v>
      </c>
      <c r="F127" t="s">
        <v>19072</v>
      </c>
      <c r="H127" s="107" t="s">
        <v>352</v>
      </c>
      <c r="I127" s="107" t="s">
        <v>12546</v>
      </c>
    </row>
    <row r="128" spans="1:9" ht="15" x14ac:dyDescent="0.25">
      <c r="A128">
        <v>71030</v>
      </c>
      <c r="B128" t="s">
        <v>130</v>
      </c>
      <c r="C128" t="s">
        <v>24667</v>
      </c>
      <c r="E128">
        <v>100134</v>
      </c>
      <c r="F128" t="s">
        <v>19073</v>
      </c>
      <c r="H128" s="107" t="s">
        <v>353</v>
      </c>
      <c r="I128" s="107" t="s">
        <v>12547</v>
      </c>
    </row>
    <row r="129" spans="1:9" ht="15" x14ac:dyDescent="0.25">
      <c r="A129">
        <v>71060</v>
      </c>
      <c r="B129" t="s">
        <v>18946</v>
      </c>
      <c r="C129" t="s">
        <v>24667</v>
      </c>
      <c r="E129">
        <v>100135</v>
      </c>
      <c r="F129" t="s">
        <v>19074</v>
      </c>
      <c r="H129" s="107" t="s">
        <v>354</v>
      </c>
      <c r="I129" s="107" t="s">
        <v>12548</v>
      </c>
    </row>
    <row r="130" spans="1:9" ht="15" x14ac:dyDescent="0.25">
      <c r="A130">
        <v>71061</v>
      </c>
      <c r="B130" t="s">
        <v>18947</v>
      </c>
      <c r="C130" t="s">
        <v>24667</v>
      </c>
      <c r="E130">
        <v>100136</v>
      </c>
      <c r="F130" t="s">
        <v>19075</v>
      </c>
      <c r="H130" s="107" t="s">
        <v>355</v>
      </c>
      <c r="I130" s="107" t="s">
        <v>12549</v>
      </c>
    </row>
    <row r="131" spans="1:9" ht="15" x14ac:dyDescent="0.25">
      <c r="A131">
        <v>71070</v>
      </c>
      <c r="B131" t="s">
        <v>131</v>
      </c>
      <c r="C131" t="s">
        <v>24667</v>
      </c>
      <c r="E131">
        <v>100137</v>
      </c>
      <c r="F131" t="s">
        <v>19076</v>
      </c>
      <c r="H131" s="107" t="s">
        <v>356</v>
      </c>
      <c r="I131" s="107" t="s">
        <v>12550</v>
      </c>
    </row>
    <row r="132" spans="1:9" ht="15" x14ac:dyDescent="0.25">
      <c r="A132">
        <v>71080</v>
      </c>
      <c r="B132" t="s">
        <v>18948</v>
      </c>
      <c r="C132" t="s">
        <v>24667</v>
      </c>
      <c r="E132">
        <v>100139</v>
      </c>
      <c r="F132" t="s">
        <v>11414</v>
      </c>
      <c r="H132" s="107" t="s">
        <v>357</v>
      </c>
      <c r="I132" s="107" t="s">
        <v>12551</v>
      </c>
    </row>
    <row r="133" spans="1:9" ht="15" x14ac:dyDescent="0.25">
      <c r="A133">
        <v>71081</v>
      </c>
      <c r="B133" t="s">
        <v>18949</v>
      </c>
      <c r="C133" t="s">
        <v>21</v>
      </c>
      <c r="E133">
        <v>100140</v>
      </c>
      <c r="F133" t="s">
        <v>11415</v>
      </c>
      <c r="H133" s="107" t="s">
        <v>358</v>
      </c>
      <c r="I133" s="107" t="s">
        <v>12542</v>
      </c>
    </row>
    <row r="134" spans="1:9" ht="15" x14ac:dyDescent="0.25">
      <c r="A134">
        <v>71082</v>
      </c>
      <c r="B134" t="s">
        <v>18950</v>
      </c>
      <c r="C134" t="s">
        <v>21</v>
      </c>
      <c r="E134">
        <v>100141</v>
      </c>
      <c r="F134" t="s">
        <v>19077</v>
      </c>
      <c r="H134" s="107" t="s">
        <v>359</v>
      </c>
      <c r="I134" s="107" t="s">
        <v>12552</v>
      </c>
    </row>
    <row r="135" spans="1:9" ht="15" x14ac:dyDescent="0.25">
      <c r="A135">
        <v>71090</v>
      </c>
      <c r="B135" t="s">
        <v>18951</v>
      </c>
      <c r="C135" t="s">
        <v>24667</v>
      </c>
      <c r="E135">
        <v>100142</v>
      </c>
      <c r="F135" t="s">
        <v>23571</v>
      </c>
      <c r="H135" s="107" t="s">
        <v>360</v>
      </c>
      <c r="I135" s="107" t="s">
        <v>12553</v>
      </c>
    </row>
    <row r="136" spans="1:9" ht="15" x14ac:dyDescent="0.25">
      <c r="A136">
        <v>72000</v>
      </c>
      <c r="B136" t="s">
        <v>132</v>
      </c>
      <c r="C136" t="s">
        <v>24667</v>
      </c>
      <c r="E136">
        <v>100143</v>
      </c>
      <c r="F136" t="s">
        <v>268</v>
      </c>
      <c r="H136" s="107" t="s">
        <v>361</v>
      </c>
      <c r="I136" s="107" t="s">
        <v>12548</v>
      </c>
    </row>
    <row r="137" spans="1:9" ht="15" x14ac:dyDescent="0.25">
      <c r="A137">
        <v>72001</v>
      </c>
      <c r="B137" t="s">
        <v>133</v>
      </c>
      <c r="C137" t="s">
        <v>24667</v>
      </c>
      <c r="E137">
        <v>100144</v>
      </c>
      <c r="F137" t="s">
        <v>23572</v>
      </c>
      <c r="H137" s="107" t="s">
        <v>362</v>
      </c>
      <c r="I137" s="107" t="s">
        <v>12554</v>
      </c>
    </row>
    <row r="138" spans="1:9" ht="15" x14ac:dyDescent="0.25">
      <c r="A138">
        <v>72002</v>
      </c>
      <c r="B138" t="s">
        <v>18952</v>
      </c>
      <c r="C138" t="s">
        <v>24667</v>
      </c>
      <c r="E138">
        <v>100145</v>
      </c>
      <c r="F138" t="s">
        <v>19078</v>
      </c>
      <c r="H138" s="107" t="s">
        <v>363</v>
      </c>
      <c r="I138" s="107" t="s">
        <v>12555</v>
      </c>
    </row>
    <row r="139" spans="1:9" ht="15" x14ac:dyDescent="0.25">
      <c r="A139">
        <v>72005</v>
      </c>
      <c r="B139" t="s">
        <v>18953</v>
      </c>
      <c r="C139" t="s">
        <v>24667</v>
      </c>
      <c r="E139">
        <v>100146</v>
      </c>
      <c r="F139" t="s">
        <v>19079</v>
      </c>
      <c r="H139" s="107" t="s">
        <v>364</v>
      </c>
      <c r="I139" s="107" t="s">
        <v>12556</v>
      </c>
    </row>
    <row r="140" spans="1:9" ht="15" x14ac:dyDescent="0.25">
      <c r="A140">
        <v>72010</v>
      </c>
      <c r="B140" t="s">
        <v>18954</v>
      </c>
      <c r="C140" t="s">
        <v>24667</v>
      </c>
      <c r="E140">
        <v>100147</v>
      </c>
      <c r="F140" t="s">
        <v>19080</v>
      </c>
      <c r="H140" s="107" t="s">
        <v>365</v>
      </c>
      <c r="I140" s="107" t="s">
        <v>12557</v>
      </c>
    </row>
    <row r="141" spans="1:9" ht="15" x14ac:dyDescent="0.25">
      <c r="A141">
        <v>72011</v>
      </c>
      <c r="B141" t="s">
        <v>18955</v>
      </c>
      <c r="C141" t="s">
        <v>24667</v>
      </c>
      <c r="E141">
        <v>100148</v>
      </c>
      <c r="F141" t="s">
        <v>19081</v>
      </c>
      <c r="H141" s="107" t="s">
        <v>366</v>
      </c>
      <c r="I141" s="107" t="s">
        <v>12558</v>
      </c>
    </row>
    <row r="142" spans="1:9" ht="15" x14ac:dyDescent="0.25">
      <c r="A142">
        <v>72016</v>
      </c>
      <c r="B142" t="s">
        <v>18956</v>
      </c>
      <c r="C142" t="s">
        <v>24667</v>
      </c>
      <c r="E142">
        <v>100149</v>
      </c>
      <c r="F142" t="s">
        <v>23573</v>
      </c>
      <c r="H142" s="107" t="s">
        <v>367</v>
      </c>
      <c r="I142" s="107" t="s">
        <v>12559</v>
      </c>
    </row>
    <row r="143" spans="1:9" ht="15" x14ac:dyDescent="0.25">
      <c r="A143">
        <v>72021</v>
      </c>
      <c r="B143" t="s">
        <v>18957</v>
      </c>
      <c r="C143" t="s">
        <v>21</v>
      </c>
      <c r="E143">
        <v>100150</v>
      </c>
      <c r="F143" t="s">
        <v>19082</v>
      </c>
      <c r="H143" s="107" t="s">
        <v>368</v>
      </c>
      <c r="I143" s="107" t="s">
        <v>12560</v>
      </c>
    </row>
    <row r="144" spans="1:9" ht="15" x14ac:dyDescent="0.25">
      <c r="A144">
        <v>73000</v>
      </c>
      <c r="B144" t="s">
        <v>18959</v>
      </c>
      <c r="C144" t="s">
        <v>24667</v>
      </c>
      <c r="E144">
        <v>100151</v>
      </c>
      <c r="F144" t="s">
        <v>19083</v>
      </c>
      <c r="H144" s="107" t="s">
        <v>369</v>
      </c>
      <c r="I144" s="107" t="s">
        <v>12561</v>
      </c>
    </row>
    <row r="145" spans="1:9" ht="15" x14ac:dyDescent="0.25">
      <c r="A145">
        <v>73030</v>
      </c>
      <c r="B145" t="s">
        <v>134</v>
      </c>
      <c r="C145" t="s">
        <v>24667</v>
      </c>
      <c r="E145">
        <v>100152</v>
      </c>
      <c r="F145" t="s">
        <v>19084</v>
      </c>
      <c r="H145" s="107" t="s">
        <v>370</v>
      </c>
      <c r="I145" s="107" t="s">
        <v>12549</v>
      </c>
    </row>
    <row r="146" spans="1:9" ht="15" x14ac:dyDescent="0.25">
      <c r="A146">
        <v>74051</v>
      </c>
      <c r="B146" t="s">
        <v>135</v>
      </c>
      <c r="C146" t="s">
        <v>24667</v>
      </c>
      <c r="E146">
        <v>100153</v>
      </c>
      <c r="F146" t="s">
        <v>23574</v>
      </c>
      <c r="H146" s="107" t="s">
        <v>371</v>
      </c>
      <c r="I146" s="107" t="s">
        <v>12562</v>
      </c>
    </row>
    <row r="147" spans="1:9" ht="15" x14ac:dyDescent="0.25">
      <c r="A147">
        <v>74081</v>
      </c>
      <c r="B147" t="s">
        <v>136</v>
      </c>
      <c r="C147" t="s">
        <v>24667</v>
      </c>
      <c r="E147">
        <v>100154</v>
      </c>
      <c r="F147" t="s">
        <v>19085</v>
      </c>
      <c r="H147" s="107" t="s">
        <v>372</v>
      </c>
      <c r="I147" s="107" t="s">
        <v>12563</v>
      </c>
    </row>
    <row r="148" spans="1:9" ht="15" x14ac:dyDescent="0.25">
      <c r="A148">
        <v>74205</v>
      </c>
      <c r="B148" t="s">
        <v>18960</v>
      </c>
      <c r="C148" t="s">
        <v>24667</v>
      </c>
      <c r="E148">
        <v>100155</v>
      </c>
      <c r="F148" t="s">
        <v>19086</v>
      </c>
      <c r="H148" s="107" t="s">
        <v>373</v>
      </c>
      <c r="I148" s="107" t="s">
        <v>12564</v>
      </c>
    </row>
    <row r="149" spans="1:9" ht="15" x14ac:dyDescent="0.25">
      <c r="A149">
        <v>74210</v>
      </c>
      <c r="B149" t="s">
        <v>18961</v>
      </c>
      <c r="C149" t="s">
        <v>24667</v>
      </c>
      <c r="E149">
        <v>100156</v>
      </c>
      <c r="F149" t="s">
        <v>19087</v>
      </c>
      <c r="H149" s="107" t="s">
        <v>374</v>
      </c>
      <c r="I149" s="107" t="s">
        <v>12565</v>
      </c>
    </row>
    <row r="150" spans="1:9" ht="15" x14ac:dyDescent="0.25">
      <c r="A150">
        <v>75000</v>
      </c>
      <c r="B150" t="s">
        <v>18963</v>
      </c>
      <c r="C150" t="s">
        <v>24667</v>
      </c>
      <c r="E150">
        <v>100157</v>
      </c>
      <c r="F150" t="s">
        <v>19088</v>
      </c>
      <c r="H150" s="107" t="s">
        <v>375</v>
      </c>
      <c r="I150" s="107" t="s">
        <v>12566</v>
      </c>
    </row>
    <row r="151" spans="1:9" ht="15" x14ac:dyDescent="0.25">
      <c r="A151">
        <v>75001</v>
      </c>
      <c r="B151" t="s">
        <v>18964</v>
      </c>
      <c r="C151" t="s">
        <v>24667</v>
      </c>
      <c r="E151">
        <v>100158</v>
      </c>
      <c r="F151" t="s">
        <v>19089</v>
      </c>
      <c r="H151" s="107" t="s">
        <v>376</v>
      </c>
      <c r="I151" s="107" t="s">
        <v>12567</v>
      </c>
    </row>
    <row r="152" spans="1:9" ht="15" x14ac:dyDescent="0.25">
      <c r="A152">
        <v>76010</v>
      </c>
      <c r="B152" t="s">
        <v>139</v>
      </c>
      <c r="C152" t="s">
        <v>24667</v>
      </c>
      <c r="E152">
        <v>100159</v>
      </c>
      <c r="F152" t="s">
        <v>19090</v>
      </c>
      <c r="H152" s="107" t="s">
        <v>377</v>
      </c>
      <c r="I152" s="107" t="s">
        <v>12568</v>
      </c>
    </row>
    <row r="153" spans="1:9" ht="15" x14ac:dyDescent="0.25">
      <c r="A153">
        <v>80001</v>
      </c>
      <c r="B153" t="s">
        <v>18965</v>
      </c>
      <c r="C153" t="s">
        <v>24667</v>
      </c>
      <c r="E153">
        <v>100160</v>
      </c>
      <c r="F153" t="s">
        <v>19091</v>
      </c>
      <c r="H153" s="107" t="s">
        <v>378</v>
      </c>
      <c r="I153" s="107" t="s">
        <v>12569</v>
      </c>
    </row>
    <row r="154" spans="1:9" ht="15" x14ac:dyDescent="0.25">
      <c r="A154">
        <v>80080</v>
      </c>
      <c r="B154" t="s">
        <v>18966</v>
      </c>
      <c r="C154" t="s">
        <v>24667</v>
      </c>
      <c r="E154">
        <v>100161</v>
      </c>
      <c r="F154" t="s">
        <v>19092</v>
      </c>
      <c r="H154" s="107" t="s">
        <v>379</v>
      </c>
      <c r="I154" s="107" t="s">
        <v>12570</v>
      </c>
    </row>
    <row r="155" spans="1:9" ht="15" x14ac:dyDescent="0.25">
      <c r="A155">
        <v>80090</v>
      </c>
      <c r="B155" t="s">
        <v>18967</v>
      </c>
      <c r="C155" t="s">
        <v>21</v>
      </c>
      <c r="E155">
        <v>100162</v>
      </c>
      <c r="F155" t="s">
        <v>23575</v>
      </c>
      <c r="H155" s="107" t="s">
        <v>380</v>
      </c>
      <c r="I155" s="107" t="s">
        <v>12571</v>
      </c>
    </row>
    <row r="156" spans="1:9" ht="15" x14ac:dyDescent="0.25">
      <c r="A156">
        <v>90000</v>
      </c>
      <c r="B156" t="s">
        <v>24794</v>
      </c>
      <c r="C156" t="s">
        <v>21</v>
      </c>
      <c r="E156">
        <v>100164</v>
      </c>
      <c r="F156" t="s">
        <v>23576</v>
      </c>
      <c r="H156" s="107" t="s">
        <v>381</v>
      </c>
      <c r="I156" s="107" t="s">
        <v>12572</v>
      </c>
    </row>
    <row r="157" spans="1:9" ht="15" x14ac:dyDescent="0.25">
      <c r="A157">
        <v>90020</v>
      </c>
      <c r="B157" t="s">
        <v>24795</v>
      </c>
      <c r="C157" t="s">
        <v>21</v>
      </c>
      <c r="E157">
        <v>100165</v>
      </c>
      <c r="F157" t="s">
        <v>19093</v>
      </c>
      <c r="H157" s="107" t="s">
        <v>383</v>
      </c>
      <c r="I157" s="107" t="s">
        <v>12573</v>
      </c>
    </row>
    <row r="158" spans="1:9" ht="15" x14ac:dyDescent="0.25">
      <c r="A158">
        <v>90040</v>
      </c>
      <c r="B158" t="s">
        <v>24796</v>
      </c>
      <c r="C158" t="s">
        <v>21</v>
      </c>
      <c r="E158">
        <v>100167</v>
      </c>
      <c r="F158" t="s">
        <v>19094</v>
      </c>
      <c r="H158" s="107" t="s">
        <v>384</v>
      </c>
      <c r="I158" s="107" t="s">
        <v>12574</v>
      </c>
    </row>
    <row r="159" spans="1:9" ht="15" x14ac:dyDescent="0.25">
      <c r="A159">
        <v>90100</v>
      </c>
      <c r="B159" t="s">
        <v>24797</v>
      </c>
      <c r="C159" t="s">
        <v>21</v>
      </c>
      <c r="E159">
        <v>100168</v>
      </c>
      <c r="F159" t="s">
        <v>19095</v>
      </c>
      <c r="H159" s="107" t="s">
        <v>386</v>
      </c>
      <c r="I159" s="107" t="s">
        <v>12547</v>
      </c>
    </row>
    <row r="160" spans="1:9" ht="15" x14ac:dyDescent="0.25">
      <c r="A160">
        <v>90110</v>
      </c>
      <c r="B160" t="s">
        <v>24798</v>
      </c>
      <c r="C160" t="s">
        <v>21</v>
      </c>
      <c r="E160">
        <v>100169</v>
      </c>
      <c r="F160" t="s">
        <v>19096</v>
      </c>
      <c r="H160" s="107" t="s">
        <v>387</v>
      </c>
      <c r="I160" s="107" t="s">
        <v>12575</v>
      </c>
    </row>
    <row r="161" spans="1:9" ht="15" x14ac:dyDescent="0.25">
      <c r="A161">
        <v>90120</v>
      </c>
      <c r="B161" t="s">
        <v>24799</v>
      </c>
      <c r="C161" t="s">
        <v>21</v>
      </c>
      <c r="E161">
        <v>100170</v>
      </c>
      <c r="F161" t="s">
        <v>19097</v>
      </c>
      <c r="H161" s="107" t="s">
        <v>388</v>
      </c>
      <c r="I161" s="107" t="s">
        <v>12576</v>
      </c>
    </row>
    <row r="162" spans="1:9" ht="15" x14ac:dyDescent="0.25">
      <c r="A162">
        <v>90140</v>
      </c>
      <c r="B162" t="s">
        <v>24800</v>
      </c>
      <c r="C162" t="s">
        <v>21</v>
      </c>
      <c r="E162">
        <v>100171</v>
      </c>
      <c r="F162" t="s">
        <v>23577</v>
      </c>
      <c r="H162" s="107" t="s">
        <v>389</v>
      </c>
      <c r="I162" s="107" t="s">
        <v>12577</v>
      </c>
    </row>
    <row r="163" spans="1:9" ht="15" x14ac:dyDescent="0.25">
      <c r="A163">
        <v>90150</v>
      </c>
      <c r="B163" t="s">
        <v>24801</v>
      </c>
      <c r="C163" t="s">
        <v>21</v>
      </c>
      <c r="E163">
        <v>100172</v>
      </c>
      <c r="F163" t="s">
        <v>287</v>
      </c>
      <c r="H163" s="107" t="s">
        <v>390</v>
      </c>
      <c r="I163" s="107" t="s">
        <v>12578</v>
      </c>
    </row>
    <row r="164" spans="1:9" ht="15" x14ac:dyDescent="0.25">
      <c r="A164">
        <v>90200</v>
      </c>
      <c r="B164" t="s">
        <v>24802</v>
      </c>
      <c r="C164" t="s">
        <v>21</v>
      </c>
      <c r="E164">
        <v>100173</v>
      </c>
      <c r="F164" t="s">
        <v>19098</v>
      </c>
      <c r="H164" s="107" t="s">
        <v>391</v>
      </c>
      <c r="I164" s="107" t="s">
        <v>12579</v>
      </c>
    </row>
    <row r="165" spans="1:9" ht="15" x14ac:dyDescent="0.25">
      <c r="A165">
        <v>90210</v>
      </c>
      <c r="B165" t="s">
        <v>24803</v>
      </c>
      <c r="C165" t="s">
        <v>21</v>
      </c>
      <c r="E165">
        <v>100174</v>
      </c>
      <c r="F165" t="s">
        <v>19099</v>
      </c>
      <c r="H165" s="107" t="s">
        <v>392</v>
      </c>
      <c r="I165" s="107" t="s">
        <v>12580</v>
      </c>
    </row>
    <row r="166" spans="1:9" ht="15" x14ac:dyDescent="0.25">
      <c r="A166">
        <v>90220</v>
      </c>
      <c r="B166" t="s">
        <v>24804</v>
      </c>
      <c r="C166" t="s">
        <v>21</v>
      </c>
      <c r="E166">
        <v>100175</v>
      </c>
      <c r="F166" t="s">
        <v>19100</v>
      </c>
      <c r="H166" s="107" t="s">
        <v>393</v>
      </c>
      <c r="I166" s="107" t="s">
        <v>12581</v>
      </c>
    </row>
    <row r="167" spans="1:9" ht="15" x14ac:dyDescent="0.25">
      <c r="A167">
        <v>90300</v>
      </c>
      <c r="B167" t="s">
        <v>24956</v>
      </c>
      <c r="C167" t="s">
        <v>21</v>
      </c>
      <c r="E167">
        <v>100176</v>
      </c>
      <c r="F167" t="s">
        <v>23578</v>
      </c>
      <c r="H167" s="107" t="s">
        <v>394</v>
      </c>
      <c r="I167" s="107" t="s">
        <v>12582</v>
      </c>
    </row>
    <row r="168" spans="1:9" ht="15" x14ac:dyDescent="0.25">
      <c r="A168">
        <v>90310</v>
      </c>
      <c r="B168" t="s">
        <v>24957</v>
      </c>
      <c r="C168" t="s">
        <v>21</v>
      </c>
      <c r="E168">
        <v>100177</v>
      </c>
      <c r="F168" t="s">
        <v>19101</v>
      </c>
      <c r="H168" s="107" t="s">
        <v>395</v>
      </c>
      <c r="I168" s="107" t="s">
        <v>12583</v>
      </c>
    </row>
    <row r="169" spans="1:9" ht="15" x14ac:dyDescent="0.25">
      <c r="A169">
        <v>90320</v>
      </c>
      <c r="B169" t="s">
        <v>24958</v>
      </c>
      <c r="C169" t="s">
        <v>21</v>
      </c>
      <c r="E169">
        <v>100178</v>
      </c>
      <c r="F169" t="s">
        <v>19102</v>
      </c>
      <c r="H169" s="107" t="s">
        <v>396</v>
      </c>
      <c r="I169" s="107" t="s">
        <v>12584</v>
      </c>
    </row>
    <row r="170" spans="1:9" ht="15" x14ac:dyDescent="0.25">
      <c r="A170">
        <v>90400</v>
      </c>
      <c r="B170" t="s">
        <v>24959</v>
      </c>
      <c r="C170" t="s">
        <v>21</v>
      </c>
      <c r="E170">
        <v>100179</v>
      </c>
      <c r="F170" t="s">
        <v>19103</v>
      </c>
      <c r="H170" s="107" t="s">
        <v>397</v>
      </c>
      <c r="I170" s="107" t="s">
        <v>12585</v>
      </c>
    </row>
    <row r="171" spans="1:9" ht="15" x14ac:dyDescent="0.25">
      <c r="A171">
        <v>90410</v>
      </c>
      <c r="B171" t="s">
        <v>24960</v>
      </c>
      <c r="C171" t="s">
        <v>21</v>
      </c>
      <c r="E171">
        <v>100181</v>
      </c>
      <c r="F171" t="s">
        <v>19104</v>
      </c>
      <c r="H171" s="107" t="s">
        <v>398</v>
      </c>
      <c r="I171" s="107" t="s">
        <v>12586</v>
      </c>
    </row>
    <row r="172" spans="1:9" ht="15" x14ac:dyDescent="0.25">
      <c r="A172">
        <v>90420</v>
      </c>
      <c r="B172" t="s">
        <v>24961</v>
      </c>
      <c r="C172" t="s">
        <v>21</v>
      </c>
      <c r="E172">
        <v>100182</v>
      </c>
      <c r="F172" t="s">
        <v>23579</v>
      </c>
      <c r="H172" s="107" t="s">
        <v>399</v>
      </c>
      <c r="I172" s="107" t="s">
        <v>12587</v>
      </c>
    </row>
    <row r="173" spans="1:9" ht="15" x14ac:dyDescent="0.25">
      <c r="A173">
        <v>90500</v>
      </c>
      <c r="B173" t="s">
        <v>24962</v>
      </c>
      <c r="C173" t="s">
        <v>21</v>
      </c>
      <c r="E173">
        <v>100183</v>
      </c>
      <c r="F173" t="s">
        <v>19105</v>
      </c>
      <c r="H173" s="107" t="s">
        <v>400</v>
      </c>
      <c r="I173" s="107" t="s">
        <v>12551</v>
      </c>
    </row>
    <row r="174" spans="1:9" ht="15" x14ac:dyDescent="0.25">
      <c r="A174">
        <v>90510</v>
      </c>
      <c r="B174" t="s">
        <v>24963</v>
      </c>
      <c r="C174" t="s">
        <v>21</v>
      </c>
      <c r="E174">
        <v>100184</v>
      </c>
      <c r="F174" t="s">
        <v>19106</v>
      </c>
      <c r="H174" s="107" t="s">
        <v>401</v>
      </c>
      <c r="I174" s="107" t="s">
        <v>12588</v>
      </c>
    </row>
    <row r="175" spans="1:9" ht="15" x14ac:dyDescent="0.25">
      <c r="A175">
        <v>90520</v>
      </c>
      <c r="B175" t="s">
        <v>24964</v>
      </c>
      <c r="C175" t="s">
        <v>21</v>
      </c>
      <c r="E175">
        <v>100185</v>
      </c>
      <c r="F175" t="s">
        <v>19107</v>
      </c>
      <c r="H175" s="107" t="s">
        <v>402</v>
      </c>
      <c r="I175" s="107" t="s">
        <v>12589</v>
      </c>
    </row>
    <row r="176" spans="1:9" ht="15" x14ac:dyDescent="0.25">
      <c r="E176">
        <v>100186</v>
      </c>
      <c r="F176" t="s">
        <v>19108</v>
      </c>
      <c r="H176" s="107" t="s">
        <v>403</v>
      </c>
      <c r="I176" s="107" t="s">
        <v>12590</v>
      </c>
    </row>
    <row r="177" spans="5:9" ht="15" x14ac:dyDescent="0.25">
      <c r="E177">
        <v>100187</v>
      </c>
      <c r="F177" t="s">
        <v>19109</v>
      </c>
      <c r="H177" s="107" t="s">
        <v>404</v>
      </c>
      <c r="I177" s="107" t="s">
        <v>12591</v>
      </c>
    </row>
    <row r="178" spans="5:9" ht="15" x14ac:dyDescent="0.25">
      <c r="E178">
        <v>100188</v>
      </c>
      <c r="F178" t="s">
        <v>19110</v>
      </c>
      <c r="H178" s="107" t="s">
        <v>405</v>
      </c>
      <c r="I178" s="107" t="s">
        <v>12592</v>
      </c>
    </row>
    <row r="179" spans="5:9" ht="15" x14ac:dyDescent="0.25">
      <c r="E179">
        <v>100189</v>
      </c>
      <c r="F179" t="s">
        <v>19111</v>
      </c>
      <c r="H179" s="107" t="s">
        <v>406</v>
      </c>
      <c r="I179" s="107" t="s">
        <v>12593</v>
      </c>
    </row>
    <row r="180" spans="5:9" ht="15" x14ac:dyDescent="0.25">
      <c r="E180">
        <v>100191</v>
      </c>
      <c r="F180" t="s">
        <v>19112</v>
      </c>
      <c r="H180" s="107" t="s">
        <v>407</v>
      </c>
      <c r="I180" s="107" t="s">
        <v>12594</v>
      </c>
    </row>
    <row r="181" spans="5:9" ht="15" x14ac:dyDescent="0.25">
      <c r="E181">
        <v>100192</v>
      </c>
      <c r="F181" t="s">
        <v>296</v>
      </c>
      <c r="H181" s="107" t="s">
        <v>408</v>
      </c>
      <c r="I181" s="107" t="s">
        <v>12595</v>
      </c>
    </row>
    <row r="182" spans="5:9" ht="15" x14ac:dyDescent="0.25">
      <c r="E182">
        <v>100193</v>
      </c>
      <c r="F182" t="s">
        <v>19113</v>
      </c>
      <c r="H182" s="107" t="s">
        <v>409</v>
      </c>
      <c r="I182" s="107" t="s">
        <v>12596</v>
      </c>
    </row>
    <row r="183" spans="5:9" ht="15" x14ac:dyDescent="0.25">
      <c r="E183">
        <v>100194</v>
      </c>
      <c r="F183" t="s">
        <v>19114</v>
      </c>
      <c r="H183" s="107" t="s">
        <v>410</v>
      </c>
      <c r="I183" s="107" t="s">
        <v>12597</v>
      </c>
    </row>
    <row r="184" spans="5:9" ht="15" x14ac:dyDescent="0.25">
      <c r="E184">
        <v>100195</v>
      </c>
      <c r="F184" t="s">
        <v>19115</v>
      </c>
      <c r="H184" s="107" t="s">
        <v>411</v>
      </c>
      <c r="I184" s="107" t="s">
        <v>12598</v>
      </c>
    </row>
    <row r="185" spans="5:9" ht="15" x14ac:dyDescent="0.25">
      <c r="E185">
        <v>100196</v>
      </c>
      <c r="F185" t="s">
        <v>19116</v>
      </c>
      <c r="H185" s="107" t="s">
        <v>412</v>
      </c>
      <c r="I185" s="107" t="s">
        <v>12599</v>
      </c>
    </row>
    <row r="186" spans="5:9" ht="15" x14ac:dyDescent="0.25">
      <c r="E186">
        <v>100197</v>
      </c>
      <c r="F186" t="s">
        <v>19117</v>
      </c>
      <c r="H186" s="107" t="s">
        <v>413</v>
      </c>
      <c r="I186" s="107" t="s">
        <v>12600</v>
      </c>
    </row>
    <row r="187" spans="5:9" ht="15" x14ac:dyDescent="0.25">
      <c r="E187">
        <v>100198</v>
      </c>
      <c r="F187" t="s">
        <v>19118</v>
      </c>
      <c r="H187" s="107" t="s">
        <v>414</v>
      </c>
      <c r="I187" s="107" t="s">
        <v>12601</v>
      </c>
    </row>
    <row r="188" spans="5:9" ht="15" x14ac:dyDescent="0.25">
      <c r="E188">
        <v>100199</v>
      </c>
      <c r="F188" t="s">
        <v>19119</v>
      </c>
      <c r="H188" s="107" t="s">
        <v>415</v>
      </c>
      <c r="I188" s="107" t="s">
        <v>12602</v>
      </c>
    </row>
    <row r="189" spans="5:9" ht="15" x14ac:dyDescent="0.25">
      <c r="E189">
        <v>100200</v>
      </c>
      <c r="F189" t="s">
        <v>19120</v>
      </c>
      <c r="H189" s="107" t="s">
        <v>416</v>
      </c>
      <c r="I189" s="107" t="s">
        <v>12565</v>
      </c>
    </row>
    <row r="190" spans="5:9" ht="15" x14ac:dyDescent="0.25">
      <c r="E190">
        <v>100201</v>
      </c>
      <c r="F190" t="s">
        <v>19121</v>
      </c>
      <c r="H190" s="107" t="s">
        <v>417</v>
      </c>
      <c r="I190" s="107" t="s">
        <v>12603</v>
      </c>
    </row>
    <row r="191" spans="5:9" ht="15" x14ac:dyDescent="0.25">
      <c r="E191">
        <v>100202</v>
      </c>
      <c r="F191" t="s">
        <v>19122</v>
      </c>
      <c r="H191" s="107" t="s">
        <v>418</v>
      </c>
      <c r="I191" s="107" t="s">
        <v>12550</v>
      </c>
    </row>
    <row r="192" spans="5:9" ht="15" x14ac:dyDescent="0.25">
      <c r="E192">
        <v>100203</v>
      </c>
      <c r="F192" t="s">
        <v>23580</v>
      </c>
      <c r="H192" s="107" t="s">
        <v>419</v>
      </c>
      <c r="I192" s="107" t="s">
        <v>12604</v>
      </c>
    </row>
    <row r="193" spans="5:9" ht="15" x14ac:dyDescent="0.25">
      <c r="E193">
        <v>100204</v>
      </c>
      <c r="F193" t="s">
        <v>19123</v>
      </c>
      <c r="H193" s="107" t="s">
        <v>420</v>
      </c>
      <c r="I193" s="107" t="s">
        <v>12605</v>
      </c>
    </row>
    <row r="194" spans="5:9" ht="15" x14ac:dyDescent="0.25">
      <c r="E194">
        <v>100205</v>
      </c>
      <c r="F194" t="s">
        <v>23581</v>
      </c>
      <c r="H194" s="107" t="s">
        <v>421</v>
      </c>
      <c r="I194" s="107" t="s">
        <v>12606</v>
      </c>
    </row>
    <row r="195" spans="5:9" ht="15" x14ac:dyDescent="0.25">
      <c r="E195">
        <v>100206</v>
      </c>
      <c r="F195" t="s">
        <v>19124</v>
      </c>
      <c r="H195" s="107" t="s">
        <v>422</v>
      </c>
      <c r="I195" s="107" t="s">
        <v>12607</v>
      </c>
    </row>
    <row r="196" spans="5:9" ht="15" x14ac:dyDescent="0.25">
      <c r="E196">
        <v>100208</v>
      </c>
      <c r="F196" t="s">
        <v>19125</v>
      </c>
      <c r="H196" s="107" t="s">
        <v>423</v>
      </c>
      <c r="I196" s="107" t="s">
        <v>12608</v>
      </c>
    </row>
    <row r="197" spans="5:9" ht="15" x14ac:dyDescent="0.25">
      <c r="E197">
        <v>100209</v>
      </c>
      <c r="F197" t="s">
        <v>19126</v>
      </c>
      <c r="H197" s="107" t="s">
        <v>424</v>
      </c>
      <c r="I197" s="107" t="s">
        <v>12609</v>
      </c>
    </row>
    <row r="198" spans="5:9" ht="15" x14ac:dyDescent="0.25">
      <c r="E198">
        <v>100210</v>
      </c>
      <c r="F198" t="s">
        <v>19127</v>
      </c>
      <c r="H198" s="107" t="s">
        <v>425</v>
      </c>
      <c r="I198" s="107" t="s">
        <v>12610</v>
      </c>
    </row>
    <row r="199" spans="5:9" ht="15" x14ac:dyDescent="0.25">
      <c r="E199">
        <v>100211</v>
      </c>
      <c r="F199" t="s">
        <v>19128</v>
      </c>
      <c r="H199" s="107" t="s">
        <v>426</v>
      </c>
      <c r="I199" s="107" t="s">
        <v>12611</v>
      </c>
    </row>
    <row r="200" spans="5:9" ht="15" x14ac:dyDescent="0.25">
      <c r="E200">
        <v>100212</v>
      </c>
      <c r="F200" t="s">
        <v>19129</v>
      </c>
      <c r="H200" s="107" t="s">
        <v>427</v>
      </c>
      <c r="I200" s="107" t="s">
        <v>12612</v>
      </c>
    </row>
    <row r="201" spans="5:9" ht="15" x14ac:dyDescent="0.25">
      <c r="E201">
        <v>100213</v>
      </c>
      <c r="F201" t="s">
        <v>19130</v>
      </c>
      <c r="H201" s="107" t="s">
        <v>428</v>
      </c>
      <c r="I201" s="107" t="s">
        <v>12613</v>
      </c>
    </row>
    <row r="202" spans="5:9" ht="15" x14ac:dyDescent="0.25">
      <c r="E202">
        <v>100214</v>
      </c>
      <c r="F202" t="s">
        <v>19131</v>
      </c>
      <c r="H202" s="107" t="s">
        <v>429</v>
      </c>
      <c r="I202" s="107" t="s">
        <v>12614</v>
      </c>
    </row>
    <row r="203" spans="5:9" ht="15" x14ac:dyDescent="0.25">
      <c r="E203">
        <v>100215</v>
      </c>
      <c r="F203" t="s">
        <v>19132</v>
      </c>
      <c r="H203" s="107" t="s">
        <v>430</v>
      </c>
      <c r="I203" s="107" t="s">
        <v>12615</v>
      </c>
    </row>
    <row r="204" spans="5:9" ht="15" x14ac:dyDescent="0.25">
      <c r="E204">
        <v>100216</v>
      </c>
      <c r="F204" t="s">
        <v>19133</v>
      </c>
      <c r="H204" s="107" t="s">
        <v>431</v>
      </c>
      <c r="I204" s="107" t="s">
        <v>12616</v>
      </c>
    </row>
    <row r="205" spans="5:9" ht="15" x14ac:dyDescent="0.25">
      <c r="E205">
        <v>100217</v>
      </c>
      <c r="F205" t="s">
        <v>19134</v>
      </c>
      <c r="H205" s="107" t="s">
        <v>432</v>
      </c>
      <c r="I205" s="107" t="s">
        <v>12617</v>
      </c>
    </row>
    <row r="206" spans="5:9" ht="15" x14ac:dyDescent="0.25">
      <c r="E206">
        <v>100218</v>
      </c>
      <c r="F206" t="s">
        <v>23582</v>
      </c>
      <c r="H206" s="107" t="s">
        <v>433</v>
      </c>
      <c r="I206" s="107" t="s">
        <v>12618</v>
      </c>
    </row>
    <row r="207" spans="5:9" ht="15" x14ac:dyDescent="0.25">
      <c r="E207">
        <v>100219</v>
      </c>
      <c r="F207" t="s">
        <v>19135</v>
      </c>
      <c r="H207" s="107" t="s">
        <v>434</v>
      </c>
      <c r="I207" s="107" t="s">
        <v>12619</v>
      </c>
    </row>
    <row r="208" spans="5:9" ht="15" x14ac:dyDescent="0.25">
      <c r="E208">
        <v>100220</v>
      </c>
      <c r="F208" t="s">
        <v>19136</v>
      </c>
      <c r="H208" s="107" t="s">
        <v>435</v>
      </c>
      <c r="I208" s="107" t="s">
        <v>12620</v>
      </c>
    </row>
    <row r="209" spans="5:9" ht="15" x14ac:dyDescent="0.25">
      <c r="E209">
        <v>100221</v>
      </c>
      <c r="F209" t="s">
        <v>19137</v>
      </c>
      <c r="H209" s="107" t="s">
        <v>436</v>
      </c>
      <c r="I209" s="107" t="s">
        <v>12621</v>
      </c>
    </row>
    <row r="210" spans="5:9" ht="15" x14ac:dyDescent="0.25">
      <c r="E210">
        <v>100222</v>
      </c>
      <c r="F210" t="s">
        <v>19138</v>
      </c>
      <c r="H210" s="107" t="s">
        <v>437</v>
      </c>
      <c r="I210" s="107" t="s">
        <v>12622</v>
      </c>
    </row>
    <row r="211" spans="5:9" ht="15" x14ac:dyDescent="0.25">
      <c r="E211">
        <v>100223</v>
      </c>
      <c r="F211" t="s">
        <v>19139</v>
      </c>
      <c r="H211" s="107" t="s">
        <v>438</v>
      </c>
      <c r="I211" s="107" t="s">
        <v>12623</v>
      </c>
    </row>
    <row r="212" spans="5:9" ht="15" x14ac:dyDescent="0.25">
      <c r="E212">
        <v>100224</v>
      </c>
      <c r="F212" t="s">
        <v>19140</v>
      </c>
      <c r="H212" s="107" t="s">
        <v>439</v>
      </c>
      <c r="I212" s="107" t="s">
        <v>12624</v>
      </c>
    </row>
    <row r="213" spans="5:9" ht="15" x14ac:dyDescent="0.25">
      <c r="E213">
        <v>100225</v>
      </c>
      <c r="F213" t="s">
        <v>19141</v>
      </c>
      <c r="H213" s="107" t="s">
        <v>440</v>
      </c>
      <c r="I213" s="107" t="s">
        <v>12625</v>
      </c>
    </row>
    <row r="214" spans="5:9" ht="15" x14ac:dyDescent="0.25">
      <c r="E214">
        <v>100226</v>
      </c>
      <c r="F214" t="s">
        <v>23583</v>
      </c>
      <c r="H214" s="107" t="s">
        <v>441</v>
      </c>
      <c r="I214" s="107" t="s">
        <v>12626</v>
      </c>
    </row>
    <row r="215" spans="5:9" ht="15" x14ac:dyDescent="0.25">
      <c r="E215">
        <v>100227</v>
      </c>
      <c r="F215" t="s">
        <v>19142</v>
      </c>
      <c r="H215" s="107" t="s">
        <v>442</v>
      </c>
      <c r="I215" s="107" t="s">
        <v>12627</v>
      </c>
    </row>
    <row r="216" spans="5:9" ht="15" x14ac:dyDescent="0.25">
      <c r="E216">
        <v>100228</v>
      </c>
      <c r="F216" t="s">
        <v>19143</v>
      </c>
      <c r="H216" s="107" t="s">
        <v>443</v>
      </c>
      <c r="I216" s="107" t="s">
        <v>12628</v>
      </c>
    </row>
    <row r="217" spans="5:9" ht="15" x14ac:dyDescent="0.25">
      <c r="E217">
        <v>100229</v>
      </c>
      <c r="F217" t="s">
        <v>19144</v>
      </c>
      <c r="H217" s="107" t="s">
        <v>444</v>
      </c>
      <c r="I217" s="107" t="s">
        <v>12629</v>
      </c>
    </row>
    <row r="218" spans="5:9" ht="15" x14ac:dyDescent="0.25">
      <c r="E218">
        <v>100230</v>
      </c>
      <c r="F218" t="s">
        <v>19145</v>
      </c>
      <c r="H218" s="107" t="s">
        <v>445</v>
      </c>
      <c r="I218" s="107" t="s">
        <v>12630</v>
      </c>
    </row>
    <row r="219" spans="5:9" ht="15" x14ac:dyDescent="0.25">
      <c r="E219">
        <v>100231</v>
      </c>
      <c r="F219" t="s">
        <v>23584</v>
      </c>
      <c r="H219" s="107" t="s">
        <v>446</v>
      </c>
      <c r="I219" s="107" t="s">
        <v>12631</v>
      </c>
    </row>
    <row r="220" spans="5:9" ht="15" x14ac:dyDescent="0.25">
      <c r="E220">
        <v>100233</v>
      </c>
      <c r="F220" t="s">
        <v>19146</v>
      </c>
      <c r="H220" s="107" t="s">
        <v>447</v>
      </c>
      <c r="I220" s="107" t="s">
        <v>12632</v>
      </c>
    </row>
    <row r="221" spans="5:9" ht="15" x14ac:dyDescent="0.25">
      <c r="E221">
        <v>100234</v>
      </c>
      <c r="F221" t="s">
        <v>19147</v>
      </c>
      <c r="H221" s="107" t="s">
        <v>448</v>
      </c>
      <c r="I221" s="107" t="s">
        <v>12633</v>
      </c>
    </row>
    <row r="222" spans="5:9" ht="15" x14ac:dyDescent="0.25">
      <c r="E222">
        <v>100236</v>
      </c>
      <c r="F222" t="s">
        <v>23585</v>
      </c>
      <c r="H222" s="107" t="s">
        <v>449</v>
      </c>
      <c r="I222" s="107" t="s">
        <v>12634</v>
      </c>
    </row>
    <row r="223" spans="5:9" ht="15" x14ac:dyDescent="0.25">
      <c r="E223">
        <v>100238</v>
      </c>
      <c r="F223" t="s">
        <v>316</v>
      </c>
      <c r="H223" s="107" t="s">
        <v>450</v>
      </c>
      <c r="I223" s="107" t="s">
        <v>12635</v>
      </c>
    </row>
    <row r="224" spans="5:9" ht="15" x14ac:dyDescent="0.25">
      <c r="E224">
        <v>100239</v>
      </c>
      <c r="F224" t="s">
        <v>19148</v>
      </c>
      <c r="H224" s="107" t="s">
        <v>451</v>
      </c>
      <c r="I224" s="107" t="s">
        <v>12636</v>
      </c>
    </row>
    <row r="225" spans="5:9" ht="15" x14ac:dyDescent="0.25">
      <c r="E225">
        <v>100240</v>
      </c>
      <c r="F225" t="s">
        <v>19149</v>
      </c>
      <c r="H225" s="107" t="s">
        <v>452</v>
      </c>
      <c r="I225" s="107" t="s">
        <v>12637</v>
      </c>
    </row>
    <row r="226" spans="5:9" ht="15" x14ac:dyDescent="0.25">
      <c r="E226">
        <v>100241</v>
      </c>
      <c r="F226" t="s">
        <v>19150</v>
      </c>
      <c r="H226" s="107" t="s">
        <v>453</v>
      </c>
      <c r="I226" s="107" t="s">
        <v>12638</v>
      </c>
    </row>
    <row r="227" spans="5:9" ht="15" x14ac:dyDescent="0.25">
      <c r="E227">
        <v>100242</v>
      </c>
      <c r="F227" t="s">
        <v>19151</v>
      </c>
      <c r="H227" s="107" t="s">
        <v>454</v>
      </c>
      <c r="I227" s="107" t="s">
        <v>12639</v>
      </c>
    </row>
    <row r="228" spans="5:9" ht="15" x14ac:dyDescent="0.25">
      <c r="E228">
        <v>100243</v>
      </c>
      <c r="F228" t="s">
        <v>19152</v>
      </c>
      <c r="H228" s="107" t="s">
        <v>456</v>
      </c>
      <c r="I228" s="107" t="s">
        <v>12640</v>
      </c>
    </row>
    <row r="229" spans="5:9" ht="15" x14ac:dyDescent="0.25">
      <c r="E229">
        <v>100244</v>
      </c>
      <c r="F229" t="s">
        <v>19153</v>
      </c>
      <c r="H229" s="107" t="s">
        <v>457</v>
      </c>
      <c r="I229" s="107" t="s">
        <v>12641</v>
      </c>
    </row>
    <row r="230" spans="5:9" ht="15" x14ac:dyDescent="0.25">
      <c r="E230">
        <v>100246</v>
      </c>
      <c r="F230" t="s">
        <v>19154</v>
      </c>
      <c r="H230" s="107" t="s">
        <v>458</v>
      </c>
      <c r="I230" s="107" t="s">
        <v>12642</v>
      </c>
    </row>
    <row r="231" spans="5:9" ht="15" x14ac:dyDescent="0.25">
      <c r="E231">
        <v>100247</v>
      </c>
      <c r="F231" t="s">
        <v>19155</v>
      </c>
      <c r="H231" s="107" t="s">
        <v>459</v>
      </c>
      <c r="I231" s="107" t="s">
        <v>12643</v>
      </c>
    </row>
    <row r="232" spans="5:9" ht="15" x14ac:dyDescent="0.25">
      <c r="E232">
        <v>100248</v>
      </c>
      <c r="F232" t="s">
        <v>19156</v>
      </c>
      <c r="H232" s="107" t="s">
        <v>460</v>
      </c>
      <c r="I232" s="107" t="s">
        <v>12644</v>
      </c>
    </row>
    <row r="233" spans="5:9" ht="15" x14ac:dyDescent="0.25">
      <c r="E233">
        <v>100249</v>
      </c>
      <c r="F233" t="s">
        <v>19157</v>
      </c>
      <c r="H233" s="107" t="s">
        <v>461</v>
      </c>
      <c r="I233" s="107" t="s">
        <v>12645</v>
      </c>
    </row>
    <row r="234" spans="5:9" ht="15" x14ac:dyDescent="0.25">
      <c r="E234">
        <v>100250</v>
      </c>
      <c r="F234" t="s">
        <v>19158</v>
      </c>
      <c r="H234" s="107" t="s">
        <v>462</v>
      </c>
      <c r="I234" s="107" t="s">
        <v>12646</v>
      </c>
    </row>
    <row r="235" spans="5:9" ht="15" x14ac:dyDescent="0.25">
      <c r="E235">
        <v>100251</v>
      </c>
      <c r="F235" t="s">
        <v>19159</v>
      </c>
      <c r="H235" s="107" t="s">
        <v>463</v>
      </c>
      <c r="I235" s="107" t="s">
        <v>12647</v>
      </c>
    </row>
    <row r="236" spans="5:9" ht="15" x14ac:dyDescent="0.25">
      <c r="E236">
        <v>100252</v>
      </c>
      <c r="F236" t="s">
        <v>19160</v>
      </c>
      <c r="H236" s="107" t="s">
        <v>464</v>
      </c>
      <c r="I236" s="107" t="s">
        <v>12648</v>
      </c>
    </row>
    <row r="237" spans="5:9" ht="15" x14ac:dyDescent="0.25">
      <c r="E237">
        <v>100253</v>
      </c>
      <c r="F237" t="s">
        <v>19161</v>
      </c>
      <c r="H237" s="107" t="s">
        <v>465</v>
      </c>
      <c r="I237" s="107" t="s">
        <v>12649</v>
      </c>
    </row>
    <row r="238" spans="5:9" ht="15" x14ac:dyDescent="0.25">
      <c r="E238">
        <v>100255</v>
      </c>
      <c r="F238" t="s">
        <v>23586</v>
      </c>
      <c r="H238" s="107" t="s">
        <v>466</v>
      </c>
      <c r="I238" s="107" t="s">
        <v>12650</v>
      </c>
    </row>
    <row r="239" spans="5:9" ht="15" x14ac:dyDescent="0.25">
      <c r="E239">
        <v>100256</v>
      </c>
      <c r="F239" t="s">
        <v>19162</v>
      </c>
      <c r="H239" s="107" t="s">
        <v>467</v>
      </c>
      <c r="I239" s="107" t="s">
        <v>12642</v>
      </c>
    </row>
    <row r="240" spans="5:9" ht="15" x14ac:dyDescent="0.25">
      <c r="E240">
        <v>100257</v>
      </c>
      <c r="F240" t="s">
        <v>19163</v>
      </c>
      <c r="H240" s="107" t="s">
        <v>468</v>
      </c>
      <c r="I240" s="107" t="s">
        <v>12651</v>
      </c>
    </row>
    <row r="241" spans="5:9" ht="15" x14ac:dyDescent="0.25">
      <c r="E241">
        <v>100258</v>
      </c>
      <c r="F241" t="s">
        <v>19164</v>
      </c>
      <c r="H241" s="107" t="s">
        <v>469</v>
      </c>
      <c r="I241" s="107" t="s">
        <v>12652</v>
      </c>
    </row>
    <row r="242" spans="5:9" ht="15" x14ac:dyDescent="0.25">
      <c r="E242">
        <v>100259</v>
      </c>
      <c r="F242" t="s">
        <v>19165</v>
      </c>
      <c r="H242" s="107" t="s">
        <v>470</v>
      </c>
      <c r="I242" s="107" t="s">
        <v>471</v>
      </c>
    </row>
    <row r="243" spans="5:9" ht="15" x14ac:dyDescent="0.25">
      <c r="E243">
        <v>100260</v>
      </c>
      <c r="F243" t="s">
        <v>19166</v>
      </c>
      <c r="H243" s="107" t="s">
        <v>472</v>
      </c>
      <c r="I243" s="107" t="s">
        <v>473</v>
      </c>
    </row>
    <row r="244" spans="5:9" ht="15" x14ac:dyDescent="0.25">
      <c r="E244">
        <v>100261</v>
      </c>
      <c r="F244" t="s">
        <v>19167</v>
      </c>
      <c r="H244" s="107" t="s">
        <v>474</v>
      </c>
      <c r="I244" s="107" t="s">
        <v>475</v>
      </c>
    </row>
    <row r="245" spans="5:9" ht="15" x14ac:dyDescent="0.25">
      <c r="E245">
        <v>100262</v>
      </c>
      <c r="F245" t="s">
        <v>19168</v>
      </c>
      <c r="H245" s="107" t="s">
        <v>476</v>
      </c>
      <c r="I245" s="107" t="s">
        <v>477</v>
      </c>
    </row>
    <row r="246" spans="5:9" ht="15" x14ac:dyDescent="0.25">
      <c r="E246">
        <v>100263</v>
      </c>
      <c r="F246" t="s">
        <v>19169</v>
      </c>
      <c r="H246" s="107" t="s">
        <v>478</v>
      </c>
      <c r="I246" s="107" t="s">
        <v>479</v>
      </c>
    </row>
    <row r="247" spans="5:9" ht="15" x14ac:dyDescent="0.25">
      <c r="E247">
        <v>100264</v>
      </c>
      <c r="F247" t="s">
        <v>19170</v>
      </c>
      <c r="H247" s="107" t="s">
        <v>480</v>
      </c>
      <c r="I247" s="107" t="s">
        <v>481</v>
      </c>
    </row>
    <row r="248" spans="5:9" ht="15" x14ac:dyDescent="0.25">
      <c r="E248">
        <v>100265</v>
      </c>
      <c r="F248" t="s">
        <v>19171</v>
      </c>
      <c r="H248" s="107" t="s">
        <v>482</v>
      </c>
      <c r="I248" s="107" t="s">
        <v>12653</v>
      </c>
    </row>
    <row r="249" spans="5:9" ht="15" x14ac:dyDescent="0.25">
      <c r="E249">
        <v>100266</v>
      </c>
      <c r="F249" t="s">
        <v>19172</v>
      </c>
      <c r="H249" s="107" t="s">
        <v>483</v>
      </c>
      <c r="I249" s="107" t="s">
        <v>12654</v>
      </c>
    </row>
    <row r="250" spans="5:9" ht="15" x14ac:dyDescent="0.25">
      <c r="E250">
        <v>100268</v>
      </c>
      <c r="F250" t="s">
        <v>23587</v>
      </c>
      <c r="H250" s="107" t="s">
        <v>484</v>
      </c>
      <c r="I250" s="107" t="s">
        <v>12655</v>
      </c>
    </row>
    <row r="251" spans="5:9" ht="15" x14ac:dyDescent="0.25">
      <c r="E251">
        <v>100269</v>
      </c>
      <c r="F251" t="s">
        <v>19173</v>
      </c>
      <c r="H251" s="107" t="s">
        <v>485</v>
      </c>
      <c r="I251" s="107" t="s">
        <v>12656</v>
      </c>
    </row>
    <row r="252" spans="5:9" ht="15" x14ac:dyDescent="0.25">
      <c r="E252">
        <v>100270</v>
      </c>
      <c r="F252" t="s">
        <v>19174</v>
      </c>
      <c r="H252" s="107" t="s">
        <v>486</v>
      </c>
      <c r="I252" s="107" t="s">
        <v>12657</v>
      </c>
    </row>
    <row r="253" spans="5:9" ht="15" x14ac:dyDescent="0.25">
      <c r="E253">
        <v>100271</v>
      </c>
      <c r="F253" t="s">
        <v>19175</v>
      </c>
      <c r="H253" s="107" t="s">
        <v>487</v>
      </c>
      <c r="I253" s="107" t="s">
        <v>12658</v>
      </c>
    </row>
    <row r="254" spans="5:9" ht="15" x14ac:dyDescent="0.25">
      <c r="E254">
        <v>100272</v>
      </c>
      <c r="F254" t="s">
        <v>23588</v>
      </c>
      <c r="H254" s="107" t="s">
        <v>489</v>
      </c>
      <c r="I254" s="107" t="s">
        <v>12659</v>
      </c>
    </row>
    <row r="255" spans="5:9" ht="15" x14ac:dyDescent="0.25">
      <c r="E255">
        <v>100274</v>
      </c>
      <c r="F255" t="s">
        <v>19176</v>
      </c>
      <c r="H255" s="107" t="s">
        <v>490</v>
      </c>
      <c r="I255" s="107" t="s">
        <v>12660</v>
      </c>
    </row>
    <row r="256" spans="5:9" ht="15" x14ac:dyDescent="0.25">
      <c r="E256">
        <v>100275</v>
      </c>
      <c r="F256" t="s">
        <v>19177</v>
      </c>
      <c r="H256" s="107" t="s">
        <v>492</v>
      </c>
      <c r="I256" s="107" t="s">
        <v>493</v>
      </c>
    </row>
    <row r="257" spans="5:9" ht="15" x14ac:dyDescent="0.25">
      <c r="E257">
        <v>100276</v>
      </c>
      <c r="F257" t="s">
        <v>19178</v>
      </c>
      <c r="H257" s="107" t="s">
        <v>494</v>
      </c>
      <c r="I257" s="107" t="s">
        <v>495</v>
      </c>
    </row>
    <row r="258" spans="5:9" ht="15" x14ac:dyDescent="0.25">
      <c r="E258">
        <v>100277</v>
      </c>
      <c r="F258" t="s">
        <v>19179</v>
      </c>
      <c r="H258" s="107" t="s">
        <v>496</v>
      </c>
      <c r="I258" s="107" t="s">
        <v>12661</v>
      </c>
    </row>
    <row r="259" spans="5:9" ht="15" x14ac:dyDescent="0.25">
      <c r="E259">
        <v>100278</v>
      </c>
      <c r="F259" t="s">
        <v>19180</v>
      </c>
      <c r="H259" s="107" t="s">
        <v>497</v>
      </c>
      <c r="I259" s="107" t="s">
        <v>498</v>
      </c>
    </row>
    <row r="260" spans="5:9" ht="15" x14ac:dyDescent="0.25">
      <c r="E260">
        <v>100279</v>
      </c>
      <c r="F260" t="s">
        <v>19181</v>
      </c>
      <c r="H260" s="107" t="s">
        <v>499</v>
      </c>
      <c r="I260" s="107" t="s">
        <v>12662</v>
      </c>
    </row>
    <row r="261" spans="5:9" ht="15" x14ac:dyDescent="0.25">
      <c r="E261">
        <v>100280</v>
      </c>
      <c r="F261" t="s">
        <v>19182</v>
      </c>
      <c r="H261" s="107" t="s">
        <v>500</v>
      </c>
      <c r="I261" s="107" t="s">
        <v>12663</v>
      </c>
    </row>
    <row r="262" spans="5:9" ht="15" x14ac:dyDescent="0.25">
      <c r="E262">
        <v>100282</v>
      </c>
      <c r="F262" t="s">
        <v>19183</v>
      </c>
      <c r="H262" s="107" t="s">
        <v>501</v>
      </c>
      <c r="I262" s="107" t="s">
        <v>12664</v>
      </c>
    </row>
    <row r="263" spans="5:9" ht="15" x14ac:dyDescent="0.25">
      <c r="E263">
        <v>100284</v>
      </c>
      <c r="F263" t="s">
        <v>19184</v>
      </c>
      <c r="H263" s="107" t="s">
        <v>502</v>
      </c>
      <c r="I263" s="107" t="s">
        <v>12665</v>
      </c>
    </row>
    <row r="264" spans="5:9" ht="15" x14ac:dyDescent="0.25">
      <c r="E264">
        <v>100285</v>
      </c>
      <c r="F264" t="s">
        <v>19185</v>
      </c>
      <c r="H264" s="107" t="s">
        <v>503</v>
      </c>
      <c r="I264" s="107" t="s">
        <v>504</v>
      </c>
    </row>
    <row r="265" spans="5:9" ht="15" x14ac:dyDescent="0.25">
      <c r="E265">
        <v>100287</v>
      </c>
      <c r="F265" t="s">
        <v>19186</v>
      </c>
      <c r="H265" s="107" t="s">
        <v>505</v>
      </c>
      <c r="I265" s="107" t="s">
        <v>12537</v>
      </c>
    </row>
    <row r="266" spans="5:9" ht="15" x14ac:dyDescent="0.25">
      <c r="E266">
        <v>100288</v>
      </c>
      <c r="F266" t="s">
        <v>19187</v>
      </c>
      <c r="H266" s="107" t="s">
        <v>506</v>
      </c>
      <c r="I266" s="107" t="s">
        <v>26</v>
      </c>
    </row>
    <row r="267" spans="5:9" ht="15" x14ac:dyDescent="0.25">
      <c r="E267">
        <v>100289</v>
      </c>
      <c r="F267" t="s">
        <v>19188</v>
      </c>
      <c r="H267" s="107" t="s">
        <v>507</v>
      </c>
      <c r="I267" s="107" t="s">
        <v>12666</v>
      </c>
    </row>
    <row r="268" spans="5:9" ht="15" x14ac:dyDescent="0.25">
      <c r="E268">
        <v>100290</v>
      </c>
      <c r="F268" t="s">
        <v>19189</v>
      </c>
      <c r="H268" s="107" t="s">
        <v>508</v>
      </c>
      <c r="I268" s="107" t="s">
        <v>12667</v>
      </c>
    </row>
    <row r="269" spans="5:9" ht="15" x14ac:dyDescent="0.25">
      <c r="E269">
        <v>100291</v>
      </c>
      <c r="F269" t="s">
        <v>19190</v>
      </c>
      <c r="H269" s="107" t="s">
        <v>509</v>
      </c>
      <c r="I269" s="107" t="s">
        <v>12668</v>
      </c>
    </row>
    <row r="270" spans="5:9" ht="15" x14ac:dyDescent="0.25">
      <c r="E270">
        <v>100292</v>
      </c>
      <c r="F270" t="s">
        <v>19191</v>
      </c>
      <c r="H270" s="107" t="s">
        <v>510</v>
      </c>
      <c r="I270" s="107" t="s">
        <v>12669</v>
      </c>
    </row>
    <row r="271" spans="5:9" ht="15" x14ac:dyDescent="0.25">
      <c r="E271">
        <v>100293</v>
      </c>
      <c r="F271" t="s">
        <v>19192</v>
      </c>
      <c r="H271" s="107" t="s">
        <v>511</v>
      </c>
      <c r="I271" s="107" t="s">
        <v>12670</v>
      </c>
    </row>
    <row r="272" spans="5:9" ht="15" x14ac:dyDescent="0.25">
      <c r="E272">
        <v>100295</v>
      </c>
      <c r="F272" t="s">
        <v>19193</v>
      </c>
      <c r="H272" s="107" t="s">
        <v>512</v>
      </c>
      <c r="I272" s="107" t="s">
        <v>12671</v>
      </c>
    </row>
    <row r="273" spans="5:9" ht="15" x14ac:dyDescent="0.25">
      <c r="E273">
        <v>100296</v>
      </c>
      <c r="F273" t="s">
        <v>19194</v>
      </c>
      <c r="H273" s="107" t="s">
        <v>513</v>
      </c>
      <c r="I273" s="107" t="s">
        <v>12672</v>
      </c>
    </row>
    <row r="274" spans="5:9" ht="15" x14ac:dyDescent="0.25">
      <c r="E274">
        <v>100297</v>
      </c>
      <c r="F274" t="s">
        <v>23589</v>
      </c>
      <c r="H274" s="107" t="s">
        <v>514</v>
      </c>
      <c r="I274" s="107" t="s">
        <v>12673</v>
      </c>
    </row>
    <row r="275" spans="5:9" ht="15" x14ac:dyDescent="0.25">
      <c r="E275">
        <v>100298</v>
      </c>
      <c r="F275" t="s">
        <v>19195</v>
      </c>
      <c r="H275" s="107" t="s">
        <v>515</v>
      </c>
      <c r="I275" s="107" t="s">
        <v>516</v>
      </c>
    </row>
    <row r="276" spans="5:9" ht="15" x14ac:dyDescent="0.25">
      <c r="E276">
        <v>100299</v>
      </c>
      <c r="F276" t="s">
        <v>19196</v>
      </c>
      <c r="H276" s="107" t="s">
        <v>517</v>
      </c>
      <c r="I276" s="107" t="s">
        <v>518</v>
      </c>
    </row>
    <row r="277" spans="5:9" ht="15" x14ac:dyDescent="0.25">
      <c r="E277">
        <v>100300</v>
      </c>
      <c r="F277" t="s">
        <v>19197</v>
      </c>
      <c r="H277" s="107" t="s">
        <v>519</v>
      </c>
      <c r="I277" s="107" t="s">
        <v>12674</v>
      </c>
    </row>
    <row r="278" spans="5:9" ht="15" x14ac:dyDescent="0.25">
      <c r="E278">
        <v>100301</v>
      </c>
      <c r="F278" t="s">
        <v>19198</v>
      </c>
      <c r="H278" s="107" t="s">
        <v>520</v>
      </c>
      <c r="I278" s="107" t="s">
        <v>12675</v>
      </c>
    </row>
    <row r="279" spans="5:9" ht="15" x14ac:dyDescent="0.25">
      <c r="E279">
        <v>100302</v>
      </c>
      <c r="F279" t="s">
        <v>19199</v>
      </c>
      <c r="H279" s="107" t="s">
        <v>521</v>
      </c>
      <c r="I279" s="107" t="s">
        <v>12676</v>
      </c>
    </row>
    <row r="280" spans="5:9" ht="15" x14ac:dyDescent="0.25">
      <c r="E280">
        <v>100303</v>
      </c>
      <c r="F280" t="s">
        <v>19200</v>
      </c>
      <c r="H280" s="107" t="s">
        <v>522</v>
      </c>
      <c r="I280" s="107" t="s">
        <v>12677</v>
      </c>
    </row>
    <row r="281" spans="5:9" ht="15" x14ac:dyDescent="0.25">
      <c r="E281">
        <v>100304</v>
      </c>
      <c r="F281" t="s">
        <v>23590</v>
      </c>
      <c r="H281" s="107" t="s">
        <v>523</v>
      </c>
      <c r="I281" s="107" t="s">
        <v>12678</v>
      </c>
    </row>
    <row r="282" spans="5:9" ht="15" x14ac:dyDescent="0.25">
      <c r="E282">
        <v>100305</v>
      </c>
      <c r="F282" t="s">
        <v>19201</v>
      </c>
      <c r="H282" s="107" t="s">
        <v>524</v>
      </c>
      <c r="I282" s="107" t="s">
        <v>12679</v>
      </c>
    </row>
    <row r="283" spans="5:9" ht="15" x14ac:dyDescent="0.25">
      <c r="E283">
        <v>100306</v>
      </c>
      <c r="F283" t="s">
        <v>19202</v>
      </c>
      <c r="H283" s="107" t="s">
        <v>525</v>
      </c>
      <c r="I283" s="107" t="s">
        <v>12680</v>
      </c>
    </row>
    <row r="284" spans="5:9" ht="15" x14ac:dyDescent="0.25">
      <c r="E284">
        <v>100308</v>
      </c>
      <c r="F284" t="s">
        <v>19203</v>
      </c>
      <c r="H284" s="107" t="s">
        <v>526</v>
      </c>
      <c r="I284" s="107" t="s">
        <v>12681</v>
      </c>
    </row>
    <row r="285" spans="5:9" ht="15" x14ac:dyDescent="0.25">
      <c r="E285">
        <v>100309</v>
      </c>
      <c r="F285" t="s">
        <v>23591</v>
      </c>
      <c r="H285" s="107" t="s">
        <v>527</v>
      </c>
      <c r="I285" s="107" t="s">
        <v>12682</v>
      </c>
    </row>
    <row r="286" spans="5:9" ht="15" x14ac:dyDescent="0.25">
      <c r="E286">
        <v>100311</v>
      </c>
      <c r="F286" t="s">
        <v>19204</v>
      </c>
      <c r="H286" s="107" t="s">
        <v>528</v>
      </c>
      <c r="I286" s="107" t="s">
        <v>529</v>
      </c>
    </row>
    <row r="287" spans="5:9" ht="15" x14ac:dyDescent="0.25">
      <c r="E287">
        <v>100312</v>
      </c>
      <c r="F287" t="s">
        <v>19205</v>
      </c>
      <c r="H287" s="107" t="s">
        <v>530</v>
      </c>
      <c r="I287" s="107" t="s">
        <v>12683</v>
      </c>
    </row>
    <row r="288" spans="5:9" ht="15" x14ac:dyDescent="0.25">
      <c r="E288">
        <v>100313</v>
      </c>
      <c r="F288" t="s">
        <v>19206</v>
      </c>
      <c r="H288" s="107" t="s">
        <v>531</v>
      </c>
      <c r="I288" s="107" t="s">
        <v>12684</v>
      </c>
    </row>
    <row r="289" spans="5:9" ht="15" x14ac:dyDescent="0.25">
      <c r="E289">
        <v>100314</v>
      </c>
      <c r="F289" t="s">
        <v>19207</v>
      </c>
      <c r="H289" s="107" t="s">
        <v>532</v>
      </c>
      <c r="I289" s="107" t="s">
        <v>533</v>
      </c>
    </row>
    <row r="290" spans="5:9" ht="15" x14ac:dyDescent="0.25">
      <c r="E290">
        <v>100315</v>
      </c>
      <c r="F290" t="s">
        <v>19208</v>
      </c>
      <c r="H290" s="107" t="s">
        <v>534</v>
      </c>
      <c r="I290" s="107" t="s">
        <v>535</v>
      </c>
    </row>
    <row r="291" spans="5:9" ht="15" x14ac:dyDescent="0.25">
      <c r="E291">
        <v>100316</v>
      </c>
      <c r="F291" t="s">
        <v>19209</v>
      </c>
      <c r="H291" s="107" t="s">
        <v>536</v>
      </c>
      <c r="I291" s="107" t="s">
        <v>12685</v>
      </c>
    </row>
    <row r="292" spans="5:9" ht="15" x14ac:dyDescent="0.25">
      <c r="E292">
        <v>100318</v>
      </c>
      <c r="F292" t="s">
        <v>19210</v>
      </c>
      <c r="H292" s="107" t="s">
        <v>537</v>
      </c>
      <c r="I292" s="107" t="s">
        <v>538</v>
      </c>
    </row>
    <row r="293" spans="5:9" ht="15" x14ac:dyDescent="0.25">
      <c r="E293">
        <v>100319</v>
      </c>
      <c r="F293" t="s">
        <v>19211</v>
      </c>
      <c r="H293" s="107" t="s">
        <v>539</v>
      </c>
      <c r="I293" s="107" t="s">
        <v>12686</v>
      </c>
    </row>
    <row r="294" spans="5:9" ht="15" x14ac:dyDescent="0.25">
      <c r="E294">
        <v>100320</v>
      </c>
      <c r="F294" t="s">
        <v>19212</v>
      </c>
      <c r="H294" s="107" t="s">
        <v>540</v>
      </c>
      <c r="I294" s="107" t="s">
        <v>12687</v>
      </c>
    </row>
    <row r="295" spans="5:9" ht="15" x14ac:dyDescent="0.25">
      <c r="E295">
        <v>100321</v>
      </c>
      <c r="F295" t="s">
        <v>19213</v>
      </c>
      <c r="H295" s="107" t="s">
        <v>541</v>
      </c>
      <c r="I295" s="107" t="s">
        <v>12688</v>
      </c>
    </row>
    <row r="296" spans="5:9" ht="15" x14ac:dyDescent="0.25">
      <c r="E296">
        <v>100322</v>
      </c>
      <c r="F296" t="s">
        <v>19214</v>
      </c>
      <c r="H296" s="107" t="s">
        <v>542</v>
      </c>
      <c r="I296" s="107" t="s">
        <v>12689</v>
      </c>
    </row>
    <row r="297" spans="5:9" ht="15" x14ac:dyDescent="0.25">
      <c r="E297">
        <v>100323</v>
      </c>
      <c r="F297" t="s">
        <v>19215</v>
      </c>
      <c r="H297" s="107" t="s">
        <v>543</v>
      </c>
      <c r="I297" s="107" t="s">
        <v>12690</v>
      </c>
    </row>
    <row r="298" spans="5:9" ht="15" x14ac:dyDescent="0.25">
      <c r="E298">
        <v>100324</v>
      </c>
      <c r="F298" t="s">
        <v>19216</v>
      </c>
      <c r="H298" s="107" t="s">
        <v>544</v>
      </c>
      <c r="I298" s="107" t="s">
        <v>12691</v>
      </c>
    </row>
    <row r="299" spans="5:9" ht="15" x14ac:dyDescent="0.25">
      <c r="E299">
        <v>100325</v>
      </c>
      <c r="F299" t="s">
        <v>19217</v>
      </c>
      <c r="H299" s="107" t="s">
        <v>545</v>
      </c>
      <c r="I299" s="107" t="s">
        <v>12692</v>
      </c>
    </row>
    <row r="300" spans="5:9" ht="15" x14ac:dyDescent="0.25">
      <c r="E300">
        <v>100326</v>
      </c>
      <c r="F300" t="s">
        <v>19218</v>
      </c>
      <c r="H300" s="107" t="s">
        <v>546</v>
      </c>
      <c r="I300" s="107" t="s">
        <v>12693</v>
      </c>
    </row>
    <row r="301" spans="5:9" ht="15" x14ac:dyDescent="0.25">
      <c r="E301">
        <v>100327</v>
      </c>
      <c r="F301" t="s">
        <v>23592</v>
      </c>
      <c r="H301" s="107" t="s">
        <v>547</v>
      </c>
      <c r="I301" s="107" t="s">
        <v>12694</v>
      </c>
    </row>
    <row r="302" spans="5:9" ht="15" x14ac:dyDescent="0.25">
      <c r="E302">
        <v>100328</v>
      </c>
      <c r="F302" t="s">
        <v>19219</v>
      </c>
      <c r="H302" s="107" t="s">
        <v>548</v>
      </c>
      <c r="I302" s="107" t="s">
        <v>549</v>
      </c>
    </row>
    <row r="303" spans="5:9" ht="15" x14ac:dyDescent="0.25">
      <c r="E303">
        <v>100329</v>
      </c>
      <c r="F303" t="s">
        <v>23593</v>
      </c>
      <c r="H303" s="107" t="s">
        <v>550</v>
      </c>
      <c r="I303" s="107" t="s">
        <v>12695</v>
      </c>
    </row>
    <row r="304" spans="5:9" ht="15" x14ac:dyDescent="0.25">
      <c r="E304">
        <v>100330</v>
      </c>
      <c r="F304" t="s">
        <v>19220</v>
      </c>
      <c r="H304" s="107" t="s">
        <v>551</v>
      </c>
      <c r="I304" s="107" t="s">
        <v>552</v>
      </c>
    </row>
    <row r="305" spans="5:9" ht="15" x14ac:dyDescent="0.25">
      <c r="E305">
        <v>100331</v>
      </c>
      <c r="F305" t="s">
        <v>19221</v>
      </c>
      <c r="H305" s="107" t="s">
        <v>553</v>
      </c>
      <c r="I305" s="107" t="s">
        <v>554</v>
      </c>
    </row>
    <row r="306" spans="5:9" ht="15" x14ac:dyDescent="0.25">
      <c r="E306">
        <v>100332</v>
      </c>
      <c r="F306" t="s">
        <v>19222</v>
      </c>
      <c r="H306" s="107" t="s">
        <v>555</v>
      </c>
      <c r="I306" s="107" t="s">
        <v>556</v>
      </c>
    </row>
    <row r="307" spans="5:9" ht="15" x14ac:dyDescent="0.25">
      <c r="E307">
        <v>100333</v>
      </c>
      <c r="F307" t="s">
        <v>19223</v>
      </c>
      <c r="H307" s="107" t="s">
        <v>557</v>
      </c>
      <c r="I307" s="107" t="s">
        <v>558</v>
      </c>
    </row>
    <row r="308" spans="5:9" ht="15" x14ac:dyDescent="0.25">
      <c r="E308">
        <v>100334</v>
      </c>
      <c r="F308" t="s">
        <v>19224</v>
      </c>
      <c r="H308" s="107" t="s">
        <v>559</v>
      </c>
      <c r="I308" s="107" t="s">
        <v>12696</v>
      </c>
    </row>
    <row r="309" spans="5:9" ht="15" x14ac:dyDescent="0.25">
      <c r="E309">
        <v>100335</v>
      </c>
      <c r="F309" t="s">
        <v>19225</v>
      </c>
      <c r="H309" s="107" t="s">
        <v>560</v>
      </c>
      <c r="I309" s="107" t="s">
        <v>12697</v>
      </c>
    </row>
    <row r="310" spans="5:9" ht="15" x14ac:dyDescent="0.25">
      <c r="E310">
        <v>100337</v>
      </c>
      <c r="F310" t="s">
        <v>19226</v>
      </c>
      <c r="H310" s="107" t="s">
        <v>561</v>
      </c>
      <c r="I310" s="107" t="s">
        <v>12698</v>
      </c>
    </row>
    <row r="311" spans="5:9" ht="15" x14ac:dyDescent="0.25">
      <c r="E311">
        <v>100338</v>
      </c>
      <c r="F311" t="s">
        <v>19227</v>
      </c>
      <c r="H311" s="107" t="s">
        <v>562</v>
      </c>
      <c r="I311" s="107" t="s">
        <v>563</v>
      </c>
    </row>
    <row r="312" spans="5:9" ht="15" x14ac:dyDescent="0.25">
      <c r="E312">
        <v>100339</v>
      </c>
      <c r="F312" t="s">
        <v>19228</v>
      </c>
      <c r="H312" s="107" t="s">
        <v>564</v>
      </c>
      <c r="I312" s="107" t="s">
        <v>12699</v>
      </c>
    </row>
    <row r="313" spans="5:9" ht="15" x14ac:dyDescent="0.25">
      <c r="E313">
        <v>100340</v>
      </c>
      <c r="F313" t="s">
        <v>19229</v>
      </c>
      <c r="H313" s="107" t="s">
        <v>566</v>
      </c>
      <c r="I313" s="107" t="s">
        <v>12700</v>
      </c>
    </row>
    <row r="314" spans="5:9" ht="15" x14ac:dyDescent="0.25">
      <c r="E314">
        <v>100341</v>
      </c>
      <c r="F314" t="s">
        <v>19230</v>
      </c>
      <c r="H314" s="107" t="s">
        <v>567</v>
      </c>
      <c r="I314" s="107" t="s">
        <v>568</v>
      </c>
    </row>
    <row r="315" spans="5:9" ht="15" x14ac:dyDescent="0.25">
      <c r="E315">
        <v>100342</v>
      </c>
      <c r="F315" t="s">
        <v>19231</v>
      </c>
      <c r="H315" s="107" t="s">
        <v>569</v>
      </c>
      <c r="I315" s="107" t="s">
        <v>570</v>
      </c>
    </row>
    <row r="316" spans="5:9" ht="15" x14ac:dyDescent="0.25">
      <c r="E316">
        <v>100343</v>
      </c>
      <c r="F316" t="s">
        <v>19232</v>
      </c>
      <c r="H316" s="107" t="s">
        <v>571</v>
      </c>
      <c r="I316" s="107" t="s">
        <v>572</v>
      </c>
    </row>
    <row r="317" spans="5:9" ht="15" x14ac:dyDescent="0.25">
      <c r="E317">
        <v>100344</v>
      </c>
      <c r="F317" t="s">
        <v>19233</v>
      </c>
      <c r="H317" s="107" t="s">
        <v>573</v>
      </c>
      <c r="I317" s="107" t="s">
        <v>574</v>
      </c>
    </row>
    <row r="318" spans="5:9" ht="15" x14ac:dyDescent="0.25">
      <c r="E318">
        <v>100345</v>
      </c>
      <c r="F318" t="s">
        <v>19234</v>
      </c>
      <c r="H318" s="107" t="s">
        <v>575</v>
      </c>
      <c r="I318" s="107" t="s">
        <v>576</v>
      </c>
    </row>
    <row r="319" spans="5:9" ht="15" x14ac:dyDescent="0.25">
      <c r="E319">
        <v>100346</v>
      </c>
      <c r="F319" t="s">
        <v>19235</v>
      </c>
      <c r="H319" s="107" t="s">
        <v>577</v>
      </c>
      <c r="I319" s="107" t="s">
        <v>578</v>
      </c>
    </row>
    <row r="320" spans="5:9" ht="15" x14ac:dyDescent="0.25">
      <c r="E320">
        <v>100347</v>
      </c>
      <c r="F320" t="s">
        <v>19236</v>
      </c>
      <c r="H320" s="107" t="s">
        <v>579</v>
      </c>
      <c r="I320" s="107" t="s">
        <v>580</v>
      </c>
    </row>
    <row r="321" spans="5:9" ht="15" x14ac:dyDescent="0.25">
      <c r="E321">
        <v>100348</v>
      </c>
      <c r="F321" t="s">
        <v>19237</v>
      </c>
      <c r="H321" s="107" t="s">
        <v>581</v>
      </c>
      <c r="I321" s="107" t="s">
        <v>582</v>
      </c>
    </row>
    <row r="322" spans="5:9" ht="15" x14ac:dyDescent="0.25">
      <c r="E322">
        <v>100349</v>
      </c>
      <c r="F322" t="s">
        <v>19238</v>
      </c>
      <c r="H322" s="107" t="s">
        <v>583</v>
      </c>
      <c r="I322" s="107" t="s">
        <v>584</v>
      </c>
    </row>
    <row r="323" spans="5:9" ht="15" x14ac:dyDescent="0.25">
      <c r="E323">
        <v>100350</v>
      </c>
      <c r="F323" t="s">
        <v>19239</v>
      </c>
      <c r="H323" s="107" t="s">
        <v>585</v>
      </c>
      <c r="I323" s="107" t="s">
        <v>12701</v>
      </c>
    </row>
    <row r="324" spans="5:9" ht="15" x14ac:dyDescent="0.25">
      <c r="E324">
        <v>100351</v>
      </c>
      <c r="F324" t="s">
        <v>19240</v>
      </c>
      <c r="H324" s="107" t="s">
        <v>586</v>
      </c>
      <c r="I324" s="107" t="s">
        <v>12702</v>
      </c>
    </row>
    <row r="325" spans="5:9" ht="15" x14ac:dyDescent="0.25">
      <c r="E325">
        <v>100352</v>
      </c>
      <c r="F325" t="s">
        <v>19241</v>
      </c>
      <c r="H325" s="107" t="s">
        <v>587</v>
      </c>
      <c r="I325" s="107" t="s">
        <v>588</v>
      </c>
    </row>
    <row r="326" spans="5:9" ht="15" x14ac:dyDescent="0.25">
      <c r="E326">
        <v>100353</v>
      </c>
      <c r="F326" t="s">
        <v>19242</v>
      </c>
      <c r="H326" s="107" t="s">
        <v>589</v>
      </c>
      <c r="I326" s="107" t="s">
        <v>590</v>
      </c>
    </row>
    <row r="327" spans="5:9" ht="15" x14ac:dyDescent="0.25">
      <c r="E327">
        <v>100354</v>
      </c>
      <c r="F327" t="s">
        <v>19243</v>
      </c>
      <c r="H327" s="107" t="s">
        <v>591</v>
      </c>
      <c r="I327" s="107" t="s">
        <v>592</v>
      </c>
    </row>
    <row r="328" spans="5:9" ht="15" x14ac:dyDescent="0.25">
      <c r="E328">
        <v>100355</v>
      </c>
      <c r="F328" t="s">
        <v>19244</v>
      </c>
      <c r="H328" s="107" t="s">
        <v>593</v>
      </c>
      <c r="I328" s="107" t="s">
        <v>12703</v>
      </c>
    </row>
    <row r="329" spans="5:9" ht="15" x14ac:dyDescent="0.25">
      <c r="E329">
        <v>100356</v>
      </c>
      <c r="F329" t="s">
        <v>19245</v>
      </c>
      <c r="H329" s="107" t="s">
        <v>594</v>
      </c>
      <c r="I329" s="107" t="s">
        <v>12704</v>
      </c>
    </row>
    <row r="330" spans="5:9" ht="15" x14ac:dyDescent="0.25">
      <c r="E330">
        <v>100357</v>
      </c>
      <c r="F330" t="s">
        <v>11416</v>
      </c>
      <c r="H330" s="107" t="s">
        <v>595</v>
      </c>
      <c r="I330" s="107" t="s">
        <v>12705</v>
      </c>
    </row>
    <row r="331" spans="5:9" ht="15" x14ac:dyDescent="0.25">
      <c r="E331">
        <v>100358</v>
      </c>
      <c r="F331" t="s">
        <v>19246</v>
      </c>
      <c r="H331" s="107" t="s">
        <v>596</v>
      </c>
      <c r="I331" s="107" t="s">
        <v>12706</v>
      </c>
    </row>
    <row r="332" spans="5:9" ht="15" x14ac:dyDescent="0.25">
      <c r="E332">
        <v>100359</v>
      </c>
      <c r="F332" t="s">
        <v>19247</v>
      </c>
      <c r="H332" s="107" t="s">
        <v>597</v>
      </c>
      <c r="I332" s="107" t="s">
        <v>12707</v>
      </c>
    </row>
    <row r="333" spans="5:9" ht="15" x14ac:dyDescent="0.25">
      <c r="E333">
        <v>100360</v>
      </c>
      <c r="F333" t="s">
        <v>19248</v>
      </c>
      <c r="H333" s="107" t="s">
        <v>598</v>
      </c>
      <c r="I333" s="107" t="s">
        <v>12708</v>
      </c>
    </row>
    <row r="334" spans="5:9" ht="15" x14ac:dyDescent="0.25">
      <c r="E334">
        <v>100361</v>
      </c>
      <c r="F334" t="s">
        <v>19249</v>
      </c>
      <c r="H334" s="107" t="s">
        <v>599</v>
      </c>
      <c r="I334" s="107" t="s">
        <v>12709</v>
      </c>
    </row>
    <row r="335" spans="5:9" ht="15" x14ac:dyDescent="0.25">
      <c r="E335">
        <v>100362</v>
      </c>
      <c r="F335" t="s">
        <v>19250</v>
      </c>
      <c r="H335" s="107" t="s">
        <v>600</v>
      </c>
      <c r="I335" s="107" t="s">
        <v>12710</v>
      </c>
    </row>
    <row r="336" spans="5:9" ht="15" x14ac:dyDescent="0.25">
      <c r="E336">
        <v>100363</v>
      </c>
      <c r="F336" t="s">
        <v>19251</v>
      </c>
      <c r="H336" s="107" t="s">
        <v>601</v>
      </c>
      <c r="I336" s="107" t="s">
        <v>602</v>
      </c>
    </row>
    <row r="337" spans="5:9" ht="15" x14ac:dyDescent="0.25">
      <c r="E337">
        <v>100364</v>
      </c>
      <c r="F337" t="s">
        <v>23594</v>
      </c>
      <c r="H337" s="107" t="s">
        <v>603</v>
      </c>
      <c r="I337" s="107" t="s">
        <v>604</v>
      </c>
    </row>
    <row r="338" spans="5:9" ht="15" x14ac:dyDescent="0.25">
      <c r="E338">
        <v>100365</v>
      </c>
      <c r="F338" t="s">
        <v>19252</v>
      </c>
      <c r="H338" s="107" t="s">
        <v>605</v>
      </c>
      <c r="I338" s="107" t="s">
        <v>12711</v>
      </c>
    </row>
    <row r="339" spans="5:9" ht="15" x14ac:dyDescent="0.25">
      <c r="E339">
        <v>100366</v>
      </c>
      <c r="F339" t="s">
        <v>19253</v>
      </c>
      <c r="H339" s="107" t="s">
        <v>606</v>
      </c>
      <c r="I339" s="107" t="s">
        <v>12712</v>
      </c>
    </row>
    <row r="340" spans="5:9" ht="15" x14ac:dyDescent="0.25">
      <c r="E340">
        <v>100367</v>
      </c>
      <c r="F340" t="s">
        <v>19254</v>
      </c>
      <c r="H340" s="107" t="s">
        <v>607</v>
      </c>
      <c r="I340" s="107" t="s">
        <v>12713</v>
      </c>
    </row>
    <row r="341" spans="5:9" ht="15" x14ac:dyDescent="0.25">
      <c r="E341">
        <v>100368</v>
      </c>
      <c r="F341" t="s">
        <v>23595</v>
      </c>
      <c r="H341" s="107" t="s">
        <v>608</v>
      </c>
      <c r="I341" s="107" t="s">
        <v>12714</v>
      </c>
    </row>
    <row r="342" spans="5:9" ht="15" x14ac:dyDescent="0.25">
      <c r="E342">
        <v>100369</v>
      </c>
      <c r="F342" t="s">
        <v>23596</v>
      </c>
      <c r="H342" s="107" t="s">
        <v>609</v>
      </c>
      <c r="I342" s="107" t="s">
        <v>12715</v>
      </c>
    </row>
    <row r="343" spans="5:9" ht="15" x14ac:dyDescent="0.25">
      <c r="E343">
        <v>100370</v>
      </c>
      <c r="F343" t="s">
        <v>19255</v>
      </c>
      <c r="H343" s="107" t="s">
        <v>610</v>
      </c>
      <c r="I343" s="107" t="s">
        <v>12716</v>
      </c>
    </row>
    <row r="344" spans="5:9" ht="15" x14ac:dyDescent="0.25">
      <c r="E344">
        <v>100371</v>
      </c>
      <c r="F344" t="s">
        <v>23597</v>
      </c>
      <c r="H344" s="107" t="s">
        <v>611</v>
      </c>
      <c r="I344" s="107" t="s">
        <v>12717</v>
      </c>
    </row>
    <row r="345" spans="5:9" ht="15" x14ac:dyDescent="0.25">
      <c r="E345">
        <v>100372</v>
      </c>
      <c r="F345" t="s">
        <v>19256</v>
      </c>
      <c r="H345" s="107" t="s">
        <v>612</v>
      </c>
      <c r="I345" s="107" t="s">
        <v>613</v>
      </c>
    </row>
    <row r="346" spans="5:9" ht="15" x14ac:dyDescent="0.25">
      <c r="E346">
        <v>100373</v>
      </c>
      <c r="F346" t="s">
        <v>19257</v>
      </c>
      <c r="H346" s="107" t="s">
        <v>614</v>
      </c>
      <c r="I346" s="107" t="s">
        <v>615</v>
      </c>
    </row>
    <row r="347" spans="5:9" ht="15" x14ac:dyDescent="0.25">
      <c r="E347">
        <v>100374</v>
      </c>
      <c r="F347" t="s">
        <v>19258</v>
      </c>
      <c r="H347" s="107" t="s">
        <v>616</v>
      </c>
      <c r="I347" s="107" t="s">
        <v>12718</v>
      </c>
    </row>
    <row r="348" spans="5:9" ht="15" x14ac:dyDescent="0.25">
      <c r="E348">
        <v>100375</v>
      </c>
      <c r="F348" t="s">
        <v>19259</v>
      </c>
      <c r="H348" s="107" t="s">
        <v>617</v>
      </c>
      <c r="I348" s="107" t="s">
        <v>12719</v>
      </c>
    </row>
    <row r="349" spans="5:9" ht="15" x14ac:dyDescent="0.25">
      <c r="E349">
        <v>100376</v>
      </c>
      <c r="F349" t="s">
        <v>19260</v>
      </c>
      <c r="H349" s="107" t="s">
        <v>618</v>
      </c>
      <c r="I349" s="107" t="s">
        <v>12720</v>
      </c>
    </row>
    <row r="350" spans="5:9" ht="15" x14ac:dyDescent="0.25">
      <c r="E350">
        <v>100377</v>
      </c>
      <c r="F350" t="s">
        <v>23598</v>
      </c>
      <c r="H350" s="107" t="s">
        <v>619</v>
      </c>
      <c r="I350" s="107" t="s">
        <v>12721</v>
      </c>
    </row>
    <row r="351" spans="5:9" ht="15" x14ac:dyDescent="0.25">
      <c r="E351">
        <v>100380</v>
      </c>
      <c r="F351" t="s">
        <v>19261</v>
      </c>
      <c r="H351" s="107" t="s">
        <v>620</v>
      </c>
      <c r="I351" s="107" t="s">
        <v>12722</v>
      </c>
    </row>
    <row r="352" spans="5:9" ht="15" x14ac:dyDescent="0.25">
      <c r="E352">
        <v>100381</v>
      </c>
      <c r="F352" t="s">
        <v>19262</v>
      </c>
      <c r="H352" s="107" t="s">
        <v>621</v>
      </c>
      <c r="I352" s="107" t="s">
        <v>12723</v>
      </c>
    </row>
    <row r="353" spans="5:9" ht="15" x14ac:dyDescent="0.25">
      <c r="E353">
        <v>100382</v>
      </c>
      <c r="F353" t="s">
        <v>19263</v>
      </c>
      <c r="H353" s="107" t="s">
        <v>622</v>
      </c>
      <c r="I353" s="107" t="s">
        <v>623</v>
      </c>
    </row>
    <row r="354" spans="5:9" ht="15" x14ac:dyDescent="0.25">
      <c r="E354">
        <v>100383</v>
      </c>
      <c r="F354" t="s">
        <v>19264</v>
      </c>
      <c r="H354" s="107" t="s">
        <v>624</v>
      </c>
      <c r="I354" s="107" t="s">
        <v>625</v>
      </c>
    </row>
    <row r="355" spans="5:9" ht="15" x14ac:dyDescent="0.25">
      <c r="E355">
        <v>100384</v>
      </c>
      <c r="F355" t="s">
        <v>19265</v>
      </c>
      <c r="H355" s="107" t="s">
        <v>626</v>
      </c>
      <c r="I355" s="107" t="s">
        <v>627</v>
      </c>
    </row>
    <row r="356" spans="5:9" ht="15" x14ac:dyDescent="0.25">
      <c r="E356">
        <v>100385</v>
      </c>
      <c r="F356" t="s">
        <v>19266</v>
      </c>
      <c r="H356" s="107" t="s">
        <v>628</v>
      </c>
      <c r="I356" s="107" t="s">
        <v>629</v>
      </c>
    </row>
    <row r="357" spans="5:9" ht="15" x14ac:dyDescent="0.25">
      <c r="E357">
        <v>100386</v>
      </c>
      <c r="F357" t="s">
        <v>23599</v>
      </c>
      <c r="H357" s="107" t="s">
        <v>630</v>
      </c>
      <c r="I357" s="107" t="s">
        <v>631</v>
      </c>
    </row>
    <row r="358" spans="5:9" ht="15" x14ac:dyDescent="0.25">
      <c r="E358">
        <v>100387</v>
      </c>
      <c r="F358" t="s">
        <v>19267</v>
      </c>
      <c r="H358" s="107" t="s">
        <v>632</v>
      </c>
      <c r="I358" s="107" t="s">
        <v>12724</v>
      </c>
    </row>
    <row r="359" spans="5:9" ht="15" x14ac:dyDescent="0.25">
      <c r="E359">
        <v>100388</v>
      </c>
      <c r="F359" t="s">
        <v>19268</v>
      </c>
      <c r="H359" s="107" t="s">
        <v>633</v>
      </c>
      <c r="I359" s="107" t="s">
        <v>12725</v>
      </c>
    </row>
    <row r="360" spans="5:9" ht="15" x14ac:dyDescent="0.25">
      <c r="E360">
        <v>100389</v>
      </c>
      <c r="F360" t="s">
        <v>19269</v>
      </c>
      <c r="H360" s="107" t="s">
        <v>634</v>
      </c>
      <c r="I360" s="107" t="s">
        <v>12726</v>
      </c>
    </row>
    <row r="361" spans="5:9" ht="15" x14ac:dyDescent="0.25">
      <c r="E361">
        <v>100390</v>
      </c>
      <c r="F361" t="s">
        <v>19270</v>
      </c>
      <c r="H361" s="107" t="s">
        <v>635</v>
      </c>
      <c r="I361" s="107" t="s">
        <v>636</v>
      </c>
    </row>
    <row r="362" spans="5:9" ht="15" x14ac:dyDescent="0.25">
      <c r="E362">
        <v>100391</v>
      </c>
      <c r="F362" t="s">
        <v>19271</v>
      </c>
      <c r="H362" s="107" t="s">
        <v>637</v>
      </c>
      <c r="I362" s="107" t="s">
        <v>12727</v>
      </c>
    </row>
    <row r="363" spans="5:9" ht="15" x14ac:dyDescent="0.25">
      <c r="E363">
        <v>100392</v>
      </c>
      <c r="F363" t="s">
        <v>19272</v>
      </c>
      <c r="H363" s="107" t="s">
        <v>638</v>
      </c>
      <c r="I363" s="107" t="s">
        <v>639</v>
      </c>
    </row>
    <row r="364" spans="5:9" ht="15" x14ac:dyDescent="0.25">
      <c r="E364">
        <v>100394</v>
      </c>
      <c r="F364" t="s">
        <v>23600</v>
      </c>
      <c r="H364" s="107" t="s">
        <v>640</v>
      </c>
      <c r="I364" s="107" t="s">
        <v>12728</v>
      </c>
    </row>
    <row r="365" spans="5:9" ht="15" x14ac:dyDescent="0.25">
      <c r="E365">
        <v>100395</v>
      </c>
      <c r="F365" t="s">
        <v>19273</v>
      </c>
      <c r="H365" s="107" t="s">
        <v>641</v>
      </c>
      <c r="I365" s="107" t="s">
        <v>12729</v>
      </c>
    </row>
    <row r="366" spans="5:9" ht="15" x14ac:dyDescent="0.25">
      <c r="E366">
        <v>100396</v>
      </c>
      <c r="F366" t="s">
        <v>19274</v>
      </c>
      <c r="H366" s="107" t="s">
        <v>642</v>
      </c>
      <c r="I366" s="107" t="s">
        <v>12635</v>
      </c>
    </row>
    <row r="367" spans="5:9" ht="15" x14ac:dyDescent="0.25">
      <c r="E367">
        <v>100397</v>
      </c>
      <c r="F367" t="s">
        <v>19275</v>
      </c>
      <c r="H367" s="107" t="s">
        <v>643</v>
      </c>
      <c r="I367" s="107" t="s">
        <v>157</v>
      </c>
    </row>
    <row r="368" spans="5:9" ht="15" x14ac:dyDescent="0.25">
      <c r="E368">
        <v>100398</v>
      </c>
      <c r="F368" t="s">
        <v>23601</v>
      </c>
      <c r="H368" s="107" t="s">
        <v>644</v>
      </c>
      <c r="I368" s="107" t="s">
        <v>12730</v>
      </c>
    </row>
    <row r="369" spans="5:9" ht="15" x14ac:dyDescent="0.25">
      <c r="E369">
        <v>100399</v>
      </c>
      <c r="F369" t="s">
        <v>19276</v>
      </c>
      <c r="H369" s="107" t="s">
        <v>645</v>
      </c>
      <c r="I369" s="107" t="s">
        <v>12731</v>
      </c>
    </row>
    <row r="370" spans="5:9" ht="15" x14ac:dyDescent="0.25">
      <c r="E370">
        <v>100400</v>
      </c>
      <c r="F370" t="s">
        <v>19277</v>
      </c>
      <c r="H370" s="107" t="s">
        <v>646</v>
      </c>
      <c r="I370" s="107" t="s">
        <v>12732</v>
      </c>
    </row>
    <row r="371" spans="5:9" ht="15" x14ac:dyDescent="0.25">
      <c r="E371">
        <v>100401</v>
      </c>
      <c r="F371" t="s">
        <v>19278</v>
      </c>
      <c r="H371" s="107" t="s">
        <v>647</v>
      </c>
      <c r="I371" s="107" t="s">
        <v>648</v>
      </c>
    </row>
    <row r="372" spans="5:9" ht="15" x14ac:dyDescent="0.25">
      <c r="E372">
        <v>100402</v>
      </c>
      <c r="F372" t="s">
        <v>19279</v>
      </c>
      <c r="H372" s="107" t="s">
        <v>649</v>
      </c>
      <c r="I372" s="107" t="s">
        <v>12733</v>
      </c>
    </row>
    <row r="373" spans="5:9" ht="15" x14ac:dyDescent="0.25">
      <c r="E373">
        <v>100404</v>
      </c>
      <c r="F373" t="s">
        <v>19280</v>
      </c>
      <c r="H373" s="107" t="s">
        <v>650</v>
      </c>
      <c r="I373" s="107" t="s">
        <v>12734</v>
      </c>
    </row>
    <row r="374" spans="5:9" ht="15" x14ac:dyDescent="0.25">
      <c r="E374">
        <v>100405</v>
      </c>
      <c r="F374" t="s">
        <v>19281</v>
      </c>
      <c r="H374" s="107" t="s">
        <v>651</v>
      </c>
      <c r="I374" s="107" t="s">
        <v>12735</v>
      </c>
    </row>
    <row r="375" spans="5:9" ht="15" x14ac:dyDescent="0.25">
      <c r="E375">
        <v>100406</v>
      </c>
      <c r="F375" t="s">
        <v>19282</v>
      </c>
      <c r="H375" s="107" t="s">
        <v>652</v>
      </c>
      <c r="I375" s="107" t="s">
        <v>12736</v>
      </c>
    </row>
    <row r="376" spans="5:9" ht="15" x14ac:dyDescent="0.25">
      <c r="E376">
        <v>100407</v>
      </c>
      <c r="F376" t="s">
        <v>19283</v>
      </c>
      <c r="H376" s="107" t="s">
        <v>653</v>
      </c>
      <c r="I376" s="107" t="s">
        <v>12737</v>
      </c>
    </row>
    <row r="377" spans="5:9" ht="15" x14ac:dyDescent="0.25">
      <c r="E377">
        <v>100408</v>
      </c>
      <c r="F377" t="s">
        <v>19284</v>
      </c>
      <c r="H377" s="107" t="s">
        <v>654</v>
      </c>
      <c r="I377" s="107" t="s">
        <v>12738</v>
      </c>
    </row>
    <row r="378" spans="5:9" ht="15" x14ac:dyDescent="0.25">
      <c r="E378">
        <v>100409</v>
      </c>
      <c r="F378" t="s">
        <v>19285</v>
      </c>
      <c r="H378" s="107" t="s">
        <v>655</v>
      </c>
      <c r="I378" s="107" t="s">
        <v>656</v>
      </c>
    </row>
    <row r="379" spans="5:9" ht="15" x14ac:dyDescent="0.25">
      <c r="E379">
        <v>100410</v>
      </c>
      <c r="F379" t="s">
        <v>19286</v>
      </c>
      <c r="H379" s="107" t="s">
        <v>657</v>
      </c>
      <c r="I379" s="107" t="s">
        <v>12739</v>
      </c>
    </row>
    <row r="380" spans="5:9" ht="15" x14ac:dyDescent="0.25">
      <c r="E380">
        <v>100411</v>
      </c>
      <c r="F380" t="s">
        <v>382</v>
      </c>
      <c r="H380" s="107" t="s">
        <v>658</v>
      </c>
      <c r="I380" s="107" t="s">
        <v>659</v>
      </c>
    </row>
    <row r="381" spans="5:9" ht="15" x14ac:dyDescent="0.25">
      <c r="E381">
        <v>100412</v>
      </c>
      <c r="F381" t="s">
        <v>19287</v>
      </c>
      <c r="H381" s="107" t="s">
        <v>660</v>
      </c>
      <c r="I381" s="107" t="s">
        <v>12740</v>
      </c>
    </row>
    <row r="382" spans="5:9" ht="15" x14ac:dyDescent="0.25">
      <c r="E382">
        <v>100413</v>
      </c>
      <c r="F382" t="s">
        <v>19288</v>
      </c>
      <c r="H382" s="107" t="s">
        <v>661</v>
      </c>
      <c r="I382" s="107" t="s">
        <v>12741</v>
      </c>
    </row>
    <row r="383" spans="5:9" ht="15" x14ac:dyDescent="0.25">
      <c r="E383">
        <v>100414</v>
      </c>
      <c r="F383" t="s">
        <v>23602</v>
      </c>
      <c r="H383" s="107" t="s">
        <v>662</v>
      </c>
      <c r="I383" s="107" t="s">
        <v>12742</v>
      </c>
    </row>
    <row r="384" spans="5:9" ht="15" x14ac:dyDescent="0.25">
      <c r="E384">
        <v>100415</v>
      </c>
      <c r="F384" t="s">
        <v>981</v>
      </c>
      <c r="H384" s="107" t="s">
        <v>663</v>
      </c>
      <c r="I384" s="107" t="s">
        <v>12743</v>
      </c>
    </row>
    <row r="385" spans="5:9" ht="15" x14ac:dyDescent="0.25">
      <c r="E385">
        <v>100416</v>
      </c>
      <c r="F385" t="s">
        <v>19289</v>
      </c>
      <c r="H385" s="107" t="s">
        <v>664</v>
      </c>
      <c r="I385" s="107" t="s">
        <v>665</v>
      </c>
    </row>
    <row r="386" spans="5:9" ht="15" x14ac:dyDescent="0.25">
      <c r="E386">
        <v>100417</v>
      </c>
      <c r="F386" t="s">
        <v>385</v>
      </c>
      <c r="H386" s="107" t="s">
        <v>666</v>
      </c>
      <c r="I386" s="107" t="s">
        <v>667</v>
      </c>
    </row>
    <row r="387" spans="5:9" ht="15" x14ac:dyDescent="0.25">
      <c r="E387">
        <v>100418</v>
      </c>
      <c r="F387" t="s">
        <v>19290</v>
      </c>
      <c r="H387" s="107" t="s">
        <v>669</v>
      </c>
      <c r="I387" s="107" t="s">
        <v>670</v>
      </c>
    </row>
    <row r="388" spans="5:9" ht="15" x14ac:dyDescent="0.25">
      <c r="E388">
        <v>100419</v>
      </c>
      <c r="F388" t="s">
        <v>19291</v>
      </c>
      <c r="H388" s="107" t="s">
        <v>671</v>
      </c>
      <c r="I388" s="107" t="s">
        <v>672</v>
      </c>
    </row>
    <row r="389" spans="5:9" ht="15" x14ac:dyDescent="0.25">
      <c r="E389">
        <v>100420</v>
      </c>
      <c r="F389" t="s">
        <v>19292</v>
      </c>
      <c r="H389" s="107" t="s">
        <v>673</v>
      </c>
      <c r="I389" s="107" t="s">
        <v>674</v>
      </c>
    </row>
    <row r="390" spans="5:9" ht="15" x14ac:dyDescent="0.25">
      <c r="E390">
        <v>100423</v>
      </c>
      <c r="F390" t="s">
        <v>19293</v>
      </c>
      <c r="H390" s="107" t="s">
        <v>675</v>
      </c>
      <c r="I390" s="107" t="s">
        <v>676</v>
      </c>
    </row>
    <row r="391" spans="5:9" ht="15" x14ac:dyDescent="0.25">
      <c r="E391">
        <v>100424</v>
      </c>
      <c r="F391" t="s">
        <v>19294</v>
      </c>
      <c r="H391" s="107" t="s">
        <v>677</v>
      </c>
      <c r="I391" s="107" t="s">
        <v>678</v>
      </c>
    </row>
    <row r="392" spans="5:9" ht="15" x14ac:dyDescent="0.25">
      <c r="E392">
        <v>100425</v>
      </c>
      <c r="F392" t="s">
        <v>19295</v>
      </c>
      <c r="H392" s="107" t="s">
        <v>679</v>
      </c>
      <c r="I392" s="107" t="s">
        <v>680</v>
      </c>
    </row>
    <row r="393" spans="5:9" ht="15" x14ac:dyDescent="0.25">
      <c r="E393">
        <v>100426</v>
      </c>
      <c r="F393" t="s">
        <v>19296</v>
      </c>
      <c r="H393" s="107" t="s">
        <v>681</v>
      </c>
      <c r="I393" s="107" t="s">
        <v>682</v>
      </c>
    </row>
    <row r="394" spans="5:9" ht="15" x14ac:dyDescent="0.25">
      <c r="E394">
        <v>100427</v>
      </c>
      <c r="F394" t="s">
        <v>19297</v>
      </c>
      <c r="H394" s="107" t="s">
        <v>683</v>
      </c>
      <c r="I394" s="107" t="s">
        <v>684</v>
      </c>
    </row>
    <row r="395" spans="5:9" ht="15" x14ac:dyDescent="0.25">
      <c r="E395">
        <v>100429</v>
      </c>
      <c r="F395" t="s">
        <v>19298</v>
      </c>
      <c r="H395" s="107" t="s">
        <v>685</v>
      </c>
      <c r="I395" s="107" t="s">
        <v>686</v>
      </c>
    </row>
    <row r="396" spans="5:9" ht="15" x14ac:dyDescent="0.25">
      <c r="E396">
        <v>100430</v>
      </c>
      <c r="F396" t="s">
        <v>19299</v>
      </c>
      <c r="H396" s="107" t="s">
        <v>687</v>
      </c>
      <c r="I396" s="107" t="s">
        <v>688</v>
      </c>
    </row>
    <row r="397" spans="5:9" ht="15" x14ac:dyDescent="0.25">
      <c r="E397">
        <v>100431</v>
      </c>
      <c r="F397" t="s">
        <v>19300</v>
      </c>
      <c r="H397" s="107" t="s">
        <v>689</v>
      </c>
      <c r="I397" s="107" t="s">
        <v>690</v>
      </c>
    </row>
    <row r="398" spans="5:9" ht="15" x14ac:dyDescent="0.25">
      <c r="E398">
        <v>100432</v>
      </c>
      <c r="F398" t="s">
        <v>23603</v>
      </c>
      <c r="H398" s="107" t="s">
        <v>691</v>
      </c>
      <c r="I398" s="107" t="s">
        <v>12744</v>
      </c>
    </row>
    <row r="399" spans="5:9" ht="15" x14ac:dyDescent="0.25">
      <c r="E399">
        <v>100433</v>
      </c>
      <c r="F399" t="s">
        <v>19301</v>
      </c>
      <c r="H399" s="107" t="s">
        <v>692</v>
      </c>
      <c r="I399" s="107" t="s">
        <v>12745</v>
      </c>
    </row>
    <row r="400" spans="5:9" ht="15" x14ac:dyDescent="0.25">
      <c r="E400">
        <v>100434</v>
      </c>
      <c r="F400" t="s">
        <v>19302</v>
      </c>
      <c r="H400" s="107" t="s">
        <v>693</v>
      </c>
      <c r="I400" s="107" t="s">
        <v>12746</v>
      </c>
    </row>
    <row r="401" spans="5:9" ht="15" x14ac:dyDescent="0.25">
      <c r="E401">
        <v>100435</v>
      </c>
      <c r="F401" t="s">
        <v>19303</v>
      </c>
      <c r="H401" s="107" t="s">
        <v>694</v>
      </c>
      <c r="I401" s="107" t="s">
        <v>12747</v>
      </c>
    </row>
    <row r="402" spans="5:9" ht="15" x14ac:dyDescent="0.25">
      <c r="E402">
        <v>100436</v>
      </c>
      <c r="F402" t="s">
        <v>19304</v>
      </c>
      <c r="H402" s="107" t="s">
        <v>695</v>
      </c>
      <c r="I402" s="107" t="s">
        <v>12748</v>
      </c>
    </row>
    <row r="403" spans="5:9" ht="15" x14ac:dyDescent="0.25">
      <c r="E403">
        <v>100437</v>
      </c>
      <c r="F403" t="s">
        <v>19305</v>
      </c>
      <c r="H403" s="107" t="s">
        <v>696</v>
      </c>
      <c r="I403" s="107" t="s">
        <v>697</v>
      </c>
    </row>
    <row r="404" spans="5:9" ht="15" x14ac:dyDescent="0.25">
      <c r="E404">
        <v>100438</v>
      </c>
      <c r="F404" t="s">
        <v>19306</v>
      </c>
      <c r="H404" s="107" t="s">
        <v>698</v>
      </c>
      <c r="I404" s="107" t="s">
        <v>699</v>
      </c>
    </row>
    <row r="405" spans="5:9" ht="15" x14ac:dyDescent="0.25">
      <c r="E405">
        <v>100439</v>
      </c>
      <c r="F405" t="s">
        <v>19307</v>
      </c>
      <c r="H405" s="107" t="s">
        <v>700</v>
      </c>
      <c r="I405" s="107" t="s">
        <v>701</v>
      </c>
    </row>
    <row r="406" spans="5:9" ht="15" x14ac:dyDescent="0.25">
      <c r="E406">
        <v>100440</v>
      </c>
      <c r="F406" t="s">
        <v>23604</v>
      </c>
      <c r="H406" s="107" t="s">
        <v>702</v>
      </c>
      <c r="I406" s="107" t="s">
        <v>703</v>
      </c>
    </row>
    <row r="407" spans="5:9" ht="15" x14ac:dyDescent="0.25">
      <c r="E407">
        <v>100441</v>
      </c>
      <c r="F407" t="s">
        <v>19308</v>
      </c>
      <c r="H407" s="107" t="s">
        <v>704</v>
      </c>
      <c r="I407" s="107" t="s">
        <v>705</v>
      </c>
    </row>
    <row r="408" spans="5:9" ht="15" x14ac:dyDescent="0.25">
      <c r="E408">
        <v>100442</v>
      </c>
      <c r="F408" t="s">
        <v>19309</v>
      </c>
      <c r="H408" s="107" t="s">
        <v>706</v>
      </c>
      <c r="I408" s="107" t="s">
        <v>707</v>
      </c>
    </row>
    <row r="409" spans="5:9" ht="15" x14ac:dyDescent="0.25">
      <c r="E409">
        <v>100443</v>
      </c>
      <c r="F409" t="s">
        <v>19310</v>
      </c>
      <c r="H409" s="107" t="s">
        <v>708</v>
      </c>
      <c r="I409" s="107" t="s">
        <v>709</v>
      </c>
    </row>
    <row r="410" spans="5:9" ht="15" x14ac:dyDescent="0.25">
      <c r="E410">
        <v>100444</v>
      </c>
      <c r="F410" t="s">
        <v>19311</v>
      </c>
      <c r="H410" s="107" t="s">
        <v>710</v>
      </c>
      <c r="I410" s="107" t="s">
        <v>711</v>
      </c>
    </row>
    <row r="411" spans="5:9" ht="15" x14ac:dyDescent="0.25">
      <c r="E411">
        <v>100446</v>
      </c>
      <c r="F411" t="s">
        <v>19312</v>
      </c>
      <c r="H411" s="107" t="s">
        <v>712</v>
      </c>
      <c r="I411" s="107" t="s">
        <v>713</v>
      </c>
    </row>
    <row r="412" spans="5:9" ht="15" x14ac:dyDescent="0.25">
      <c r="E412">
        <v>100448</v>
      </c>
      <c r="F412" t="s">
        <v>19313</v>
      </c>
      <c r="H412" s="107" t="s">
        <v>714</v>
      </c>
      <c r="I412" s="107" t="s">
        <v>715</v>
      </c>
    </row>
    <row r="413" spans="5:9" ht="15" x14ac:dyDescent="0.25">
      <c r="E413">
        <v>100449</v>
      </c>
      <c r="F413" t="s">
        <v>19314</v>
      </c>
      <c r="H413" s="107" t="s">
        <v>716</v>
      </c>
      <c r="I413" s="107" t="s">
        <v>12749</v>
      </c>
    </row>
    <row r="414" spans="5:9" ht="15" x14ac:dyDescent="0.25">
      <c r="E414">
        <v>100450</v>
      </c>
      <c r="F414" t="s">
        <v>23605</v>
      </c>
      <c r="H414" s="107" t="s">
        <v>717</v>
      </c>
      <c r="I414" s="107" t="s">
        <v>718</v>
      </c>
    </row>
    <row r="415" spans="5:9" ht="15" x14ac:dyDescent="0.25">
      <c r="E415">
        <v>100451</v>
      </c>
      <c r="F415" t="s">
        <v>19315</v>
      </c>
      <c r="H415" s="107" t="s">
        <v>719</v>
      </c>
      <c r="I415" s="107" t="s">
        <v>720</v>
      </c>
    </row>
    <row r="416" spans="5:9" ht="15" x14ac:dyDescent="0.25">
      <c r="E416">
        <v>100452</v>
      </c>
      <c r="F416" t="s">
        <v>19316</v>
      </c>
      <c r="H416" s="107" t="s">
        <v>721</v>
      </c>
      <c r="I416" s="107" t="s">
        <v>722</v>
      </c>
    </row>
    <row r="417" spans="5:9" ht="15" x14ac:dyDescent="0.25">
      <c r="E417">
        <v>100453</v>
      </c>
      <c r="F417" t="s">
        <v>19317</v>
      </c>
      <c r="H417" s="107" t="s">
        <v>724</v>
      </c>
      <c r="I417" s="107" t="s">
        <v>725</v>
      </c>
    </row>
    <row r="418" spans="5:9" ht="15" x14ac:dyDescent="0.25">
      <c r="E418">
        <v>100454</v>
      </c>
      <c r="F418" t="s">
        <v>19318</v>
      </c>
      <c r="H418" s="107" t="s">
        <v>726</v>
      </c>
      <c r="I418" s="107" t="s">
        <v>727</v>
      </c>
    </row>
    <row r="419" spans="5:9" ht="15" x14ac:dyDescent="0.25">
      <c r="E419">
        <v>100455</v>
      </c>
      <c r="F419" t="s">
        <v>19319</v>
      </c>
      <c r="H419" s="107" t="s">
        <v>728</v>
      </c>
      <c r="I419" s="107" t="s">
        <v>729</v>
      </c>
    </row>
    <row r="420" spans="5:9" ht="15" x14ac:dyDescent="0.25">
      <c r="E420">
        <v>100456</v>
      </c>
      <c r="F420" t="s">
        <v>19320</v>
      </c>
      <c r="H420" s="107" t="s">
        <v>730</v>
      </c>
      <c r="I420" s="107" t="s">
        <v>731</v>
      </c>
    </row>
    <row r="421" spans="5:9" ht="15" x14ac:dyDescent="0.25">
      <c r="E421">
        <v>100457</v>
      </c>
      <c r="F421" t="s">
        <v>23606</v>
      </c>
      <c r="H421" s="107" t="s">
        <v>732</v>
      </c>
      <c r="I421" s="107" t="s">
        <v>12750</v>
      </c>
    </row>
    <row r="422" spans="5:9" ht="15" x14ac:dyDescent="0.25">
      <c r="E422">
        <v>100458</v>
      </c>
      <c r="F422" t="s">
        <v>19321</v>
      </c>
      <c r="H422" s="107" t="s">
        <v>11549</v>
      </c>
      <c r="I422" s="107" t="s">
        <v>11550</v>
      </c>
    </row>
    <row r="423" spans="5:9" ht="15" x14ac:dyDescent="0.25">
      <c r="E423">
        <v>100459</v>
      </c>
      <c r="F423" t="s">
        <v>11417</v>
      </c>
      <c r="H423" s="107" t="s">
        <v>11551</v>
      </c>
      <c r="I423" s="107" t="s">
        <v>11552</v>
      </c>
    </row>
    <row r="424" spans="5:9" ht="15" x14ac:dyDescent="0.25">
      <c r="E424">
        <v>100460</v>
      </c>
      <c r="F424" t="s">
        <v>19322</v>
      </c>
      <c r="H424" s="107" t="s">
        <v>11553</v>
      </c>
      <c r="I424" s="107" t="s">
        <v>11554</v>
      </c>
    </row>
    <row r="425" spans="5:9" ht="15" x14ac:dyDescent="0.25">
      <c r="E425">
        <v>100461</v>
      </c>
      <c r="F425" t="s">
        <v>19323</v>
      </c>
      <c r="H425" s="107" t="s">
        <v>11555</v>
      </c>
      <c r="I425" s="107" t="s">
        <v>11556</v>
      </c>
    </row>
    <row r="426" spans="5:9" ht="15" x14ac:dyDescent="0.25">
      <c r="E426">
        <v>100462</v>
      </c>
      <c r="F426" t="s">
        <v>23607</v>
      </c>
      <c r="H426" s="107" t="s">
        <v>11557</v>
      </c>
      <c r="I426" s="107" t="s">
        <v>12751</v>
      </c>
    </row>
    <row r="427" spans="5:9" ht="15" x14ac:dyDescent="0.25">
      <c r="E427">
        <v>100463</v>
      </c>
      <c r="F427" t="s">
        <v>18828</v>
      </c>
      <c r="H427" s="107" t="s">
        <v>11558</v>
      </c>
      <c r="I427" s="107" t="s">
        <v>12752</v>
      </c>
    </row>
    <row r="428" spans="5:9" ht="15" x14ac:dyDescent="0.25">
      <c r="E428">
        <v>100464</v>
      </c>
      <c r="F428" t="s">
        <v>19324</v>
      </c>
      <c r="H428" s="107" t="s">
        <v>11559</v>
      </c>
      <c r="I428" s="107" t="s">
        <v>12753</v>
      </c>
    </row>
    <row r="429" spans="5:9" ht="15" x14ac:dyDescent="0.25">
      <c r="E429">
        <v>100465</v>
      </c>
      <c r="F429" t="s">
        <v>19325</v>
      </c>
      <c r="H429" s="107" t="s">
        <v>11560</v>
      </c>
      <c r="I429" s="107" t="s">
        <v>12754</v>
      </c>
    </row>
    <row r="430" spans="5:9" ht="15" x14ac:dyDescent="0.25">
      <c r="E430">
        <v>100466</v>
      </c>
      <c r="F430" t="s">
        <v>19326</v>
      </c>
      <c r="H430" s="107" t="s">
        <v>11561</v>
      </c>
      <c r="I430" s="107" t="s">
        <v>12755</v>
      </c>
    </row>
    <row r="431" spans="5:9" ht="15" x14ac:dyDescent="0.25">
      <c r="E431">
        <v>100467</v>
      </c>
      <c r="F431" t="s">
        <v>19327</v>
      </c>
      <c r="H431" s="107" t="s">
        <v>11562</v>
      </c>
      <c r="I431" s="107" t="s">
        <v>12756</v>
      </c>
    </row>
    <row r="432" spans="5:9" ht="15" x14ac:dyDescent="0.25">
      <c r="E432">
        <v>100468</v>
      </c>
      <c r="F432" t="s">
        <v>19328</v>
      </c>
      <c r="H432" s="107" t="s">
        <v>11563</v>
      </c>
      <c r="I432" s="107" t="s">
        <v>11564</v>
      </c>
    </row>
    <row r="433" spans="5:9" ht="15" x14ac:dyDescent="0.25">
      <c r="E433">
        <v>100469</v>
      </c>
      <c r="F433" t="s">
        <v>23608</v>
      </c>
      <c r="H433" s="107" t="s">
        <v>11565</v>
      </c>
      <c r="I433" s="107" t="s">
        <v>11566</v>
      </c>
    </row>
    <row r="434" spans="5:9" ht="15" x14ac:dyDescent="0.25">
      <c r="E434">
        <v>100470</v>
      </c>
      <c r="F434" t="s">
        <v>19329</v>
      </c>
      <c r="H434" s="107" t="s">
        <v>11567</v>
      </c>
      <c r="I434" s="107" t="s">
        <v>11568</v>
      </c>
    </row>
    <row r="435" spans="5:9" ht="15" x14ac:dyDescent="0.25">
      <c r="E435">
        <v>100471</v>
      </c>
      <c r="F435" t="s">
        <v>19330</v>
      </c>
      <c r="H435" s="107" t="s">
        <v>11569</v>
      </c>
      <c r="I435" s="107" t="s">
        <v>11570</v>
      </c>
    </row>
    <row r="436" spans="5:9" ht="15" x14ac:dyDescent="0.25">
      <c r="E436">
        <v>100472</v>
      </c>
      <c r="F436" t="s">
        <v>19331</v>
      </c>
      <c r="H436" s="107" t="s">
        <v>11571</v>
      </c>
      <c r="I436" s="107" t="s">
        <v>11572</v>
      </c>
    </row>
    <row r="437" spans="5:9" ht="15" x14ac:dyDescent="0.25">
      <c r="E437">
        <v>100473</v>
      </c>
      <c r="F437" t="s">
        <v>23609</v>
      </c>
      <c r="H437" s="107" t="s">
        <v>11573</v>
      </c>
      <c r="I437" s="107" t="s">
        <v>11574</v>
      </c>
    </row>
    <row r="438" spans="5:9" ht="15" x14ac:dyDescent="0.25">
      <c r="E438">
        <v>100474</v>
      </c>
      <c r="F438" t="s">
        <v>19332</v>
      </c>
      <c r="H438" s="107" t="s">
        <v>11575</v>
      </c>
      <c r="I438" s="107" t="s">
        <v>11576</v>
      </c>
    </row>
    <row r="439" spans="5:9" ht="15" x14ac:dyDescent="0.25">
      <c r="E439">
        <v>100475</v>
      </c>
      <c r="F439" t="s">
        <v>11418</v>
      </c>
      <c r="H439" s="107" t="s">
        <v>11577</v>
      </c>
      <c r="I439" s="107" t="s">
        <v>11578</v>
      </c>
    </row>
    <row r="440" spans="5:9" ht="15" x14ac:dyDescent="0.25">
      <c r="E440">
        <v>100476</v>
      </c>
      <c r="F440" t="s">
        <v>19333</v>
      </c>
      <c r="H440" s="107" t="s">
        <v>11579</v>
      </c>
      <c r="I440" s="107" t="s">
        <v>11580</v>
      </c>
    </row>
    <row r="441" spans="5:9" ht="15" x14ac:dyDescent="0.25">
      <c r="E441">
        <v>100477</v>
      </c>
      <c r="F441" t="s">
        <v>19334</v>
      </c>
      <c r="H441" s="107" t="s">
        <v>11581</v>
      </c>
      <c r="I441" s="107" t="s">
        <v>11582</v>
      </c>
    </row>
    <row r="442" spans="5:9" ht="15" x14ac:dyDescent="0.25">
      <c r="E442">
        <v>100478</v>
      </c>
      <c r="F442" t="s">
        <v>19335</v>
      </c>
      <c r="H442" s="107" t="s">
        <v>11583</v>
      </c>
      <c r="I442" s="107" t="s">
        <v>11584</v>
      </c>
    </row>
    <row r="443" spans="5:9" ht="15" x14ac:dyDescent="0.25">
      <c r="E443">
        <v>100479</v>
      </c>
      <c r="F443" t="s">
        <v>23610</v>
      </c>
      <c r="H443" s="107" t="s">
        <v>11585</v>
      </c>
      <c r="I443" s="107" t="s">
        <v>11586</v>
      </c>
    </row>
    <row r="444" spans="5:9" ht="15" x14ac:dyDescent="0.25">
      <c r="E444">
        <v>100480</v>
      </c>
      <c r="F444" t="s">
        <v>19336</v>
      </c>
      <c r="H444" s="107" t="s">
        <v>11587</v>
      </c>
      <c r="I444" s="107" t="s">
        <v>11588</v>
      </c>
    </row>
    <row r="445" spans="5:9" ht="15" x14ac:dyDescent="0.25">
      <c r="E445">
        <v>100481</v>
      </c>
      <c r="F445" t="s">
        <v>23611</v>
      </c>
      <c r="H445" s="107" t="s">
        <v>11589</v>
      </c>
      <c r="I445" s="107" t="s">
        <v>11590</v>
      </c>
    </row>
    <row r="446" spans="5:9" ht="15" x14ac:dyDescent="0.25">
      <c r="E446">
        <v>100483</v>
      </c>
      <c r="F446" t="s">
        <v>19337</v>
      </c>
      <c r="H446" s="107" t="s">
        <v>11591</v>
      </c>
      <c r="I446" s="107" t="s">
        <v>11592</v>
      </c>
    </row>
    <row r="447" spans="5:9" ht="15" x14ac:dyDescent="0.25">
      <c r="E447">
        <v>100484</v>
      </c>
      <c r="F447" t="s">
        <v>19338</v>
      </c>
      <c r="H447" s="107" t="s">
        <v>11593</v>
      </c>
      <c r="I447" s="107" t="s">
        <v>11594</v>
      </c>
    </row>
    <row r="448" spans="5:9" ht="15" x14ac:dyDescent="0.25">
      <c r="E448">
        <v>100485</v>
      </c>
      <c r="F448" t="s">
        <v>19339</v>
      </c>
      <c r="H448" s="107" t="s">
        <v>11595</v>
      </c>
      <c r="I448" s="107" t="s">
        <v>11596</v>
      </c>
    </row>
    <row r="449" spans="5:9" ht="15" x14ac:dyDescent="0.25">
      <c r="E449">
        <v>100486</v>
      </c>
      <c r="F449" t="s">
        <v>19340</v>
      </c>
      <c r="H449" s="107" t="s">
        <v>11597</v>
      </c>
      <c r="I449" s="107" t="s">
        <v>11598</v>
      </c>
    </row>
    <row r="450" spans="5:9" ht="15" x14ac:dyDescent="0.25">
      <c r="E450">
        <v>100487</v>
      </c>
      <c r="F450" t="s">
        <v>19341</v>
      </c>
      <c r="H450" s="107" t="s">
        <v>11599</v>
      </c>
      <c r="I450" s="107" t="s">
        <v>11600</v>
      </c>
    </row>
    <row r="451" spans="5:9" ht="15" x14ac:dyDescent="0.25">
      <c r="E451">
        <v>100488</v>
      </c>
      <c r="F451" t="s">
        <v>19342</v>
      </c>
      <c r="H451" s="107" t="s">
        <v>11601</v>
      </c>
      <c r="I451" s="107" t="s">
        <v>11602</v>
      </c>
    </row>
    <row r="452" spans="5:9" ht="15" x14ac:dyDescent="0.25">
      <c r="E452">
        <v>100489</v>
      </c>
      <c r="F452" t="s">
        <v>23612</v>
      </c>
      <c r="H452" s="107" t="s">
        <v>11603</v>
      </c>
      <c r="I452" s="107" t="s">
        <v>11604</v>
      </c>
    </row>
    <row r="453" spans="5:9" ht="15" x14ac:dyDescent="0.25">
      <c r="E453">
        <v>100490</v>
      </c>
      <c r="F453" t="s">
        <v>11419</v>
      </c>
      <c r="H453" s="107" t="s">
        <v>11605</v>
      </c>
      <c r="I453" s="107" t="s">
        <v>11606</v>
      </c>
    </row>
    <row r="454" spans="5:9" ht="15" x14ac:dyDescent="0.25">
      <c r="E454">
        <v>100491</v>
      </c>
      <c r="F454" t="s">
        <v>18939</v>
      </c>
      <c r="H454" s="107" t="s">
        <v>11607</v>
      </c>
      <c r="I454" s="107" t="s">
        <v>11608</v>
      </c>
    </row>
    <row r="455" spans="5:9" ht="15" x14ac:dyDescent="0.25">
      <c r="E455">
        <v>100492</v>
      </c>
      <c r="F455" t="s">
        <v>19343</v>
      </c>
      <c r="H455" s="107" t="s">
        <v>11609</v>
      </c>
      <c r="I455" s="107" t="s">
        <v>11610</v>
      </c>
    </row>
    <row r="456" spans="5:9" ht="15" x14ac:dyDescent="0.25">
      <c r="E456">
        <v>100493</v>
      </c>
      <c r="F456" t="s">
        <v>19084</v>
      </c>
      <c r="H456" s="107" t="s">
        <v>11611</v>
      </c>
      <c r="I456" s="107" t="s">
        <v>11612</v>
      </c>
    </row>
    <row r="457" spans="5:9" ht="15" x14ac:dyDescent="0.25">
      <c r="E457">
        <v>100494</v>
      </c>
      <c r="F457" t="s">
        <v>11420</v>
      </c>
      <c r="H457" s="107" t="s">
        <v>11613</v>
      </c>
      <c r="I457" s="107" t="s">
        <v>12757</v>
      </c>
    </row>
    <row r="458" spans="5:9" ht="15" x14ac:dyDescent="0.25">
      <c r="E458">
        <v>100496</v>
      </c>
      <c r="F458" t="s">
        <v>19344</v>
      </c>
      <c r="H458" s="107" t="s">
        <v>11614</v>
      </c>
      <c r="I458" s="107" t="s">
        <v>12758</v>
      </c>
    </row>
    <row r="459" spans="5:9" ht="15" x14ac:dyDescent="0.25">
      <c r="E459">
        <v>100497</v>
      </c>
      <c r="F459" t="s">
        <v>19345</v>
      </c>
      <c r="H459" s="107" t="s">
        <v>11615</v>
      </c>
      <c r="I459" s="107" t="s">
        <v>12759</v>
      </c>
    </row>
    <row r="460" spans="5:9" ht="15" x14ac:dyDescent="0.25">
      <c r="E460">
        <v>100498</v>
      </c>
      <c r="F460" t="s">
        <v>19346</v>
      </c>
      <c r="H460" s="107" t="s">
        <v>11616</v>
      </c>
      <c r="I460" s="107" t="s">
        <v>12760</v>
      </c>
    </row>
    <row r="461" spans="5:9" ht="15" x14ac:dyDescent="0.25">
      <c r="E461">
        <v>100499</v>
      </c>
      <c r="F461" t="s">
        <v>23613</v>
      </c>
      <c r="H461" s="107" t="s">
        <v>11617</v>
      </c>
      <c r="I461" s="107" t="s">
        <v>12761</v>
      </c>
    </row>
    <row r="462" spans="5:9" ht="15" x14ac:dyDescent="0.25">
      <c r="E462">
        <v>100500</v>
      </c>
      <c r="F462" t="s">
        <v>19347</v>
      </c>
      <c r="H462" s="107" t="s">
        <v>11618</v>
      </c>
      <c r="I462" s="107" t="s">
        <v>12762</v>
      </c>
    </row>
    <row r="463" spans="5:9" ht="15" x14ac:dyDescent="0.25">
      <c r="E463">
        <v>100501</v>
      </c>
      <c r="F463" t="s">
        <v>19348</v>
      </c>
      <c r="H463" s="107" t="s">
        <v>11619</v>
      </c>
      <c r="I463" s="107" t="s">
        <v>12763</v>
      </c>
    </row>
    <row r="464" spans="5:9" ht="15" x14ac:dyDescent="0.25">
      <c r="E464">
        <v>100502</v>
      </c>
      <c r="F464" t="s">
        <v>19349</v>
      </c>
      <c r="H464" s="107" t="s">
        <v>11620</v>
      </c>
      <c r="I464" s="107" t="s">
        <v>11621</v>
      </c>
    </row>
    <row r="465" spans="5:9" ht="15" x14ac:dyDescent="0.25">
      <c r="E465">
        <v>100504</v>
      </c>
      <c r="F465" t="s">
        <v>23614</v>
      </c>
      <c r="H465" s="107" t="s">
        <v>11622</v>
      </c>
      <c r="I465" s="107" t="s">
        <v>12764</v>
      </c>
    </row>
    <row r="466" spans="5:9" ht="15" x14ac:dyDescent="0.25">
      <c r="E466">
        <v>100505</v>
      </c>
      <c r="F466" t="s">
        <v>19350</v>
      </c>
      <c r="H466" s="107" t="s">
        <v>11623</v>
      </c>
      <c r="I466" s="107" t="s">
        <v>12765</v>
      </c>
    </row>
    <row r="467" spans="5:9" ht="15" x14ac:dyDescent="0.25">
      <c r="E467">
        <v>100506</v>
      </c>
      <c r="F467" t="s">
        <v>19351</v>
      </c>
      <c r="H467" s="107" t="s">
        <v>11624</v>
      </c>
      <c r="I467" s="107" t="s">
        <v>11625</v>
      </c>
    </row>
    <row r="468" spans="5:9" ht="15" x14ac:dyDescent="0.25">
      <c r="E468">
        <v>100507</v>
      </c>
      <c r="F468" t="s">
        <v>19352</v>
      </c>
      <c r="H468" s="107" t="s">
        <v>11626</v>
      </c>
      <c r="I468" s="107" t="s">
        <v>11627</v>
      </c>
    </row>
    <row r="469" spans="5:9" ht="15" x14ac:dyDescent="0.25">
      <c r="E469">
        <v>100508</v>
      </c>
      <c r="F469" t="s">
        <v>19353</v>
      </c>
      <c r="H469" s="107" t="s">
        <v>11628</v>
      </c>
      <c r="I469" s="107" t="s">
        <v>11629</v>
      </c>
    </row>
    <row r="470" spans="5:9" ht="15" x14ac:dyDescent="0.25">
      <c r="E470">
        <v>100509</v>
      </c>
      <c r="F470" t="s">
        <v>23615</v>
      </c>
      <c r="H470" s="107" t="s">
        <v>11630</v>
      </c>
      <c r="I470" s="107" t="s">
        <v>11631</v>
      </c>
    </row>
    <row r="471" spans="5:9" ht="15" x14ac:dyDescent="0.25">
      <c r="E471">
        <v>100510</v>
      </c>
      <c r="F471" t="s">
        <v>19354</v>
      </c>
      <c r="H471" s="107" t="s">
        <v>11632</v>
      </c>
      <c r="I471" s="107" t="s">
        <v>11633</v>
      </c>
    </row>
    <row r="472" spans="5:9" ht="15" x14ac:dyDescent="0.25">
      <c r="E472">
        <v>100511</v>
      </c>
      <c r="F472" t="s">
        <v>19355</v>
      </c>
      <c r="H472" s="107" t="s">
        <v>11634</v>
      </c>
      <c r="I472" s="107" t="s">
        <v>11635</v>
      </c>
    </row>
    <row r="473" spans="5:9" ht="15" x14ac:dyDescent="0.25">
      <c r="E473">
        <v>100512</v>
      </c>
      <c r="F473" t="s">
        <v>19356</v>
      </c>
      <c r="H473" s="107" t="s">
        <v>11636</v>
      </c>
      <c r="I473" s="107" t="s">
        <v>11637</v>
      </c>
    </row>
    <row r="474" spans="5:9" ht="15" x14ac:dyDescent="0.25">
      <c r="E474">
        <v>100513</v>
      </c>
      <c r="F474" t="s">
        <v>11421</v>
      </c>
      <c r="H474" s="107" t="s">
        <v>11638</v>
      </c>
      <c r="I474" s="107" t="s">
        <v>11639</v>
      </c>
    </row>
    <row r="475" spans="5:9" ht="15" x14ac:dyDescent="0.25">
      <c r="E475">
        <v>100514</v>
      </c>
      <c r="F475" t="s">
        <v>19357</v>
      </c>
      <c r="H475" s="107" t="s">
        <v>11640</v>
      </c>
      <c r="I475" s="107" t="s">
        <v>11641</v>
      </c>
    </row>
    <row r="476" spans="5:9" ht="15" x14ac:dyDescent="0.25">
      <c r="E476">
        <v>100515</v>
      </c>
      <c r="F476" t="s">
        <v>19358</v>
      </c>
      <c r="H476" s="107" t="s">
        <v>12766</v>
      </c>
      <c r="I476" s="107" t="s">
        <v>12767</v>
      </c>
    </row>
    <row r="477" spans="5:9" ht="15" x14ac:dyDescent="0.25">
      <c r="E477">
        <v>100516</v>
      </c>
      <c r="F477" t="s">
        <v>23616</v>
      </c>
      <c r="H477" s="107" t="s">
        <v>12768</v>
      </c>
      <c r="I477" s="107" t="s">
        <v>12769</v>
      </c>
    </row>
    <row r="478" spans="5:9" ht="15" x14ac:dyDescent="0.25">
      <c r="E478">
        <v>100518</v>
      </c>
      <c r="F478" t="s">
        <v>19359</v>
      </c>
      <c r="H478" s="107" t="s">
        <v>12770</v>
      </c>
      <c r="I478" s="107" t="s">
        <v>12771</v>
      </c>
    </row>
    <row r="479" spans="5:9" ht="15" x14ac:dyDescent="0.25">
      <c r="E479">
        <v>100520</v>
      </c>
      <c r="F479" t="s">
        <v>19360</v>
      </c>
      <c r="H479" s="107" t="s">
        <v>12772</v>
      </c>
      <c r="I479" s="107" t="s">
        <v>12773</v>
      </c>
    </row>
    <row r="480" spans="5:9" ht="15" x14ac:dyDescent="0.25">
      <c r="E480">
        <v>100521</v>
      </c>
      <c r="F480" t="s">
        <v>19361</v>
      </c>
      <c r="H480" s="107" t="s">
        <v>12774</v>
      </c>
      <c r="I480" s="107" t="s">
        <v>12775</v>
      </c>
    </row>
    <row r="481" spans="5:9" ht="15" x14ac:dyDescent="0.25">
      <c r="E481">
        <v>100522</v>
      </c>
      <c r="F481" t="s">
        <v>19362</v>
      </c>
      <c r="H481" s="107" t="s">
        <v>12776</v>
      </c>
      <c r="I481" s="107" t="s">
        <v>12777</v>
      </c>
    </row>
    <row r="482" spans="5:9" ht="15" x14ac:dyDescent="0.25">
      <c r="E482">
        <v>100523</v>
      </c>
      <c r="F482" t="s">
        <v>19363</v>
      </c>
      <c r="H482" s="107" t="s">
        <v>12778</v>
      </c>
      <c r="I482" s="107" t="s">
        <v>12779</v>
      </c>
    </row>
    <row r="483" spans="5:9" ht="15" x14ac:dyDescent="0.25">
      <c r="E483">
        <v>100524</v>
      </c>
      <c r="F483" t="s">
        <v>11422</v>
      </c>
      <c r="H483" s="107" t="s">
        <v>12780</v>
      </c>
      <c r="I483" s="107" t="s">
        <v>12781</v>
      </c>
    </row>
    <row r="484" spans="5:9" ht="15" x14ac:dyDescent="0.25">
      <c r="E484">
        <v>100525</v>
      </c>
      <c r="F484" t="s">
        <v>23617</v>
      </c>
      <c r="H484" s="107" t="s">
        <v>12782</v>
      </c>
      <c r="I484" s="107" t="s">
        <v>12783</v>
      </c>
    </row>
    <row r="485" spans="5:9" ht="15" x14ac:dyDescent="0.25">
      <c r="E485">
        <v>100526</v>
      </c>
      <c r="F485" t="s">
        <v>23618</v>
      </c>
      <c r="H485" s="107" t="s">
        <v>12784</v>
      </c>
      <c r="I485" s="107" t="s">
        <v>12785</v>
      </c>
    </row>
    <row r="486" spans="5:9" ht="15" x14ac:dyDescent="0.25">
      <c r="E486">
        <v>100527</v>
      </c>
      <c r="F486" t="s">
        <v>19364</v>
      </c>
      <c r="H486" s="107" t="s">
        <v>12786</v>
      </c>
      <c r="I486" s="107" t="s">
        <v>12787</v>
      </c>
    </row>
    <row r="487" spans="5:9" ht="15" x14ac:dyDescent="0.25">
      <c r="E487">
        <v>100528</v>
      </c>
      <c r="F487" t="s">
        <v>19365</v>
      </c>
      <c r="H487" s="107" t="s">
        <v>12788</v>
      </c>
      <c r="I487" s="107" t="s">
        <v>12789</v>
      </c>
    </row>
    <row r="488" spans="5:9" ht="15" x14ac:dyDescent="0.25">
      <c r="E488">
        <v>100529</v>
      </c>
      <c r="F488" t="s">
        <v>19366</v>
      </c>
      <c r="H488" s="107" t="s">
        <v>12790</v>
      </c>
      <c r="I488" s="107" t="s">
        <v>12791</v>
      </c>
    </row>
    <row r="489" spans="5:9" ht="15" x14ac:dyDescent="0.25">
      <c r="E489">
        <v>100530</v>
      </c>
      <c r="F489" t="s">
        <v>19367</v>
      </c>
      <c r="H489" s="107" t="s">
        <v>12792</v>
      </c>
      <c r="I489" s="107" t="s">
        <v>12793</v>
      </c>
    </row>
    <row r="490" spans="5:9" ht="15" x14ac:dyDescent="0.25">
      <c r="E490">
        <v>100531</v>
      </c>
      <c r="F490" t="s">
        <v>19368</v>
      </c>
      <c r="H490" s="107" t="s">
        <v>12794</v>
      </c>
      <c r="I490" s="107" t="s">
        <v>12795</v>
      </c>
    </row>
    <row r="491" spans="5:9" ht="15" x14ac:dyDescent="0.25">
      <c r="E491">
        <v>100533</v>
      </c>
      <c r="F491" t="s">
        <v>19369</v>
      </c>
      <c r="H491" s="107" t="s">
        <v>12796</v>
      </c>
      <c r="I491" s="107" t="s">
        <v>12797</v>
      </c>
    </row>
    <row r="492" spans="5:9" ht="15" x14ac:dyDescent="0.25">
      <c r="E492">
        <v>100534</v>
      </c>
      <c r="F492" t="s">
        <v>19370</v>
      </c>
      <c r="H492" s="107" t="s">
        <v>12798</v>
      </c>
      <c r="I492" s="107" t="s">
        <v>12799</v>
      </c>
    </row>
    <row r="493" spans="5:9" ht="15" x14ac:dyDescent="0.25">
      <c r="E493">
        <v>100535</v>
      </c>
      <c r="F493" t="s">
        <v>19371</v>
      </c>
      <c r="H493" s="107" t="s">
        <v>12800</v>
      </c>
      <c r="I493" s="107" t="s">
        <v>12801</v>
      </c>
    </row>
    <row r="494" spans="5:9" ht="15" x14ac:dyDescent="0.25">
      <c r="E494">
        <v>100536</v>
      </c>
      <c r="F494" t="s">
        <v>19372</v>
      </c>
      <c r="H494" s="107" t="s">
        <v>12802</v>
      </c>
      <c r="I494" s="107" t="s">
        <v>12803</v>
      </c>
    </row>
    <row r="495" spans="5:9" ht="15" x14ac:dyDescent="0.25">
      <c r="E495">
        <v>100538</v>
      </c>
      <c r="F495" t="s">
        <v>19373</v>
      </c>
      <c r="H495" s="107" t="s">
        <v>12804</v>
      </c>
      <c r="I495" s="107" t="s">
        <v>12805</v>
      </c>
    </row>
    <row r="496" spans="5:9" ht="15" x14ac:dyDescent="0.25">
      <c r="E496">
        <v>100539</v>
      </c>
      <c r="F496" t="s">
        <v>19374</v>
      </c>
      <c r="H496" s="107" t="s">
        <v>22935</v>
      </c>
      <c r="I496" s="107" t="s">
        <v>22936</v>
      </c>
    </row>
    <row r="497" spans="5:9" ht="15" x14ac:dyDescent="0.25">
      <c r="E497">
        <v>100540</v>
      </c>
      <c r="F497" t="s">
        <v>19375</v>
      </c>
      <c r="H497" s="107" t="s">
        <v>22937</v>
      </c>
      <c r="I497" s="107" t="s">
        <v>22938</v>
      </c>
    </row>
    <row r="498" spans="5:9" ht="15" x14ac:dyDescent="0.25">
      <c r="E498">
        <v>100541</v>
      </c>
      <c r="F498" t="s">
        <v>19376</v>
      </c>
      <c r="H498" s="107" t="s">
        <v>22939</v>
      </c>
      <c r="I498" s="107" t="s">
        <v>22940</v>
      </c>
    </row>
    <row r="499" spans="5:9" ht="15" x14ac:dyDescent="0.25">
      <c r="E499">
        <v>100542</v>
      </c>
      <c r="F499" t="s">
        <v>23619</v>
      </c>
      <c r="H499" s="107" t="s">
        <v>22941</v>
      </c>
      <c r="I499" s="107" t="s">
        <v>22942</v>
      </c>
    </row>
    <row r="500" spans="5:9" ht="15" x14ac:dyDescent="0.25">
      <c r="E500">
        <v>100543</v>
      </c>
      <c r="F500" t="s">
        <v>23620</v>
      </c>
      <c r="H500" s="107" t="s">
        <v>22943</v>
      </c>
      <c r="I500" s="107" t="s">
        <v>22944</v>
      </c>
    </row>
    <row r="501" spans="5:9" ht="15" x14ac:dyDescent="0.25">
      <c r="E501">
        <v>100544</v>
      </c>
      <c r="F501" t="s">
        <v>19377</v>
      </c>
      <c r="H501" s="107" t="s">
        <v>22945</v>
      </c>
      <c r="I501" s="107" t="s">
        <v>22946</v>
      </c>
    </row>
    <row r="502" spans="5:9" ht="15" x14ac:dyDescent="0.25">
      <c r="E502">
        <v>100545</v>
      </c>
      <c r="F502" t="s">
        <v>19378</v>
      </c>
      <c r="H502" s="107" t="s">
        <v>22947</v>
      </c>
      <c r="I502" s="107" t="s">
        <v>22948</v>
      </c>
    </row>
    <row r="503" spans="5:9" ht="15" x14ac:dyDescent="0.25">
      <c r="E503">
        <v>100546</v>
      </c>
      <c r="F503" t="s">
        <v>19379</v>
      </c>
      <c r="H503" s="107" t="s">
        <v>22949</v>
      </c>
      <c r="I503" s="107" t="s">
        <v>22950</v>
      </c>
    </row>
    <row r="504" spans="5:9" ht="15" x14ac:dyDescent="0.25">
      <c r="E504">
        <v>100547</v>
      </c>
      <c r="F504" t="s">
        <v>19380</v>
      </c>
      <c r="H504" s="107" t="s">
        <v>22951</v>
      </c>
      <c r="I504" s="107" t="s">
        <v>22952</v>
      </c>
    </row>
    <row r="505" spans="5:9" ht="15" x14ac:dyDescent="0.25">
      <c r="E505">
        <v>100549</v>
      </c>
      <c r="F505" t="s">
        <v>19381</v>
      </c>
      <c r="H505" s="107" t="s">
        <v>22953</v>
      </c>
      <c r="I505" s="107" t="s">
        <v>22954</v>
      </c>
    </row>
    <row r="506" spans="5:9" ht="15" x14ac:dyDescent="0.25">
      <c r="E506">
        <v>100550</v>
      </c>
      <c r="F506" t="s">
        <v>19382</v>
      </c>
      <c r="H506" s="107" t="s">
        <v>22955</v>
      </c>
      <c r="I506" s="107" t="s">
        <v>22956</v>
      </c>
    </row>
    <row r="507" spans="5:9" ht="15" x14ac:dyDescent="0.25">
      <c r="E507">
        <v>100551</v>
      </c>
      <c r="F507" t="s">
        <v>19383</v>
      </c>
      <c r="H507" s="107" t="s">
        <v>22957</v>
      </c>
      <c r="I507" s="107" t="s">
        <v>22958</v>
      </c>
    </row>
    <row r="508" spans="5:9" ht="15" x14ac:dyDescent="0.25">
      <c r="E508">
        <v>100552</v>
      </c>
      <c r="F508" t="s">
        <v>19384</v>
      </c>
      <c r="H508" s="107" t="s">
        <v>22959</v>
      </c>
      <c r="I508" s="107" t="s">
        <v>22960</v>
      </c>
    </row>
    <row r="509" spans="5:9" ht="15" x14ac:dyDescent="0.25">
      <c r="E509">
        <v>100553</v>
      </c>
      <c r="F509" t="s">
        <v>19385</v>
      </c>
      <c r="H509" s="107" t="s">
        <v>22961</v>
      </c>
      <c r="I509" s="107" t="s">
        <v>22962</v>
      </c>
    </row>
    <row r="510" spans="5:9" ht="15" x14ac:dyDescent="0.25">
      <c r="E510">
        <v>100554</v>
      </c>
      <c r="F510" t="s">
        <v>19386</v>
      </c>
      <c r="H510" s="107" t="s">
        <v>23621</v>
      </c>
      <c r="I510" s="107" t="s">
        <v>23622</v>
      </c>
    </row>
    <row r="511" spans="5:9" ht="15" x14ac:dyDescent="0.25">
      <c r="E511">
        <v>100555</v>
      </c>
      <c r="F511" t="s">
        <v>19387</v>
      </c>
      <c r="H511" s="107" t="s">
        <v>23623</v>
      </c>
      <c r="I511" s="107" t="s">
        <v>23624</v>
      </c>
    </row>
    <row r="512" spans="5:9" ht="15" x14ac:dyDescent="0.25">
      <c r="E512">
        <v>100556</v>
      </c>
      <c r="F512" t="s">
        <v>23625</v>
      </c>
      <c r="H512" s="107" t="s">
        <v>23626</v>
      </c>
      <c r="I512" s="107" t="s">
        <v>23627</v>
      </c>
    </row>
    <row r="513" spans="5:9" ht="15" x14ac:dyDescent="0.25">
      <c r="E513">
        <v>100557</v>
      </c>
      <c r="F513" t="s">
        <v>19388</v>
      </c>
      <c r="H513" s="107" t="s">
        <v>23628</v>
      </c>
      <c r="I513" s="107" t="s">
        <v>23629</v>
      </c>
    </row>
    <row r="514" spans="5:9" ht="15" x14ac:dyDescent="0.25">
      <c r="E514">
        <v>100558</v>
      </c>
      <c r="F514" t="s">
        <v>23630</v>
      </c>
      <c r="H514" s="107" t="s">
        <v>23631</v>
      </c>
      <c r="I514" s="107" t="s">
        <v>23632</v>
      </c>
    </row>
    <row r="515" spans="5:9" ht="15" x14ac:dyDescent="0.25">
      <c r="E515">
        <v>100559</v>
      </c>
      <c r="F515" t="s">
        <v>19389</v>
      </c>
      <c r="H515" s="107" t="s">
        <v>23633</v>
      </c>
      <c r="I515" s="107" t="s">
        <v>23634</v>
      </c>
    </row>
    <row r="516" spans="5:9" ht="15" x14ac:dyDescent="0.25">
      <c r="E516">
        <v>100560</v>
      </c>
      <c r="F516" t="s">
        <v>19390</v>
      </c>
      <c r="H516" s="107" t="s">
        <v>23635</v>
      </c>
      <c r="I516" s="107" t="s">
        <v>23636</v>
      </c>
    </row>
    <row r="517" spans="5:9" ht="15" x14ac:dyDescent="0.25">
      <c r="E517">
        <v>100561</v>
      </c>
      <c r="F517" t="s">
        <v>19391</v>
      </c>
      <c r="H517" s="107" t="s">
        <v>23637</v>
      </c>
      <c r="I517" s="107" t="s">
        <v>23638</v>
      </c>
    </row>
    <row r="518" spans="5:9" ht="15" x14ac:dyDescent="0.25">
      <c r="E518">
        <v>100562</v>
      </c>
      <c r="F518" t="s">
        <v>19392</v>
      </c>
      <c r="H518" s="107" t="s">
        <v>23639</v>
      </c>
      <c r="I518" s="107" t="s">
        <v>23640</v>
      </c>
    </row>
    <row r="519" spans="5:9" ht="15" x14ac:dyDescent="0.25">
      <c r="E519">
        <v>100564</v>
      </c>
      <c r="F519" t="s">
        <v>19393</v>
      </c>
      <c r="H519" s="107" t="s">
        <v>23641</v>
      </c>
      <c r="I519" s="107" t="s">
        <v>23642</v>
      </c>
    </row>
    <row r="520" spans="5:9" ht="15" x14ac:dyDescent="0.25">
      <c r="E520">
        <v>100565</v>
      </c>
      <c r="F520" t="s">
        <v>11423</v>
      </c>
      <c r="H520" s="107" t="s">
        <v>23643</v>
      </c>
      <c r="I520" s="107" t="s">
        <v>23644</v>
      </c>
    </row>
    <row r="521" spans="5:9" ht="15" x14ac:dyDescent="0.25">
      <c r="E521">
        <v>100566</v>
      </c>
      <c r="F521" t="s">
        <v>19394</v>
      </c>
      <c r="H521" s="107" t="s">
        <v>23645</v>
      </c>
      <c r="I521" s="107" t="s">
        <v>23646</v>
      </c>
    </row>
    <row r="522" spans="5:9" ht="15" x14ac:dyDescent="0.25">
      <c r="E522">
        <v>100567</v>
      </c>
      <c r="F522" t="s">
        <v>19395</v>
      </c>
      <c r="H522" s="107" t="s">
        <v>23647</v>
      </c>
      <c r="I522" s="107" t="s">
        <v>23648</v>
      </c>
    </row>
    <row r="523" spans="5:9" ht="15" x14ac:dyDescent="0.25">
      <c r="E523">
        <v>100568</v>
      </c>
      <c r="F523" t="s">
        <v>19396</v>
      </c>
      <c r="H523" s="107" t="s">
        <v>23649</v>
      </c>
      <c r="I523" s="107" t="s">
        <v>23650</v>
      </c>
    </row>
    <row r="524" spans="5:9" ht="15" x14ac:dyDescent="0.25">
      <c r="E524">
        <v>100569</v>
      </c>
      <c r="F524" t="s">
        <v>19397</v>
      </c>
      <c r="H524" s="107" t="s">
        <v>23651</v>
      </c>
      <c r="I524" s="107" t="s">
        <v>23652</v>
      </c>
    </row>
    <row r="525" spans="5:9" ht="15" x14ac:dyDescent="0.25">
      <c r="E525">
        <v>100570</v>
      </c>
      <c r="F525" t="s">
        <v>19398</v>
      </c>
      <c r="H525" s="107" t="s">
        <v>23653</v>
      </c>
      <c r="I525" s="107" t="s">
        <v>23654</v>
      </c>
    </row>
    <row r="526" spans="5:9" ht="15" x14ac:dyDescent="0.25">
      <c r="E526">
        <v>100571</v>
      </c>
      <c r="F526" t="s">
        <v>19399</v>
      </c>
      <c r="H526" s="107" t="s">
        <v>23655</v>
      </c>
      <c r="I526" s="107" t="s">
        <v>23656</v>
      </c>
    </row>
    <row r="527" spans="5:9" ht="15" x14ac:dyDescent="0.25">
      <c r="E527">
        <v>100572</v>
      </c>
      <c r="F527" t="s">
        <v>23657</v>
      </c>
      <c r="H527" s="107" t="s">
        <v>733</v>
      </c>
      <c r="I527" s="107" t="s">
        <v>26</v>
      </c>
    </row>
    <row r="528" spans="5:9" ht="15" x14ac:dyDescent="0.25">
      <c r="E528">
        <v>100573</v>
      </c>
      <c r="F528" t="s">
        <v>19400</v>
      </c>
      <c r="H528" s="107" t="s">
        <v>734</v>
      </c>
      <c r="I528" s="107" t="s">
        <v>12807</v>
      </c>
    </row>
    <row r="529" spans="5:9" ht="15" x14ac:dyDescent="0.25">
      <c r="E529">
        <v>100574</v>
      </c>
      <c r="F529" t="s">
        <v>23658</v>
      </c>
      <c r="H529" s="107" t="s">
        <v>735</v>
      </c>
      <c r="I529" s="107" t="s">
        <v>12808</v>
      </c>
    </row>
    <row r="530" spans="5:9" ht="15" x14ac:dyDescent="0.25">
      <c r="E530">
        <v>100575</v>
      </c>
      <c r="F530" t="s">
        <v>19401</v>
      </c>
      <c r="H530" s="107" t="s">
        <v>736</v>
      </c>
      <c r="I530" s="107" t="s">
        <v>12809</v>
      </c>
    </row>
    <row r="531" spans="5:9" ht="15" x14ac:dyDescent="0.25">
      <c r="E531">
        <v>100576</v>
      </c>
      <c r="F531" t="s">
        <v>23659</v>
      </c>
      <c r="H531" s="107" t="s">
        <v>737</v>
      </c>
      <c r="I531" s="107" t="s">
        <v>12810</v>
      </c>
    </row>
    <row r="532" spans="5:9" ht="15" x14ac:dyDescent="0.25">
      <c r="E532">
        <v>100577</v>
      </c>
      <c r="F532" t="s">
        <v>19402</v>
      </c>
      <c r="H532" s="107" t="s">
        <v>739</v>
      </c>
      <c r="I532" s="107" t="s">
        <v>12811</v>
      </c>
    </row>
    <row r="533" spans="5:9" ht="15" x14ac:dyDescent="0.25">
      <c r="E533">
        <v>100578</v>
      </c>
      <c r="F533" t="s">
        <v>19403</v>
      </c>
      <c r="H533" s="107" t="s">
        <v>740</v>
      </c>
      <c r="I533" s="107" t="s">
        <v>12812</v>
      </c>
    </row>
    <row r="534" spans="5:9" ht="15" x14ac:dyDescent="0.25">
      <c r="E534">
        <v>100579</v>
      </c>
      <c r="F534" t="s">
        <v>19404</v>
      </c>
      <c r="H534" s="107" t="s">
        <v>741</v>
      </c>
      <c r="I534" s="107" t="s">
        <v>12813</v>
      </c>
    </row>
    <row r="535" spans="5:9" ht="15" x14ac:dyDescent="0.25">
      <c r="E535">
        <v>100580</v>
      </c>
      <c r="F535" t="s">
        <v>19405</v>
      </c>
      <c r="H535" s="107" t="s">
        <v>742</v>
      </c>
      <c r="I535" s="107" t="s">
        <v>12814</v>
      </c>
    </row>
    <row r="536" spans="5:9" ht="15" x14ac:dyDescent="0.25">
      <c r="E536">
        <v>100581</v>
      </c>
      <c r="F536" t="s">
        <v>23660</v>
      </c>
      <c r="H536" s="107" t="s">
        <v>743</v>
      </c>
      <c r="I536" s="107" t="s">
        <v>12815</v>
      </c>
    </row>
    <row r="537" spans="5:9" ht="15" x14ac:dyDescent="0.25">
      <c r="E537">
        <v>100582</v>
      </c>
      <c r="F537" t="s">
        <v>19406</v>
      </c>
      <c r="H537" s="107" t="s">
        <v>745</v>
      </c>
      <c r="I537" s="107" t="s">
        <v>746</v>
      </c>
    </row>
    <row r="538" spans="5:9" ht="15" x14ac:dyDescent="0.25">
      <c r="E538">
        <v>100583</v>
      </c>
      <c r="F538" t="s">
        <v>19407</v>
      </c>
      <c r="H538" s="107" t="s">
        <v>747</v>
      </c>
      <c r="I538" s="107" t="s">
        <v>748</v>
      </c>
    </row>
    <row r="539" spans="5:9" ht="15" x14ac:dyDescent="0.25">
      <c r="E539">
        <v>100585</v>
      </c>
      <c r="F539" t="s">
        <v>19408</v>
      </c>
      <c r="H539" s="107" t="s">
        <v>749</v>
      </c>
      <c r="I539" s="107" t="s">
        <v>750</v>
      </c>
    </row>
    <row r="540" spans="5:9" ht="15" x14ac:dyDescent="0.25">
      <c r="E540">
        <v>100586</v>
      </c>
      <c r="F540" t="s">
        <v>19409</v>
      </c>
      <c r="H540" s="107" t="s">
        <v>751</v>
      </c>
      <c r="I540" s="107" t="s">
        <v>752</v>
      </c>
    </row>
    <row r="541" spans="5:9" ht="15" x14ac:dyDescent="0.25">
      <c r="E541">
        <v>100587</v>
      </c>
      <c r="F541" t="s">
        <v>19410</v>
      </c>
      <c r="H541" s="107" t="s">
        <v>753</v>
      </c>
      <c r="I541" s="107" t="s">
        <v>754</v>
      </c>
    </row>
    <row r="542" spans="5:9" ht="15" x14ac:dyDescent="0.25">
      <c r="E542">
        <v>100588</v>
      </c>
      <c r="F542" t="s">
        <v>23661</v>
      </c>
      <c r="H542" s="107" t="s">
        <v>755</v>
      </c>
      <c r="I542" s="107" t="s">
        <v>756</v>
      </c>
    </row>
    <row r="543" spans="5:9" ht="15" x14ac:dyDescent="0.25">
      <c r="E543">
        <v>100589</v>
      </c>
      <c r="F543" t="s">
        <v>19411</v>
      </c>
      <c r="H543" s="107" t="s">
        <v>757</v>
      </c>
      <c r="I543" s="107" t="s">
        <v>758</v>
      </c>
    </row>
    <row r="544" spans="5:9" ht="15" x14ac:dyDescent="0.25">
      <c r="E544">
        <v>100590</v>
      </c>
      <c r="F544" t="s">
        <v>19412</v>
      </c>
      <c r="H544" s="107" t="s">
        <v>759</v>
      </c>
      <c r="I544" s="107" t="s">
        <v>752</v>
      </c>
    </row>
    <row r="545" spans="5:9" ht="15" x14ac:dyDescent="0.25">
      <c r="E545">
        <v>100591</v>
      </c>
      <c r="F545" t="s">
        <v>19413</v>
      </c>
      <c r="H545" s="107" t="s">
        <v>760</v>
      </c>
      <c r="I545" s="107" t="s">
        <v>752</v>
      </c>
    </row>
    <row r="546" spans="5:9" ht="15" x14ac:dyDescent="0.25">
      <c r="E546">
        <v>100592</v>
      </c>
      <c r="F546" t="s">
        <v>19414</v>
      </c>
      <c r="H546" s="107" t="s">
        <v>762</v>
      </c>
      <c r="I546" s="107" t="s">
        <v>763</v>
      </c>
    </row>
    <row r="547" spans="5:9" ht="15" x14ac:dyDescent="0.25">
      <c r="E547">
        <v>100593</v>
      </c>
      <c r="F547" t="s">
        <v>19415</v>
      </c>
      <c r="H547" s="107" t="s">
        <v>764</v>
      </c>
      <c r="I547" s="107" t="s">
        <v>765</v>
      </c>
    </row>
    <row r="548" spans="5:9" ht="15" x14ac:dyDescent="0.25">
      <c r="E548">
        <v>100594</v>
      </c>
      <c r="F548" t="s">
        <v>19416</v>
      </c>
      <c r="H548" s="107" t="s">
        <v>766</v>
      </c>
      <c r="I548" s="107" t="s">
        <v>767</v>
      </c>
    </row>
    <row r="549" spans="5:9" ht="15" x14ac:dyDescent="0.25">
      <c r="E549">
        <v>100595</v>
      </c>
      <c r="F549" t="s">
        <v>19417</v>
      </c>
      <c r="H549" s="107" t="s">
        <v>768</v>
      </c>
      <c r="I549" s="107" t="s">
        <v>769</v>
      </c>
    </row>
    <row r="550" spans="5:9" ht="15" x14ac:dyDescent="0.25">
      <c r="E550">
        <v>100596</v>
      </c>
      <c r="F550" t="s">
        <v>19418</v>
      </c>
      <c r="H550" s="107" t="s">
        <v>770</v>
      </c>
      <c r="I550" s="107" t="s">
        <v>771</v>
      </c>
    </row>
    <row r="551" spans="5:9" ht="15" x14ac:dyDescent="0.25">
      <c r="E551">
        <v>100597</v>
      </c>
      <c r="F551" t="s">
        <v>23662</v>
      </c>
      <c r="H551" s="107" t="s">
        <v>772</v>
      </c>
      <c r="I551" s="107" t="s">
        <v>752</v>
      </c>
    </row>
    <row r="552" spans="5:9" ht="15" x14ac:dyDescent="0.25">
      <c r="E552">
        <v>100598</v>
      </c>
      <c r="F552" t="s">
        <v>19419</v>
      </c>
      <c r="H552" s="107" t="s">
        <v>773</v>
      </c>
      <c r="I552" s="107" t="s">
        <v>774</v>
      </c>
    </row>
    <row r="553" spans="5:9" ht="15" x14ac:dyDescent="0.25">
      <c r="E553">
        <v>100599</v>
      </c>
      <c r="F553" t="s">
        <v>19420</v>
      </c>
      <c r="H553" s="107" t="s">
        <v>775</v>
      </c>
      <c r="I553" s="107" t="s">
        <v>776</v>
      </c>
    </row>
    <row r="554" spans="5:9" ht="15" x14ac:dyDescent="0.25">
      <c r="E554">
        <v>100600</v>
      </c>
      <c r="F554" t="s">
        <v>19421</v>
      </c>
      <c r="H554" s="107" t="s">
        <v>777</v>
      </c>
      <c r="I554" s="107" t="s">
        <v>778</v>
      </c>
    </row>
    <row r="555" spans="5:9" ht="15" x14ac:dyDescent="0.25">
      <c r="E555">
        <v>100601</v>
      </c>
      <c r="F555" t="s">
        <v>23663</v>
      </c>
      <c r="H555" s="107" t="s">
        <v>779</v>
      </c>
      <c r="I555" s="107" t="s">
        <v>780</v>
      </c>
    </row>
    <row r="556" spans="5:9" ht="15" x14ac:dyDescent="0.25">
      <c r="E556">
        <v>100602</v>
      </c>
      <c r="F556" t="s">
        <v>19422</v>
      </c>
      <c r="H556" s="107" t="s">
        <v>781</v>
      </c>
      <c r="I556" s="107" t="s">
        <v>782</v>
      </c>
    </row>
    <row r="557" spans="5:9" ht="15" x14ac:dyDescent="0.25">
      <c r="E557">
        <v>100603</v>
      </c>
      <c r="F557" t="s">
        <v>19423</v>
      </c>
      <c r="H557" s="107" t="s">
        <v>784</v>
      </c>
      <c r="I557" s="107" t="s">
        <v>785</v>
      </c>
    </row>
    <row r="558" spans="5:9" ht="15" x14ac:dyDescent="0.25">
      <c r="E558">
        <v>100604</v>
      </c>
      <c r="F558" t="s">
        <v>19424</v>
      </c>
      <c r="H558" s="107" t="s">
        <v>786</v>
      </c>
      <c r="I558" s="107" t="s">
        <v>787</v>
      </c>
    </row>
    <row r="559" spans="5:9" ht="15" x14ac:dyDescent="0.25">
      <c r="E559">
        <v>100605</v>
      </c>
      <c r="F559" t="s">
        <v>19425</v>
      </c>
      <c r="H559" s="107" t="s">
        <v>788</v>
      </c>
      <c r="I559" s="107" t="s">
        <v>789</v>
      </c>
    </row>
    <row r="560" spans="5:9" ht="15" x14ac:dyDescent="0.25">
      <c r="E560">
        <v>100606</v>
      </c>
      <c r="F560" t="s">
        <v>23664</v>
      </c>
      <c r="H560" s="107" t="s">
        <v>790</v>
      </c>
      <c r="I560" s="107" t="s">
        <v>791</v>
      </c>
    </row>
    <row r="561" spans="5:9" ht="15" x14ac:dyDescent="0.25">
      <c r="E561">
        <v>100607</v>
      </c>
      <c r="F561" t="s">
        <v>19426</v>
      </c>
      <c r="H561" s="107" t="s">
        <v>792</v>
      </c>
      <c r="I561" s="107" t="s">
        <v>793</v>
      </c>
    </row>
    <row r="562" spans="5:9" ht="15" x14ac:dyDescent="0.25">
      <c r="E562">
        <v>100608</v>
      </c>
      <c r="F562" t="s">
        <v>19427</v>
      </c>
      <c r="H562" s="107" t="s">
        <v>794</v>
      </c>
      <c r="I562" s="107" t="s">
        <v>795</v>
      </c>
    </row>
    <row r="563" spans="5:9" ht="15" x14ac:dyDescent="0.25">
      <c r="E563">
        <v>100609</v>
      </c>
      <c r="F563" t="s">
        <v>19428</v>
      </c>
      <c r="H563" s="107" t="s">
        <v>796</v>
      </c>
      <c r="I563" s="107" t="s">
        <v>797</v>
      </c>
    </row>
    <row r="564" spans="5:9" ht="15" x14ac:dyDescent="0.25">
      <c r="E564">
        <v>100610</v>
      </c>
      <c r="F564" t="s">
        <v>19429</v>
      </c>
      <c r="H564" s="107" t="s">
        <v>798</v>
      </c>
      <c r="I564" s="107" t="s">
        <v>799</v>
      </c>
    </row>
    <row r="565" spans="5:9" ht="15" x14ac:dyDescent="0.25">
      <c r="E565">
        <v>100611</v>
      </c>
      <c r="F565" t="s">
        <v>19430</v>
      </c>
      <c r="H565" s="107" t="s">
        <v>800</v>
      </c>
      <c r="I565" s="107" t="s">
        <v>801</v>
      </c>
    </row>
    <row r="566" spans="5:9" ht="15" x14ac:dyDescent="0.25">
      <c r="E566">
        <v>100612</v>
      </c>
      <c r="F566" t="s">
        <v>19431</v>
      </c>
      <c r="H566" s="107" t="s">
        <v>802</v>
      </c>
      <c r="I566" s="107" t="s">
        <v>803</v>
      </c>
    </row>
    <row r="567" spans="5:9" ht="15" x14ac:dyDescent="0.25">
      <c r="E567">
        <v>100613</v>
      </c>
      <c r="F567" t="s">
        <v>19432</v>
      </c>
      <c r="H567" s="107" t="s">
        <v>804</v>
      </c>
      <c r="I567" s="107" t="s">
        <v>805</v>
      </c>
    </row>
    <row r="568" spans="5:9" ht="15" x14ac:dyDescent="0.25">
      <c r="E568">
        <v>100614</v>
      </c>
      <c r="F568" t="s">
        <v>19433</v>
      </c>
      <c r="H568" s="107" t="s">
        <v>806</v>
      </c>
      <c r="I568" s="107" t="s">
        <v>807</v>
      </c>
    </row>
    <row r="569" spans="5:9" ht="15" x14ac:dyDescent="0.25">
      <c r="E569">
        <v>100615</v>
      </c>
      <c r="F569" t="s">
        <v>23665</v>
      </c>
      <c r="H569" s="107" t="s">
        <v>808</v>
      </c>
      <c r="I569" s="107" t="s">
        <v>12816</v>
      </c>
    </row>
    <row r="570" spans="5:9" ht="15" x14ac:dyDescent="0.25">
      <c r="E570">
        <v>100617</v>
      </c>
      <c r="F570" t="s">
        <v>19434</v>
      </c>
      <c r="H570" s="107" t="s">
        <v>809</v>
      </c>
      <c r="I570" s="107" t="s">
        <v>12817</v>
      </c>
    </row>
    <row r="571" spans="5:9" ht="15" x14ac:dyDescent="0.25">
      <c r="E571">
        <v>100618</v>
      </c>
      <c r="F571" t="s">
        <v>11424</v>
      </c>
      <c r="H571" s="107" t="s">
        <v>810</v>
      </c>
      <c r="I571" s="107" t="s">
        <v>12818</v>
      </c>
    </row>
    <row r="572" spans="5:9" ht="15" x14ac:dyDescent="0.25">
      <c r="E572">
        <v>100619</v>
      </c>
      <c r="F572" t="s">
        <v>19435</v>
      </c>
      <c r="H572" s="107" t="s">
        <v>811</v>
      </c>
      <c r="I572" s="107" t="s">
        <v>12819</v>
      </c>
    </row>
    <row r="573" spans="5:9" ht="15" x14ac:dyDescent="0.25">
      <c r="E573">
        <v>100620</v>
      </c>
      <c r="F573" t="s">
        <v>455</v>
      </c>
      <c r="H573" s="107" t="s">
        <v>812</v>
      </c>
      <c r="I573" s="107" t="s">
        <v>12820</v>
      </c>
    </row>
    <row r="574" spans="5:9" ht="15" x14ac:dyDescent="0.25">
      <c r="E574">
        <v>100621</v>
      </c>
      <c r="F574" t="s">
        <v>19436</v>
      </c>
      <c r="H574" s="107" t="s">
        <v>814</v>
      </c>
      <c r="I574" s="107" t="s">
        <v>12821</v>
      </c>
    </row>
    <row r="575" spans="5:9" ht="15" x14ac:dyDescent="0.25">
      <c r="E575">
        <v>100622</v>
      </c>
      <c r="F575" t="s">
        <v>19437</v>
      </c>
      <c r="H575" s="107" t="s">
        <v>816</v>
      </c>
      <c r="I575" s="107" t="s">
        <v>12822</v>
      </c>
    </row>
    <row r="576" spans="5:9" ht="15" x14ac:dyDescent="0.25">
      <c r="E576">
        <v>100623</v>
      </c>
      <c r="F576" t="s">
        <v>23666</v>
      </c>
      <c r="H576" s="107" t="s">
        <v>817</v>
      </c>
      <c r="I576" s="107" t="s">
        <v>12823</v>
      </c>
    </row>
    <row r="577" spans="5:9" ht="15" x14ac:dyDescent="0.25">
      <c r="E577">
        <v>100624</v>
      </c>
      <c r="F577" t="s">
        <v>19438</v>
      </c>
      <c r="H577" s="107" t="s">
        <v>818</v>
      </c>
      <c r="I577" s="107" t="s">
        <v>12824</v>
      </c>
    </row>
    <row r="578" spans="5:9" ht="15" x14ac:dyDescent="0.25">
      <c r="E578">
        <v>100625</v>
      </c>
      <c r="F578" t="s">
        <v>19439</v>
      </c>
      <c r="H578" s="107" t="s">
        <v>819</v>
      </c>
      <c r="I578" s="107" t="s">
        <v>12825</v>
      </c>
    </row>
    <row r="579" spans="5:9" ht="15" x14ac:dyDescent="0.25">
      <c r="E579">
        <v>100627</v>
      </c>
      <c r="F579" t="s">
        <v>19440</v>
      </c>
      <c r="H579" s="107" t="s">
        <v>820</v>
      </c>
      <c r="I579" s="107" t="s">
        <v>12826</v>
      </c>
    </row>
    <row r="580" spans="5:9" ht="15" x14ac:dyDescent="0.25">
      <c r="E580">
        <v>100628</v>
      </c>
      <c r="F580" t="s">
        <v>19441</v>
      </c>
      <c r="H580" s="107" t="s">
        <v>821</v>
      </c>
      <c r="I580" s="107" t="s">
        <v>12817</v>
      </c>
    </row>
    <row r="581" spans="5:9" ht="15" x14ac:dyDescent="0.25">
      <c r="E581">
        <v>100629</v>
      </c>
      <c r="F581" t="s">
        <v>19442</v>
      </c>
      <c r="H581" s="107" t="s">
        <v>822</v>
      </c>
      <c r="I581" s="107" t="s">
        <v>12827</v>
      </c>
    </row>
    <row r="582" spans="5:9" ht="15" x14ac:dyDescent="0.25">
      <c r="E582">
        <v>100630</v>
      </c>
      <c r="F582" t="s">
        <v>19443</v>
      </c>
      <c r="H582" s="107" t="s">
        <v>823</v>
      </c>
      <c r="I582" s="107" t="s">
        <v>12819</v>
      </c>
    </row>
    <row r="583" spans="5:9" ht="15" x14ac:dyDescent="0.25">
      <c r="E583">
        <v>100631</v>
      </c>
      <c r="F583" t="s">
        <v>19444</v>
      </c>
      <c r="H583" s="107" t="s">
        <v>824</v>
      </c>
      <c r="I583" s="107" t="s">
        <v>12820</v>
      </c>
    </row>
    <row r="584" spans="5:9" ht="15" x14ac:dyDescent="0.25">
      <c r="E584">
        <v>100632</v>
      </c>
      <c r="F584" t="s">
        <v>23667</v>
      </c>
      <c r="H584" s="107" t="s">
        <v>825</v>
      </c>
      <c r="I584" s="107" t="s">
        <v>12821</v>
      </c>
    </row>
    <row r="585" spans="5:9" ht="15" x14ac:dyDescent="0.25">
      <c r="E585">
        <v>100633</v>
      </c>
      <c r="F585" t="s">
        <v>19445</v>
      </c>
      <c r="H585" s="107" t="s">
        <v>826</v>
      </c>
      <c r="I585" s="107" t="s">
        <v>12822</v>
      </c>
    </row>
    <row r="586" spans="5:9" ht="15" x14ac:dyDescent="0.25">
      <c r="E586">
        <v>100634</v>
      </c>
      <c r="F586" t="s">
        <v>19446</v>
      </c>
      <c r="H586" s="107" t="s">
        <v>827</v>
      </c>
      <c r="I586" s="107" t="s">
        <v>12823</v>
      </c>
    </row>
    <row r="587" spans="5:9" ht="15" x14ac:dyDescent="0.25">
      <c r="E587">
        <v>100635</v>
      </c>
      <c r="F587" t="s">
        <v>19447</v>
      </c>
      <c r="H587" s="107" t="s">
        <v>828</v>
      </c>
      <c r="I587" s="107" t="s">
        <v>12824</v>
      </c>
    </row>
    <row r="588" spans="5:9" ht="15" x14ac:dyDescent="0.25">
      <c r="E588">
        <v>100636</v>
      </c>
      <c r="F588" t="s">
        <v>19448</v>
      </c>
      <c r="H588" s="107" t="s">
        <v>11642</v>
      </c>
      <c r="I588" s="107" t="s">
        <v>12828</v>
      </c>
    </row>
    <row r="589" spans="5:9" ht="15" x14ac:dyDescent="0.25">
      <c r="E589">
        <v>100637</v>
      </c>
      <c r="F589" t="s">
        <v>19449</v>
      </c>
      <c r="H589" s="107" t="s">
        <v>829</v>
      </c>
      <c r="I589" s="107" t="s">
        <v>12829</v>
      </c>
    </row>
    <row r="590" spans="5:9" ht="15" x14ac:dyDescent="0.25">
      <c r="E590">
        <v>100638</v>
      </c>
      <c r="F590" t="s">
        <v>19450</v>
      </c>
      <c r="H590" s="107" t="s">
        <v>830</v>
      </c>
      <c r="I590" s="107" t="s">
        <v>12830</v>
      </c>
    </row>
    <row r="591" spans="5:9" ht="15" x14ac:dyDescent="0.25">
      <c r="E591">
        <v>100639</v>
      </c>
      <c r="F591" t="s">
        <v>23668</v>
      </c>
      <c r="H591" s="107" t="s">
        <v>831</v>
      </c>
      <c r="I591" s="107" t="s">
        <v>12831</v>
      </c>
    </row>
    <row r="592" spans="5:9" ht="15" x14ac:dyDescent="0.25">
      <c r="E592">
        <v>100640</v>
      </c>
      <c r="F592" t="s">
        <v>19451</v>
      </c>
      <c r="H592" s="107" t="s">
        <v>832</v>
      </c>
      <c r="I592" s="107" t="s">
        <v>12832</v>
      </c>
    </row>
    <row r="593" spans="1:9" ht="15" x14ac:dyDescent="0.25">
      <c r="E593">
        <v>100641</v>
      </c>
      <c r="F593" t="s">
        <v>19452</v>
      </c>
      <c r="H593" s="107" t="s">
        <v>834</v>
      </c>
      <c r="I593" s="107" t="s">
        <v>12833</v>
      </c>
    </row>
    <row r="594" spans="1:9" ht="15" x14ac:dyDescent="0.25">
      <c r="E594">
        <v>100642</v>
      </c>
      <c r="F594" t="s">
        <v>19453</v>
      </c>
      <c r="H594" s="107" t="s">
        <v>835</v>
      </c>
      <c r="I594" s="107" t="s">
        <v>12834</v>
      </c>
    </row>
    <row r="595" spans="1:9" ht="15" x14ac:dyDescent="0.25">
      <c r="E595">
        <v>100643</v>
      </c>
      <c r="F595" t="s">
        <v>19454</v>
      </c>
      <c r="H595" s="107" t="s">
        <v>836</v>
      </c>
      <c r="I595" s="107" t="s">
        <v>12835</v>
      </c>
    </row>
    <row r="596" spans="1:9" ht="15" x14ac:dyDescent="0.25">
      <c r="E596">
        <v>100644</v>
      </c>
      <c r="F596" t="s">
        <v>19455</v>
      </c>
      <c r="H596" s="107" t="s">
        <v>837</v>
      </c>
      <c r="I596" s="107" t="s">
        <v>12836</v>
      </c>
    </row>
    <row r="597" spans="1:9" ht="15" x14ac:dyDescent="0.25">
      <c r="E597">
        <v>100647</v>
      </c>
      <c r="F597" t="s">
        <v>19456</v>
      </c>
      <c r="H597" s="107" t="s">
        <v>838</v>
      </c>
      <c r="I597" s="107" t="s">
        <v>12837</v>
      </c>
    </row>
    <row r="598" spans="1:9" ht="15" x14ac:dyDescent="0.25">
      <c r="E598">
        <v>100648</v>
      </c>
      <c r="F598" t="s">
        <v>23669</v>
      </c>
      <c r="H598" s="107" t="s">
        <v>839</v>
      </c>
      <c r="I598" s="107" t="s">
        <v>12838</v>
      </c>
    </row>
    <row r="599" spans="1:9" ht="15" x14ac:dyDescent="0.25">
      <c r="E599">
        <v>100649</v>
      </c>
      <c r="F599" t="s">
        <v>19457</v>
      </c>
      <c r="H599" s="107" t="s">
        <v>840</v>
      </c>
      <c r="I599" s="107" t="s">
        <v>12839</v>
      </c>
    </row>
    <row r="600" spans="1:9" ht="15" x14ac:dyDescent="0.25">
      <c r="E600">
        <v>100651</v>
      </c>
      <c r="F600" t="s">
        <v>23670</v>
      </c>
      <c r="H600" s="107" t="s">
        <v>841</v>
      </c>
      <c r="I600" s="107" t="s">
        <v>12840</v>
      </c>
    </row>
    <row r="601" spans="1:9" ht="15" x14ac:dyDescent="0.25">
      <c r="E601">
        <v>100654</v>
      </c>
      <c r="F601" t="s">
        <v>19458</v>
      </c>
      <c r="H601" s="107" t="s">
        <v>842</v>
      </c>
      <c r="I601" s="107" t="s">
        <v>12841</v>
      </c>
    </row>
    <row r="602" spans="1:9" ht="15" x14ac:dyDescent="0.25">
      <c r="E602">
        <v>100655</v>
      </c>
      <c r="F602" t="s">
        <v>19459</v>
      </c>
      <c r="H602" s="107" t="s">
        <v>843</v>
      </c>
      <c r="I602" s="107" t="s">
        <v>12842</v>
      </c>
    </row>
    <row r="603" spans="1:9" ht="15" x14ac:dyDescent="0.25">
      <c r="E603">
        <v>100656</v>
      </c>
      <c r="F603" t="s">
        <v>19460</v>
      </c>
      <c r="H603" s="107" t="s">
        <v>844</v>
      </c>
      <c r="I603" s="107" t="s">
        <v>12843</v>
      </c>
    </row>
    <row r="604" spans="1:9" ht="15" x14ac:dyDescent="0.25">
      <c r="E604">
        <v>100657</v>
      </c>
      <c r="F604" t="s">
        <v>19461</v>
      </c>
      <c r="H604" s="107" t="s">
        <v>845</v>
      </c>
      <c r="I604" s="107" t="s">
        <v>12844</v>
      </c>
    </row>
    <row r="605" spans="1:9" ht="15" x14ac:dyDescent="0.25">
      <c r="E605">
        <v>100658</v>
      </c>
      <c r="F605" t="s">
        <v>19462</v>
      </c>
      <c r="H605" s="107" t="s">
        <v>846</v>
      </c>
      <c r="I605" s="107" t="s">
        <v>12845</v>
      </c>
    </row>
    <row r="606" spans="1:9" ht="15" x14ac:dyDescent="0.25">
      <c r="E606">
        <v>100660</v>
      </c>
      <c r="F606" t="s">
        <v>19463</v>
      </c>
      <c r="H606" s="107" t="s">
        <v>847</v>
      </c>
      <c r="I606" s="107" t="s">
        <v>12846</v>
      </c>
    </row>
    <row r="607" spans="1:9" ht="15" x14ac:dyDescent="0.25">
      <c r="E607">
        <v>100661</v>
      </c>
      <c r="F607" t="s">
        <v>19464</v>
      </c>
      <c r="H607" s="107" t="s">
        <v>848</v>
      </c>
      <c r="I607" s="107" t="s">
        <v>12847</v>
      </c>
    </row>
    <row r="608" spans="1:9" ht="15" x14ac:dyDescent="0.25">
      <c r="A608" s="132"/>
      <c r="B608" s="132"/>
      <c r="C608" s="132"/>
      <c r="E608">
        <v>100662</v>
      </c>
      <c r="F608" t="s">
        <v>19465</v>
      </c>
      <c r="H608" s="107" t="s">
        <v>849</v>
      </c>
      <c r="I608" s="107" t="s">
        <v>12848</v>
      </c>
    </row>
    <row r="609" spans="1:9" ht="15" x14ac:dyDescent="0.25">
      <c r="A609" s="132"/>
      <c r="B609" s="132"/>
      <c r="C609" s="132"/>
      <c r="E609">
        <v>100663</v>
      </c>
      <c r="F609" t="s">
        <v>19466</v>
      </c>
      <c r="H609" s="107" t="s">
        <v>850</v>
      </c>
      <c r="I609" s="107" t="s">
        <v>12849</v>
      </c>
    </row>
    <row r="610" spans="1:9" ht="15" x14ac:dyDescent="0.25">
      <c r="A610" s="132"/>
      <c r="B610" s="132"/>
      <c r="C610" s="132"/>
      <c r="E610">
        <v>100664</v>
      </c>
      <c r="F610" t="s">
        <v>19467</v>
      </c>
      <c r="H610" s="107" t="s">
        <v>851</v>
      </c>
      <c r="I610" s="107" t="s">
        <v>12850</v>
      </c>
    </row>
    <row r="611" spans="1:9" ht="15" x14ac:dyDescent="0.25">
      <c r="A611" s="132"/>
      <c r="B611" s="132"/>
      <c r="C611" s="132"/>
      <c r="E611">
        <v>100665</v>
      </c>
      <c r="F611" t="s">
        <v>23671</v>
      </c>
      <c r="H611" s="107" t="s">
        <v>852</v>
      </c>
      <c r="I611" s="107" t="s">
        <v>12851</v>
      </c>
    </row>
    <row r="612" spans="1:9" ht="15" x14ac:dyDescent="0.25">
      <c r="A612" s="132"/>
      <c r="B612" s="132"/>
      <c r="C612" s="132"/>
      <c r="E612">
        <v>100666</v>
      </c>
      <c r="F612" t="s">
        <v>19468</v>
      </c>
      <c r="H612" s="107" t="s">
        <v>853</v>
      </c>
      <c r="I612" s="107" t="s">
        <v>12852</v>
      </c>
    </row>
    <row r="613" spans="1:9" ht="15" x14ac:dyDescent="0.25">
      <c r="A613" s="132"/>
      <c r="B613" s="132"/>
      <c r="C613" s="132"/>
      <c r="E613">
        <v>100667</v>
      </c>
      <c r="F613" t="s">
        <v>19469</v>
      </c>
      <c r="H613" s="107" t="s">
        <v>854</v>
      </c>
      <c r="I613" s="107" t="s">
        <v>12853</v>
      </c>
    </row>
    <row r="614" spans="1:9" ht="15" x14ac:dyDescent="0.25">
      <c r="A614" s="132"/>
      <c r="B614" s="132"/>
      <c r="C614" s="132"/>
      <c r="E614">
        <v>100668</v>
      </c>
      <c r="F614" t="s">
        <v>19470</v>
      </c>
      <c r="H614" s="107" t="s">
        <v>855</v>
      </c>
      <c r="I614" s="107" t="s">
        <v>12854</v>
      </c>
    </row>
    <row r="615" spans="1:9" ht="15" x14ac:dyDescent="0.25">
      <c r="A615" s="132"/>
      <c r="B615" s="132"/>
      <c r="C615" s="132"/>
      <c r="E615">
        <v>100670</v>
      </c>
      <c r="F615" t="s">
        <v>19471</v>
      </c>
      <c r="H615" s="107" t="s">
        <v>856</v>
      </c>
      <c r="I615" s="107" t="s">
        <v>12855</v>
      </c>
    </row>
    <row r="616" spans="1:9" ht="15" x14ac:dyDescent="0.25">
      <c r="A616" s="132"/>
      <c r="B616" s="132"/>
      <c r="C616" s="132"/>
      <c r="E616">
        <v>100671</v>
      </c>
      <c r="F616" t="s">
        <v>23672</v>
      </c>
      <c r="H616" s="107" t="s">
        <v>857</v>
      </c>
      <c r="I616" s="107" t="s">
        <v>12856</v>
      </c>
    </row>
    <row r="617" spans="1:9" ht="15" x14ac:dyDescent="0.25">
      <c r="A617" s="132"/>
      <c r="B617" s="132"/>
      <c r="C617" s="132"/>
      <c r="E617">
        <v>100672</v>
      </c>
      <c r="F617" t="s">
        <v>19472</v>
      </c>
      <c r="H617" s="107" t="s">
        <v>858</v>
      </c>
      <c r="I617" s="107" t="s">
        <v>12857</v>
      </c>
    </row>
    <row r="618" spans="1:9" ht="15" x14ac:dyDescent="0.25">
      <c r="E618">
        <v>100673</v>
      </c>
      <c r="F618" t="s">
        <v>19473</v>
      </c>
      <c r="H618" s="107" t="s">
        <v>859</v>
      </c>
      <c r="I618" s="107" t="s">
        <v>12858</v>
      </c>
    </row>
    <row r="619" spans="1:9" ht="15" x14ac:dyDescent="0.25">
      <c r="E619">
        <v>100675</v>
      </c>
      <c r="F619" t="s">
        <v>19474</v>
      </c>
      <c r="H619" s="107" t="s">
        <v>860</v>
      </c>
      <c r="I619" s="107" t="s">
        <v>12859</v>
      </c>
    </row>
    <row r="620" spans="1:9" ht="15" x14ac:dyDescent="0.25">
      <c r="E620">
        <v>100677</v>
      </c>
      <c r="F620" t="s">
        <v>19475</v>
      </c>
      <c r="H620" s="107" t="s">
        <v>861</v>
      </c>
      <c r="I620" s="107" t="s">
        <v>12860</v>
      </c>
    </row>
    <row r="621" spans="1:9" ht="15" x14ac:dyDescent="0.25">
      <c r="E621">
        <v>100678</v>
      </c>
      <c r="F621" t="s">
        <v>19476</v>
      </c>
      <c r="H621" s="107" t="s">
        <v>862</v>
      </c>
      <c r="I621" s="107" t="s">
        <v>12861</v>
      </c>
    </row>
    <row r="622" spans="1:9" ht="15" x14ac:dyDescent="0.25">
      <c r="E622">
        <v>100679</v>
      </c>
      <c r="F622" t="s">
        <v>488</v>
      </c>
      <c r="H622" s="107" t="s">
        <v>863</v>
      </c>
      <c r="I622" s="107" t="s">
        <v>12862</v>
      </c>
    </row>
    <row r="623" spans="1:9" ht="15" x14ac:dyDescent="0.25">
      <c r="E623">
        <v>100680</v>
      </c>
      <c r="F623" t="s">
        <v>23673</v>
      </c>
      <c r="H623" s="107" t="s">
        <v>864</v>
      </c>
      <c r="I623" s="107" t="s">
        <v>12863</v>
      </c>
    </row>
    <row r="624" spans="1:9" ht="15" x14ac:dyDescent="0.25">
      <c r="E624">
        <v>100681</v>
      </c>
      <c r="F624" t="s">
        <v>19477</v>
      </c>
      <c r="H624" s="107" t="s">
        <v>865</v>
      </c>
      <c r="I624" s="107" t="s">
        <v>12864</v>
      </c>
    </row>
    <row r="625" spans="5:9" ht="15" x14ac:dyDescent="0.25">
      <c r="E625">
        <v>100682</v>
      </c>
      <c r="F625" t="s">
        <v>491</v>
      </c>
      <c r="H625" s="107" t="s">
        <v>866</v>
      </c>
      <c r="I625" s="107" t="s">
        <v>12865</v>
      </c>
    </row>
    <row r="626" spans="5:9" ht="15" x14ac:dyDescent="0.25">
      <c r="E626">
        <v>100683</v>
      </c>
      <c r="F626" t="s">
        <v>23674</v>
      </c>
      <c r="H626" s="107" t="s">
        <v>867</v>
      </c>
      <c r="I626" s="107" t="s">
        <v>12866</v>
      </c>
    </row>
    <row r="627" spans="5:9" ht="15" x14ac:dyDescent="0.25">
      <c r="E627">
        <v>100684</v>
      </c>
      <c r="F627" t="s">
        <v>23675</v>
      </c>
      <c r="H627" s="107" t="s">
        <v>869</v>
      </c>
      <c r="I627" s="107" t="s">
        <v>12867</v>
      </c>
    </row>
    <row r="628" spans="5:9" ht="15" x14ac:dyDescent="0.25">
      <c r="E628">
        <v>100685</v>
      </c>
      <c r="F628" t="s">
        <v>19478</v>
      </c>
      <c r="H628" s="107" t="s">
        <v>870</v>
      </c>
      <c r="I628" s="107" t="s">
        <v>12868</v>
      </c>
    </row>
    <row r="629" spans="5:9" ht="15" x14ac:dyDescent="0.25">
      <c r="E629">
        <v>100686</v>
      </c>
      <c r="F629" t="s">
        <v>19479</v>
      </c>
      <c r="H629" s="107" t="s">
        <v>871</v>
      </c>
      <c r="I629" s="107" t="s">
        <v>12869</v>
      </c>
    </row>
    <row r="630" spans="5:9" ht="15" x14ac:dyDescent="0.25">
      <c r="E630">
        <v>100687</v>
      </c>
      <c r="F630" t="s">
        <v>19480</v>
      </c>
      <c r="H630" s="107" t="s">
        <v>872</v>
      </c>
      <c r="I630" s="107" t="s">
        <v>12870</v>
      </c>
    </row>
    <row r="631" spans="5:9" ht="15" x14ac:dyDescent="0.25">
      <c r="E631">
        <v>100688</v>
      </c>
      <c r="F631" t="s">
        <v>19481</v>
      </c>
      <c r="H631" s="107" t="s">
        <v>873</v>
      </c>
      <c r="I631" s="107" t="s">
        <v>12871</v>
      </c>
    </row>
    <row r="632" spans="5:9" ht="15" x14ac:dyDescent="0.25">
      <c r="E632">
        <v>100689</v>
      </c>
      <c r="F632" t="s">
        <v>19482</v>
      </c>
      <c r="H632" s="107" t="s">
        <v>874</v>
      </c>
      <c r="I632" s="107" t="s">
        <v>12872</v>
      </c>
    </row>
    <row r="633" spans="5:9" ht="15" x14ac:dyDescent="0.25">
      <c r="E633">
        <v>100690</v>
      </c>
      <c r="F633" t="s">
        <v>23676</v>
      </c>
      <c r="H633" s="107" t="s">
        <v>875</v>
      </c>
      <c r="I633" s="107" t="s">
        <v>12873</v>
      </c>
    </row>
    <row r="634" spans="5:9" ht="15" x14ac:dyDescent="0.25">
      <c r="E634">
        <v>100691</v>
      </c>
      <c r="F634" t="s">
        <v>19483</v>
      </c>
      <c r="H634" s="107" t="s">
        <v>876</v>
      </c>
      <c r="I634" s="107" t="s">
        <v>877</v>
      </c>
    </row>
    <row r="635" spans="5:9" ht="15" x14ac:dyDescent="0.25">
      <c r="E635">
        <v>100692</v>
      </c>
      <c r="F635" t="s">
        <v>23677</v>
      </c>
      <c r="H635" s="107" t="s">
        <v>878</v>
      </c>
      <c r="I635" s="107" t="s">
        <v>879</v>
      </c>
    </row>
    <row r="636" spans="5:9" ht="15" x14ac:dyDescent="0.25">
      <c r="E636">
        <v>100693</v>
      </c>
      <c r="F636" t="s">
        <v>19484</v>
      </c>
      <c r="H636" s="107" t="s">
        <v>880</v>
      </c>
      <c r="I636" s="107" t="s">
        <v>881</v>
      </c>
    </row>
    <row r="637" spans="5:9" ht="15" x14ac:dyDescent="0.25">
      <c r="E637">
        <v>100694</v>
      </c>
      <c r="F637" t="s">
        <v>19485</v>
      </c>
      <c r="H637" s="107" t="s">
        <v>882</v>
      </c>
      <c r="I637" s="107" t="s">
        <v>883</v>
      </c>
    </row>
    <row r="638" spans="5:9" ht="15" x14ac:dyDescent="0.25">
      <c r="E638">
        <v>100695</v>
      </c>
      <c r="F638" t="s">
        <v>19486</v>
      </c>
      <c r="H638" s="107" t="s">
        <v>884</v>
      </c>
      <c r="I638" s="107" t="s">
        <v>885</v>
      </c>
    </row>
    <row r="639" spans="5:9" ht="15" x14ac:dyDescent="0.25">
      <c r="E639">
        <v>100696</v>
      </c>
      <c r="F639" t="s">
        <v>19487</v>
      </c>
      <c r="H639" s="107" t="s">
        <v>886</v>
      </c>
      <c r="I639" s="107" t="s">
        <v>887</v>
      </c>
    </row>
    <row r="640" spans="5:9" ht="15" x14ac:dyDescent="0.25">
      <c r="E640">
        <v>100697</v>
      </c>
      <c r="F640" t="s">
        <v>19488</v>
      </c>
      <c r="H640" s="107" t="s">
        <v>888</v>
      </c>
      <c r="I640" s="107" t="s">
        <v>889</v>
      </c>
    </row>
    <row r="641" spans="5:9" ht="15" x14ac:dyDescent="0.25">
      <c r="E641">
        <v>100698</v>
      </c>
      <c r="F641" t="s">
        <v>19489</v>
      </c>
      <c r="H641" s="107" t="s">
        <v>890</v>
      </c>
      <c r="I641" s="107" t="s">
        <v>12874</v>
      </c>
    </row>
    <row r="642" spans="5:9" ht="15" x14ac:dyDescent="0.25">
      <c r="E642">
        <v>100699</v>
      </c>
      <c r="F642" t="s">
        <v>19490</v>
      </c>
      <c r="H642" s="107" t="s">
        <v>891</v>
      </c>
      <c r="I642" s="107" t="s">
        <v>12875</v>
      </c>
    </row>
    <row r="643" spans="5:9" ht="15" x14ac:dyDescent="0.25">
      <c r="E643">
        <v>100700</v>
      </c>
      <c r="F643" t="s">
        <v>19491</v>
      </c>
      <c r="H643" s="107" t="s">
        <v>892</v>
      </c>
      <c r="I643" s="107" t="s">
        <v>12876</v>
      </c>
    </row>
    <row r="644" spans="5:9" ht="15" x14ac:dyDescent="0.25">
      <c r="E644">
        <v>100701</v>
      </c>
      <c r="F644" t="s">
        <v>11425</v>
      </c>
      <c r="H644" s="107" t="s">
        <v>893</v>
      </c>
      <c r="I644" s="107" t="s">
        <v>12877</v>
      </c>
    </row>
    <row r="645" spans="5:9" ht="15" x14ac:dyDescent="0.25">
      <c r="E645">
        <v>100702</v>
      </c>
      <c r="F645" t="s">
        <v>19492</v>
      </c>
      <c r="H645" s="107" t="s">
        <v>894</v>
      </c>
      <c r="I645" s="107" t="s">
        <v>12878</v>
      </c>
    </row>
    <row r="646" spans="5:9" ht="15" x14ac:dyDescent="0.25">
      <c r="E646">
        <v>100703</v>
      </c>
      <c r="F646" t="s">
        <v>19493</v>
      </c>
      <c r="H646" s="107" t="s">
        <v>895</v>
      </c>
      <c r="I646" s="107" t="s">
        <v>896</v>
      </c>
    </row>
    <row r="647" spans="5:9" ht="15" x14ac:dyDescent="0.25">
      <c r="E647">
        <v>100706</v>
      </c>
      <c r="F647" t="s">
        <v>19494</v>
      </c>
      <c r="H647" s="107" t="s">
        <v>897</v>
      </c>
      <c r="I647" s="107" t="s">
        <v>898</v>
      </c>
    </row>
    <row r="648" spans="5:9" ht="15" x14ac:dyDescent="0.25">
      <c r="E648">
        <v>100707</v>
      </c>
      <c r="F648" t="s">
        <v>19495</v>
      </c>
      <c r="H648" s="107" t="s">
        <v>899</v>
      </c>
      <c r="I648" s="107" t="s">
        <v>900</v>
      </c>
    </row>
    <row r="649" spans="5:9" ht="15" x14ac:dyDescent="0.25">
      <c r="E649">
        <v>100708</v>
      </c>
      <c r="F649" t="s">
        <v>19496</v>
      </c>
      <c r="H649" s="107" t="s">
        <v>901</v>
      </c>
      <c r="I649" s="107" t="s">
        <v>902</v>
      </c>
    </row>
    <row r="650" spans="5:9" ht="15" x14ac:dyDescent="0.25">
      <c r="E650">
        <v>100710</v>
      </c>
      <c r="F650" t="s">
        <v>19497</v>
      </c>
      <c r="H650" s="107" t="s">
        <v>903</v>
      </c>
      <c r="I650" s="107" t="s">
        <v>904</v>
      </c>
    </row>
    <row r="651" spans="5:9" ht="15" x14ac:dyDescent="0.25">
      <c r="E651">
        <v>100712</v>
      </c>
      <c r="F651" t="s">
        <v>23678</v>
      </c>
      <c r="H651" s="107" t="s">
        <v>905</v>
      </c>
      <c r="I651" s="107" t="s">
        <v>906</v>
      </c>
    </row>
    <row r="652" spans="5:9" ht="15" x14ac:dyDescent="0.25">
      <c r="E652">
        <v>100713</v>
      </c>
      <c r="F652" t="s">
        <v>19498</v>
      </c>
      <c r="H652" s="107" t="s">
        <v>907</v>
      </c>
      <c r="I652" s="107" t="s">
        <v>908</v>
      </c>
    </row>
    <row r="653" spans="5:9" ht="15" x14ac:dyDescent="0.25">
      <c r="E653">
        <v>100714</v>
      </c>
      <c r="F653" t="s">
        <v>19499</v>
      </c>
      <c r="H653" s="107" t="s">
        <v>909</v>
      </c>
      <c r="I653" s="107" t="s">
        <v>910</v>
      </c>
    </row>
    <row r="654" spans="5:9" ht="15" x14ac:dyDescent="0.25">
      <c r="E654">
        <v>100715</v>
      </c>
      <c r="F654" t="s">
        <v>19500</v>
      </c>
      <c r="H654" s="107" t="s">
        <v>911</v>
      </c>
      <c r="I654" s="107" t="s">
        <v>912</v>
      </c>
    </row>
    <row r="655" spans="5:9" ht="15" x14ac:dyDescent="0.25">
      <c r="E655">
        <v>100716</v>
      </c>
      <c r="F655" t="s">
        <v>19501</v>
      </c>
      <c r="H655" s="107" t="s">
        <v>913</v>
      </c>
      <c r="I655" s="107" t="s">
        <v>12879</v>
      </c>
    </row>
    <row r="656" spans="5:9" ht="15" x14ac:dyDescent="0.25">
      <c r="E656">
        <v>100717</v>
      </c>
      <c r="F656" t="s">
        <v>19502</v>
      </c>
      <c r="H656" s="107" t="s">
        <v>914</v>
      </c>
      <c r="I656" s="107" t="s">
        <v>12880</v>
      </c>
    </row>
    <row r="657" spans="5:9" ht="15" x14ac:dyDescent="0.25">
      <c r="E657">
        <v>100718</v>
      </c>
      <c r="F657" t="s">
        <v>23679</v>
      </c>
      <c r="H657" s="107" t="s">
        <v>915</v>
      </c>
      <c r="I657" s="107" t="s">
        <v>12881</v>
      </c>
    </row>
    <row r="658" spans="5:9" ht="15" x14ac:dyDescent="0.25">
      <c r="E658">
        <v>100719</v>
      </c>
      <c r="F658" t="s">
        <v>19503</v>
      </c>
      <c r="H658" s="107" t="s">
        <v>916</v>
      </c>
      <c r="I658" s="107" t="s">
        <v>917</v>
      </c>
    </row>
    <row r="659" spans="5:9" ht="15" x14ac:dyDescent="0.25">
      <c r="E659">
        <v>100720</v>
      </c>
      <c r="F659" t="s">
        <v>19504</v>
      </c>
      <c r="H659" s="107" t="s">
        <v>919</v>
      </c>
      <c r="I659" s="107" t="s">
        <v>12882</v>
      </c>
    </row>
    <row r="660" spans="5:9" ht="15" x14ac:dyDescent="0.25">
      <c r="E660">
        <v>100721</v>
      </c>
      <c r="F660" t="s">
        <v>19505</v>
      </c>
      <c r="H660" s="107" t="s">
        <v>920</v>
      </c>
      <c r="I660" s="107" t="s">
        <v>12883</v>
      </c>
    </row>
    <row r="661" spans="5:9" ht="15" x14ac:dyDescent="0.25">
      <c r="E661">
        <v>100722</v>
      </c>
      <c r="F661" t="s">
        <v>19506</v>
      </c>
      <c r="H661" s="107" t="s">
        <v>921</v>
      </c>
      <c r="I661" s="107" t="s">
        <v>12884</v>
      </c>
    </row>
    <row r="662" spans="5:9" ht="15" x14ac:dyDescent="0.25">
      <c r="E662">
        <v>100723</v>
      </c>
      <c r="F662" t="s">
        <v>19507</v>
      </c>
      <c r="H662" s="107" t="s">
        <v>922</v>
      </c>
      <c r="I662" s="107" t="s">
        <v>923</v>
      </c>
    </row>
    <row r="663" spans="5:9" ht="15" x14ac:dyDescent="0.25">
      <c r="E663">
        <v>100724</v>
      </c>
      <c r="F663" t="s">
        <v>19508</v>
      </c>
      <c r="H663" s="107" t="s">
        <v>924</v>
      </c>
      <c r="I663" s="107" t="s">
        <v>12885</v>
      </c>
    </row>
    <row r="664" spans="5:9" ht="15" x14ac:dyDescent="0.25">
      <c r="E664">
        <v>100725</v>
      </c>
      <c r="F664" t="s">
        <v>19509</v>
      </c>
      <c r="H664" s="107" t="s">
        <v>925</v>
      </c>
      <c r="I664" s="107" t="s">
        <v>12886</v>
      </c>
    </row>
    <row r="665" spans="5:9" ht="15" x14ac:dyDescent="0.25">
      <c r="E665">
        <v>100727</v>
      </c>
      <c r="F665" t="s">
        <v>19510</v>
      </c>
      <c r="H665" s="107" t="s">
        <v>926</v>
      </c>
      <c r="I665" s="107" t="s">
        <v>12887</v>
      </c>
    </row>
    <row r="666" spans="5:9" ht="15" x14ac:dyDescent="0.25">
      <c r="E666">
        <v>100729</v>
      </c>
      <c r="F666" t="s">
        <v>11426</v>
      </c>
      <c r="H666" s="107" t="s">
        <v>928</v>
      </c>
      <c r="I666" s="107" t="s">
        <v>12888</v>
      </c>
    </row>
    <row r="667" spans="5:9" ht="15" x14ac:dyDescent="0.25">
      <c r="E667">
        <v>100730</v>
      </c>
      <c r="F667" t="s">
        <v>23680</v>
      </c>
      <c r="H667" s="107" t="s">
        <v>929</v>
      </c>
      <c r="I667" s="107" t="s">
        <v>12889</v>
      </c>
    </row>
    <row r="668" spans="5:9" ht="15" x14ac:dyDescent="0.25">
      <c r="E668">
        <v>100731</v>
      </c>
      <c r="F668" t="s">
        <v>19511</v>
      </c>
      <c r="H668" s="107" t="s">
        <v>930</v>
      </c>
      <c r="I668" s="107" t="s">
        <v>12890</v>
      </c>
    </row>
    <row r="669" spans="5:9" ht="15" x14ac:dyDescent="0.25">
      <c r="E669">
        <v>100732</v>
      </c>
      <c r="F669" t="s">
        <v>23681</v>
      </c>
      <c r="H669" s="107" t="s">
        <v>931</v>
      </c>
      <c r="I669" s="107" t="s">
        <v>12891</v>
      </c>
    </row>
    <row r="670" spans="5:9" ht="15" x14ac:dyDescent="0.25">
      <c r="E670">
        <v>100733</v>
      </c>
      <c r="F670" t="s">
        <v>19512</v>
      </c>
      <c r="H670" s="107" t="s">
        <v>932</v>
      </c>
      <c r="I670" s="107" t="s">
        <v>12892</v>
      </c>
    </row>
    <row r="671" spans="5:9" ht="15" x14ac:dyDescent="0.25">
      <c r="E671">
        <v>100734</v>
      </c>
      <c r="F671" t="s">
        <v>19513</v>
      </c>
      <c r="H671" s="107" t="s">
        <v>934</v>
      </c>
      <c r="I671" s="107" t="s">
        <v>12893</v>
      </c>
    </row>
    <row r="672" spans="5:9" ht="15" x14ac:dyDescent="0.25">
      <c r="E672">
        <v>100735</v>
      </c>
      <c r="F672" t="s">
        <v>19514</v>
      </c>
      <c r="H672" s="107" t="s">
        <v>935</v>
      </c>
      <c r="I672" s="107" t="s">
        <v>12894</v>
      </c>
    </row>
    <row r="673" spans="1:9" ht="15" x14ac:dyDescent="0.25">
      <c r="E673">
        <v>100736</v>
      </c>
      <c r="F673" t="s">
        <v>19515</v>
      </c>
      <c r="H673" s="107" t="s">
        <v>936</v>
      </c>
      <c r="I673" s="107" t="s">
        <v>12895</v>
      </c>
    </row>
    <row r="674" spans="1:9" ht="15" x14ac:dyDescent="0.25">
      <c r="E674">
        <v>100738</v>
      </c>
      <c r="F674" t="s">
        <v>19516</v>
      </c>
      <c r="H674" s="107" t="s">
        <v>937</v>
      </c>
      <c r="I674" s="107" t="s">
        <v>12896</v>
      </c>
    </row>
    <row r="675" spans="1:9" ht="15" x14ac:dyDescent="0.25">
      <c r="E675">
        <v>100739</v>
      </c>
      <c r="F675" t="s">
        <v>19517</v>
      </c>
      <c r="H675" s="107" t="s">
        <v>938</v>
      </c>
      <c r="I675" s="107" t="s">
        <v>12897</v>
      </c>
    </row>
    <row r="676" spans="1:9" ht="15" x14ac:dyDescent="0.25">
      <c r="E676">
        <v>100741</v>
      </c>
      <c r="F676" t="s">
        <v>19518</v>
      </c>
      <c r="H676" s="107" t="s">
        <v>939</v>
      </c>
      <c r="I676" s="107" t="s">
        <v>12898</v>
      </c>
    </row>
    <row r="677" spans="1:9" ht="15" x14ac:dyDescent="0.25">
      <c r="E677">
        <v>100742</v>
      </c>
      <c r="F677" t="s">
        <v>19519</v>
      </c>
      <c r="H677" s="107" t="s">
        <v>940</v>
      </c>
      <c r="I677" s="107" t="s">
        <v>12899</v>
      </c>
    </row>
    <row r="678" spans="1:9" ht="15" x14ac:dyDescent="0.25">
      <c r="E678">
        <v>100743</v>
      </c>
      <c r="F678" t="s">
        <v>19520</v>
      </c>
      <c r="H678" s="107" t="s">
        <v>941</v>
      </c>
      <c r="I678" s="107" t="s">
        <v>12900</v>
      </c>
    </row>
    <row r="679" spans="1:9" ht="15" x14ac:dyDescent="0.25">
      <c r="E679">
        <v>100744</v>
      </c>
      <c r="F679" t="s">
        <v>19521</v>
      </c>
      <c r="H679" s="107" t="s">
        <v>942</v>
      </c>
      <c r="I679" s="107" t="s">
        <v>12901</v>
      </c>
    </row>
    <row r="680" spans="1:9" ht="15" x14ac:dyDescent="0.25">
      <c r="E680">
        <v>100745</v>
      </c>
      <c r="F680" t="s">
        <v>19522</v>
      </c>
      <c r="H680" s="107" t="s">
        <v>943</v>
      </c>
      <c r="I680" s="107" t="s">
        <v>12902</v>
      </c>
    </row>
    <row r="681" spans="1:9" ht="15" x14ac:dyDescent="0.25">
      <c r="E681">
        <v>100746</v>
      </c>
      <c r="F681" t="s">
        <v>19523</v>
      </c>
      <c r="H681" s="107" t="s">
        <v>944</v>
      </c>
      <c r="I681" s="107" t="s">
        <v>12903</v>
      </c>
    </row>
    <row r="682" spans="1:9" ht="15" x14ac:dyDescent="0.25">
      <c r="B682" s="59"/>
      <c r="E682">
        <v>100747</v>
      </c>
      <c r="F682" t="s">
        <v>19524</v>
      </c>
      <c r="H682" s="107" t="s">
        <v>945</v>
      </c>
      <c r="I682" s="107" t="s">
        <v>12904</v>
      </c>
    </row>
    <row r="683" spans="1:9" ht="15" x14ac:dyDescent="0.25">
      <c r="A683" s="59"/>
      <c r="E683">
        <v>100748</v>
      </c>
      <c r="F683" t="s">
        <v>19525</v>
      </c>
      <c r="H683" s="107" t="s">
        <v>946</v>
      </c>
      <c r="I683" s="107" t="s">
        <v>12905</v>
      </c>
    </row>
    <row r="684" spans="1:9" ht="15" x14ac:dyDescent="0.25">
      <c r="A684" s="59"/>
      <c r="E684">
        <v>100749</v>
      </c>
      <c r="F684" t="s">
        <v>19526</v>
      </c>
      <c r="H684" s="107" t="s">
        <v>947</v>
      </c>
      <c r="I684" s="107" t="s">
        <v>12906</v>
      </c>
    </row>
    <row r="685" spans="1:9" ht="15" x14ac:dyDescent="0.25">
      <c r="E685">
        <v>100750</v>
      </c>
      <c r="F685" t="s">
        <v>19527</v>
      </c>
      <c r="H685" s="107" t="s">
        <v>948</v>
      </c>
      <c r="I685" s="107" t="s">
        <v>12907</v>
      </c>
    </row>
    <row r="686" spans="1:9" ht="15" x14ac:dyDescent="0.25">
      <c r="E686">
        <v>100751</v>
      </c>
      <c r="F686" t="s">
        <v>19528</v>
      </c>
      <c r="H686" s="107" t="s">
        <v>949</v>
      </c>
      <c r="I686" s="107" t="s">
        <v>12908</v>
      </c>
    </row>
    <row r="687" spans="1:9" ht="15" x14ac:dyDescent="0.25">
      <c r="E687">
        <v>100752</v>
      </c>
      <c r="F687" t="s">
        <v>19529</v>
      </c>
      <c r="H687" s="107" t="s">
        <v>950</v>
      </c>
      <c r="I687" s="107" t="s">
        <v>12909</v>
      </c>
    </row>
    <row r="688" spans="1:9" ht="15" x14ac:dyDescent="0.25">
      <c r="E688">
        <v>100753</v>
      </c>
      <c r="F688" t="s">
        <v>23682</v>
      </c>
      <c r="H688" s="107" t="s">
        <v>951</v>
      </c>
      <c r="I688" s="107" t="s">
        <v>12910</v>
      </c>
    </row>
    <row r="689" spans="5:9" ht="15" x14ac:dyDescent="0.25">
      <c r="E689">
        <v>100754</v>
      </c>
      <c r="F689" t="s">
        <v>19530</v>
      </c>
      <c r="H689" s="107" t="s">
        <v>952</v>
      </c>
      <c r="I689" s="107" t="s">
        <v>12911</v>
      </c>
    </row>
    <row r="690" spans="5:9" ht="15" x14ac:dyDescent="0.25">
      <c r="E690">
        <v>100755</v>
      </c>
      <c r="F690" t="s">
        <v>19531</v>
      </c>
      <c r="H690" s="107" t="s">
        <v>954</v>
      </c>
      <c r="I690" s="107" t="s">
        <v>12912</v>
      </c>
    </row>
    <row r="691" spans="5:9" ht="15" x14ac:dyDescent="0.25">
      <c r="E691">
        <v>100756</v>
      </c>
      <c r="F691" t="s">
        <v>19532</v>
      </c>
      <c r="H691" s="107" t="s">
        <v>955</v>
      </c>
      <c r="I691" s="107" t="s">
        <v>12913</v>
      </c>
    </row>
    <row r="692" spans="5:9" ht="15" x14ac:dyDescent="0.25">
      <c r="E692">
        <v>100757</v>
      </c>
      <c r="F692" t="s">
        <v>19533</v>
      </c>
      <c r="H692" s="107" t="s">
        <v>956</v>
      </c>
      <c r="I692" s="107" t="s">
        <v>12914</v>
      </c>
    </row>
    <row r="693" spans="5:9" ht="15" x14ac:dyDescent="0.25">
      <c r="E693">
        <v>100758</v>
      </c>
      <c r="F693" t="s">
        <v>19534</v>
      </c>
      <c r="H693" s="107" t="s">
        <v>957</v>
      </c>
      <c r="I693" s="107" t="s">
        <v>12915</v>
      </c>
    </row>
    <row r="694" spans="5:9" ht="15" x14ac:dyDescent="0.25">
      <c r="E694">
        <v>100760</v>
      </c>
      <c r="F694" t="s">
        <v>19535</v>
      </c>
      <c r="H694" s="107" t="s">
        <v>958</v>
      </c>
      <c r="I694" s="107" t="s">
        <v>12916</v>
      </c>
    </row>
    <row r="695" spans="5:9" ht="15" x14ac:dyDescent="0.25">
      <c r="E695">
        <v>100761</v>
      </c>
      <c r="F695" t="s">
        <v>23683</v>
      </c>
      <c r="H695" s="107" t="s">
        <v>959</v>
      </c>
      <c r="I695" s="107" t="s">
        <v>12917</v>
      </c>
    </row>
    <row r="696" spans="5:9" ht="15" x14ac:dyDescent="0.25">
      <c r="E696">
        <v>100762</v>
      </c>
      <c r="F696" t="s">
        <v>19536</v>
      </c>
      <c r="H696" s="107" t="s">
        <v>960</v>
      </c>
      <c r="I696" s="107" t="s">
        <v>12918</v>
      </c>
    </row>
    <row r="697" spans="5:9" ht="15" x14ac:dyDescent="0.25">
      <c r="E697">
        <v>100763</v>
      </c>
      <c r="F697" t="s">
        <v>19537</v>
      </c>
      <c r="H697" s="107" t="s">
        <v>961</v>
      </c>
      <c r="I697" s="107" t="s">
        <v>12919</v>
      </c>
    </row>
    <row r="698" spans="5:9" ht="15" x14ac:dyDescent="0.25">
      <c r="E698">
        <v>100764</v>
      </c>
      <c r="F698" t="s">
        <v>23684</v>
      </c>
      <c r="H698" s="107" t="s">
        <v>962</v>
      </c>
      <c r="I698" s="107" t="s">
        <v>12920</v>
      </c>
    </row>
    <row r="699" spans="5:9" ht="15" x14ac:dyDescent="0.25">
      <c r="E699">
        <v>100765</v>
      </c>
      <c r="F699" t="s">
        <v>19538</v>
      </c>
      <c r="H699" s="107" t="s">
        <v>963</v>
      </c>
      <c r="I699" s="107" t="s">
        <v>12921</v>
      </c>
    </row>
    <row r="700" spans="5:9" ht="15" x14ac:dyDescent="0.25">
      <c r="E700">
        <v>100766</v>
      </c>
      <c r="F700" t="s">
        <v>23685</v>
      </c>
      <c r="H700" s="107" t="s">
        <v>964</v>
      </c>
      <c r="I700" s="107" t="s">
        <v>12922</v>
      </c>
    </row>
    <row r="701" spans="5:9" ht="15" x14ac:dyDescent="0.25">
      <c r="E701">
        <v>100767</v>
      </c>
      <c r="F701" t="s">
        <v>19539</v>
      </c>
      <c r="H701" s="107" t="s">
        <v>11643</v>
      </c>
      <c r="I701" s="107" t="s">
        <v>12923</v>
      </c>
    </row>
    <row r="702" spans="5:9" ht="15" x14ac:dyDescent="0.25">
      <c r="E702">
        <v>100768</v>
      </c>
      <c r="F702" t="s">
        <v>19540</v>
      </c>
      <c r="H702" s="107" t="s">
        <v>11644</v>
      </c>
      <c r="I702" s="107" t="s">
        <v>12924</v>
      </c>
    </row>
    <row r="703" spans="5:9" ht="15" x14ac:dyDescent="0.25">
      <c r="E703">
        <v>100769</v>
      </c>
      <c r="F703" t="s">
        <v>23686</v>
      </c>
      <c r="H703" s="107" t="s">
        <v>11645</v>
      </c>
      <c r="I703" s="107" t="s">
        <v>12925</v>
      </c>
    </row>
    <row r="704" spans="5:9" ht="15" x14ac:dyDescent="0.25">
      <c r="E704">
        <v>100770</v>
      </c>
      <c r="F704" t="s">
        <v>19541</v>
      </c>
      <c r="H704" s="107" t="s">
        <v>11646</v>
      </c>
      <c r="I704" s="107" t="s">
        <v>12926</v>
      </c>
    </row>
    <row r="705" spans="5:9" ht="15" x14ac:dyDescent="0.25">
      <c r="E705">
        <v>100771</v>
      </c>
      <c r="F705" t="s">
        <v>19542</v>
      </c>
      <c r="H705" s="107" t="s">
        <v>11647</v>
      </c>
      <c r="I705" s="107" t="s">
        <v>12927</v>
      </c>
    </row>
    <row r="706" spans="5:9" ht="15" x14ac:dyDescent="0.25">
      <c r="E706">
        <v>100772</v>
      </c>
      <c r="F706" t="s">
        <v>19543</v>
      </c>
      <c r="H706" s="107" t="s">
        <v>11648</v>
      </c>
      <c r="I706" s="107" t="s">
        <v>12928</v>
      </c>
    </row>
    <row r="707" spans="5:9" ht="15" x14ac:dyDescent="0.25">
      <c r="E707">
        <v>100773</v>
      </c>
      <c r="F707" t="s">
        <v>19544</v>
      </c>
      <c r="H707" s="107" t="s">
        <v>11649</v>
      </c>
      <c r="I707" s="107" t="s">
        <v>12929</v>
      </c>
    </row>
    <row r="708" spans="5:9" ht="15" x14ac:dyDescent="0.25">
      <c r="E708">
        <v>100774</v>
      </c>
      <c r="F708" t="s">
        <v>23687</v>
      </c>
      <c r="H708" s="107" t="s">
        <v>11650</v>
      </c>
      <c r="I708" s="107" t="s">
        <v>12930</v>
      </c>
    </row>
    <row r="709" spans="5:9" ht="15" x14ac:dyDescent="0.25">
      <c r="E709">
        <v>100775</v>
      </c>
      <c r="F709" t="s">
        <v>19545</v>
      </c>
      <c r="H709" s="107" t="s">
        <v>11651</v>
      </c>
      <c r="I709" s="107" t="s">
        <v>12931</v>
      </c>
    </row>
    <row r="710" spans="5:9" ht="15" x14ac:dyDescent="0.25">
      <c r="E710">
        <v>100776</v>
      </c>
      <c r="F710" t="s">
        <v>19546</v>
      </c>
      <c r="H710" s="107" t="s">
        <v>11652</v>
      </c>
      <c r="I710" s="107" t="s">
        <v>12932</v>
      </c>
    </row>
    <row r="711" spans="5:9" ht="15" x14ac:dyDescent="0.25">
      <c r="E711">
        <v>100777</v>
      </c>
      <c r="F711" t="s">
        <v>19547</v>
      </c>
      <c r="H711" s="107" t="s">
        <v>11653</v>
      </c>
      <c r="I711" s="107" t="s">
        <v>12933</v>
      </c>
    </row>
    <row r="712" spans="5:9" ht="15" x14ac:dyDescent="0.25">
      <c r="E712">
        <v>100778</v>
      </c>
      <c r="F712" t="s">
        <v>19548</v>
      </c>
      <c r="H712" s="107" t="s">
        <v>11654</v>
      </c>
      <c r="I712" s="107" t="s">
        <v>12934</v>
      </c>
    </row>
    <row r="713" spans="5:9" ht="15" x14ac:dyDescent="0.25">
      <c r="E713">
        <v>100779</v>
      </c>
      <c r="F713" t="s">
        <v>19549</v>
      </c>
      <c r="H713" s="107" t="s">
        <v>11655</v>
      </c>
      <c r="I713" s="107" t="s">
        <v>12935</v>
      </c>
    </row>
    <row r="714" spans="5:9" ht="15" x14ac:dyDescent="0.25">
      <c r="E714">
        <v>100780</v>
      </c>
      <c r="F714" t="s">
        <v>19550</v>
      </c>
      <c r="H714" s="107" t="s">
        <v>11656</v>
      </c>
      <c r="I714" s="107" t="s">
        <v>12936</v>
      </c>
    </row>
    <row r="715" spans="5:9" ht="15" x14ac:dyDescent="0.25">
      <c r="E715">
        <v>100781</v>
      </c>
      <c r="F715" t="s">
        <v>19551</v>
      </c>
      <c r="H715" s="107" t="s">
        <v>11657</v>
      </c>
      <c r="I715" s="107" t="s">
        <v>12937</v>
      </c>
    </row>
    <row r="716" spans="5:9" ht="15" x14ac:dyDescent="0.25">
      <c r="E716">
        <v>100782</v>
      </c>
      <c r="F716" t="s">
        <v>19552</v>
      </c>
      <c r="H716" s="107" t="s">
        <v>11658</v>
      </c>
      <c r="I716" s="107" t="s">
        <v>12938</v>
      </c>
    </row>
    <row r="717" spans="5:9" ht="15" x14ac:dyDescent="0.25">
      <c r="E717">
        <v>100783</v>
      </c>
      <c r="F717" t="s">
        <v>19553</v>
      </c>
      <c r="H717" s="107" t="s">
        <v>11659</v>
      </c>
      <c r="I717" s="107" t="s">
        <v>12939</v>
      </c>
    </row>
    <row r="718" spans="5:9" ht="15" x14ac:dyDescent="0.25">
      <c r="E718">
        <v>100784</v>
      </c>
      <c r="F718" t="s">
        <v>19554</v>
      </c>
      <c r="H718" s="107" t="s">
        <v>11660</v>
      </c>
      <c r="I718" s="107" t="s">
        <v>12940</v>
      </c>
    </row>
    <row r="719" spans="5:9" ht="15" x14ac:dyDescent="0.25">
      <c r="E719">
        <v>100785</v>
      </c>
      <c r="F719" t="s">
        <v>19555</v>
      </c>
      <c r="H719" s="107" t="s">
        <v>11661</v>
      </c>
      <c r="I719" s="107" t="s">
        <v>12941</v>
      </c>
    </row>
    <row r="720" spans="5:9" ht="15" x14ac:dyDescent="0.25">
      <c r="E720">
        <v>100786</v>
      </c>
      <c r="F720" t="s">
        <v>19556</v>
      </c>
      <c r="H720" s="107" t="s">
        <v>11662</v>
      </c>
      <c r="I720" s="107" t="s">
        <v>12942</v>
      </c>
    </row>
    <row r="721" spans="5:9" ht="15" x14ac:dyDescent="0.25">
      <c r="E721">
        <v>100787</v>
      </c>
      <c r="F721" t="s">
        <v>19557</v>
      </c>
      <c r="H721" s="107" t="s">
        <v>11663</v>
      </c>
      <c r="I721" s="107" t="s">
        <v>12943</v>
      </c>
    </row>
    <row r="722" spans="5:9" ht="15" x14ac:dyDescent="0.25">
      <c r="E722">
        <v>100788</v>
      </c>
      <c r="F722" t="s">
        <v>23688</v>
      </c>
      <c r="H722" s="107" t="s">
        <v>11664</v>
      </c>
      <c r="I722" s="107" t="s">
        <v>12944</v>
      </c>
    </row>
    <row r="723" spans="5:9" ht="15" x14ac:dyDescent="0.25">
      <c r="E723">
        <v>100789</v>
      </c>
      <c r="F723" t="s">
        <v>19558</v>
      </c>
      <c r="H723" s="107" t="s">
        <v>11665</v>
      </c>
      <c r="I723" s="107" t="s">
        <v>12945</v>
      </c>
    </row>
    <row r="724" spans="5:9" ht="15" x14ac:dyDescent="0.25">
      <c r="E724">
        <v>100790</v>
      </c>
      <c r="F724" t="s">
        <v>19559</v>
      </c>
      <c r="H724" s="107" t="s">
        <v>11666</v>
      </c>
      <c r="I724" s="107" t="s">
        <v>12946</v>
      </c>
    </row>
    <row r="725" spans="5:9" ht="15" x14ac:dyDescent="0.25">
      <c r="E725">
        <v>100791</v>
      </c>
      <c r="F725" t="s">
        <v>19560</v>
      </c>
      <c r="H725" s="107" t="s">
        <v>11667</v>
      </c>
      <c r="I725" s="107" t="s">
        <v>12947</v>
      </c>
    </row>
    <row r="726" spans="5:9" ht="15" x14ac:dyDescent="0.25">
      <c r="E726">
        <v>100792</v>
      </c>
      <c r="F726" t="s">
        <v>19561</v>
      </c>
      <c r="H726" s="107" t="s">
        <v>11668</v>
      </c>
      <c r="I726" s="107" t="s">
        <v>12948</v>
      </c>
    </row>
    <row r="727" spans="5:9" ht="15" x14ac:dyDescent="0.25">
      <c r="E727">
        <v>100793</v>
      </c>
      <c r="F727" t="s">
        <v>19562</v>
      </c>
      <c r="H727" s="107" t="s">
        <v>11669</v>
      </c>
      <c r="I727" s="107" t="s">
        <v>12949</v>
      </c>
    </row>
    <row r="728" spans="5:9" ht="15" x14ac:dyDescent="0.25">
      <c r="E728">
        <v>100794</v>
      </c>
      <c r="F728" t="s">
        <v>19563</v>
      </c>
      <c r="H728" s="107" t="s">
        <v>11670</v>
      </c>
      <c r="I728" s="107" t="s">
        <v>12950</v>
      </c>
    </row>
    <row r="729" spans="5:9" ht="15" x14ac:dyDescent="0.25">
      <c r="E729">
        <v>100796</v>
      </c>
      <c r="F729" t="s">
        <v>19564</v>
      </c>
      <c r="H729" s="107" t="s">
        <v>11671</v>
      </c>
      <c r="I729" s="107" t="s">
        <v>12951</v>
      </c>
    </row>
    <row r="730" spans="5:9" ht="15" x14ac:dyDescent="0.25">
      <c r="E730">
        <v>100797</v>
      </c>
      <c r="F730" t="s">
        <v>19565</v>
      </c>
      <c r="H730" s="107" t="s">
        <v>11672</v>
      </c>
      <c r="I730" s="107" t="s">
        <v>12952</v>
      </c>
    </row>
    <row r="731" spans="5:9" ht="15" x14ac:dyDescent="0.25">
      <c r="E731">
        <v>100798</v>
      </c>
      <c r="F731" t="s">
        <v>23689</v>
      </c>
      <c r="H731" s="107" t="s">
        <v>11673</v>
      </c>
      <c r="I731" s="107" t="s">
        <v>12953</v>
      </c>
    </row>
    <row r="732" spans="5:9" ht="15" x14ac:dyDescent="0.25">
      <c r="E732">
        <v>100802</v>
      </c>
      <c r="F732" t="s">
        <v>23690</v>
      </c>
      <c r="H732" s="107" t="s">
        <v>11674</v>
      </c>
      <c r="I732" s="107" t="s">
        <v>12954</v>
      </c>
    </row>
    <row r="733" spans="5:9" ht="15" x14ac:dyDescent="0.25">
      <c r="E733">
        <v>100803</v>
      </c>
      <c r="F733" t="s">
        <v>19566</v>
      </c>
      <c r="H733" s="107" t="s">
        <v>11675</v>
      </c>
      <c r="I733" s="107" t="s">
        <v>12955</v>
      </c>
    </row>
    <row r="734" spans="5:9" ht="15" x14ac:dyDescent="0.25">
      <c r="E734">
        <v>100804</v>
      </c>
      <c r="F734" t="s">
        <v>11412</v>
      </c>
      <c r="H734" s="107" t="s">
        <v>11676</v>
      </c>
      <c r="I734" s="107" t="s">
        <v>12956</v>
      </c>
    </row>
    <row r="735" spans="5:9" ht="15" x14ac:dyDescent="0.25">
      <c r="E735">
        <v>100805</v>
      </c>
      <c r="F735" t="s">
        <v>19567</v>
      </c>
      <c r="H735" s="107" t="s">
        <v>11677</v>
      </c>
      <c r="I735" s="107" t="s">
        <v>12957</v>
      </c>
    </row>
    <row r="736" spans="5:9" ht="15" x14ac:dyDescent="0.25">
      <c r="E736">
        <v>100806</v>
      </c>
      <c r="F736" t="s">
        <v>19568</v>
      </c>
      <c r="H736" s="107" t="s">
        <v>11678</v>
      </c>
      <c r="I736" s="107" t="s">
        <v>12958</v>
      </c>
    </row>
    <row r="737" spans="5:9" ht="15" x14ac:dyDescent="0.25">
      <c r="E737">
        <v>100807</v>
      </c>
      <c r="F737" t="s">
        <v>19569</v>
      </c>
      <c r="H737" s="107" t="s">
        <v>11679</v>
      </c>
      <c r="I737" s="107" t="s">
        <v>12959</v>
      </c>
    </row>
    <row r="738" spans="5:9" ht="15" x14ac:dyDescent="0.25">
      <c r="E738">
        <v>100808</v>
      </c>
      <c r="F738" t="s">
        <v>19570</v>
      </c>
      <c r="H738" s="107" t="s">
        <v>11680</v>
      </c>
      <c r="I738" s="107" t="s">
        <v>12960</v>
      </c>
    </row>
    <row r="739" spans="5:9" ht="15" x14ac:dyDescent="0.25">
      <c r="E739">
        <v>100809</v>
      </c>
      <c r="F739" t="s">
        <v>19571</v>
      </c>
      <c r="H739" s="107" t="s">
        <v>11681</v>
      </c>
      <c r="I739" s="107" t="s">
        <v>12961</v>
      </c>
    </row>
    <row r="740" spans="5:9" ht="15" x14ac:dyDescent="0.25">
      <c r="E740">
        <v>100810</v>
      </c>
      <c r="F740" t="s">
        <v>19572</v>
      </c>
      <c r="H740" s="107" t="s">
        <v>11682</v>
      </c>
      <c r="I740" s="107" t="s">
        <v>12962</v>
      </c>
    </row>
    <row r="741" spans="5:9" ht="15" x14ac:dyDescent="0.25">
      <c r="E741">
        <v>100812</v>
      </c>
      <c r="F741" t="s">
        <v>19573</v>
      </c>
      <c r="H741" s="107" t="s">
        <v>11683</v>
      </c>
      <c r="I741" s="107" t="s">
        <v>12963</v>
      </c>
    </row>
    <row r="742" spans="5:9" ht="15" x14ac:dyDescent="0.25">
      <c r="E742">
        <v>100813</v>
      </c>
      <c r="F742" t="s">
        <v>19574</v>
      </c>
      <c r="H742" s="107" t="s">
        <v>11684</v>
      </c>
      <c r="I742" s="107" t="s">
        <v>12964</v>
      </c>
    </row>
    <row r="743" spans="5:9" ht="15" x14ac:dyDescent="0.25">
      <c r="E743">
        <v>100814</v>
      </c>
      <c r="F743" t="s">
        <v>19575</v>
      </c>
      <c r="H743" s="107" t="s">
        <v>11685</v>
      </c>
      <c r="I743" s="107" t="s">
        <v>12965</v>
      </c>
    </row>
    <row r="744" spans="5:9" ht="15" x14ac:dyDescent="0.25">
      <c r="E744">
        <v>100815</v>
      </c>
      <c r="F744" t="s">
        <v>19576</v>
      </c>
      <c r="H744" s="107" t="s">
        <v>11686</v>
      </c>
      <c r="I744" s="107" t="s">
        <v>12966</v>
      </c>
    </row>
    <row r="745" spans="5:9" ht="15" x14ac:dyDescent="0.25">
      <c r="E745">
        <v>100816</v>
      </c>
      <c r="F745" t="s">
        <v>19577</v>
      </c>
      <c r="H745" s="107" t="s">
        <v>11687</v>
      </c>
      <c r="I745" s="107" t="s">
        <v>12828</v>
      </c>
    </row>
    <row r="746" spans="5:9" ht="15" x14ac:dyDescent="0.25">
      <c r="E746">
        <v>100818</v>
      </c>
      <c r="F746" t="s">
        <v>11427</v>
      </c>
      <c r="H746" s="107" t="s">
        <v>11688</v>
      </c>
      <c r="I746" s="107" t="s">
        <v>12967</v>
      </c>
    </row>
    <row r="747" spans="5:9" ht="15" x14ac:dyDescent="0.25">
      <c r="E747">
        <v>100819</v>
      </c>
      <c r="F747" t="s">
        <v>19578</v>
      </c>
      <c r="H747" s="107" t="s">
        <v>11689</v>
      </c>
      <c r="I747" s="107" t="s">
        <v>12968</v>
      </c>
    </row>
    <row r="748" spans="5:9" ht="15" x14ac:dyDescent="0.25">
      <c r="E748">
        <v>100820</v>
      </c>
      <c r="F748" t="s">
        <v>19579</v>
      </c>
      <c r="H748" s="107" t="s">
        <v>11690</v>
      </c>
      <c r="I748" s="107" t="s">
        <v>12969</v>
      </c>
    </row>
    <row r="749" spans="5:9" ht="15" x14ac:dyDescent="0.25">
      <c r="E749">
        <v>100821</v>
      </c>
      <c r="F749" t="s">
        <v>19580</v>
      </c>
      <c r="H749" s="107" t="s">
        <v>11691</v>
      </c>
      <c r="I749" s="107" t="s">
        <v>12970</v>
      </c>
    </row>
    <row r="750" spans="5:9" ht="15" x14ac:dyDescent="0.25">
      <c r="E750">
        <v>100822</v>
      </c>
      <c r="F750" t="s">
        <v>19581</v>
      </c>
      <c r="H750" s="107" t="s">
        <v>11692</v>
      </c>
      <c r="I750" s="107" t="s">
        <v>12971</v>
      </c>
    </row>
    <row r="751" spans="5:9" ht="15" x14ac:dyDescent="0.25">
      <c r="E751">
        <v>100823</v>
      </c>
      <c r="F751" t="s">
        <v>19582</v>
      </c>
      <c r="H751" s="107" t="s">
        <v>11693</v>
      </c>
      <c r="I751" s="107" t="s">
        <v>12972</v>
      </c>
    </row>
    <row r="752" spans="5:9" ht="15" x14ac:dyDescent="0.25">
      <c r="E752">
        <v>100824</v>
      </c>
      <c r="F752" t="s">
        <v>19583</v>
      </c>
      <c r="H752" s="107" t="s">
        <v>11694</v>
      </c>
      <c r="I752" s="107" t="s">
        <v>12973</v>
      </c>
    </row>
    <row r="753" spans="5:9" ht="15" x14ac:dyDescent="0.25">
      <c r="E753">
        <v>100825</v>
      </c>
      <c r="F753" t="s">
        <v>19584</v>
      </c>
      <c r="H753" s="107" t="s">
        <v>11695</v>
      </c>
      <c r="I753" s="107" t="s">
        <v>12974</v>
      </c>
    </row>
    <row r="754" spans="5:9" ht="15" x14ac:dyDescent="0.25">
      <c r="E754">
        <v>100826</v>
      </c>
      <c r="F754" t="s">
        <v>19585</v>
      </c>
      <c r="H754" s="107" t="s">
        <v>11696</v>
      </c>
      <c r="I754" s="107" t="s">
        <v>12975</v>
      </c>
    </row>
    <row r="755" spans="5:9" ht="15" x14ac:dyDescent="0.25">
      <c r="E755">
        <v>100827</v>
      </c>
      <c r="F755" t="s">
        <v>19586</v>
      </c>
      <c r="H755" s="107" t="s">
        <v>11697</v>
      </c>
      <c r="I755" s="107" t="s">
        <v>12976</v>
      </c>
    </row>
    <row r="756" spans="5:9" ht="15" x14ac:dyDescent="0.25">
      <c r="E756">
        <v>100828</v>
      </c>
      <c r="F756" t="s">
        <v>19587</v>
      </c>
      <c r="H756" s="107" t="s">
        <v>11698</v>
      </c>
      <c r="I756" s="107" t="s">
        <v>12977</v>
      </c>
    </row>
    <row r="757" spans="5:9" ht="15" x14ac:dyDescent="0.25">
      <c r="E757">
        <v>100829</v>
      </c>
      <c r="F757" t="s">
        <v>19588</v>
      </c>
      <c r="H757" s="107" t="s">
        <v>11699</v>
      </c>
      <c r="I757" s="107" t="s">
        <v>12978</v>
      </c>
    </row>
    <row r="758" spans="5:9" ht="15" x14ac:dyDescent="0.25">
      <c r="E758">
        <v>100830</v>
      </c>
      <c r="F758" t="s">
        <v>19589</v>
      </c>
      <c r="H758" s="107" t="s">
        <v>11700</v>
      </c>
      <c r="I758" s="107" t="s">
        <v>12979</v>
      </c>
    </row>
    <row r="759" spans="5:9" ht="15" x14ac:dyDescent="0.25">
      <c r="E759">
        <v>100831</v>
      </c>
      <c r="F759" t="s">
        <v>19590</v>
      </c>
      <c r="H759" s="107" t="s">
        <v>11701</v>
      </c>
      <c r="I759" s="107" t="s">
        <v>12980</v>
      </c>
    </row>
    <row r="760" spans="5:9" ht="15" x14ac:dyDescent="0.25">
      <c r="E760">
        <v>100832</v>
      </c>
      <c r="F760" t="s">
        <v>19591</v>
      </c>
      <c r="H760" s="107" t="s">
        <v>11702</v>
      </c>
      <c r="I760" s="107" t="s">
        <v>12981</v>
      </c>
    </row>
    <row r="761" spans="5:9" ht="15" x14ac:dyDescent="0.25">
      <c r="E761">
        <v>100833</v>
      </c>
      <c r="F761" t="s">
        <v>565</v>
      </c>
      <c r="H761" s="107" t="s">
        <v>11703</v>
      </c>
      <c r="I761" s="107" t="s">
        <v>12982</v>
      </c>
    </row>
    <row r="762" spans="5:9" ht="15" x14ac:dyDescent="0.25">
      <c r="E762">
        <v>100834</v>
      </c>
      <c r="F762" t="s">
        <v>19592</v>
      </c>
      <c r="H762" s="107" t="s">
        <v>11704</v>
      </c>
      <c r="I762" s="107" t="s">
        <v>12983</v>
      </c>
    </row>
    <row r="763" spans="5:9" ht="15" x14ac:dyDescent="0.25">
      <c r="E763">
        <v>100835</v>
      </c>
      <c r="F763" t="s">
        <v>19593</v>
      </c>
      <c r="H763" s="107" t="s">
        <v>12984</v>
      </c>
      <c r="I763" s="107" t="s">
        <v>12985</v>
      </c>
    </row>
    <row r="764" spans="5:9" ht="15" x14ac:dyDescent="0.25">
      <c r="E764">
        <v>100836</v>
      </c>
      <c r="F764" t="s">
        <v>23691</v>
      </c>
      <c r="H764" s="107" t="s">
        <v>12986</v>
      </c>
      <c r="I764" s="107" t="s">
        <v>12987</v>
      </c>
    </row>
    <row r="765" spans="5:9" ht="15" x14ac:dyDescent="0.25">
      <c r="E765">
        <v>100837</v>
      </c>
      <c r="F765" t="s">
        <v>19594</v>
      </c>
      <c r="H765" s="107" t="s">
        <v>12988</v>
      </c>
      <c r="I765" s="107" t="s">
        <v>12989</v>
      </c>
    </row>
    <row r="766" spans="5:9" ht="15" x14ac:dyDescent="0.25">
      <c r="E766">
        <v>100838</v>
      </c>
      <c r="F766" t="s">
        <v>19595</v>
      </c>
      <c r="H766" s="107" t="s">
        <v>12990</v>
      </c>
      <c r="I766" s="107" t="s">
        <v>12991</v>
      </c>
    </row>
    <row r="767" spans="5:9" ht="15" x14ac:dyDescent="0.25">
      <c r="E767">
        <v>100839</v>
      </c>
      <c r="F767" t="s">
        <v>19596</v>
      </c>
      <c r="H767" s="107" t="s">
        <v>12992</v>
      </c>
      <c r="I767" s="107" t="s">
        <v>12993</v>
      </c>
    </row>
    <row r="768" spans="5:9" ht="15" x14ac:dyDescent="0.25">
      <c r="E768">
        <v>100840</v>
      </c>
      <c r="F768" t="s">
        <v>19597</v>
      </c>
      <c r="H768" s="107" t="s">
        <v>12994</v>
      </c>
      <c r="I768" s="107" t="s">
        <v>12995</v>
      </c>
    </row>
    <row r="769" spans="5:9" ht="15" x14ac:dyDescent="0.25">
      <c r="E769">
        <v>100841</v>
      </c>
      <c r="F769" t="s">
        <v>19598</v>
      </c>
      <c r="H769" s="107" t="s">
        <v>12996</v>
      </c>
      <c r="I769" s="107" t="s">
        <v>12997</v>
      </c>
    </row>
    <row r="770" spans="5:9" ht="15" x14ac:dyDescent="0.25">
      <c r="E770">
        <v>100842</v>
      </c>
      <c r="F770" t="s">
        <v>19599</v>
      </c>
      <c r="H770" s="107" t="s">
        <v>12998</v>
      </c>
      <c r="I770" s="107" t="s">
        <v>12999</v>
      </c>
    </row>
    <row r="771" spans="5:9" ht="15" x14ac:dyDescent="0.25">
      <c r="E771">
        <v>100843</v>
      </c>
      <c r="F771" t="s">
        <v>19600</v>
      </c>
      <c r="H771" s="107" t="s">
        <v>13000</v>
      </c>
      <c r="I771" s="107" t="s">
        <v>13001</v>
      </c>
    </row>
    <row r="772" spans="5:9" ht="15" x14ac:dyDescent="0.25">
      <c r="E772">
        <v>100844</v>
      </c>
      <c r="F772" t="s">
        <v>19601</v>
      </c>
      <c r="H772" s="107" t="s">
        <v>13002</v>
      </c>
      <c r="I772" s="107" t="s">
        <v>13003</v>
      </c>
    </row>
    <row r="773" spans="5:9" ht="15" x14ac:dyDescent="0.25">
      <c r="E773">
        <v>100845</v>
      </c>
      <c r="F773" t="s">
        <v>19602</v>
      </c>
      <c r="H773" s="107" t="s">
        <v>13004</v>
      </c>
      <c r="I773" s="107" t="s">
        <v>13005</v>
      </c>
    </row>
    <row r="774" spans="5:9" ht="15" x14ac:dyDescent="0.25">
      <c r="E774">
        <v>100846</v>
      </c>
      <c r="F774" t="s">
        <v>19603</v>
      </c>
      <c r="H774" s="107" t="s">
        <v>13006</v>
      </c>
      <c r="I774" s="107" t="s">
        <v>13007</v>
      </c>
    </row>
    <row r="775" spans="5:9" ht="15" x14ac:dyDescent="0.25">
      <c r="E775">
        <v>100847</v>
      </c>
      <c r="F775" t="s">
        <v>19604</v>
      </c>
      <c r="H775" s="107" t="s">
        <v>13008</v>
      </c>
      <c r="I775" s="107" t="s">
        <v>13009</v>
      </c>
    </row>
    <row r="776" spans="5:9" ht="15" x14ac:dyDescent="0.25">
      <c r="E776">
        <v>100849</v>
      </c>
      <c r="F776" t="s">
        <v>19605</v>
      </c>
      <c r="H776" s="107" t="s">
        <v>13010</v>
      </c>
      <c r="I776" s="107" t="s">
        <v>13011</v>
      </c>
    </row>
    <row r="777" spans="5:9" ht="15" x14ac:dyDescent="0.25">
      <c r="E777">
        <v>100850</v>
      </c>
      <c r="F777" t="s">
        <v>19606</v>
      </c>
      <c r="H777" s="107" t="s">
        <v>13012</v>
      </c>
      <c r="I777" s="107" t="s">
        <v>13013</v>
      </c>
    </row>
    <row r="778" spans="5:9" ht="15" x14ac:dyDescent="0.25">
      <c r="E778">
        <v>100851</v>
      </c>
      <c r="F778" t="s">
        <v>19607</v>
      </c>
      <c r="H778" s="107" t="s">
        <v>13014</v>
      </c>
      <c r="I778" s="107" t="s">
        <v>13015</v>
      </c>
    </row>
    <row r="779" spans="5:9" ht="15" x14ac:dyDescent="0.25">
      <c r="E779">
        <v>100852</v>
      </c>
      <c r="F779" t="s">
        <v>19608</v>
      </c>
      <c r="H779" s="107" t="s">
        <v>13016</v>
      </c>
      <c r="I779" s="107" t="s">
        <v>13017</v>
      </c>
    </row>
    <row r="780" spans="5:9" ht="15" x14ac:dyDescent="0.25">
      <c r="E780">
        <v>100853</v>
      </c>
      <c r="F780" t="s">
        <v>19609</v>
      </c>
      <c r="H780" s="107" t="s">
        <v>13018</v>
      </c>
      <c r="I780" s="107" t="s">
        <v>13019</v>
      </c>
    </row>
    <row r="781" spans="5:9" ht="15" x14ac:dyDescent="0.25">
      <c r="E781">
        <v>100854</v>
      </c>
      <c r="F781" t="s">
        <v>23692</v>
      </c>
      <c r="H781" s="107" t="s">
        <v>13020</v>
      </c>
      <c r="I781" s="107" t="s">
        <v>13021</v>
      </c>
    </row>
    <row r="782" spans="5:9" ht="15" x14ac:dyDescent="0.25">
      <c r="E782">
        <v>100855</v>
      </c>
      <c r="F782" t="s">
        <v>19610</v>
      </c>
      <c r="H782" s="107" t="s">
        <v>13022</v>
      </c>
      <c r="I782" s="107" t="s">
        <v>13023</v>
      </c>
    </row>
    <row r="783" spans="5:9" ht="15" x14ac:dyDescent="0.25">
      <c r="E783">
        <v>100856</v>
      </c>
      <c r="F783" t="s">
        <v>19611</v>
      </c>
      <c r="H783" s="107" t="s">
        <v>13024</v>
      </c>
      <c r="I783" s="107" t="s">
        <v>13025</v>
      </c>
    </row>
    <row r="784" spans="5:9" ht="15" x14ac:dyDescent="0.25">
      <c r="E784">
        <v>100857</v>
      </c>
      <c r="F784" t="s">
        <v>19612</v>
      </c>
      <c r="H784" s="107" t="s">
        <v>13026</v>
      </c>
      <c r="I784" s="107" t="s">
        <v>13025</v>
      </c>
    </row>
    <row r="785" spans="5:9" ht="15" x14ac:dyDescent="0.25">
      <c r="E785">
        <v>100858</v>
      </c>
      <c r="F785" t="s">
        <v>19613</v>
      </c>
      <c r="H785" s="107" t="s">
        <v>13027</v>
      </c>
      <c r="I785" s="107" t="s">
        <v>13028</v>
      </c>
    </row>
    <row r="786" spans="5:9" ht="15" x14ac:dyDescent="0.25">
      <c r="E786">
        <v>100859</v>
      </c>
      <c r="F786" t="s">
        <v>19614</v>
      </c>
      <c r="H786" s="107" t="s">
        <v>13029</v>
      </c>
      <c r="I786" s="107" t="s">
        <v>13030</v>
      </c>
    </row>
    <row r="787" spans="5:9" ht="15" x14ac:dyDescent="0.25">
      <c r="E787">
        <v>100860</v>
      </c>
      <c r="F787" t="s">
        <v>23693</v>
      </c>
      <c r="H787" s="107" t="s">
        <v>13031</v>
      </c>
      <c r="I787" s="107" t="s">
        <v>13032</v>
      </c>
    </row>
    <row r="788" spans="5:9" ht="15" x14ac:dyDescent="0.25">
      <c r="E788">
        <v>100861</v>
      </c>
      <c r="F788" t="s">
        <v>19615</v>
      </c>
      <c r="H788" s="107" t="s">
        <v>13033</v>
      </c>
      <c r="I788" s="107" t="s">
        <v>13034</v>
      </c>
    </row>
    <row r="789" spans="5:9" ht="15" x14ac:dyDescent="0.25">
      <c r="E789">
        <v>100862</v>
      </c>
      <c r="F789" t="s">
        <v>19616</v>
      </c>
      <c r="H789" s="107" t="s">
        <v>13035</v>
      </c>
      <c r="I789" s="107" t="s">
        <v>13036</v>
      </c>
    </row>
    <row r="790" spans="5:9" ht="15" x14ac:dyDescent="0.25">
      <c r="E790">
        <v>100863</v>
      </c>
      <c r="F790" t="s">
        <v>11428</v>
      </c>
      <c r="H790" s="107" t="s">
        <v>22963</v>
      </c>
      <c r="I790" s="107" t="s">
        <v>22964</v>
      </c>
    </row>
    <row r="791" spans="5:9" ht="15" x14ac:dyDescent="0.25">
      <c r="E791">
        <v>100864</v>
      </c>
      <c r="F791" t="s">
        <v>11429</v>
      </c>
      <c r="H791" s="107" t="s">
        <v>22965</v>
      </c>
      <c r="I791" s="107" t="s">
        <v>22966</v>
      </c>
    </row>
    <row r="792" spans="5:9" ht="15" x14ac:dyDescent="0.25">
      <c r="E792">
        <v>100866</v>
      </c>
      <c r="F792" t="s">
        <v>19617</v>
      </c>
      <c r="H792" s="107" t="s">
        <v>22967</v>
      </c>
      <c r="I792" s="107" t="s">
        <v>22968</v>
      </c>
    </row>
    <row r="793" spans="5:9" ht="15" x14ac:dyDescent="0.25">
      <c r="E793">
        <v>100868</v>
      </c>
      <c r="F793" t="s">
        <v>19618</v>
      </c>
      <c r="H793" s="107" t="s">
        <v>22969</v>
      </c>
      <c r="I793" s="107" t="s">
        <v>22970</v>
      </c>
    </row>
    <row r="794" spans="5:9" ht="15" x14ac:dyDescent="0.25">
      <c r="E794">
        <v>100870</v>
      </c>
      <c r="F794" t="s">
        <v>108</v>
      </c>
      <c r="H794" s="107" t="s">
        <v>22971</v>
      </c>
      <c r="I794" s="107" t="s">
        <v>22972</v>
      </c>
    </row>
    <row r="795" spans="5:9" ht="15" x14ac:dyDescent="0.25">
      <c r="E795">
        <v>100871</v>
      </c>
      <c r="F795" t="s">
        <v>19619</v>
      </c>
      <c r="H795" s="107" t="s">
        <v>22973</v>
      </c>
      <c r="I795" s="107" t="s">
        <v>22974</v>
      </c>
    </row>
    <row r="796" spans="5:9" ht="15" x14ac:dyDescent="0.25">
      <c r="E796">
        <v>100873</v>
      </c>
      <c r="F796" t="s">
        <v>23694</v>
      </c>
      <c r="H796" s="107" t="s">
        <v>22975</v>
      </c>
      <c r="I796" s="107" t="s">
        <v>22976</v>
      </c>
    </row>
    <row r="797" spans="5:9" ht="15" x14ac:dyDescent="0.25">
      <c r="E797">
        <v>100874</v>
      </c>
      <c r="F797" t="s">
        <v>19620</v>
      </c>
      <c r="H797" s="107" t="s">
        <v>22977</v>
      </c>
      <c r="I797" s="107" t="s">
        <v>22978</v>
      </c>
    </row>
    <row r="798" spans="5:9" ht="15" x14ac:dyDescent="0.25">
      <c r="E798">
        <v>100875</v>
      </c>
      <c r="F798" t="s">
        <v>23695</v>
      </c>
      <c r="H798" s="107" t="s">
        <v>22979</v>
      </c>
      <c r="I798" s="107" t="s">
        <v>22980</v>
      </c>
    </row>
    <row r="799" spans="5:9" ht="15" x14ac:dyDescent="0.25">
      <c r="E799">
        <v>100876</v>
      </c>
      <c r="F799" t="s">
        <v>19621</v>
      </c>
      <c r="H799" s="107" t="s">
        <v>22981</v>
      </c>
      <c r="I799" s="107" t="s">
        <v>22982</v>
      </c>
    </row>
    <row r="800" spans="5:9" ht="15" x14ac:dyDescent="0.25">
      <c r="E800">
        <v>100877</v>
      </c>
      <c r="F800" t="s">
        <v>23696</v>
      </c>
      <c r="H800" s="107" t="s">
        <v>22983</v>
      </c>
      <c r="I800" s="107" t="s">
        <v>22984</v>
      </c>
    </row>
    <row r="801" spans="5:9" ht="15" x14ac:dyDescent="0.25">
      <c r="E801">
        <v>100878</v>
      </c>
      <c r="F801" t="s">
        <v>19622</v>
      </c>
      <c r="H801" s="107" t="s">
        <v>22985</v>
      </c>
      <c r="I801" s="107" t="s">
        <v>22986</v>
      </c>
    </row>
    <row r="802" spans="5:9" ht="15" x14ac:dyDescent="0.25">
      <c r="E802">
        <v>100879</v>
      </c>
      <c r="F802" t="s">
        <v>19623</v>
      </c>
      <c r="H802" s="107" t="s">
        <v>22987</v>
      </c>
      <c r="I802" s="107" t="s">
        <v>22988</v>
      </c>
    </row>
    <row r="803" spans="5:9" ht="15" x14ac:dyDescent="0.25">
      <c r="E803">
        <v>100881</v>
      </c>
      <c r="F803" t="s">
        <v>19624</v>
      </c>
      <c r="H803" s="107" t="s">
        <v>22989</v>
      </c>
      <c r="I803" s="107" t="s">
        <v>22990</v>
      </c>
    </row>
    <row r="804" spans="5:9" ht="15" x14ac:dyDescent="0.25">
      <c r="E804">
        <v>100882</v>
      </c>
      <c r="F804" t="s">
        <v>23697</v>
      </c>
      <c r="H804" s="107" t="s">
        <v>22991</v>
      </c>
      <c r="I804" s="107" t="s">
        <v>22992</v>
      </c>
    </row>
    <row r="805" spans="5:9" ht="15" x14ac:dyDescent="0.25">
      <c r="E805">
        <v>100884</v>
      </c>
      <c r="F805" t="s">
        <v>19625</v>
      </c>
      <c r="H805" s="107" t="s">
        <v>22993</v>
      </c>
      <c r="I805" s="107" t="s">
        <v>22994</v>
      </c>
    </row>
    <row r="806" spans="5:9" ht="15" x14ac:dyDescent="0.25">
      <c r="E806">
        <v>100885</v>
      </c>
      <c r="F806" t="s">
        <v>19626</v>
      </c>
      <c r="H806" s="107" t="s">
        <v>22995</v>
      </c>
      <c r="I806" s="107" t="s">
        <v>22996</v>
      </c>
    </row>
    <row r="807" spans="5:9" ht="15" x14ac:dyDescent="0.25">
      <c r="E807">
        <v>100886</v>
      </c>
      <c r="F807" t="s">
        <v>19627</v>
      </c>
      <c r="H807" s="107" t="s">
        <v>22997</v>
      </c>
      <c r="I807" s="107" t="s">
        <v>22998</v>
      </c>
    </row>
    <row r="808" spans="5:9" ht="15" x14ac:dyDescent="0.25">
      <c r="E808">
        <v>100887</v>
      </c>
      <c r="F808" t="s">
        <v>19628</v>
      </c>
      <c r="H808" s="107" t="s">
        <v>22999</v>
      </c>
      <c r="I808" s="107" t="s">
        <v>23000</v>
      </c>
    </row>
    <row r="809" spans="5:9" ht="15" x14ac:dyDescent="0.25">
      <c r="E809">
        <v>100889</v>
      </c>
      <c r="F809" t="s">
        <v>23698</v>
      </c>
      <c r="H809" s="107" t="s">
        <v>23001</v>
      </c>
      <c r="I809" s="107" t="s">
        <v>23002</v>
      </c>
    </row>
    <row r="810" spans="5:9" ht="15" x14ac:dyDescent="0.25">
      <c r="E810">
        <v>100890</v>
      </c>
      <c r="F810" t="s">
        <v>19629</v>
      </c>
      <c r="H810" s="107" t="s">
        <v>23003</v>
      </c>
      <c r="I810" s="107" t="s">
        <v>23004</v>
      </c>
    </row>
    <row r="811" spans="5:9" ht="15" x14ac:dyDescent="0.25">
      <c r="E811">
        <v>100891</v>
      </c>
      <c r="F811" t="s">
        <v>19630</v>
      </c>
      <c r="H811" s="107" t="s">
        <v>23005</v>
      </c>
      <c r="I811" s="107" t="s">
        <v>23006</v>
      </c>
    </row>
    <row r="812" spans="5:9" ht="15" x14ac:dyDescent="0.25">
      <c r="E812">
        <v>100893</v>
      </c>
      <c r="F812" t="s">
        <v>19631</v>
      </c>
      <c r="H812" s="107" t="s">
        <v>23007</v>
      </c>
      <c r="I812" s="107" t="s">
        <v>23008</v>
      </c>
    </row>
    <row r="813" spans="5:9" ht="15" x14ac:dyDescent="0.25">
      <c r="E813">
        <v>100894</v>
      </c>
      <c r="F813" t="s">
        <v>19632</v>
      </c>
      <c r="H813" s="107" t="s">
        <v>23699</v>
      </c>
      <c r="I813" s="107" t="s">
        <v>23700</v>
      </c>
    </row>
    <row r="814" spans="5:9" ht="15" x14ac:dyDescent="0.25">
      <c r="E814">
        <v>100895</v>
      </c>
      <c r="F814" t="s">
        <v>19633</v>
      </c>
      <c r="H814" s="107" t="s">
        <v>23701</v>
      </c>
      <c r="I814" s="107" t="s">
        <v>23702</v>
      </c>
    </row>
    <row r="815" spans="5:9" ht="15" x14ac:dyDescent="0.25">
      <c r="E815">
        <v>100896</v>
      </c>
      <c r="F815" t="s">
        <v>19634</v>
      </c>
      <c r="H815" s="107" t="s">
        <v>23703</v>
      </c>
      <c r="I815" s="107" t="s">
        <v>23704</v>
      </c>
    </row>
    <row r="816" spans="5:9" ht="15" x14ac:dyDescent="0.25">
      <c r="E816">
        <v>100897</v>
      </c>
      <c r="F816" t="s">
        <v>19635</v>
      </c>
      <c r="H816" s="107" t="s">
        <v>23705</v>
      </c>
      <c r="I816" s="107" t="s">
        <v>23706</v>
      </c>
    </row>
    <row r="817" spans="5:9" ht="15" x14ac:dyDescent="0.25">
      <c r="E817">
        <v>100898</v>
      </c>
      <c r="F817" t="s">
        <v>19636</v>
      </c>
      <c r="H817" s="107" t="s">
        <v>23707</v>
      </c>
      <c r="I817" s="107" t="s">
        <v>23708</v>
      </c>
    </row>
    <row r="818" spans="5:9" ht="15" x14ac:dyDescent="0.25">
      <c r="E818">
        <v>100899</v>
      </c>
      <c r="F818" t="s">
        <v>19637</v>
      </c>
      <c r="H818" s="107" t="s">
        <v>23709</v>
      </c>
      <c r="I818" s="107" t="s">
        <v>23710</v>
      </c>
    </row>
    <row r="819" spans="5:9" ht="15" x14ac:dyDescent="0.25">
      <c r="E819">
        <v>100900</v>
      </c>
      <c r="F819" t="s">
        <v>19638</v>
      </c>
      <c r="H819" s="107" t="s">
        <v>23711</v>
      </c>
      <c r="I819" s="107" t="s">
        <v>23712</v>
      </c>
    </row>
    <row r="820" spans="5:9" ht="15" x14ac:dyDescent="0.25">
      <c r="E820">
        <v>100901</v>
      </c>
      <c r="F820" t="s">
        <v>19639</v>
      </c>
      <c r="H820" s="107" t="s">
        <v>23713</v>
      </c>
      <c r="I820" s="107" t="s">
        <v>23714</v>
      </c>
    </row>
    <row r="821" spans="5:9" ht="15" x14ac:dyDescent="0.25">
      <c r="E821">
        <v>100902</v>
      </c>
      <c r="F821" t="s">
        <v>23715</v>
      </c>
      <c r="H821" s="107" t="s">
        <v>23716</v>
      </c>
      <c r="I821" s="107" t="s">
        <v>23717</v>
      </c>
    </row>
    <row r="822" spans="5:9" ht="15" x14ac:dyDescent="0.25">
      <c r="E822">
        <v>100903</v>
      </c>
      <c r="F822" t="s">
        <v>19640</v>
      </c>
      <c r="H822" s="107" t="s">
        <v>23718</v>
      </c>
      <c r="I822" s="107" t="s">
        <v>23719</v>
      </c>
    </row>
    <row r="823" spans="5:9" ht="15" x14ac:dyDescent="0.25">
      <c r="E823">
        <v>100905</v>
      </c>
      <c r="F823" t="s">
        <v>19641</v>
      </c>
      <c r="H823" s="107" t="s">
        <v>23720</v>
      </c>
      <c r="I823" s="107" t="s">
        <v>23721</v>
      </c>
    </row>
    <row r="824" spans="5:9" ht="15" x14ac:dyDescent="0.25">
      <c r="E824">
        <v>100907</v>
      </c>
      <c r="F824" t="s">
        <v>19642</v>
      </c>
      <c r="H824" s="107" t="s">
        <v>965</v>
      </c>
      <c r="I824" s="107" t="s">
        <v>12830</v>
      </c>
    </row>
    <row r="825" spans="5:9" ht="15" x14ac:dyDescent="0.25">
      <c r="E825">
        <v>100908</v>
      </c>
      <c r="F825" t="s">
        <v>19643</v>
      </c>
      <c r="H825" s="107" t="s">
        <v>966</v>
      </c>
      <c r="I825" s="107" t="s">
        <v>12831</v>
      </c>
    </row>
    <row r="826" spans="5:9" ht="15" x14ac:dyDescent="0.25">
      <c r="E826">
        <v>100909</v>
      </c>
      <c r="F826" t="s">
        <v>19644</v>
      </c>
      <c r="H826" s="107" t="s">
        <v>968</v>
      </c>
      <c r="I826" s="107" t="s">
        <v>12833</v>
      </c>
    </row>
    <row r="827" spans="5:9" ht="15" x14ac:dyDescent="0.25">
      <c r="E827">
        <v>100910</v>
      </c>
      <c r="F827" t="s">
        <v>19645</v>
      </c>
      <c r="H827" s="107" t="s">
        <v>970</v>
      </c>
      <c r="I827" s="107" t="s">
        <v>12834</v>
      </c>
    </row>
    <row r="828" spans="5:9" ht="15" x14ac:dyDescent="0.25">
      <c r="E828">
        <v>100911</v>
      </c>
      <c r="F828" t="s">
        <v>19646</v>
      </c>
      <c r="H828" s="107" t="s">
        <v>971</v>
      </c>
      <c r="I828" s="107" t="s">
        <v>12835</v>
      </c>
    </row>
    <row r="829" spans="5:9" ht="15" x14ac:dyDescent="0.25">
      <c r="E829">
        <v>100912</v>
      </c>
      <c r="F829" t="s">
        <v>23722</v>
      </c>
      <c r="H829" s="107" t="s">
        <v>972</v>
      </c>
      <c r="I829" s="107" t="s">
        <v>12836</v>
      </c>
    </row>
    <row r="830" spans="5:9" ht="15" x14ac:dyDescent="0.25">
      <c r="E830">
        <v>100913</v>
      </c>
      <c r="F830" t="s">
        <v>19647</v>
      </c>
      <c r="H830" s="107" t="s">
        <v>973</v>
      </c>
      <c r="I830" s="107" t="s">
        <v>12837</v>
      </c>
    </row>
    <row r="831" spans="5:9" ht="15" x14ac:dyDescent="0.25">
      <c r="E831">
        <v>100914</v>
      </c>
      <c r="F831" t="s">
        <v>19648</v>
      </c>
      <c r="H831" s="107" t="s">
        <v>974</v>
      </c>
      <c r="I831" s="107" t="s">
        <v>12838</v>
      </c>
    </row>
    <row r="832" spans="5:9" ht="15" x14ac:dyDescent="0.25">
      <c r="E832">
        <v>100915</v>
      </c>
      <c r="F832" t="s">
        <v>23723</v>
      </c>
      <c r="H832" s="107" t="s">
        <v>975</v>
      </c>
      <c r="I832" s="107" t="s">
        <v>12839</v>
      </c>
    </row>
    <row r="833" spans="5:9" ht="15" x14ac:dyDescent="0.25">
      <c r="E833">
        <v>100916</v>
      </c>
      <c r="F833" t="s">
        <v>23724</v>
      </c>
      <c r="H833" s="107" t="s">
        <v>976</v>
      </c>
      <c r="I833" s="107" t="s">
        <v>12840</v>
      </c>
    </row>
    <row r="834" spans="5:9" ht="15" x14ac:dyDescent="0.25">
      <c r="E834">
        <v>100917</v>
      </c>
      <c r="F834" t="s">
        <v>19649</v>
      </c>
      <c r="H834" s="107" t="s">
        <v>977</v>
      </c>
      <c r="I834" s="107" t="s">
        <v>12841</v>
      </c>
    </row>
    <row r="835" spans="5:9" ht="15" x14ac:dyDescent="0.25">
      <c r="E835">
        <v>100918</v>
      </c>
      <c r="F835" t="s">
        <v>19650</v>
      </c>
      <c r="H835" s="107" t="s">
        <v>978</v>
      </c>
      <c r="I835" s="107" t="s">
        <v>13037</v>
      </c>
    </row>
    <row r="836" spans="5:9" ht="15" x14ac:dyDescent="0.25">
      <c r="E836">
        <v>100919</v>
      </c>
      <c r="F836" t="s">
        <v>19651</v>
      </c>
      <c r="H836" s="107" t="s">
        <v>980</v>
      </c>
      <c r="I836" s="107" t="s">
        <v>12843</v>
      </c>
    </row>
    <row r="837" spans="5:9" ht="15" x14ac:dyDescent="0.25">
      <c r="E837">
        <v>100920</v>
      </c>
      <c r="F837" t="s">
        <v>19652</v>
      </c>
      <c r="H837" s="107" t="s">
        <v>982</v>
      </c>
      <c r="I837" s="107" t="s">
        <v>12844</v>
      </c>
    </row>
    <row r="838" spans="5:9" ht="15" x14ac:dyDescent="0.25">
      <c r="E838">
        <v>100921</v>
      </c>
      <c r="F838" t="s">
        <v>19653</v>
      </c>
      <c r="H838" s="107" t="s">
        <v>983</v>
      </c>
      <c r="I838" s="107" t="s">
        <v>12845</v>
      </c>
    </row>
    <row r="839" spans="5:9" ht="15" x14ac:dyDescent="0.25">
      <c r="E839">
        <v>100922</v>
      </c>
      <c r="F839" t="s">
        <v>19654</v>
      </c>
      <c r="H839" s="107" t="s">
        <v>984</v>
      </c>
      <c r="I839" s="107" t="s">
        <v>13038</v>
      </c>
    </row>
    <row r="840" spans="5:9" ht="15" x14ac:dyDescent="0.25">
      <c r="E840">
        <v>100923</v>
      </c>
      <c r="F840" t="s">
        <v>19655</v>
      </c>
      <c r="H840" s="107" t="s">
        <v>985</v>
      </c>
      <c r="I840" s="107" t="s">
        <v>12846</v>
      </c>
    </row>
    <row r="841" spans="5:9" ht="15" x14ac:dyDescent="0.25">
      <c r="E841">
        <v>100924</v>
      </c>
      <c r="F841" t="s">
        <v>19656</v>
      </c>
      <c r="H841" s="107" t="s">
        <v>986</v>
      </c>
      <c r="I841" s="107" t="s">
        <v>12847</v>
      </c>
    </row>
    <row r="842" spans="5:9" ht="15" x14ac:dyDescent="0.25">
      <c r="E842">
        <v>100927</v>
      </c>
      <c r="F842" t="s">
        <v>11430</v>
      </c>
      <c r="H842" s="107" t="s">
        <v>987</v>
      </c>
      <c r="I842" s="107" t="s">
        <v>12848</v>
      </c>
    </row>
    <row r="843" spans="5:9" ht="15" x14ac:dyDescent="0.25">
      <c r="E843">
        <v>100928</v>
      </c>
      <c r="F843" t="s">
        <v>19657</v>
      </c>
      <c r="H843" s="107" t="s">
        <v>988</v>
      </c>
      <c r="I843" s="107" t="s">
        <v>12849</v>
      </c>
    </row>
    <row r="844" spans="5:9" ht="15" x14ac:dyDescent="0.25">
      <c r="E844">
        <v>100929</v>
      </c>
      <c r="F844" t="s">
        <v>23725</v>
      </c>
      <c r="H844" s="107" t="s">
        <v>989</v>
      </c>
      <c r="I844" s="107" t="s">
        <v>13039</v>
      </c>
    </row>
    <row r="845" spans="5:9" ht="15" x14ac:dyDescent="0.25">
      <c r="E845">
        <v>100930</v>
      </c>
      <c r="F845" t="s">
        <v>19658</v>
      </c>
      <c r="H845" s="107" t="s">
        <v>990</v>
      </c>
      <c r="I845" s="107" t="s">
        <v>12850</v>
      </c>
    </row>
    <row r="846" spans="5:9" ht="15" x14ac:dyDescent="0.25">
      <c r="E846">
        <v>100931</v>
      </c>
      <c r="F846" t="s">
        <v>11431</v>
      </c>
      <c r="H846" s="107" t="s">
        <v>991</v>
      </c>
      <c r="I846" s="107" t="s">
        <v>12851</v>
      </c>
    </row>
    <row r="847" spans="5:9" ht="15" x14ac:dyDescent="0.25">
      <c r="E847">
        <v>100932</v>
      </c>
      <c r="F847" t="s">
        <v>19659</v>
      </c>
      <c r="H847" s="107" t="s">
        <v>992</v>
      </c>
      <c r="I847" s="107" t="s">
        <v>12852</v>
      </c>
    </row>
    <row r="848" spans="5:9" ht="15" x14ac:dyDescent="0.25">
      <c r="E848">
        <v>100933</v>
      </c>
      <c r="F848" t="s">
        <v>23726</v>
      </c>
      <c r="H848" s="107" t="s">
        <v>993</v>
      </c>
      <c r="I848" s="107" t="s">
        <v>12853</v>
      </c>
    </row>
    <row r="849" spans="5:9" ht="15" x14ac:dyDescent="0.25">
      <c r="E849">
        <v>100934</v>
      </c>
      <c r="F849" t="s">
        <v>19660</v>
      </c>
      <c r="H849" s="107" t="s">
        <v>994</v>
      </c>
      <c r="I849" s="107" t="s">
        <v>12854</v>
      </c>
    </row>
    <row r="850" spans="5:9" ht="15" x14ac:dyDescent="0.25">
      <c r="E850">
        <v>100935</v>
      </c>
      <c r="F850" t="s">
        <v>19661</v>
      </c>
      <c r="H850" s="107" t="s">
        <v>995</v>
      </c>
      <c r="I850" s="107" t="s">
        <v>12856</v>
      </c>
    </row>
    <row r="851" spans="5:9" ht="15" x14ac:dyDescent="0.25">
      <c r="E851">
        <v>100936</v>
      </c>
      <c r="F851" t="s">
        <v>23727</v>
      </c>
      <c r="H851" s="107" t="s">
        <v>996</v>
      </c>
      <c r="I851" s="107" t="s">
        <v>13039</v>
      </c>
    </row>
    <row r="852" spans="5:9" ht="15" x14ac:dyDescent="0.25">
      <c r="E852">
        <v>100937</v>
      </c>
      <c r="F852" t="s">
        <v>19662</v>
      </c>
      <c r="H852" s="107" t="s">
        <v>997</v>
      </c>
      <c r="I852" s="107" t="s">
        <v>12858</v>
      </c>
    </row>
    <row r="853" spans="5:9" ht="15" x14ac:dyDescent="0.25">
      <c r="E853">
        <v>100938</v>
      </c>
      <c r="F853" t="s">
        <v>19663</v>
      </c>
      <c r="H853" s="107" t="s">
        <v>998</v>
      </c>
      <c r="I853" s="107" t="s">
        <v>12859</v>
      </c>
    </row>
    <row r="854" spans="5:9" ht="15" x14ac:dyDescent="0.25">
      <c r="E854">
        <v>100939</v>
      </c>
      <c r="F854" t="s">
        <v>19664</v>
      </c>
      <c r="H854" s="107" t="s">
        <v>999</v>
      </c>
      <c r="I854" s="107" t="s">
        <v>12860</v>
      </c>
    </row>
    <row r="855" spans="5:9" ht="15" x14ac:dyDescent="0.25">
      <c r="E855">
        <v>100940</v>
      </c>
      <c r="F855" t="s">
        <v>19665</v>
      </c>
      <c r="H855" s="107" t="s">
        <v>1000</v>
      </c>
      <c r="I855" s="107" t="s">
        <v>12861</v>
      </c>
    </row>
    <row r="856" spans="5:9" ht="15" x14ac:dyDescent="0.25">
      <c r="E856">
        <v>100941</v>
      </c>
      <c r="F856" t="s">
        <v>19666</v>
      </c>
      <c r="H856" s="107" t="s">
        <v>1001</v>
      </c>
      <c r="I856" s="107" t="s">
        <v>12862</v>
      </c>
    </row>
    <row r="857" spans="5:9" ht="15" x14ac:dyDescent="0.25">
      <c r="E857">
        <v>100942</v>
      </c>
      <c r="F857" t="s">
        <v>19667</v>
      </c>
      <c r="H857" s="107" t="s">
        <v>1002</v>
      </c>
      <c r="I857" s="107" t="s">
        <v>12863</v>
      </c>
    </row>
    <row r="858" spans="5:9" ht="15" x14ac:dyDescent="0.25">
      <c r="E858">
        <v>100943</v>
      </c>
      <c r="F858" t="s">
        <v>19668</v>
      </c>
      <c r="H858" s="107" t="s">
        <v>1003</v>
      </c>
      <c r="I858" s="107" t="s">
        <v>12864</v>
      </c>
    </row>
    <row r="859" spans="5:9" ht="15" x14ac:dyDescent="0.25">
      <c r="E859">
        <v>100944</v>
      </c>
      <c r="F859" t="s">
        <v>19669</v>
      </c>
      <c r="H859" s="107" t="s">
        <v>1004</v>
      </c>
      <c r="I859" s="107" t="s">
        <v>12865</v>
      </c>
    </row>
    <row r="860" spans="5:9" ht="15" x14ac:dyDescent="0.25">
      <c r="E860">
        <v>100945</v>
      </c>
      <c r="F860" t="s">
        <v>11432</v>
      </c>
      <c r="H860" s="107" t="s">
        <v>1005</v>
      </c>
      <c r="I860" s="107" t="s">
        <v>12866</v>
      </c>
    </row>
    <row r="861" spans="5:9" ht="15" x14ac:dyDescent="0.25">
      <c r="E861">
        <v>100946</v>
      </c>
      <c r="F861" t="s">
        <v>19670</v>
      </c>
      <c r="H861" s="107" t="s">
        <v>1006</v>
      </c>
      <c r="I861" s="107" t="s">
        <v>12867</v>
      </c>
    </row>
    <row r="862" spans="5:9" ht="15" x14ac:dyDescent="0.25">
      <c r="E862">
        <v>100947</v>
      </c>
      <c r="F862" t="s">
        <v>19671</v>
      </c>
      <c r="H862" s="107" t="s">
        <v>1007</v>
      </c>
      <c r="I862" s="107" t="s">
        <v>13039</v>
      </c>
    </row>
    <row r="863" spans="5:9" ht="15" x14ac:dyDescent="0.25">
      <c r="E863">
        <v>100948</v>
      </c>
      <c r="F863" t="s">
        <v>19672</v>
      </c>
      <c r="H863" s="107" t="s">
        <v>1008</v>
      </c>
      <c r="I863" s="107" t="s">
        <v>13039</v>
      </c>
    </row>
    <row r="864" spans="5:9" ht="15" x14ac:dyDescent="0.25">
      <c r="E864">
        <v>100949</v>
      </c>
      <c r="F864" t="s">
        <v>19673</v>
      </c>
      <c r="H864" s="107" t="s">
        <v>1009</v>
      </c>
      <c r="I864" s="107" t="s">
        <v>13039</v>
      </c>
    </row>
    <row r="865" spans="5:9" ht="15" x14ac:dyDescent="0.25">
      <c r="E865">
        <v>100950</v>
      </c>
      <c r="F865" t="s">
        <v>19674</v>
      </c>
      <c r="H865" s="107" t="s">
        <v>1010</v>
      </c>
      <c r="I865" s="107" t="s">
        <v>13039</v>
      </c>
    </row>
    <row r="866" spans="5:9" ht="15" x14ac:dyDescent="0.25">
      <c r="E866">
        <v>100951</v>
      </c>
      <c r="F866" t="s">
        <v>19675</v>
      </c>
      <c r="H866" s="107" t="s">
        <v>1011</v>
      </c>
      <c r="I866" s="107" t="s">
        <v>13039</v>
      </c>
    </row>
    <row r="867" spans="5:9" ht="15" x14ac:dyDescent="0.25">
      <c r="E867">
        <v>100952</v>
      </c>
      <c r="F867" t="s">
        <v>19676</v>
      </c>
      <c r="H867" s="107" t="s">
        <v>1012</v>
      </c>
      <c r="I867" s="107" t="s">
        <v>13040</v>
      </c>
    </row>
    <row r="868" spans="5:9" ht="15" x14ac:dyDescent="0.25">
      <c r="E868">
        <v>100953</v>
      </c>
      <c r="F868" t="s">
        <v>23728</v>
      </c>
      <c r="H868" s="107" t="s">
        <v>1013</v>
      </c>
      <c r="I868" s="107" t="s">
        <v>13041</v>
      </c>
    </row>
    <row r="869" spans="5:9" ht="15" x14ac:dyDescent="0.25">
      <c r="E869">
        <v>100954</v>
      </c>
      <c r="F869" t="s">
        <v>19677</v>
      </c>
      <c r="H869" s="107" t="s">
        <v>1014</v>
      </c>
      <c r="I869" s="107" t="s">
        <v>12822</v>
      </c>
    </row>
    <row r="870" spans="5:9" ht="15" x14ac:dyDescent="0.25">
      <c r="E870">
        <v>100955</v>
      </c>
      <c r="F870" t="s">
        <v>19678</v>
      </c>
      <c r="H870" s="107" t="s">
        <v>11705</v>
      </c>
      <c r="I870" s="107" t="s">
        <v>13042</v>
      </c>
    </row>
    <row r="871" spans="5:9" ht="15" x14ac:dyDescent="0.25">
      <c r="E871">
        <v>100956</v>
      </c>
      <c r="F871" t="s">
        <v>19679</v>
      </c>
      <c r="H871" s="107" t="s">
        <v>1015</v>
      </c>
      <c r="I871" s="107" t="s">
        <v>13043</v>
      </c>
    </row>
    <row r="872" spans="5:9" ht="15" x14ac:dyDescent="0.25">
      <c r="E872">
        <v>100957</v>
      </c>
      <c r="F872" t="s">
        <v>23729</v>
      </c>
      <c r="H872" s="107" t="s">
        <v>1016</v>
      </c>
      <c r="I872" s="107" t="s">
        <v>13044</v>
      </c>
    </row>
    <row r="873" spans="5:9" ht="15" x14ac:dyDescent="0.25">
      <c r="E873">
        <v>100958</v>
      </c>
      <c r="F873" t="s">
        <v>19680</v>
      </c>
      <c r="H873" s="107" t="s">
        <v>1017</v>
      </c>
      <c r="I873" s="107" t="s">
        <v>13045</v>
      </c>
    </row>
    <row r="874" spans="5:9" ht="15" x14ac:dyDescent="0.25">
      <c r="E874">
        <v>100959</v>
      </c>
      <c r="F874" t="s">
        <v>19681</v>
      </c>
      <c r="H874" s="107" t="s">
        <v>1018</v>
      </c>
      <c r="I874" s="107" t="s">
        <v>13046</v>
      </c>
    </row>
    <row r="875" spans="5:9" ht="15" x14ac:dyDescent="0.25">
      <c r="E875">
        <v>100960</v>
      </c>
      <c r="F875" t="s">
        <v>19682</v>
      </c>
      <c r="H875" s="107" t="s">
        <v>1019</v>
      </c>
      <c r="I875" s="107" t="s">
        <v>13047</v>
      </c>
    </row>
    <row r="876" spans="5:9" ht="15" x14ac:dyDescent="0.25">
      <c r="E876">
        <v>100961</v>
      </c>
      <c r="F876" t="s">
        <v>23730</v>
      </c>
      <c r="H876" s="107" t="s">
        <v>1020</v>
      </c>
      <c r="I876" s="107" t="s">
        <v>13048</v>
      </c>
    </row>
    <row r="877" spans="5:9" ht="15" x14ac:dyDescent="0.25">
      <c r="E877">
        <v>100962</v>
      </c>
      <c r="F877" t="s">
        <v>19683</v>
      </c>
      <c r="H877" s="107" t="s">
        <v>1021</v>
      </c>
      <c r="I877" s="107" t="s">
        <v>13049</v>
      </c>
    </row>
    <row r="878" spans="5:9" ht="15" x14ac:dyDescent="0.25">
      <c r="E878">
        <v>100963</v>
      </c>
      <c r="F878" t="s">
        <v>19684</v>
      </c>
      <c r="H878" s="107" t="s">
        <v>1022</v>
      </c>
      <c r="I878" s="107" t="s">
        <v>13050</v>
      </c>
    </row>
    <row r="879" spans="5:9" ht="15" x14ac:dyDescent="0.25">
      <c r="E879">
        <v>100964</v>
      </c>
      <c r="F879" t="s">
        <v>19685</v>
      </c>
      <c r="H879" s="107" t="s">
        <v>1023</v>
      </c>
      <c r="I879" s="107" t="s">
        <v>13051</v>
      </c>
    </row>
    <row r="880" spans="5:9" ht="15" x14ac:dyDescent="0.25">
      <c r="E880">
        <v>100965</v>
      </c>
      <c r="F880" t="s">
        <v>19686</v>
      </c>
      <c r="H880" s="107" t="s">
        <v>1024</v>
      </c>
      <c r="I880" s="107" t="s">
        <v>13052</v>
      </c>
    </row>
    <row r="881" spans="5:9" ht="15" x14ac:dyDescent="0.25">
      <c r="E881">
        <v>100966</v>
      </c>
      <c r="F881" t="s">
        <v>19687</v>
      </c>
      <c r="H881" s="107" t="s">
        <v>1025</v>
      </c>
      <c r="I881" s="107" t="s">
        <v>13053</v>
      </c>
    </row>
    <row r="882" spans="5:9" ht="15" x14ac:dyDescent="0.25">
      <c r="E882">
        <v>100968</v>
      </c>
      <c r="F882" t="s">
        <v>19688</v>
      </c>
      <c r="H882" s="107" t="s">
        <v>1026</v>
      </c>
      <c r="I882" s="107" t="s">
        <v>13054</v>
      </c>
    </row>
    <row r="883" spans="5:9" ht="15" x14ac:dyDescent="0.25">
      <c r="E883">
        <v>100969</v>
      </c>
      <c r="F883" t="s">
        <v>19689</v>
      </c>
      <c r="H883" s="107" t="s">
        <v>1027</v>
      </c>
      <c r="I883" s="107" t="s">
        <v>13055</v>
      </c>
    </row>
    <row r="884" spans="5:9" ht="15" x14ac:dyDescent="0.25">
      <c r="E884">
        <v>100970</v>
      </c>
      <c r="F884" t="s">
        <v>19690</v>
      </c>
      <c r="H884" s="107" t="s">
        <v>1028</v>
      </c>
      <c r="I884" s="107" t="s">
        <v>13056</v>
      </c>
    </row>
    <row r="885" spans="5:9" ht="15" x14ac:dyDescent="0.25">
      <c r="E885">
        <v>100971</v>
      </c>
      <c r="F885" t="s">
        <v>19691</v>
      </c>
      <c r="H885" s="107" t="s">
        <v>1029</v>
      </c>
      <c r="I885" s="107" t="s">
        <v>13050</v>
      </c>
    </row>
    <row r="886" spans="5:9" ht="15" x14ac:dyDescent="0.25">
      <c r="E886">
        <v>100972</v>
      </c>
      <c r="F886" t="s">
        <v>19692</v>
      </c>
      <c r="H886" s="107" t="s">
        <v>1030</v>
      </c>
      <c r="I886" s="107" t="s">
        <v>13056</v>
      </c>
    </row>
    <row r="887" spans="5:9" ht="15" x14ac:dyDescent="0.25">
      <c r="E887">
        <v>100973</v>
      </c>
      <c r="F887" t="s">
        <v>19693</v>
      </c>
      <c r="H887" s="107" t="s">
        <v>1031</v>
      </c>
      <c r="I887" s="107" t="s">
        <v>13057</v>
      </c>
    </row>
    <row r="888" spans="5:9" ht="15" x14ac:dyDescent="0.25">
      <c r="E888">
        <v>100974</v>
      </c>
      <c r="F888" t="s">
        <v>19301</v>
      </c>
      <c r="H888" s="107" t="s">
        <v>1032</v>
      </c>
      <c r="I888" s="107" t="s">
        <v>13058</v>
      </c>
    </row>
    <row r="889" spans="5:9" ht="15" x14ac:dyDescent="0.25">
      <c r="E889">
        <v>100975</v>
      </c>
      <c r="F889" t="s">
        <v>19694</v>
      </c>
      <c r="H889" s="107" t="s">
        <v>1033</v>
      </c>
      <c r="I889" s="107" t="s">
        <v>1034</v>
      </c>
    </row>
    <row r="890" spans="5:9" ht="15" x14ac:dyDescent="0.25">
      <c r="E890">
        <v>100976</v>
      </c>
      <c r="F890" t="s">
        <v>19695</v>
      </c>
      <c r="H890" s="107" t="s">
        <v>1035</v>
      </c>
      <c r="I890" s="107" t="s">
        <v>13059</v>
      </c>
    </row>
    <row r="891" spans="5:9" ht="15" x14ac:dyDescent="0.25">
      <c r="E891">
        <v>100977</v>
      </c>
      <c r="F891" t="s">
        <v>19696</v>
      </c>
      <c r="H891" s="107" t="s">
        <v>1036</v>
      </c>
      <c r="I891" s="107" t="s">
        <v>13060</v>
      </c>
    </row>
    <row r="892" spans="5:9" ht="15" x14ac:dyDescent="0.25">
      <c r="E892">
        <v>100978</v>
      </c>
      <c r="F892" t="s">
        <v>19697</v>
      </c>
      <c r="H892" s="107" t="s">
        <v>1037</v>
      </c>
      <c r="I892" s="107" t="s">
        <v>13061</v>
      </c>
    </row>
    <row r="893" spans="5:9" ht="15" x14ac:dyDescent="0.25">
      <c r="E893">
        <v>100979</v>
      </c>
      <c r="F893" t="s">
        <v>19698</v>
      </c>
      <c r="H893" s="107" t="s">
        <v>1038</v>
      </c>
      <c r="I893" s="107" t="s">
        <v>13062</v>
      </c>
    </row>
    <row r="894" spans="5:9" ht="15" x14ac:dyDescent="0.25">
      <c r="E894">
        <v>100980</v>
      </c>
      <c r="F894" t="s">
        <v>19699</v>
      </c>
      <c r="H894" s="107" t="s">
        <v>1039</v>
      </c>
      <c r="I894" s="107" t="s">
        <v>13063</v>
      </c>
    </row>
    <row r="895" spans="5:9" ht="15" x14ac:dyDescent="0.25">
      <c r="E895">
        <v>100981</v>
      </c>
      <c r="F895" t="s">
        <v>19700</v>
      </c>
      <c r="H895" s="107" t="s">
        <v>1040</v>
      </c>
      <c r="I895" s="107" t="s">
        <v>13064</v>
      </c>
    </row>
    <row r="896" spans="5:9" ht="15" x14ac:dyDescent="0.25">
      <c r="E896">
        <v>100982</v>
      </c>
      <c r="F896" t="s">
        <v>23731</v>
      </c>
      <c r="H896" s="107" t="s">
        <v>1041</v>
      </c>
      <c r="I896" s="107" t="s">
        <v>13065</v>
      </c>
    </row>
    <row r="897" spans="5:9" ht="15" x14ac:dyDescent="0.25">
      <c r="E897">
        <v>100983</v>
      </c>
      <c r="F897" t="s">
        <v>19701</v>
      </c>
      <c r="H897" s="107" t="s">
        <v>1042</v>
      </c>
      <c r="I897" s="107" t="s">
        <v>13066</v>
      </c>
    </row>
    <row r="898" spans="5:9" ht="15" x14ac:dyDescent="0.25">
      <c r="E898">
        <v>100984</v>
      </c>
      <c r="F898" t="s">
        <v>19702</v>
      </c>
      <c r="H898" s="107" t="s">
        <v>1043</v>
      </c>
      <c r="I898" s="107" t="s">
        <v>13067</v>
      </c>
    </row>
    <row r="899" spans="5:9" ht="15" x14ac:dyDescent="0.25">
      <c r="E899">
        <v>100986</v>
      </c>
      <c r="F899" t="s">
        <v>19703</v>
      </c>
      <c r="H899" s="107" t="s">
        <v>1044</v>
      </c>
      <c r="I899" s="107" t="s">
        <v>13068</v>
      </c>
    </row>
    <row r="900" spans="5:9" ht="15" x14ac:dyDescent="0.25">
      <c r="E900">
        <v>100987</v>
      </c>
      <c r="F900" t="s">
        <v>23732</v>
      </c>
      <c r="H900" s="107" t="s">
        <v>1045</v>
      </c>
      <c r="I900" s="107" t="s">
        <v>13069</v>
      </c>
    </row>
    <row r="901" spans="5:9" ht="15" x14ac:dyDescent="0.25">
      <c r="E901">
        <v>100988</v>
      </c>
      <c r="F901" t="s">
        <v>19704</v>
      </c>
      <c r="H901" s="107" t="s">
        <v>1046</v>
      </c>
      <c r="I901" s="107" t="s">
        <v>13070</v>
      </c>
    </row>
    <row r="902" spans="5:9" ht="15" x14ac:dyDescent="0.25">
      <c r="E902">
        <v>100989</v>
      </c>
      <c r="F902" t="s">
        <v>19705</v>
      </c>
      <c r="H902" s="107" t="s">
        <v>1047</v>
      </c>
      <c r="I902" s="107" t="s">
        <v>13071</v>
      </c>
    </row>
    <row r="903" spans="5:9" ht="15" x14ac:dyDescent="0.25">
      <c r="E903">
        <v>100990</v>
      </c>
      <c r="F903" t="s">
        <v>23733</v>
      </c>
      <c r="H903" s="107" t="s">
        <v>1048</v>
      </c>
      <c r="I903" s="107" t="s">
        <v>13072</v>
      </c>
    </row>
    <row r="904" spans="5:9" ht="15" x14ac:dyDescent="0.25">
      <c r="E904">
        <v>100991</v>
      </c>
      <c r="F904" t="s">
        <v>19706</v>
      </c>
      <c r="H904" s="107" t="s">
        <v>1049</v>
      </c>
      <c r="I904" s="107" t="s">
        <v>13073</v>
      </c>
    </row>
    <row r="905" spans="5:9" ht="15" x14ac:dyDescent="0.25">
      <c r="E905">
        <v>100993</v>
      </c>
      <c r="F905" t="s">
        <v>19707</v>
      </c>
      <c r="H905" s="107" t="s">
        <v>1050</v>
      </c>
      <c r="I905" s="107" t="s">
        <v>13074</v>
      </c>
    </row>
    <row r="906" spans="5:9" ht="15" x14ac:dyDescent="0.25">
      <c r="E906">
        <v>100994</v>
      </c>
      <c r="F906" t="s">
        <v>19708</v>
      </c>
      <c r="H906" s="107" t="s">
        <v>1051</v>
      </c>
      <c r="I906" s="107" t="s">
        <v>13075</v>
      </c>
    </row>
    <row r="907" spans="5:9" ht="15" x14ac:dyDescent="0.25">
      <c r="E907">
        <v>100995</v>
      </c>
      <c r="F907" t="s">
        <v>19709</v>
      </c>
      <c r="H907" s="107" t="s">
        <v>1052</v>
      </c>
      <c r="I907" s="107" t="s">
        <v>13076</v>
      </c>
    </row>
    <row r="908" spans="5:9" ht="15" x14ac:dyDescent="0.25">
      <c r="E908">
        <v>100996</v>
      </c>
      <c r="F908" t="s">
        <v>19710</v>
      </c>
      <c r="H908" s="107" t="s">
        <v>1053</v>
      </c>
      <c r="I908" s="107" t="s">
        <v>13077</v>
      </c>
    </row>
    <row r="909" spans="5:9" ht="15" x14ac:dyDescent="0.25">
      <c r="E909">
        <v>100997</v>
      </c>
      <c r="F909" t="s">
        <v>19711</v>
      </c>
      <c r="H909" s="107" t="s">
        <v>1054</v>
      </c>
      <c r="I909" s="107" t="s">
        <v>13078</v>
      </c>
    </row>
    <row r="910" spans="5:9" ht="15" x14ac:dyDescent="0.25">
      <c r="E910">
        <v>100998</v>
      </c>
      <c r="F910" t="s">
        <v>19712</v>
      </c>
      <c r="H910" s="107" t="s">
        <v>1055</v>
      </c>
      <c r="I910" s="107" t="s">
        <v>13079</v>
      </c>
    </row>
    <row r="911" spans="5:9" ht="15" x14ac:dyDescent="0.25">
      <c r="E911">
        <v>100999</v>
      </c>
      <c r="F911" t="s">
        <v>19713</v>
      </c>
      <c r="H911" s="107" t="s">
        <v>1056</v>
      </c>
      <c r="I911" s="107" t="s">
        <v>13080</v>
      </c>
    </row>
    <row r="912" spans="5:9" ht="15" x14ac:dyDescent="0.25">
      <c r="E912">
        <v>101000</v>
      </c>
      <c r="F912" t="s">
        <v>19714</v>
      </c>
      <c r="H912" s="107" t="s">
        <v>1057</v>
      </c>
      <c r="I912" s="107" t="s">
        <v>13081</v>
      </c>
    </row>
    <row r="913" spans="5:9" ht="15" x14ac:dyDescent="0.25">
      <c r="E913">
        <v>101001</v>
      </c>
      <c r="F913" t="s">
        <v>23734</v>
      </c>
      <c r="H913" s="107" t="s">
        <v>1058</v>
      </c>
      <c r="I913" s="107" t="s">
        <v>13082</v>
      </c>
    </row>
    <row r="914" spans="5:9" ht="15" x14ac:dyDescent="0.25">
      <c r="E914">
        <v>101002</v>
      </c>
      <c r="F914" t="s">
        <v>19715</v>
      </c>
      <c r="H914" s="107" t="s">
        <v>1059</v>
      </c>
      <c r="I914" s="107" t="s">
        <v>13083</v>
      </c>
    </row>
    <row r="915" spans="5:9" ht="15" x14ac:dyDescent="0.25">
      <c r="E915">
        <v>101003</v>
      </c>
      <c r="F915" t="s">
        <v>23735</v>
      </c>
      <c r="H915" s="107" t="s">
        <v>1060</v>
      </c>
      <c r="I915" s="107" t="s">
        <v>13084</v>
      </c>
    </row>
    <row r="916" spans="5:9" ht="15" x14ac:dyDescent="0.25">
      <c r="E916">
        <v>101004</v>
      </c>
      <c r="F916" t="s">
        <v>19716</v>
      </c>
      <c r="H916" s="107" t="s">
        <v>1061</v>
      </c>
      <c r="I916" s="107" t="s">
        <v>13085</v>
      </c>
    </row>
    <row r="917" spans="5:9" ht="15" x14ac:dyDescent="0.25">
      <c r="E917">
        <v>101005</v>
      </c>
      <c r="F917" t="s">
        <v>23736</v>
      </c>
      <c r="H917" s="107" t="s">
        <v>1062</v>
      </c>
      <c r="I917" s="107" t="s">
        <v>13086</v>
      </c>
    </row>
    <row r="918" spans="5:9" ht="15" x14ac:dyDescent="0.25">
      <c r="E918">
        <v>101007</v>
      </c>
      <c r="F918" t="s">
        <v>23737</v>
      </c>
      <c r="H918" s="107" t="s">
        <v>1063</v>
      </c>
      <c r="I918" s="107" t="s">
        <v>13087</v>
      </c>
    </row>
    <row r="919" spans="5:9" ht="15" x14ac:dyDescent="0.25">
      <c r="E919">
        <v>101008</v>
      </c>
      <c r="F919" t="s">
        <v>19717</v>
      </c>
      <c r="H919" s="107" t="s">
        <v>1064</v>
      </c>
      <c r="I919" s="107" t="s">
        <v>13088</v>
      </c>
    </row>
    <row r="920" spans="5:9" ht="15" x14ac:dyDescent="0.25">
      <c r="E920">
        <v>101010</v>
      </c>
      <c r="F920" t="s">
        <v>23738</v>
      </c>
      <c r="H920" s="107" t="s">
        <v>1065</v>
      </c>
      <c r="I920" s="107" t="s">
        <v>13089</v>
      </c>
    </row>
    <row r="921" spans="5:9" ht="15" x14ac:dyDescent="0.25">
      <c r="E921">
        <v>101011</v>
      </c>
      <c r="F921" t="s">
        <v>23739</v>
      </c>
      <c r="H921" s="107" t="s">
        <v>1066</v>
      </c>
      <c r="I921" s="107" t="s">
        <v>13090</v>
      </c>
    </row>
    <row r="922" spans="5:9" ht="15" x14ac:dyDescent="0.25">
      <c r="E922">
        <v>101012</v>
      </c>
      <c r="F922" t="s">
        <v>19718</v>
      </c>
      <c r="H922" s="107" t="s">
        <v>1067</v>
      </c>
      <c r="I922" s="107" t="s">
        <v>13091</v>
      </c>
    </row>
    <row r="923" spans="5:9" ht="15" x14ac:dyDescent="0.25">
      <c r="E923">
        <v>101013</v>
      </c>
      <c r="F923" t="s">
        <v>19719</v>
      </c>
      <c r="H923" s="107" t="s">
        <v>1068</v>
      </c>
      <c r="I923" s="107" t="s">
        <v>13092</v>
      </c>
    </row>
    <row r="924" spans="5:9" ht="15" x14ac:dyDescent="0.25">
      <c r="E924">
        <v>101015</v>
      </c>
      <c r="F924" t="s">
        <v>19720</v>
      </c>
      <c r="H924" s="107" t="s">
        <v>1069</v>
      </c>
      <c r="I924" s="107" t="s">
        <v>13093</v>
      </c>
    </row>
    <row r="925" spans="5:9" ht="15" x14ac:dyDescent="0.25">
      <c r="E925">
        <v>101017</v>
      </c>
      <c r="F925" t="s">
        <v>19721</v>
      </c>
      <c r="H925" s="107" t="s">
        <v>1070</v>
      </c>
      <c r="I925" s="107" t="s">
        <v>13094</v>
      </c>
    </row>
    <row r="926" spans="5:9" ht="15" x14ac:dyDescent="0.25">
      <c r="E926">
        <v>101018</v>
      </c>
      <c r="F926" t="s">
        <v>23740</v>
      </c>
      <c r="H926" s="107" t="s">
        <v>1071</v>
      </c>
      <c r="I926" s="107" t="s">
        <v>13095</v>
      </c>
    </row>
    <row r="927" spans="5:9" ht="15" x14ac:dyDescent="0.25">
      <c r="E927">
        <v>101019</v>
      </c>
      <c r="F927" t="s">
        <v>19722</v>
      </c>
      <c r="H927" s="107" t="s">
        <v>1072</v>
      </c>
      <c r="I927" s="107" t="s">
        <v>13096</v>
      </c>
    </row>
    <row r="928" spans="5:9" ht="15" x14ac:dyDescent="0.25">
      <c r="E928">
        <v>101020</v>
      </c>
      <c r="F928" t="s">
        <v>19723</v>
      </c>
      <c r="H928" s="107" t="s">
        <v>1073</v>
      </c>
      <c r="I928" s="107" t="s">
        <v>13097</v>
      </c>
    </row>
    <row r="929" spans="5:9" ht="15" x14ac:dyDescent="0.25">
      <c r="E929">
        <v>101021</v>
      </c>
      <c r="F929" t="s">
        <v>19724</v>
      </c>
      <c r="H929" s="107" t="s">
        <v>1074</v>
      </c>
      <c r="I929" s="107" t="s">
        <v>13098</v>
      </c>
    </row>
    <row r="930" spans="5:9" ht="15" x14ac:dyDescent="0.25">
      <c r="E930">
        <v>101022</v>
      </c>
      <c r="F930" t="s">
        <v>19725</v>
      </c>
      <c r="H930" s="107" t="s">
        <v>1075</v>
      </c>
      <c r="I930" s="107" t="s">
        <v>13099</v>
      </c>
    </row>
    <row r="931" spans="5:9" ht="15" x14ac:dyDescent="0.25">
      <c r="E931">
        <v>101023</v>
      </c>
      <c r="F931" t="s">
        <v>19726</v>
      </c>
      <c r="H931" s="107" t="s">
        <v>1076</v>
      </c>
      <c r="I931" s="107" t="s">
        <v>13100</v>
      </c>
    </row>
    <row r="932" spans="5:9" ht="15" x14ac:dyDescent="0.25">
      <c r="E932">
        <v>101024</v>
      </c>
      <c r="F932" t="s">
        <v>19727</v>
      </c>
      <c r="H932" s="107" t="s">
        <v>1077</v>
      </c>
      <c r="I932" s="107" t="s">
        <v>13101</v>
      </c>
    </row>
    <row r="933" spans="5:9" ht="15" x14ac:dyDescent="0.25">
      <c r="E933">
        <v>101025</v>
      </c>
      <c r="F933" t="s">
        <v>19728</v>
      </c>
      <c r="H933" s="107" t="s">
        <v>1078</v>
      </c>
      <c r="I933" s="107" t="s">
        <v>13102</v>
      </c>
    </row>
    <row r="934" spans="5:9" ht="15" x14ac:dyDescent="0.25">
      <c r="E934">
        <v>101026</v>
      </c>
      <c r="F934" t="s">
        <v>19729</v>
      </c>
      <c r="H934" s="107" t="s">
        <v>1079</v>
      </c>
      <c r="I934" s="107" t="s">
        <v>13103</v>
      </c>
    </row>
    <row r="935" spans="5:9" ht="15" x14ac:dyDescent="0.25">
      <c r="E935">
        <v>101027</v>
      </c>
      <c r="F935" t="s">
        <v>19730</v>
      </c>
      <c r="H935" s="107" t="s">
        <v>1080</v>
      </c>
      <c r="I935" s="107" t="s">
        <v>13104</v>
      </c>
    </row>
    <row r="936" spans="5:9" ht="15" x14ac:dyDescent="0.25">
      <c r="E936">
        <v>101028</v>
      </c>
      <c r="F936" t="s">
        <v>19731</v>
      </c>
      <c r="H936" s="107" t="s">
        <v>1081</v>
      </c>
      <c r="I936" s="107" t="s">
        <v>13105</v>
      </c>
    </row>
    <row r="937" spans="5:9" ht="15" x14ac:dyDescent="0.25">
      <c r="E937">
        <v>101030</v>
      </c>
      <c r="F937" t="s">
        <v>19732</v>
      </c>
      <c r="H937" s="107" t="s">
        <v>1082</v>
      </c>
      <c r="I937" s="107" t="s">
        <v>13106</v>
      </c>
    </row>
    <row r="938" spans="5:9" ht="15" x14ac:dyDescent="0.25">
      <c r="E938">
        <v>101031</v>
      </c>
      <c r="F938" t="s">
        <v>23741</v>
      </c>
      <c r="H938" s="107" t="s">
        <v>1083</v>
      </c>
      <c r="I938" s="107" t="s">
        <v>13107</v>
      </c>
    </row>
    <row r="939" spans="5:9" ht="15" x14ac:dyDescent="0.25">
      <c r="E939">
        <v>101032</v>
      </c>
      <c r="F939" t="s">
        <v>23742</v>
      </c>
      <c r="H939" s="107" t="s">
        <v>1084</v>
      </c>
      <c r="I939" s="107" t="s">
        <v>13108</v>
      </c>
    </row>
    <row r="940" spans="5:9" ht="15" x14ac:dyDescent="0.25">
      <c r="E940">
        <v>101033</v>
      </c>
      <c r="F940" t="s">
        <v>19733</v>
      </c>
      <c r="H940" s="107" t="s">
        <v>1085</v>
      </c>
      <c r="I940" s="107" t="s">
        <v>13109</v>
      </c>
    </row>
    <row r="941" spans="5:9" ht="15" x14ac:dyDescent="0.25">
      <c r="E941">
        <v>101034</v>
      </c>
      <c r="F941" t="s">
        <v>19734</v>
      </c>
      <c r="H941" s="107" t="s">
        <v>1086</v>
      </c>
      <c r="I941" s="107" t="s">
        <v>13110</v>
      </c>
    </row>
    <row r="942" spans="5:9" ht="15" x14ac:dyDescent="0.25">
      <c r="E942">
        <v>101035</v>
      </c>
      <c r="F942" t="s">
        <v>19735</v>
      </c>
      <c r="H942" s="107" t="s">
        <v>1087</v>
      </c>
      <c r="I942" s="107" t="s">
        <v>13111</v>
      </c>
    </row>
    <row r="943" spans="5:9" ht="15" x14ac:dyDescent="0.25">
      <c r="E943">
        <v>101036</v>
      </c>
      <c r="F943" t="s">
        <v>19736</v>
      </c>
      <c r="H943" s="107" t="s">
        <v>1088</v>
      </c>
      <c r="I943" s="107" t="s">
        <v>13112</v>
      </c>
    </row>
    <row r="944" spans="5:9" ht="15" x14ac:dyDescent="0.25">
      <c r="E944">
        <v>101037</v>
      </c>
      <c r="F944" t="s">
        <v>19737</v>
      </c>
      <c r="H944" s="107" t="s">
        <v>1089</v>
      </c>
      <c r="I944" s="107" t="s">
        <v>13113</v>
      </c>
    </row>
    <row r="945" spans="5:9" ht="15" x14ac:dyDescent="0.25">
      <c r="E945">
        <v>101038</v>
      </c>
      <c r="F945" t="s">
        <v>19738</v>
      </c>
      <c r="H945" s="107" t="s">
        <v>1090</v>
      </c>
      <c r="I945" s="107" t="s">
        <v>13114</v>
      </c>
    </row>
    <row r="946" spans="5:9" ht="15" x14ac:dyDescent="0.25">
      <c r="E946">
        <v>101039</v>
      </c>
      <c r="F946" t="s">
        <v>668</v>
      </c>
      <c r="H946" s="107" t="s">
        <v>1091</v>
      </c>
      <c r="I946" s="107" t="s">
        <v>13115</v>
      </c>
    </row>
    <row r="947" spans="5:9" ht="15" x14ac:dyDescent="0.25">
      <c r="E947">
        <v>101040</v>
      </c>
      <c r="F947" t="s">
        <v>19739</v>
      </c>
      <c r="H947" s="107" t="s">
        <v>1092</v>
      </c>
      <c r="I947" s="107" t="s">
        <v>13116</v>
      </c>
    </row>
    <row r="948" spans="5:9" ht="15" x14ac:dyDescent="0.25">
      <c r="E948">
        <v>101041</v>
      </c>
      <c r="F948" t="s">
        <v>19740</v>
      </c>
      <c r="H948" s="107" t="s">
        <v>1093</v>
      </c>
      <c r="I948" s="107" t="s">
        <v>13117</v>
      </c>
    </row>
    <row r="949" spans="5:9" ht="15" x14ac:dyDescent="0.25">
      <c r="E949">
        <v>101042</v>
      </c>
      <c r="F949" t="s">
        <v>19741</v>
      </c>
      <c r="H949" s="107" t="s">
        <v>1094</v>
      </c>
      <c r="I949" s="107" t="s">
        <v>13118</v>
      </c>
    </row>
    <row r="950" spans="5:9" ht="15" x14ac:dyDescent="0.25">
      <c r="E950">
        <v>101043</v>
      </c>
      <c r="F950" t="s">
        <v>19742</v>
      </c>
      <c r="H950" s="107" t="s">
        <v>1095</v>
      </c>
      <c r="I950" s="107" t="s">
        <v>13119</v>
      </c>
    </row>
    <row r="951" spans="5:9" ht="15" x14ac:dyDescent="0.25">
      <c r="E951">
        <v>101044</v>
      </c>
      <c r="F951" t="s">
        <v>19743</v>
      </c>
      <c r="H951" s="107" t="s">
        <v>1096</v>
      </c>
      <c r="I951" s="107" t="s">
        <v>13120</v>
      </c>
    </row>
    <row r="952" spans="5:9" ht="15" x14ac:dyDescent="0.25">
      <c r="E952">
        <v>101045</v>
      </c>
      <c r="F952" t="s">
        <v>19744</v>
      </c>
      <c r="H952" s="107" t="s">
        <v>1097</v>
      </c>
      <c r="I952" s="107" t="s">
        <v>13121</v>
      </c>
    </row>
    <row r="953" spans="5:9" ht="15" x14ac:dyDescent="0.25">
      <c r="E953">
        <v>101046</v>
      </c>
      <c r="F953" t="s">
        <v>19745</v>
      </c>
      <c r="H953" s="107" t="s">
        <v>1098</v>
      </c>
      <c r="I953" s="107" t="s">
        <v>13122</v>
      </c>
    </row>
    <row r="954" spans="5:9" ht="15" x14ac:dyDescent="0.25">
      <c r="E954">
        <v>101047</v>
      </c>
      <c r="F954" t="s">
        <v>19746</v>
      </c>
      <c r="H954" s="107" t="s">
        <v>1100</v>
      </c>
      <c r="I954" s="107" t="s">
        <v>13123</v>
      </c>
    </row>
    <row r="955" spans="5:9" ht="15" x14ac:dyDescent="0.25">
      <c r="E955">
        <v>101048</v>
      </c>
      <c r="F955" t="s">
        <v>19747</v>
      </c>
      <c r="H955" s="107" t="s">
        <v>1101</v>
      </c>
      <c r="I955" s="107" t="s">
        <v>13124</v>
      </c>
    </row>
    <row r="956" spans="5:9" ht="15" x14ac:dyDescent="0.25">
      <c r="E956">
        <v>101049</v>
      </c>
      <c r="F956" t="s">
        <v>19748</v>
      </c>
      <c r="H956" s="107" t="s">
        <v>1102</v>
      </c>
      <c r="I956" s="107" t="s">
        <v>13125</v>
      </c>
    </row>
    <row r="957" spans="5:9" ht="15" x14ac:dyDescent="0.25">
      <c r="E957">
        <v>101050</v>
      </c>
      <c r="F957" t="s">
        <v>19749</v>
      </c>
      <c r="H957" s="107" t="s">
        <v>1103</v>
      </c>
      <c r="I957" s="107" t="s">
        <v>13126</v>
      </c>
    </row>
    <row r="958" spans="5:9" ht="15" x14ac:dyDescent="0.25">
      <c r="E958">
        <v>101052</v>
      </c>
      <c r="F958" t="s">
        <v>19750</v>
      </c>
      <c r="H958" s="107" t="s">
        <v>1104</v>
      </c>
      <c r="I958" s="107" t="s">
        <v>13127</v>
      </c>
    </row>
    <row r="959" spans="5:9" ht="15" x14ac:dyDescent="0.25">
      <c r="E959">
        <v>101053</v>
      </c>
      <c r="F959" t="s">
        <v>19751</v>
      </c>
      <c r="H959" s="107" t="s">
        <v>1105</v>
      </c>
      <c r="I959" s="107" t="s">
        <v>13128</v>
      </c>
    </row>
    <row r="960" spans="5:9" ht="15" x14ac:dyDescent="0.25">
      <c r="E960">
        <v>101054</v>
      </c>
      <c r="F960" t="s">
        <v>19752</v>
      </c>
      <c r="H960" s="107" t="s">
        <v>1106</v>
      </c>
      <c r="I960" s="107" t="s">
        <v>13129</v>
      </c>
    </row>
    <row r="961" spans="5:9" ht="15" x14ac:dyDescent="0.25">
      <c r="E961">
        <v>101055</v>
      </c>
      <c r="F961" t="s">
        <v>19753</v>
      </c>
      <c r="H961" s="107" t="s">
        <v>1107</v>
      </c>
      <c r="I961" s="107" t="s">
        <v>13130</v>
      </c>
    </row>
    <row r="962" spans="5:9" ht="15" x14ac:dyDescent="0.25">
      <c r="E962">
        <v>101056</v>
      </c>
      <c r="F962" t="s">
        <v>19754</v>
      </c>
      <c r="H962" s="107" t="s">
        <v>1108</v>
      </c>
      <c r="I962" s="107" t="s">
        <v>13131</v>
      </c>
    </row>
    <row r="963" spans="5:9" ht="15" x14ac:dyDescent="0.25">
      <c r="E963">
        <v>101057</v>
      </c>
      <c r="F963" t="s">
        <v>19755</v>
      </c>
      <c r="H963" s="107" t="s">
        <v>1109</v>
      </c>
      <c r="I963" s="107" t="s">
        <v>13132</v>
      </c>
    </row>
    <row r="964" spans="5:9" ht="15" x14ac:dyDescent="0.25">
      <c r="E964">
        <v>101058</v>
      </c>
      <c r="F964" t="s">
        <v>19756</v>
      </c>
      <c r="H964" s="107" t="s">
        <v>1110</v>
      </c>
      <c r="I964" s="107" t="s">
        <v>13133</v>
      </c>
    </row>
    <row r="965" spans="5:9" ht="15" x14ac:dyDescent="0.25">
      <c r="E965">
        <v>101059</v>
      </c>
      <c r="F965" t="s">
        <v>23743</v>
      </c>
      <c r="H965" s="107" t="s">
        <v>1111</v>
      </c>
      <c r="I965" s="107" t="s">
        <v>13134</v>
      </c>
    </row>
    <row r="966" spans="5:9" ht="15" x14ac:dyDescent="0.25">
      <c r="E966">
        <v>101060</v>
      </c>
      <c r="F966" t="s">
        <v>19757</v>
      </c>
      <c r="H966" s="107" t="s">
        <v>1112</v>
      </c>
      <c r="I966" s="107" t="s">
        <v>13135</v>
      </c>
    </row>
    <row r="967" spans="5:9" ht="15" x14ac:dyDescent="0.25">
      <c r="E967">
        <v>101061</v>
      </c>
      <c r="F967" t="s">
        <v>19758</v>
      </c>
      <c r="H967" s="107" t="s">
        <v>1113</v>
      </c>
      <c r="I967" s="107" t="s">
        <v>13136</v>
      </c>
    </row>
    <row r="968" spans="5:9" ht="15" x14ac:dyDescent="0.25">
      <c r="E968">
        <v>101062</v>
      </c>
      <c r="F968" t="s">
        <v>19759</v>
      </c>
      <c r="H968" s="107" t="s">
        <v>1114</v>
      </c>
      <c r="I968" s="107" t="s">
        <v>13137</v>
      </c>
    </row>
    <row r="969" spans="5:9" ht="15" x14ac:dyDescent="0.25">
      <c r="E969">
        <v>101063</v>
      </c>
      <c r="F969" t="s">
        <v>19760</v>
      </c>
      <c r="H969" s="107" t="s">
        <v>1115</v>
      </c>
      <c r="I969" s="107" t="s">
        <v>13138</v>
      </c>
    </row>
    <row r="970" spans="5:9" ht="15" x14ac:dyDescent="0.25">
      <c r="E970">
        <v>101064</v>
      </c>
      <c r="F970" t="s">
        <v>19761</v>
      </c>
      <c r="H970" s="107" t="s">
        <v>1116</v>
      </c>
      <c r="I970" s="107" t="s">
        <v>13139</v>
      </c>
    </row>
    <row r="971" spans="5:9" ht="15" x14ac:dyDescent="0.25">
      <c r="E971">
        <v>101065</v>
      </c>
      <c r="F971" t="s">
        <v>19762</v>
      </c>
      <c r="H971" s="107" t="s">
        <v>1117</v>
      </c>
      <c r="I971" s="107" t="s">
        <v>13140</v>
      </c>
    </row>
    <row r="972" spans="5:9" ht="15" x14ac:dyDescent="0.25">
      <c r="E972">
        <v>101067</v>
      </c>
      <c r="F972" t="s">
        <v>19763</v>
      </c>
      <c r="H972" s="107" t="s">
        <v>1118</v>
      </c>
      <c r="I972" s="107" t="s">
        <v>13141</v>
      </c>
    </row>
    <row r="973" spans="5:9" ht="15" x14ac:dyDescent="0.25">
      <c r="E973">
        <v>101068</v>
      </c>
      <c r="F973" t="s">
        <v>19764</v>
      </c>
      <c r="H973" s="107" t="s">
        <v>1119</v>
      </c>
      <c r="I973" s="107" t="s">
        <v>13142</v>
      </c>
    </row>
    <row r="974" spans="5:9" ht="15" x14ac:dyDescent="0.25">
      <c r="E974">
        <v>101069</v>
      </c>
      <c r="F974" t="s">
        <v>19765</v>
      </c>
      <c r="H974" s="107" t="s">
        <v>1120</v>
      </c>
      <c r="I974" s="107" t="s">
        <v>13143</v>
      </c>
    </row>
    <row r="975" spans="5:9" ht="15" x14ac:dyDescent="0.25">
      <c r="E975">
        <v>101070</v>
      </c>
      <c r="F975" t="s">
        <v>19766</v>
      </c>
      <c r="H975" s="107" t="s">
        <v>1121</v>
      </c>
      <c r="I975" s="107" t="s">
        <v>13144</v>
      </c>
    </row>
    <row r="976" spans="5:9" ht="15" x14ac:dyDescent="0.25">
      <c r="E976">
        <v>101071</v>
      </c>
      <c r="F976" t="s">
        <v>19767</v>
      </c>
      <c r="H976" s="107" t="s">
        <v>1122</v>
      </c>
      <c r="I976" s="107" t="s">
        <v>13145</v>
      </c>
    </row>
    <row r="977" spans="5:9" ht="15" x14ac:dyDescent="0.25">
      <c r="E977">
        <v>101072</v>
      </c>
      <c r="F977" t="s">
        <v>19768</v>
      </c>
      <c r="H977" s="107" t="s">
        <v>1123</v>
      </c>
      <c r="I977" s="107" t="s">
        <v>13146</v>
      </c>
    </row>
    <row r="978" spans="5:9" ht="15" x14ac:dyDescent="0.25">
      <c r="E978">
        <v>101073</v>
      </c>
      <c r="F978" t="s">
        <v>23744</v>
      </c>
      <c r="H978" s="107" t="s">
        <v>1124</v>
      </c>
      <c r="I978" s="107" t="s">
        <v>13147</v>
      </c>
    </row>
    <row r="979" spans="5:9" ht="15" x14ac:dyDescent="0.25">
      <c r="E979">
        <v>101074</v>
      </c>
      <c r="F979" t="s">
        <v>19769</v>
      </c>
      <c r="H979" s="107" t="s">
        <v>1125</v>
      </c>
      <c r="I979" s="107" t="s">
        <v>13148</v>
      </c>
    </row>
    <row r="980" spans="5:9" ht="15" x14ac:dyDescent="0.25">
      <c r="E980">
        <v>101075</v>
      </c>
      <c r="F980" t="s">
        <v>19770</v>
      </c>
      <c r="H980" s="107" t="s">
        <v>1126</v>
      </c>
      <c r="I980" s="107" t="s">
        <v>13149</v>
      </c>
    </row>
    <row r="981" spans="5:9" ht="15" x14ac:dyDescent="0.25">
      <c r="E981">
        <v>101076</v>
      </c>
      <c r="F981" t="s">
        <v>19771</v>
      </c>
      <c r="H981" s="107" t="s">
        <v>1127</v>
      </c>
      <c r="I981" s="107" t="s">
        <v>13150</v>
      </c>
    </row>
    <row r="982" spans="5:9" ht="15" x14ac:dyDescent="0.25">
      <c r="E982">
        <v>101078</v>
      </c>
      <c r="F982" t="s">
        <v>19772</v>
      </c>
      <c r="H982" s="107" t="s">
        <v>1128</v>
      </c>
      <c r="I982" s="107" t="s">
        <v>13151</v>
      </c>
    </row>
    <row r="983" spans="5:9" ht="15" x14ac:dyDescent="0.25">
      <c r="E983">
        <v>101079</v>
      </c>
      <c r="F983" t="s">
        <v>19773</v>
      </c>
      <c r="H983" s="107" t="s">
        <v>1130</v>
      </c>
      <c r="I983" s="107" t="s">
        <v>13152</v>
      </c>
    </row>
    <row r="984" spans="5:9" ht="15" x14ac:dyDescent="0.25">
      <c r="E984">
        <v>101081</v>
      </c>
      <c r="F984" t="s">
        <v>19774</v>
      </c>
      <c r="H984" s="107" t="s">
        <v>1131</v>
      </c>
      <c r="I984" s="107" t="s">
        <v>13153</v>
      </c>
    </row>
    <row r="985" spans="5:9" ht="15" x14ac:dyDescent="0.25">
      <c r="E985">
        <v>101082</v>
      </c>
      <c r="F985" t="s">
        <v>19775</v>
      </c>
      <c r="H985" s="107" t="s">
        <v>1132</v>
      </c>
      <c r="I985" s="107" t="s">
        <v>13154</v>
      </c>
    </row>
    <row r="986" spans="5:9" ht="15" x14ac:dyDescent="0.25">
      <c r="E986">
        <v>101083</v>
      </c>
      <c r="F986" t="s">
        <v>19776</v>
      </c>
      <c r="H986" s="107" t="s">
        <v>1133</v>
      </c>
      <c r="I986" s="107" t="s">
        <v>13155</v>
      </c>
    </row>
    <row r="987" spans="5:9" ht="15" x14ac:dyDescent="0.25">
      <c r="E987">
        <v>101084</v>
      </c>
      <c r="F987" t="s">
        <v>23745</v>
      </c>
      <c r="H987" s="107" t="s">
        <v>1135</v>
      </c>
      <c r="I987" s="107" t="s">
        <v>13156</v>
      </c>
    </row>
    <row r="988" spans="5:9" ht="15" x14ac:dyDescent="0.25">
      <c r="E988">
        <v>101086</v>
      </c>
      <c r="F988" t="s">
        <v>19777</v>
      </c>
      <c r="H988" s="107" t="s">
        <v>1136</v>
      </c>
      <c r="I988" s="107" t="s">
        <v>13157</v>
      </c>
    </row>
    <row r="989" spans="5:9" ht="15" x14ac:dyDescent="0.25">
      <c r="E989">
        <v>101087</v>
      </c>
      <c r="F989" t="s">
        <v>19778</v>
      </c>
      <c r="H989" s="107" t="s">
        <v>1137</v>
      </c>
      <c r="I989" s="107" t="s">
        <v>13158</v>
      </c>
    </row>
    <row r="990" spans="5:9" ht="15" x14ac:dyDescent="0.25">
      <c r="E990">
        <v>101088</v>
      </c>
      <c r="F990" t="s">
        <v>19779</v>
      </c>
      <c r="H990" s="107" t="s">
        <v>1138</v>
      </c>
      <c r="I990" s="107" t="s">
        <v>13159</v>
      </c>
    </row>
    <row r="991" spans="5:9" ht="15" x14ac:dyDescent="0.25">
      <c r="E991">
        <v>101089</v>
      </c>
      <c r="F991" t="s">
        <v>19780</v>
      </c>
      <c r="H991" s="107" t="s">
        <v>1139</v>
      </c>
      <c r="I991" s="107" t="s">
        <v>13160</v>
      </c>
    </row>
    <row r="992" spans="5:9" ht="15" x14ac:dyDescent="0.25">
      <c r="E992">
        <v>101090</v>
      </c>
      <c r="F992" t="s">
        <v>19781</v>
      </c>
      <c r="H992" s="107" t="s">
        <v>1140</v>
      </c>
      <c r="I992" s="107" t="s">
        <v>13161</v>
      </c>
    </row>
    <row r="993" spans="5:9" ht="15" x14ac:dyDescent="0.25">
      <c r="E993">
        <v>101092</v>
      </c>
      <c r="F993" t="s">
        <v>19782</v>
      </c>
      <c r="H993" s="107" t="s">
        <v>1141</v>
      </c>
      <c r="I993" s="107" t="s">
        <v>13162</v>
      </c>
    </row>
    <row r="994" spans="5:9" ht="15" x14ac:dyDescent="0.25">
      <c r="E994">
        <v>101093</v>
      </c>
      <c r="F994" t="s">
        <v>19783</v>
      </c>
      <c r="H994" s="107" t="s">
        <v>1142</v>
      </c>
      <c r="I994" s="107" t="s">
        <v>13163</v>
      </c>
    </row>
    <row r="995" spans="5:9" ht="15" x14ac:dyDescent="0.25">
      <c r="E995">
        <v>101094</v>
      </c>
      <c r="F995" t="s">
        <v>9184</v>
      </c>
      <c r="H995" s="107" t="s">
        <v>1143</v>
      </c>
      <c r="I995" s="107" t="s">
        <v>13164</v>
      </c>
    </row>
    <row r="996" spans="5:9" ht="15" x14ac:dyDescent="0.25">
      <c r="E996">
        <v>101095</v>
      </c>
      <c r="F996" t="s">
        <v>19784</v>
      </c>
      <c r="H996" s="107" t="s">
        <v>1144</v>
      </c>
      <c r="I996" s="107" t="s">
        <v>13165</v>
      </c>
    </row>
    <row r="997" spans="5:9" ht="15" x14ac:dyDescent="0.25">
      <c r="E997">
        <v>101096</v>
      </c>
      <c r="F997" t="s">
        <v>19785</v>
      </c>
      <c r="H997" s="107" t="s">
        <v>1145</v>
      </c>
      <c r="I997" s="107" t="s">
        <v>13166</v>
      </c>
    </row>
    <row r="998" spans="5:9" ht="15" x14ac:dyDescent="0.25">
      <c r="E998">
        <v>101097</v>
      </c>
      <c r="F998" t="s">
        <v>23746</v>
      </c>
      <c r="H998" s="107" t="s">
        <v>1146</v>
      </c>
      <c r="I998" s="107" t="s">
        <v>13167</v>
      </c>
    </row>
    <row r="999" spans="5:9" ht="15" x14ac:dyDescent="0.25">
      <c r="E999">
        <v>101098</v>
      </c>
      <c r="F999" t="s">
        <v>23747</v>
      </c>
      <c r="H999" s="107" t="s">
        <v>1147</v>
      </c>
      <c r="I999" s="107" t="s">
        <v>13168</v>
      </c>
    </row>
    <row r="1000" spans="5:9" ht="15" x14ac:dyDescent="0.25">
      <c r="E1000">
        <v>101099</v>
      </c>
      <c r="F1000" t="s">
        <v>19786</v>
      </c>
      <c r="H1000" s="107" t="s">
        <v>1148</v>
      </c>
      <c r="I1000" s="107" t="s">
        <v>13161</v>
      </c>
    </row>
    <row r="1001" spans="5:9" ht="15" x14ac:dyDescent="0.25">
      <c r="E1001">
        <v>101100</v>
      </c>
      <c r="F1001" t="s">
        <v>19787</v>
      </c>
      <c r="H1001" s="107" t="s">
        <v>1149</v>
      </c>
      <c r="I1001" s="107" t="s">
        <v>13169</v>
      </c>
    </row>
    <row r="1002" spans="5:9" ht="15" x14ac:dyDescent="0.25">
      <c r="E1002">
        <v>101101</v>
      </c>
      <c r="F1002" t="s">
        <v>19788</v>
      </c>
      <c r="H1002" s="107" t="s">
        <v>1150</v>
      </c>
      <c r="I1002" s="107" t="s">
        <v>13170</v>
      </c>
    </row>
    <row r="1003" spans="5:9" ht="15" x14ac:dyDescent="0.25">
      <c r="E1003">
        <v>101102</v>
      </c>
      <c r="F1003" t="s">
        <v>19789</v>
      </c>
      <c r="H1003" s="107" t="s">
        <v>1151</v>
      </c>
      <c r="I1003" s="107" t="s">
        <v>13171</v>
      </c>
    </row>
    <row r="1004" spans="5:9" ht="15" x14ac:dyDescent="0.25">
      <c r="E1004">
        <v>101103</v>
      </c>
      <c r="F1004" t="s">
        <v>19790</v>
      </c>
      <c r="H1004" s="107" t="s">
        <v>1152</v>
      </c>
      <c r="I1004" s="107" t="s">
        <v>13172</v>
      </c>
    </row>
    <row r="1005" spans="5:9" ht="15" x14ac:dyDescent="0.25">
      <c r="E1005">
        <v>101104</v>
      </c>
      <c r="F1005" t="s">
        <v>19791</v>
      </c>
      <c r="H1005" s="107" t="s">
        <v>1153</v>
      </c>
      <c r="I1005" s="107" t="s">
        <v>13173</v>
      </c>
    </row>
    <row r="1006" spans="5:9" ht="15" x14ac:dyDescent="0.25">
      <c r="E1006">
        <v>101105</v>
      </c>
      <c r="F1006" t="s">
        <v>19792</v>
      </c>
      <c r="H1006" s="107" t="s">
        <v>1154</v>
      </c>
      <c r="I1006" s="107" t="s">
        <v>13174</v>
      </c>
    </row>
    <row r="1007" spans="5:9" ht="15" x14ac:dyDescent="0.25">
      <c r="E1007">
        <v>101106</v>
      </c>
      <c r="F1007" t="s">
        <v>19793</v>
      </c>
      <c r="H1007" s="107" t="s">
        <v>1155</v>
      </c>
      <c r="I1007" s="107" t="s">
        <v>13175</v>
      </c>
    </row>
    <row r="1008" spans="5:9" ht="15" x14ac:dyDescent="0.25">
      <c r="E1008">
        <v>101107</v>
      </c>
      <c r="F1008" t="s">
        <v>19794</v>
      </c>
      <c r="H1008" s="107" t="s">
        <v>1156</v>
      </c>
      <c r="I1008" s="107" t="s">
        <v>13176</v>
      </c>
    </row>
    <row r="1009" spans="5:9" ht="15" x14ac:dyDescent="0.25">
      <c r="E1009">
        <v>101108</v>
      </c>
      <c r="F1009" t="s">
        <v>723</v>
      </c>
      <c r="H1009" s="107" t="s">
        <v>1157</v>
      </c>
      <c r="I1009" s="107" t="s">
        <v>13158</v>
      </c>
    </row>
    <row r="1010" spans="5:9" ht="15" x14ac:dyDescent="0.25">
      <c r="E1010">
        <v>101109</v>
      </c>
      <c r="F1010" t="s">
        <v>19795</v>
      </c>
      <c r="H1010" s="107" t="s">
        <v>1158</v>
      </c>
      <c r="I1010" s="107" t="s">
        <v>13177</v>
      </c>
    </row>
    <row r="1011" spans="5:9" ht="15" x14ac:dyDescent="0.25">
      <c r="E1011">
        <v>101110</v>
      </c>
      <c r="F1011" t="s">
        <v>23748</v>
      </c>
      <c r="H1011" s="107" t="s">
        <v>1159</v>
      </c>
      <c r="I1011" s="107" t="s">
        <v>13178</v>
      </c>
    </row>
    <row r="1012" spans="5:9" ht="15" x14ac:dyDescent="0.25">
      <c r="E1012">
        <v>101111</v>
      </c>
      <c r="F1012" t="s">
        <v>19796</v>
      </c>
      <c r="H1012" s="107" t="s">
        <v>1160</v>
      </c>
      <c r="I1012" s="107" t="s">
        <v>13179</v>
      </c>
    </row>
    <row r="1013" spans="5:9" ht="15" x14ac:dyDescent="0.25">
      <c r="E1013">
        <v>101112</v>
      </c>
      <c r="F1013" t="s">
        <v>19797</v>
      </c>
      <c r="H1013" s="107" t="s">
        <v>1161</v>
      </c>
      <c r="I1013" s="107" t="s">
        <v>13180</v>
      </c>
    </row>
    <row r="1014" spans="5:9" ht="15" x14ac:dyDescent="0.25">
      <c r="E1014">
        <v>101113</v>
      </c>
      <c r="F1014" t="s">
        <v>19798</v>
      </c>
      <c r="H1014" s="107" t="s">
        <v>1162</v>
      </c>
      <c r="I1014" s="107" t="s">
        <v>13181</v>
      </c>
    </row>
    <row r="1015" spans="5:9" ht="15" x14ac:dyDescent="0.25">
      <c r="E1015">
        <v>101114</v>
      </c>
      <c r="F1015" t="s">
        <v>19799</v>
      </c>
      <c r="H1015" s="107" t="s">
        <v>1163</v>
      </c>
      <c r="I1015" s="107" t="s">
        <v>13182</v>
      </c>
    </row>
    <row r="1016" spans="5:9" ht="15" x14ac:dyDescent="0.25">
      <c r="E1016">
        <v>101115</v>
      </c>
      <c r="F1016" t="s">
        <v>19800</v>
      </c>
      <c r="H1016" s="107" t="s">
        <v>1164</v>
      </c>
      <c r="I1016" s="107" t="s">
        <v>13183</v>
      </c>
    </row>
    <row r="1017" spans="5:9" ht="15" x14ac:dyDescent="0.25">
      <c r="E1017">
        <v>101116</v>
      </c>
      <c r="F1017" t="s">
        <v>19801</v>
      </c>
      <c r="H1017" s="107" t="s">
        <v>1165</v>
      </c>
      <c r="I1017" s="107" t="s">
        <v>13184</v>
      </c>
    </row>
    <row r="1018" spans="5:9" ht="15" x14ac:dyDescent="0.25">
      <c r="E1018">
        <v>101119</v>
      </c>
      <c r="F1018" t="s">
        <v>19802</v>
      </c>
      <c r="H1018" s="107" t="s">
        <v>1166</v>
      </c>
      <c r="I1018" s="107" t="s">
        <v>13185</v>
      </c>
    </row>
    <row r="1019" spans="5:9" ht="15" x14ac:dyDescent="0.25">
      <c r="E1019">
        <v>101120</v>
      </c>
      <c r="F1019" t="s">
        <v>19803</v>
      </c>
      <c r="H1019" s="107" t="s">
        <v>1167</v>
      </c>
      <c r="I1019" s="107" t="s">
        <v>13186</v>
      </c>
    </row>
    <row r="1020" spans="5:9" ht="15" x14ac:dyDescent="0.25">
      <c r="E1020">
        <v>101121</v>
      </c>
      <c r="F1020" t="s">
        <v>19804</v>
      </c>
      <c r="H1020" s="107" t="s">
        <v>1168</v>
      </c>
      <c r="I1020" s="107" t="s">
        <v>13187</v>
      </c>
    </row>
    <row r="1021" spans="5:9" ht="15" x14ac:dyDescent="0.25">
      <c r="E1021">
        <v>101122</v>
      </c>
      <c r="F1021" t="s">
        <v>19805</v>
      </c>
      <c r="H1021" s="107" t="s">
        <v>1169</v>
      </c>
      <c r="I1021" s="107" t="s">
        <v>13188</v>
      </c>
    </row>
    <row r="1022" spans="5:9" ht="15" x14ac:dyDescent="0.25">
      <c r="E1022">
        <v>101123</v>
      </c>
      <c r="F1022" t="s">
        <v>19806</v>
      </c>
      <c r="H1022" s="107" t="s">
        <v>1170</v>
      </c>
      <c r="I1022" s="107" t="s">
        <v>13189</v>
      </c>
    </row>
    <row r="1023" spans="5:9" ht="15" x14ac:dyDescent="0.25">
      <c r="E1023">
        <v>101124</v>
      </c>
      <c r="F1023" t="s">
        <v>19807</v>
      </c>
      <c r="H1023" s="107" t="s">
        <v>1171</v>
      </c>
      <c r="I1023" s="107" t="s">
        <v>13190</v>
      </c>
    </row>
    <row r="1024" spans="5:9" ht="15" x14ac:dyDescent="0.25">
      <c r="E1024">
        <v>101125</v>
      </c>
      <c r="F1024" t="s">
        <v>19808</v>
      </c>
      <c r="H1024" s="107" t="s">
        <v>1172</v>
      </c>
      <c r="I1024" s="107" t="s">
        <v>13191</v>
      </c>
    </row>
    <row r="1025" spans="5:9" ht="15" x14ac:dyDescent="0.25">
      <c r="E1025">
        <v>101126</v>
      </c>
      <c r="F1025" t="s">
        <v>23749</v>
      </c>
      <c r="H1025" s="107" t="s">
        <v>1173</v>
      </c>
      <c r="I1025" s="107" t="s">
        <v>13192</v>
      </c>
    </row>
    <row r="1026" spans="5:9" ht="15" x14ac:dyDescent="0.25">
      <c r="E1026">
        <v>101127</v>
      </c>
      <c r="F1026" t="s">
        <v>23750</v>
      </c>
      <c r="H1026" s="107" t="s">
        <v>1174</v>
      </c>
      <c r="I1026" s="107" t="s">
        <v>13193</v>
      </c>
    </row>
    <row r="1027" spans="5:9" ht="15" x14ac:dyDescent="0.25">
      <c r="E1027">
        <v>101128</v>
      </c>
      <c r="F1027" t="s">
        <v>19809</v>
      </c>
      <c r="H1027" s="107" t="s">
        <v>1176</v>
      </c>
      <c r="I1027" s="107" t="s">
        <v>13181</v>
      </c>
    </row>
    <row r="1028" spans="5:9" ht="15" x14ac:dyDescent="0.25">
      <c r="E1028">
        <v>101129</v>
      </c>
      <c r="F1028" t="s">
        <v>23751</v>
      </c>
      <c r="H1028" s="107" t="s">
        <v>1178</v>
      </c>
      <c r="I1028" s="107" t="s">
        <v>13194</v>
      </c>
    </row>
    <row r="1029" spans="5:9" ht="15" x14ac:dyDescent="0.25">
      <c r="E1029">
        <v>101130</v>
      </c>
      <c r="F1029" t="s">
        <v>19810</v>
      </c>
      <c r="H1029" s="107" t="s">
        <v>1179</v>
      </c>
      <c r="I1029" s="107" t="s">
        <v>13195</v>
      </c>
    </row>
    <row r="1030" spans="5:9" ht="15" x14ac:dyDescent="0.25">
      <c r="E1030">
        <v>101131</v>
      </c>
      <c r="F1030" t="s">
        <v>19811</v>
      </c>
      <c r="H1030" s="107" t="s">
        <v>1180</v>
      </c>
      <c r="I1030" s="107" t="s">
        <v>13196</v>
      </c>
    </row>
    <row r="1031" spans="5:9" ht="15" x14ac:dyDescent="0.25">
      <c r="E1031">
        <v>101132</v>
      </c>
      <c r="F1031" t="s">
        <v>19812</v>
      </c>
      <c r="H1031" s="107" t="s">
        <v>1181</v>
      </c>
      <c r="I1031" s="107" t="s">
        <v>13197</v>
      </c>
    </row>
    <row r="1032" spans="5:9" ht="15" x14ac:dyDescent="0.25">
      <c r="E1032">
        <v>101133</v>
      </c>
      <c r="F1032" t="s">
        <v>738</v>
      </c>
      <c r="H1032" s="107" t="s">
        <v>1182</v>
      </c>
      <c r="I1032" s="107" t="s">
        <v>13198</v>
      </c>
    </row>
    <row r="1033" spans="5:9" ht="15" x14ac:dyDescent="0.25">
      <c r="E1033">
        <v>101134</v>
      </c>
      <c r="F1033" t="s">
        <v>19813</v>
      </c>
      <c r="H1033" s="107" t="s">
        <v>1183</v>
      </c>
      <c r="I1033" s="107" t="s">
        <v>13199</v>
      </c>
    </row>
    <row r="1034" spans="5:9" ht="15" x14ac:dyDescent="0.25">
      <c r="E1034">
        <v>101135</v>
      </c>
      <c r="F1034" t="s">
        <v>19814</v>
      </c>
      <c r="H1034" s="107" t="s">
        <v>1184</v>
      </c>
      <c r="I1034" s="107" t="s">
        <v>13200</v>
      </c>
    </row>
    <row r="1035" spans="5:9" ht="15" x14ac:dyDescent="0.25">
      <c r="E1035">
        <v>101136</v>
      </c>
      <c r="F1035" t="s">
        <v>23752</v>
      </c>
      <c r="H1035" s="107" t="s">
        <v>1185</v>
      </c>
      <c r="I1035" s="107" t="s">
        <v>13201</v>
      </c>
    </row>
    <row r="1036" spans="5:9" ht="15" x14ac:dyDescent="0.25">
      <c r="E1036">
        <v>101137</v>
      </c>
      <c r="F1036" t="s">
        <v>19815</v>
      </c>
      <c r="H1036" s="107" t="s">
        <v>1186</v>
      </c>
      <c r="I1036" s="107" t="s">
        <v>13202</v>
      </c>
    </row>
    <row r="1037" spans="5:9" ht="15" x14ac:dyDescent="0.25">
      <c r="E1037">
        <v>101138</v>
      </c>
      <c r="F1037" t="s">
        <v>19816</v>
      </c>
      <c r="H1037" s="107" t="s">
        <v>1187</v>
      </c>
      <c r="I1037" s="107" t="s">
        <v>13203</v>
      </c>
    </row>
    <row r="1038" spans="5:9" ht="15" x14ac:dyDescent="0.25">
      <c r="E1038">
        <v>101140</v>
      </c>
      <c r="F1038" t="s">
        <v>19817</v>
      </c>
      <c r="H1038" s="107" t="s">
        <v>1188</v>
      </c>
      <c r="I1038" s="107" t="s">
        <v>13204</v>
      </c>
    </row>
    <row r="1039" spans="5:9" ht="15" x14ac:dyDescent="0.25">
      <c r="E1039">
        <v>101141</v>
      </c>
      <c r="F1039" t="s">
        <v>19818</v>
      </c>
      <c r="H1039" s="107" t="s">
        <v>1189</v>
      </c>
      <c r="I1039" s="107" t="s">
        <v>13205</v>
      </c>
    </row>
    <row r="1040" spans="5:9" ht="15" x14ac:dyDescent="0.25">
      <c r="E1040">
        <v>101142</v>
      </c>
      <c r="F1040" t="s">
        <v>19819</v>
      </c>
      <c r="H1040" s="107" t="s">
        <v>1190</v>
      </c>
      <c r="I1040" s="107" t="s">
        <v>13206</v>
      </c>
    </row>
    <row r="1041" spans="5:9" ht="15" x14ac:dyDescent="0.25">
      <c r="E1041">
        <v>101143</v>
      </c>
      <c r="F1041" t="s">
        <v>19820</v>
      </c>
      <c r="H1041" s="107" t="s">
        <v>1191</v>
      </c>
      <c r="I1041" s="107" t="s">
        <v>13207</v>
      </c>
    </row>
    <row r="1042" spans="5:9" ht="15" x14ac:dyDescent="0.25">
      <c r="E1042">
        <v>101144</v>
      </c>
      <c r="F1042" t="s">
        <v>744</v>
      </c>
      <c r="H1042" s="107" t="s">
        <v>1192</v>
      </c>
      <c r="I1042" s="107" t="s">
        <v>13208</v>
      </c>
    </row>
    <row r="1043" spans="5:9" ht="15" x14ac:dyDescent="0.25">
      <c r="E1043">
        <v>101145</v>
      </c>
      <c r="F1043" t="s">
        <v>19821</v>
      </c>
      <c r="H1043" s="107" t="s">
        <v>1193</v>
      </c>
      <c r="I1043" s="107" t="s">
        <v>13209</v>
      </c>
    </row>
    <row r="1044" spans="5:9" ht="15" x14ac:dyDescent="0.25">
      <c r="E1044">
        <v>101146</v>
      </c>
      <c r="F1044" t="s">
        <v>19822</v>
      </c>
      <c r="H1044" s="107" t="s">
        <v>1194</v>
      </c>
      <c r="I1044" s="107" t="s">
        <v>13210</v>
      </c>
    </row>
    <row r="1045" spans="5:9" ht="15" x14ac:dyDescent="0.25">
      <c r="E1045">
        <v>101147</v>
      </c>
      <c r="F1045" t="s">
        <v>19823</v>
      </c>
      <c r="H1045" s="107" t="s">
        <v>1195</v>
      </c>
      <c r="I1045" s="107" t="s">
        <v>13211</v>
      </c>
    </row>
    <row r="1046" spans="5:9" ht="15" x14ac:dyDescent="0.25">
      <c r="E1046">
        <v>101148</v>
      </c>
      <c r="F1046" t="s">
        <v>19824</v>
      </c>
      <c r="H1046" s="107" t="s">
        <v>1196</v>
      </c>
      <c r="I1046" s="107" t="s">
        <v>13212</v>
      </c>
    </row>
    <row r="1047" spans="5:9" ht="15" x14ac:dyDescent="0.25">
      <c r="E1047">
        <v>101149</v>
      </c>
      <c r="F1047" t="s">
        <v>19825</v>
      </c>
      <c r="H1047" s="107" t="s">
        <v>1197</v>
      </c>
      <c r="I1047" s="107" t="s">
        <v>13213</v>
      </c>
    </row>
    <row r="1048" spans="5:9" ht="15" x14ac:dyDescent="0.25">
      <c r="E1048">
        <v>101151</v>
      </c>
      <c r="F1048" t="s">
        <v>23753</v>
      </c>
      <c r="H1048" s="107" t="s">
        <v>1198</v>
      </c>
      <c r="I1048" s="107" t="s">
        <v>13214</v>
      </c>
    </row>
    <row r="1049" spans="5:9" ht="15" x14ac:dyDescent="0.25">
      <c r="E1049">
        <v>101152</v>
      </c>
      <c r="F1049" t="s">
        <v>19826</v>
      </c>
      <c r="H1049" s="107" t="s">
        <v>1200</v>
      </c>
      <c r="I1049" s="107" t="s">
        <v>13215</v>
      </c>
    </row>
    <row r="1050" spans="5:9" ht="15" x14ac:dyDescent="0.25">
      <c r="E1050">
        <v>101153</v>
      </c>
      <c r="F1050" t="s">
        <v>19827</v>
      </c>
      <c r="H1050" s="107" t="s">
        <v>1201</v>
      </c>
      <c r="I1050" s="107" t="s">
        <v>13216</v>
      </c>
    </row>
    <row r="1051" spans="5:9" ht="15" x14ac:dyDescent="0.25">
      <c r="E1051">
        <v>101154</v>
      </c>
      <c r="F1051" t="s">
        <v>19828</v>
      </c>
      <c r="H1051" s="107" t="s">
        <v>1202</v>
      </c>
      <c r="I1051" s="107" t="s">
        <v>13217</v>
      </c>
    </row>
    <row r="1052" spans="5:9" ht="15" x14ac:dyDescent="0.25">
      <c r="E1052">
        <v>101155</v>
      </c>
      <c r="F1052" t="s">
        <v>19829</v>
      </c>
      <c r="H1052" s="107" t="s">
        <v>1203</v>
      </c>
      <c r="I1052" s="107" t="s">
        <v>13218</v>
      </c>
    </row>
    <row r="1053" spans="5:9" ht="15" x14ac:dyDescent="0.25">
      <c r="E1053">
        <v>101156</v>
      </c>
      <c r="F1053" t="s">
        <v>19830</v>
      </c>
      <c r="H1053" s="107" t="s">
        <v>1205</v>
      </c>
      <c r="I1053" s="107" t="s">
        <v>13219</v>
      </c>
    </row>
    <row r="1054" spans="5:9" ht="15" x14ac:dyDescent="0.25">
      <c r="E1054">
        <v>101157</v>
      </c>
      <c r="F1054" t="s">
        <v>19831</v>
      </c>
      <c r="H1054" s="107" t="s">
        <v>1206</v>
      </c>
      <c r="I1054" s="107" t="s">
        <v>13220</v>
      </c>
    </row>
    <row r="1055" spans="5:9" ht="15" x14ac:dyDescent="0.25">
      <c r="E1055">
        <v>101158</v>
      </c>
      <c r="F1055" t="s">
        <v>23754</v>
      </c>
      <c r="H1055" s="107" t="s">
        <v>1207</v>
      </c>
      <c r="I1055" s="107" t="s">
        <v>1208</v>
      </c>
    </row>
    <row r="1056" spans="5:9" ht="15" x14ac:dyDescent="0.25">
      <c r="E1056">
        <v>101159</v>
      </c>
      <c r="F1056" t="s">
        <v>19832</v>
      </c>
      <c r="H1056" s="107" t="s">
        <v>1209</v>
      </c>
      <c r="I1056" s="107" t="s">
        <v>13221</v>
      </c>
    </row>
    <row r="1057" spans="5:9" ht="15" x14ac:dyDescent="0.25">
      <c r="E1057">
        <v>101160</v>
      </c>
      <c r="F1057" t="s">
        <v>19833</v>
      </c>
      <c r="H1057" s="107" t="s">
        <v>1210</v>
      </c>
      <c r="I1057" s="107" t="s">
        <v>13196</v>
      </c>
    </row>
    <row r="1058" spans="5:9" ht="15" x14ac:dyDescent="0.25">
      <c r="E1058">
        <v>101161</v>
      </c>
      <c r="F1058" t="s">
        <v>23755</v>
      </c>
      <c r="H1058" s="107" t="s">
        <v>1211</v>
      </c>
      <c r="I1058" s="107" t="s">
        <v>13222</v>
      </c>
    </row>
    <row r="1059" spans="5:9" ht="15" x14ac:dyDescent="0.25">
      <c r="E1059">
        <v>101162</v>
      </c>
      <c r="F1059" t="s">
        <v>19834</v>
      </c>
      <c r="H1059" s="107" t="s">
        <v>1212</v>
      </c>
      <c r="I1059" s="107" t="s">
        <v>13223</v>
      </c>
    </row>
    <row r="1060" spans="5:9" ht="15" x14ac:dyDescent="0.25">
      <c r="E1060">
        <v>101163</v>
      </c>
      <c r="F1060" t="s">
        <v>761</v>
      </c>
      <c r="H1060" s="107" t="s">
        <v>1213</v>
      </c>
      <c r="I1060" s="107" t="s">
        <v>13224</v>
      </c>
    </row>
    <row r="1061" spans="5:9" ht="15" x14ac:dyDescent="0.25">
      <c r="E1061">
        <v>101164</v>
      </c>
      <c r="F1061" t="s">
        <v>19835</v>
      </c>
      <c r="H1061" s="107" t="s">
        <v>1214</v>
      </c>
      <c r="I1061" s="107" t="s">
        <v>13225</v>
      </c>
    </row>
    <row r="1062" spans="5:9" ht="15" x14ac:dyDescent="0.25">
      <c r="E1062">
        <v>101166</v>
      </c>
      <c r="F1062" t="s">
        <v>19836</v>
      </c>
      <c r="H1062" s="107" t="s">
        <v>1215</v>
      </c>
      <c r="I1062" s="107" t="s">
        <v>13226</v>
      </c>
    </row>
    <row r="1063" spans="5:9" ht="15" x14ac:dyDescent="0.25">
      <c r="E1063">
        <v>101168</v>
      </c>
      <c r="F1063" t="s">
        <v>23756</v>
      </c>
      <c r="H1063" s="107" t="s">
        <v>1216</v>
      </c>
      <c r="I1063" s="107" t="s">
        <v>13227</v>
      </c>
    </row>
    <row r="1064" spans="5:9" ht="15" x14ac:dyDescent="0.25">
      <c r="E1064">
        <v>101169</v>
      </c>
      <c r="F1064" t="s">
        <v>19837</v>
      </c>
      <c r="H1064" s="107" t="s">
        <v>1217</v>
      </c>
      <c r="I1064" s="107" t="s">
        <v>13228</v>
      </c>
    </row>
    <row r="1065" spans="5:9" ht="15" x14ac:dyDescent="0.25">
      <c r="E1065">
        <v>101170</v>
      </c>
      <c r="F1065" t="s">
        <v>19838</v>
      </c>
      <c r="H1065" s="107" t="s">
        <v>1218</v>
      </c>
      <c r="I1065" s="107" t="s">
        <v>13229</v>
      </c>
    </row>
    <row r="1066" spans="5:9" ht="15" x14ac:dyDescent="0.25">
      <c r="E1066">
        <v>101171</v>
      </c>
      <c r="F1066" t="s">
        <v>19839</v>
      </c>
      <c r="H1066" s="107" t="s">
        <v>1219</v>
      </c>
      <c r="I1066" s="107" t="s">
        <v>1220</v>
      </c>
    </row>
    <row r="1067" spans="5:9" ht="15" x14ac:dyDescent="0.25">
      <c r="E1067">
        <v>101172</v>
      </c>
      <c r="F1067" t="s">
        <v>19840</v>
      </c>
      <c r="H1067" s="107" t="s">
        <v>1221</v>
      </c>
      <c r="I1067" s="107" t="s">
        <v>1222</v>
      </c>
    </row>
    <row r="1068" spans="5:9" ht="15" x14ac:dyDescent="0.25">
      <c r="E1068">
        <v>101173</v>
      </c>
      <c r="F1068" t="s">
        <v>19841</v>
      </c>
      <c r="H1068" s="107" t="s">
        <v>1223</v>
      </c>
      <c r="I1068" s="107" t="s">
        <v>1224</v>
      </c>
    </row>
    <row r="1069" spans="5:9" ht="15" x14ac:dyDescent="0.25">
      <c r="E1069">
        <v>101174</v>
      </c>
      <c r="F1069" t="s">
        <v>19244</v>
      </c>
      <c r="H1069" s="107" t="s">
        <v>1225</v>
      </c>
      <c r="I1069" s="107" t="s">
        <v>1226</v>
      </c>
    </row>
    <row r="1070" spans="5:9" ht="15" x14ac:dyDescent="0.25">
      <c r="E1070">
        <v>101175</v>
      </c>
      <c r="F1070" t="s">
        <v>19842</v>
      </c>
      <c r="H1070" s="107" t="s">
        <v>1227</v>
      </c>
      <c r="I1070" s="107" t="s">
        <v>1228</v>
      </c>
    </row>
    <row r="1071" spans="5:9" ht="15" x14ac:dyDescent="0.25">
      <c r="E1071">
        <v>101177</v>
      </c>
      <c r="F1071" t="s">
        <v>19843</v>
      </c>
      <c r="H1071" s="107" t="s">
        <v>1229</v>
      </c>
      <c r="I1071" s="107" t="s">
        <v>1230</v>
      </c>
    </row>
    <row r="1072" spans="5:9" ht="15" x14ac:dyDescent="0.25">
      <c r="E1072">
        <v>101178</v>
      </c>
      <c r="F1072" t="s">
        <v>19844</v>
      </c>
      <c r="H1072" s="107" t="s">
        <v>1231</v>
      </c>
      <c r="I1072" s="107" t="s">
        <v>1232</v>
      </c>
    </row>
    <row r="1073" spans="5:9" ht="15" x14ac:dyDescent="0.25">
      <c r="E1073">
        <v>101180</v>
      </c>
      <c r="F1073" t="s">
        <v>19845</v>
      </c>
      <c r="H1073" s="107" t="s">
        <v>1233</v>
      </c>
      <c r="I1073" s="107" t="s">
        <v>1234</v>
      </c>
    </row>
    <row r="1074" spans="5:9" ht="15" x14ac:dyDescent="0.25">
      <c r="E1074">
        <v>101181</v>
      </c>
      <c r="F1074" t="s">
        <v>19846</v>
      </c>
      <c r="H1074" s="107" t="s">
        <v>1235</v>
      </c>
      <c r="I1074" s="107" t="s">
        <v>1236</v>
      </c>
    </row>
    <row r="1075" spans="5:9" ht="15" x14ac:dyDescent="0.25">
      <c r="E1075">
        <v>101182</v>
      </c>
      <c r="F1075" t="s">
        <v>19847</v>
      </c>
      <c r="H1075" s="107" t="s">
        <v>1237</v>
      </c>
      <c r="I1075" s="107" t="s">
        <v>1238</v>
      </c>
    </row>
    <row r="1076" spans="5:9" ht="15" x14ac:dyDescent="0.25">
      <c r="E1076">
        <v>101183</v>
      </c>
      <c r="F1076" t="s">
        <v>23757</v>
      </c>
      <c r="H1076" s="107" t="s">
        <v>1240</v>
      </c>
      <c r="I1076" s="107" t="s">
        <v>1241</v>
      </c>
    </row>
    <row r="1077" spans="5:9" ht="15" x14ac:dyDescent="0.25">
      <c r="E1077">
        <v>101184</v>
      </c>
      <c r="F1077" t="s">
        <v>23758</v>
      </c>
      <c r="H1077" s="107" t="s">
        <v>1242</v>
      </c>
      <c r="I1077" s="107" t="s">
        <v>1243</v>
      </c>
    </row>
    <row r="1078" spans="5:9" ht="15" x14ac:dyDescent="0.25">
      <c r="E1078">
        <v>101185</v>
      </c>
      <c r="F1078" t="s">
        <v>19848</v>
      </c>
      <c r="H1078" s="107" t="s">
        <v>1244</v>
      </c>
      <c r="I1078" s="107" t="s">
        <v>1245</v>
      </c>
    </row>
    <row r="1079" spans="5:9" ht="15" x14ac:dyDescent="0.25">
      <c r="E1079">
        <v>101187</v>
      </c>
      <c r="F1079" t="s">
        <v>19849</v>
      </c>
      <c r="H1079" s="107" t="s">
        <v>1246</v>
      </c>
      <c r="I1079" s="107" t="s">
        <v>1247</v>
      </c>
    </row>
    <row r="1080" spans="5:9" ht="15" x14ac:dyDescent="0.25">
      <c r="E1080">
        <v>101188</v>
      </c>
      <c r="F1080" t="s">
        <v>19850</v>
      </c>
      <c r="H1080" s="107" t="s">
        <v>1248</v>
      </c>
      <c r="I1080" s="107" t="s">
        <v>1249</v>
      </c>
    </row>
    <row r="1081" spans="5:9" ht="15" x14ac:dyDescent="0.25">
      <c r="E1081">
        <v>101189</v>
      </c>
      <c r="F1081" t="s">
        <v>783</v>
      </c>
      <c r="H1081" s="107" t="s">
        <v>1250</v>
      </c>
      <c r="I1081" s="107" t="s">
        <v>1251</v>
      </c>
    </row>
    <row r="1082" spans="5:9" ht="15" x14ac:dyDescent="0.25">
      <c r="E1082">
        <v>101191</v>
      </c>
      <c r="F1082" t="s">
        <v>19851</v>
      </c>
      <c r="H1082" s="107" t="s">
        <v>1252</v>
      </c>
      <c r="I1082" s="107" t="s">
        <v>1253</v>
      </c>
    </row>
    <row r="1083" spans="5:9" ht="15" x14ac:dyDescent="0.25">
      <c r="E1083">
        <v>101192</v>
      </c>
      <c r="F1083" t="s">
        <v>19852</v>
      </c>
      <c r="H1083" s="107" t="s">
        <v>1254</v>
      </c>
      <c r="I1083" s="107" t="s">
        <v>1255</v>
      </c>
    </row>
    <row r="1084" spans="5:9" ht="15" x14ac:dyDescent="0.25">
      <c r="E1084">
        <v>101193</v>
      </c>
      <c r="F1084" t="s">
        <v>19853</v>
      </c>
      <c r="H1084" s="107" t="s">
        <v>1256</v>
      </c>
      <c r="I1084" s="107" t="s">
        <v>1257</v>
      </c>
    </row>
    <row r="1085" spans="5:9" ht="15" x14ac:dyDescent="0.25">
      <c r="E1085">
        <v>101194</v>
      </c>
      <c r="F1085" t="s">
        <v>19854</v>
      </c>
      <c r="H1085" s="107" t="s">
        <v>1258</v>
      </c>
      <c r="I1085" s="107" t="s">
        <v>1259</v>
      </c>
    </row>
    <row r="1086" spans="5:9" ht="15" x14ac:dyDescent="0.25">
      <c r="E1086">
        <v>101195</v>
      </c>
      <c r="F1086" t="s">
        <v>19855</v>
      </c>
      <c r="H1086" s="107" t="s">
        <v>1260</v>
      </c>
      <c r="I1086" s="107" t="s">
        <v>1261</v>
      </c>
    </row>
    <row r="1087" spans="5:9" ht="15" x14ac:dyDescent="0.25">
      <c r="E1087">
        <v>101196</v>
      </c>
      <c r="F1087" t="s">
        <v>19856</v>
      </c>
      <c r="H1087" s="107" t="s">
        <v>1262</v>
      </c>
      <c r="I1087" s="107" t="s">
        <v>1263</v>
      </c>
    </row>
    <row r="1088" spans="5:9" ht="15" x14ac:dyDescent="0.25">
      <c r="E1088">
        <v>101197</v>
      </c>
      <c r="F1088" t="s">
        <v>19857</v>
      </c>
      <c r="H1088" s="107" t="s">
        <v>1264</v>
      </c>
      <c r="I1088" s="107" t="s">
        <v>1265</v>
      </c>
    </row>
    <row r="1089" spans="5:9" ht="15" x14ac:dyDescent="0.25">
      <c r="E1089">
        <v>101198</v>
      </c>
      <c r="F1089" t="s">
        <v>19858</v>
      </c>
      <c r="H1089" s="107" t="s">
        <v>1266</v>
      </c>
      <c r="I1089" s="107" t="s">
        <v>1267</v>
      </c>
    </row>
    <row r="1090" spans="5:9" ht="15" x14ac:dyDescent="0.25">
      <c r="E1090">
        <v>101199</v>
      </c>
      <c r="F1090" t="s">
        <v>23759</v>
      </c>
      <c r="H1090" s="107" t="s">
        <v>1268</v>
      </c>
      <c r="I1090" s="107" t="s">
        <v>1269</v>
      </c>
    </row>
    <row r="1091" spans="5:9" ht="15" x14ac:dyDescent="0.25">
      <c r="E1091">
        <v>101200</v>
      </c>
      <c r="F1091" t="s">
        <v>19859</v>
      </c>
      <c r="H1091" s="107" t="s">
        <v>1270</v>
      </c>
      <c r="I1091" s="107" t="s">
        <v>1271</v>
      </c>
    </row>
    <row r="1092" spans="5:9" ht="15" x14ac:dyDescent="0.25">
      <c r="E1092">
        <v>101201</v>
      </c>
      <c r="F1092" t="s">
        <v>19860</v>
      </c>
      <c r="H1092" s="107" t="s">
        <v>1273</v>
      </c>
      <c r="I1092" s="107" t="s">
        <v>1274</v>
      </c>
    </row>
    <row r="1093" spans="5:9" ht="15" x14ac:dyDescent="0.25">
      <c r="E1093">
        <v>101202</v>
      </c>
      <c r="F1093" t="s">
        <v>19861</v>
      </c>
      <c r="H1093" s="107" t="s">
        <v>1275</v>
      </c>
      <c r="I1093" s="107" t="s">
        <v>1276</v>
      </c>
    </row>
    <row r="1094" spans="5:9" ht="15" x14ac:dyDescent="0.25">
      <c r="E1094">
        <v>101203</v>
      </c>
      <c r="F1094" t="s">
        <v>19862</v>
      </c>
      <c r="H1094" s="107" t="s">
        <v>1277</v>
      </c>
      <c r="I1094" s="107" t="s">
        <v>1278</v>
      </c>
    </row>
    <row r="1095" spans="5:9" ht="15" x14ac:dyDescent="0.25">
      <c r="E1095">
        <v>101204</v>
      </c>
      <c r="F1095" t="s">
        <v>19863</v>
      </c>
      <c r="H1095" s="107" t="s">
        <v>1279</v>
      </c>
      <c r="I1095" s="107" t="s">
        <v>1280</v>
      </c>
    </row>
    <row r="1096" spans="5:9" ht="15" x14ac:dyDescent="0.25">
      <c r="E1096">
        <v>101205</v>
      </c>
      <c r="F1096" t="s">
        <v>19864</v>
      </c>
      <c r="H1096" s="107" t="s">
        <v>1281</v>
      </c>
      <c r="I1096" s="107" t="s">
        <v>1282</v>
      </c>
    </row>
    <row r="1097" spans="5:9" ht="15" x14ac:dyDescent="0.25">
      <c r="E1097">
        <v>101206</v>
      </c>
      <c r="F1097" t="s">
        <v>19865</v>
      </c>
      <c r="H1097" s="107" t="s">
        <v>1283</v>
      </c>
      <c r="I1097" s="107" t="s">
        <v>1284</v>
      </c>
    </row>
    <row r="1098" spans="5:9" ht="15" x14ac:dyDescent="0.25">
      <c r="E1098">
        <v>101207</v>
      </c>
      <c r="F1098" t="s">
        <v>19866</v>
      </c>
      <c r="H1098" s="107" t="s">
        <v>1285</v>
      </c>
      <c r="I1098" s="107" t="s">
        <v>1286</v>
      </c>
    </row>
    <row r="1099" spans="5:9" ht="15" x14ac:dyDescent="0.25">
      <c r="E1099">
        <v>101208</v>
      </c>
      <c r="F1099" t="s">
        <v>19867</v>
      </c>
      <c r="H1099" s="107" t="s">
        <v>1287</v>
      </c>
      <c r="I1099" s="107" t="s">
        <v>1288</v>
      </c>
    </row>
    <row r="1100" spans="5:9" ht="15" x14ac:dyDescent="0.25">
      <c r="E1100">
        <v>101210</v>
      </c>
      <c r="F1100" t="s">
        <v>19868</v>
      </c>
      <c r="H1100" s="107" t="s">
        <v>1289</v>
      </c>
      <c r="I1100" s="107" t="s">
        <v>1290</v>
      </c>
    </row>
    <row r="1101" spans="5:9" ht="15" x14ac:dyDescent="0.25">
      <c r="E1101">
        <v>101211</v>
      </c>
      <c r="F1101" t="s">
        <v>19869</v>
      </c>
      <c r="H1101" s="107" t="s">
        <v>1291</v>
      </c>
      <c r="I1101" s="107" t="s">
        <v>1292</v>
      </c>
    </row>
    <row r="1102" spans="5:9" ht="15" x14ac:dyDescent="0.25">
      <c r="E1102">
        <v>101212</v>
      </c>
      <c r="F1102" t="s">
        <v>19870</v>
      </c>
      <c r="H1102" s="107" t="s">
        <v>1293</v>
      </c>
      <c r="I1102" s="107" t="s">
        <v>1294</v>
      </c>
    </row>
    <row r="1103" spans="5:9" ht="15" x14ac:dyDescent="0.25">
      <c r="E1103">
        <v>101213</v>
      </c>
      <c r="F1103" t="s">
        <v>19871</v>
      </c>
      <c r="H1103" s="107" t="s">
        <v>1295</v>
      </c>
      <c r="I1103" s="107" t="s">
        <v>1296</v>
      </c>
    </row>
    <row r="1104" spans="5:9" ht="15" x14ac:dyDescent="0.25">
      <c r="E1104">
        <v>101214</v>
      </c>
      <c r="F1104" t="s">
        <v>19872</v>
      </c>
      <c r="H1104" s="107" t="s">
        <v>1297</v>
      </c>
      <c r="I1104" s="107" t="s">
        <v>1298</v>
      </c>
    </row>
    <row r="1105" spans="5:9" ht="15" x14ac:dyDescent="0.25">
      <c r="E1105">
        <v>101215</v>
      </c>
      <c r="F1105" t="s">
        <v>19873</v>
      </c>
      <c r="H1105" s="107" t="s">
        <v>1299</v>
      </c>
      <c r="I1105" s="107" t="s">
        <v>1300</v>
      </c>
    </row>
    <row r="1106" spans="5:9" ht="15" x14ac:dyDescent="0.25">
      <c r="E1106">
        <v>101216</v>
      </c>
      <c r="F1106" t="s">
        <v>19874</v>
      </c>
      <c r="H1106" s="107" t="s">
        <v>1301</v>
      </c>
      <c r="I1106" s="107" t="s">
        <v>1302</v>
      </c>
    </row>
    <row r="1107" spans="5:9" ht="15" x14ac:dyDescent="0.25">
      <c r="E1107">
        <v>101217</v>
      </c>
      <c r="F1107" t="s">
        <v>19875</v>
      </c>
      <c r="H1107" s="107" t="s">
        <v>1303</v>
      </c>
      <c r="I1107" s="107" t="s">
        <v>1304</v>
      </c>
    </row>
    <row r="1108" spans="5:9" ht="15" x14ac:dyDescent="0.25">
      <c r="E1108">
        <v>101219</v>
      </c>
      <c r="F1108" t="s">
        <v>19876</v>
      </c>
      <c r="H1108" s="107" t="s">
        <v>1305</v>
      </c>
      <c r="I1108" s="107" t="s">
        <v>1306</v>
      </c>
    </row>
    <row r="1109" spans="5:9" ht="15" x14ac:dyDescent="0.25">
      <c r="E1109">
        <v>101220</v>
      </c>
      <c r="F1109" t="s">
        <v>19877</v>
      </c>
      <c r="H1109" s="107" t="s">
        <v>1308</v>
      </c>
      <c r="I1109" s="107" t="s">
        <v>1309</v>
      </c>
    </row>
    <row r="1110" spans="5:9" ht="15" x14ac:dyDescent="0.25">
      <c r="E1110">
        <v>101221</v>
      </c>
      <c r="F1110" t="s">
        <v>19878</v>
      </c>
      <c r="H1110" s="107" t="s">
        <v>1310</v>
      </c>
      <c r="I1110" s="107" t="s">
        <v>1311</v>
      </c>
    </row>
    <row r="1111" spans="5:9" ht="15" x14ac:dyDescent="0.25">
      <c r="E1111">
        <v>101222</v>
      </c>
      <c r="F1111" t="s">
        <v>19879</v>
      </c>
      <c r="H1111" s="107" t="s">
        <v>1312</v>
      </c>
      <c r="I1111" s="107" t="s">
        <v>1313</v>
      </c>
    </row>
    <row r="1112" spans="5:9" ht="15" x14ac:dyDescent="0.25">
      <c r="E1112">
        <v>101225</v>
      </c>
      <c r="F1112" t="s">
        <v>19880</v>
      </c>
      <c r="H1112" s="107" t="s">
        <v>1314</v>
      </c>
      <c r="I1112" s="107" t="s">
        <v>1315</v>
      </c>
    </row>
    <row r="1113" spans="5:9" ht="15" x14ac:dyDescent="0.25">
      <c r="E1113">
        <v>101226</v>
      </c>
      <c r="F1113" t="s">
        <v>19881</v>
      </c>
      <c r="H1113" s="107" t="s">
        <v>1316</v>
      </c>
      <c r="I1113" s="107" t="s">
        <v>1317</v>
      </c>
    </row>
    <row r="1114" spans="5:9" ht="15" x14ac:dyDescent="0.25">
      <c r="E1114">
        <v>101227</v>
      </c>
      <c r="F1114" t="s">
        <v>19882</v>
      </c>
      <c r="H1114" s="107" t="s">
        <v>1318</v>
      </c>
      <c r="I1114" s="107" t="s">
        <v>1319</v>
      </c>
    </row>
    <row r="1115" spans="5:9" ht="15" x14ac:dyDescent="0.25">
      <c r="E1115">
        <v>101228</v>
      </c>
      <c r="F1115" t="s">
        <v>19883</v>
      </c>
      <c r="H1115" s="107" t="s">
        <v>1320</v>
      </c>
      <c r="I1115" s="107" t="s">
        <v>13230</v>
      </c>
    </row>
    <row r="1116" spans="5:9" ht="15" x14ac:dyDescent="0.25">
      <c r="E1116">
        <v>101229</v>
      </c>
      <c r="F1116" t="s">
        <v>19884</v>
      </c>
      <c r="H1116" s="107" t="s">
        <v>1321</v>
      </c>
      <c r="I1116" s="107" t="s">
        <v>1322</v>
      </c>
    </row>
    <row r="1117" spans="5:9" ht="15" x14ac:dyDescent="0.25">
      <c r="E1117">
        <v>101230</v>
      </c>
      <c r="F1117" t="s">
        <v>11433</v>
      </c>
      <c r="H1117" s="107" t="s">
        <v>1323</v>
      </c>
      <c r="I1117" s="107" t="s">
        <v>1324</v>
      </c>
    </row>
    <row r="1118" spans="5:9" ht="15" x14ac:dyDescent="0.25">
      <c r="E1118">
        <v>101231</v>
      </c>
      <c r="F1118" t="s">
        <v>19885</v>
      </c>
      <c r="H1118" s="107" t="s">
        <v>1325</v>
      </c>
      <c r="I1118" s="107" t="s">
        <v>1326</v>
      </c>
    </row>
    <row r="1119" spans="5:9" ht="15" x14ac:dyDescent="0.25">
      <c r="E1119">
        <v>101232</v>
      </c>
      <c r="F1119" t="s">
        <v>19886</v>
      </c>
      <c r="H1119" s="107" t="s">
        <v>1327</v>
      </c>
      <c r="I1119" s="107" t="s">
        <v>1328</v>
      </c>
    </row>
    <row r="1120" spans="5:9" ht="15" x14ac:dyDescent="0.25">
      <c r="E1120">
        <v>101233</v>
      </c>
      <c r="F1120" t="s">
        <v>19887</v>
      </c>
      <c r="H1120" s="107" t="s">
        <v>1329</v>
      </c>
      <c r="I1120" s="107" t="s">
        <v>1330</v>
      </c>
    </row>
    <row r="1121" spans="5:9" ht="15" x14ac:dyDescent="0.25">
      <c r="E1121">
        <v>101234</v>
      </c>
      <c r="F1121" t="s">
        <v>19888</v>
      </c>
      <c r="H1121" s="107" t="s">
        <v>1331</v>
      </c>
      <c r="I1121" s="107" t="s">
        <v>1332</v>
      </c>
    </row>
    <row r="1122" spans="5:9" ht="15" x14ac:dyDescent="0.25">
      <c r="E1122">
        <v>101235</v>
      </c>
      <c r="F1122" t="s">
        <v>19889</v>
      </c>
      <c r="H1122" s="107" t="s">
        <v>1333</v>
      </c>
      <c r="I1122" s="107" t="s">
        <v>1334</v>
      </c>
    </row>
    <row r="1123" spans="5:9" ht="15" x14ac:dyDescent="0.25">
      <c r="E1123">
        <v>101237</v>
      </c>
      <c r="F1123" t="s">
        <v>19470</v>
      </c>
      <c r="H1123" s="107" t="s">
        <v>1335</v>
      </c>
      <c r="I1123" s="107" t="s">
        <v>1336</v>
      </c>
    </row>
    <row r="1124" spans="5:9" ht="15" x14ac:dyDescent="0.25">
      <c r="E1124">
        <v>101238</v>
      </c>
      <c r="F1124" t="s">
        <v>19890</v>
      </c>
      <c r="H1124" s="107" t="s">
        <v>1337</v>
      </c>
      <c r="I1124" s="107" t="s">
        <v>1338</v>
      </c>
    </row>
    <row r="1125" spans="5:9" ht="15" x14ac:dyDescent="0.25">
      <c r="E1125">
        <v>101239</v>
      </c>
      <c r="F1125" t="s">
        <v>19891</v>
      </c>
      <c r="H1125" s="107" t="s">
        <v>1339</v>
      </c>
      <c r="I1125" s="107" t="s">
        <v>1340</v>
      </c>
    </row>
    <row r="1126" spans="5:9" ht="15" x14ac:dyDescent="0.25">
      <c r="E1126">
        <v>101240</v>
      </c>
      <c r="F1126" t="s">
        <v>813</v>
      </c>
      <c r="H1126" s="107" t="s">
        <v>1341</v>
      </c>
      <c r="I1126" s="107" t="s">
        <v>1342</v>
      </c>
    </row>
    <row r="1127" spans="5:9" ht="15" x14ac:dyDescent="0.25">
      <c r="E1127">
        <v>101241</v>
      </c>
      <c r="F1127" t="s">
        <v>19892</v>
      </c>
      <c r="H1127" s="107" t="s">
        <v>1343</v>
      </c>
      <c r="I1127" s="107" t="s">
        <v>1344</v>
      </c>
    </row>
    <row r="1128" spans="5:9" ht="15" x14ac:dyDescent="0.25">
      <c r="E1128">
        <v>101242</v>
      </c>
      <c r="F1128" t="s">
        <v>19893</v>
      </c>
      <c r="H1128" s="107" t="s">
        <v>1345</v>
      </c>
      <c r="I1128" s="107" t="s">
        <v>1346</v>
      </c>
    </row>
    <row r="1129" spans="5:9" ht="15" x14ac:dyDescent="0.25">
      <c r="E1129">
        <v>101243</v>
      </c>
      <c r="F1129" t="s">
        <v>19066</v>
      </c>
      <c r="H1129" s="107" t="s">
        <v>1347</v>
      </c>
      <c r="I1129" s="107" t="s">
        <v>1348</v>
      </c>
    </row>
    <row r="1130" spans="5:9" ht="15" x14ac:dyDescent="0.25">
      <c r="E1130">
        <v>101244</v>
      </c>
      <c r="F1130" t="s">
        <v>19894</v>
      </c>
      <c r="H1130" s="107" t="s">
        <v>1349</v>
      </c>
      <c r="I1130" s="107" t="s">
        <v>1350</v>
      </c>
    </row>
    <row r="1131" spans="5:9" ht="15" x14ac:dyDescent="0.25">
      <c r="E1131">
        <v>101245</v>
      </c>
      <c r="F1131" t="s">
        <v>815</v>
      </c>
      <c r="H1131" s="107" t="s">
        <v>1351</v>
      </c>
      <c r="I1131" s="107" t="s">
        <v>13231</v>
      </c>
    </row>
    <row r="1132" spans="5:9" ht="15" x14ac:dyDescent="0.25">
      <c r="E1132">
        <v>101246</v>
      </c>
      <c r="F1132" t="s">
        <v>19895</v>
      </c>
      <c r="H1132" s="107" t="s">
        <v>1353</v>
      </c>
      <c r="I1132" s="107" t="s">
        <v>1354</v>
      </c>
    </row>
    <row r="1133" spans="5:9" ht="15" x14ac:dyDescent="0.25">
      <c r="E1133">
        <v>101247</v>
      </c>
      <c r="F1133" t="s">
        <v>19896</v>
      </c>
      <c r="H1133" s="107" t="s">
        <v>1355</v>
      </c>
      <c r="I1133" s="107" t="s">
        <v>1356</v>
      </c>
    </row>
    <row r="1134" spans="5:9" ht="15" x14ac:dyDescent="0.25">
      <c r="E1134">
        <v>101248</v>
      </c>
      <c r="F1134" t="s">
        <v>23760</v>
      </c>
      <c r="H1134" s="107" t="s">
        <v>1357</v>
      </c>
      <c r="I1134" s="107" t="s">
        <v>1358</v>
      </c>
    </row>
    <row r="1135" spans="5:9" ht="15" x14ac:dyDescent="0.25">
      <c r="E1135">
        <v>101249</v>
      </c>
      <c r="F1135" t="s">
        <v>19897</v>
      </c>
      <c r="H1135" s="107" t="s">
        <v>1359</v>
      </c>
      <c r="I1135" s="107" t="s">
        <v>1360</v>
      </c>
    </row>
    <row r="1136" spans="5:9" ht="15" x14ac:dyDescent="0.25">
      <c r="E1136">
        <v>101250</v>
      </c>
      <c r="F1136" t="s">
        <v>19898</v>
      </c>
      <c r="H1136" s="107" t="s">
        <v>1361</v>
      </c>
      <c r="I1136" s="107" t="s">
        <v>1362</v>
      </c>
    </row>
    <row r="1137" spans="5:9" ht="15" x14ac:dyDescent="0.25">
      <c r="E1137">
        <v>101251</v>
      </c>
      <c r="F1137" t="s">
        <v>19899</v>
      </c>
      <c r="H1137" s="107" t="s">
        <v>1363</v>
      </c>
      <c r="I1137" s="107" t="s">
        <v>1364</v>
      </c>
    </row>
    <row r="1138" spans="5:9" ht="15" x14ac:dyDescent="0.25">
      <c r="E1138">
        <v>101252</v>
      </c>
      <c r="F1138" t="s">
        <v>19900</v>
      </c>
      <c r="H1138" s="107" t="s">
        <v>1365</v>
      </c>
      <c r="I1138" s="107" t="s">
        <v>1366</v>
      </c>
    </row>
    <row r="1139" spans="5:9" ht="15" x14ac:dyDescent="0.25">
      <c r="E1139">
        <v>101253</v>
      </c>
      <c r="F1139" t="s">
        <v>19901</v>
      </c>
      <c r="H1139" s="107" t="s">
        <v>1367</v>
      </c>
      <c r="I1139" s="107" t="s">
        <v>1368</v>
      </c>
    </row>
    <row r="1140" spans="5:9" ht="15" x14ac:dyDescent="0.25">
      <c r="E1140">
        <v>101254</v>
      </c>
      <c r="F1140" t="s">
        <v>19902</v>
      </c>
      <c r="H1140" s="107" t="s">
        <v>1369</v>
      </c>
      <c r="I1140" s="107" t="s">
        <v>1370</v>
      </c>
    </row>
    <row r="1141" spans="5:9" ht="15" x14ac:dyDescent="0.25">
      <c r="E1141">
        <v>101255</v>
      </c>
      <c r="F1141" t="s">
        <v>19903</v>
      </c>
      <c r="H1141" s="107" t="s">
        <v>1371</v>
      </c>
      <c r="I1141" s="107" t="s">
        <v>1372</v>
      </c>
    </row>
    <row r="1142" spans="5:9" ht="15" x14ac:dyDescent="0.25">
      <c r="E1142">
        <v>101256</v>
      </c>
      <c r="F1142" t="s">
        <v>19904</v>
      </c>
      <c r="H1142" s="107" t="s">
        <v>1373</v>
      </c>
      <c r="I1142" s="107" t="s">
        <v>1374</v>
      </c>
    </row>
    <row r="1143" spans="5:9" ht="15" x14ac:dyDescent="0.25">
      <c r="E1143">
        <v>101257</v>
      </c>
      <c r="F1143" t="s">
        <v>23761</v>
      </c>
      <c r="H1143" s="107" t="s">
        <v>1375</v>
      </c>
      <c r="I1143" s="107" t="s">
        <v>1376</v>
      </c>
    </row>
    <row r="1144" spans="5:9" ht="15" x14ac:dyDescent="0.25">
      <c r="E1144">
        <v>101258</v>
      </c>
      <c r="F1144" t="s">
        <v>11434</v>
      </c>
      <c r="H1144" s="107" t="s">
        <v>1377</v>
      </c>
      <c r="I1144" s="107" t="s">
        <v>1378</v>
      </c>
    </row>
    <row r="1145" spans="5:9" ht="15" x14ac:dyDescent="0.25">
      <c r="E1145">
        <v>101259</v>
      </c>
      <c r="F1145" t="s">
        <v>19905</v>
      </c>
      <c r="H1145" s="107" t="s">
        <v>1379</v>
      </c>
      <c r="I1145" s="107" t="s">
        <v>1380</v>
      </c>
    </row>
    <row r="1146" spans="5:9" ht="15" x14ac:dyDescent="0.25">
      <c r="E1146">
        <v>101260</v>
      </c>
      <c r="F1146" t="s">
        <v>19906</v>
      </c>
      <c r="H1146" s="107" t="s">
        <v>1382</v>
      </c>
      <c r="I1146" s="107" t="s">
        <v>1383</v>
      </c>
    </row>
    <row r="1147" spans="5:9" ht="15" x14ac:dyDescent="0.25">
      <c r="E1147">
        <v>101261</v>
      </c>
      <c r="F1147" t="s">
        <v>19907</v>
      </c>
      <c r="H1147" s="107" t="s">
        <v>1385</v>
      </c>
      <c r="I1147" s="107" t="s">
        <v>1386</v>
      </c>
    </row>
    <row r="1148" spans="5:9" ht="15" x14ac:dyDescent="0.25">
      <c r="E1148">
        <v>101263</v>
      </c>
      <c r="F1148" t="s">
        <v>19908</v>
      </c>
      <c r="H1148" s="107" t="s">
        <v>1387</v>
      </c>
      <c r="I1148" s="107" t="s">
        <v>1388</v>
      </c>
    </row>
    <row r="1149" spans="5:9" ht="15" x14ac:dyDescent="0.25">
      <c r="E1149">
        <v>101264</v>
      </c>
      <c r="F1149" t="s">
        <v>19909</v>
      </c>
      <c r="H1149" s="107" t="s">
        <v>1389</v>
      </c>
      <c r="I1149" s="107" t="s">
        <v>1390</v>
      </c>
    </row>
    <row r="1150" spans="5:9" ht="15" x14ac:dyDescent="0.25">
      <c r="E1150">
        <v>101265</v>
      </c>
      <c r="F1150" t="s">
        <v>19910</v>
      </c>
      <c r="H1150" s="107" t="s">
        <v>1391</v>
      </c>
      <c r="I1150" s="107" t="s">
        <v>1392</v>
      </c>
    </row>
    <row r="1151" spans="5:9" ht="15" x14ac:dyDescent="0.25">
      <c r="E1151">
        <v>101267</v>
      </c>
      <c r="F1151" t="s">
        <v>19911</v>
      </c>
      <c r="H1151" s="107" t="s">
        <v>1393</v>
      </c>
      <c r="I1151" s="107" t="s">
        <v>1394</v>
      </c>
    </row>
    <row r="1152" spans="5:9" ht="15" x14ac:dyDescent="0.25">
      <c r="E1152">
        <v>101268</v>
      </c>
      <c r="F1152" t="s">
        <v>19912</v>
      </c>
      <c r="H1152" s="107" t="s">
        <v>1395</v>
      </c>
      <c r="I1152" s="107" t="s">
        <v>1396</v>
      </c>
    </row>
    <row r="1153" spans="5:9" ht="15" x14ac:dyDescent="0.25">
      <c r="E1153">
        <v>101269</v>
      </c>
      <c r="F1153" t="s">
        <v>19913</v>
      </c>
      <c r="H1153" s="107" t="s">
        <v>1397</v>
      </c>
      <c r="I1153" s="107" t="s">
        <v>1398</v>
      </c>
    </row>
    <row r="1154" spans="5:9" ht="15" x14ac:dyDescent="0.25">
      <c r="E1154">
        <v>101270</v>
      </c>
      <c r="F1154" t="s">
        <v>23762</v>
      </c>
      <c r="H1154" s="107" t="s">
        <v>1399</v>
      </c>
      <c r="I1154" s="107" t="s">
        <v>1400</v>
      </c>
    </row>
    <row r="1155" spans="5:9" ht="15" x14ac:dyDescent="0.25">
      <c r="E1155">
        <v>101272</v>
      </c>
      <c r="F1155" t="s">
        <v>19914</v>
      </c>
      <c r="H1155" s="107" t="s">
        <v>1401</v>
      </c>
      <c r="I1155" s="107" t="s">
        <v>1402</v>
      </c>
    </row>
    <row r="1156" spans="5:9" ht="15" x14ac:dyDescent="0.25">
      <c r="E1156">
        <v>101273</v>
      </c>
      <c r="F1156" t="s">
        <v>19915</v>
      </c>
      <c r="H1156" s="107" t="s">
        <v>1403</v>
      </c>
      <c r="I1156" s="107" t="s">
        <v>1404</v>
      </c>
    </row>
    <row r="1157" spans="5:9" ht="15" x14ac:dyDescent="0.25">
      <c r="E1157">
        <v>101274</v>
      </c>
      <c r="F1157" t="s">
        <v>11435</v>
      </c>
      <c r="H1157" s="107" t="s">
        <v>1405</v>
      </c>
      <c r="I1157" s="107" t="s">
        <v>1406</v>
      </c>
    </row>
    <row r="1158" spans="5:9" ht="15" x14ac:dyDescent="0.25">
      <c r="E1158">
        <v>101275</v>
      </c>
      <c r="F1158" t="s">
        <v>19916</v>
      </c>
      <c r="H1158" s="107" t="s">
        <v>1407</v>
      </c>
      <c r="I1158" s="107" t="s">
        <v>1408</v>
      </c>
    </row>
    <row r="1159" spans="5:9" ht="15" x14ac:dyDescent="0.25">
      <c r="E1159">
        <v>101276</v>
      </c>
      <c r="F1159" t="s">
        <v>19917</v>
      </c>
      <c r="H1159" s="107" t="s">
        <v>1409</v>
      </c>
      <c r="I1159" s="107" t="s">
        <v>1410</v>
      </c>
    </row>
    <row r="1160" spans="5:9" ht="15" x14ac:dyDescent="0.25">
      <c r="E1160">
        <v>101277</v>
      </c>
      <c r="F1160" t="s">
        <v>19918</v>
      </c>
      <c r="H1160" s="107" t="s">
        <v>1411</v>
      </c>
      <c r="I1160" s="107" t="s">
        <v>1412</v>
      </c>
    </row>
    <row r="1161" spans="5:9" ht="15" x14ac:dyDescent="0.25">
      <c r="E1161">
        <v>101278</v>
      </c>
      <c r="F1161" t="s">
        <v>19919</v>
      </c>
      <c r="H1161" s="107" t="s">
        <v>1413</v>
      </c>
      <c r="I1161" s="107" t="s">
        <v>1414</v>
      </c>
    </row>
    <row r="1162" spans="5:9" ht="15" x14ac:dyDescent="0.25">
      <c r="E1162">
        <v>101279</v>
      </c>
      <c r="F1162" t="s">
        <v>19920</v>
      </c>
      <c r="H1162" s="107" t="s">
        <v>1415</v>
      </c>
      <c r="I1162" s="107" t="s">
        <v>1416</v>
      </c>
    </row>
    <row r="1163" spans="5:9" ht="15" x14ac:dyDescent="0.25">
      <c r="E1163">
        <v>101280</v>
      </c>
      <c r="F1163" t="s">
        <v>19921</v>
      </c>
      <c r="H1163" s="107" t="s">
        <v>1417</v>
      </c>
      <c r="I1163" s="107" t="s">
        <v>1418</v>
      </c>
    </row>
    <row r="1164" spans="5:9" ht="15" x14ac:dyDescent="0.25">
      <c r="E1164">
        <v>101281</v>
      </c>
      <c r="F1164" t="s">
        <v>19922</v>
      </c>
      <c r="H1164" s="107" t="s">
        <v>1419</v>
      </c>
      <c r="I1164" s="107" t="s">
        <v>1420</v>
      </c>
    </row>
    <row r="1165" spans="5:9" ht="15" x14ac:dyDescent="0.25">
      <c r="E1165">
        <v>101282</v>
      </c>
      <c r="F1165" t="s">
        <v>19923</v>
      </c>
      <c r="H1165" s="107" t="s">
        <v>1421</v>
      </c>
      <c r="I1165" s="107" t="s">
        <v>1422</v>
      </c>
    </row>
    <row r="1166" spans="5:9" ht="15" x14ac:dyDescent="0.25">
      <c r="E1166">
        <v>101283</v>
      </c>
      <c r="F1166" t="s">
        <v>19924</v>
      </c>
      <c r="H1166" s="107" t="s">
        <v>1423</v>
      </c>
      <c r="I1166" s="107" t="s">
        <v>1424</v>
      </c>
    </row>
    <row r="1167" spans="5:9" ht="15" x14ac:dyDescent="0.25">
      <c r="E1167">
        <v>101284</v>
      </c>
      <c r="F1167" t="s">
        <v>833</v>
      </c>
      <c r="H1167" s="107" t="s">
        <v>1425</v>
      </c>
      <c r="I1167" s="107" t="s">
        <v>1426</v>
      </c>
    </row>
    <row r="1168" spans="5:9" ht="15" x14ac:dyDescent="0.25">
      <c r="E1168">
        <v>101285</v>
      </c>
      <c r="F1168" t="s">
        <v>19925</v>
      </c>
      <c r="H1168" s="107" t="s">
        <v>1427</v>
      </c>
      <c r="I1168" s="107" t="s">
        <v>1428</v>
      </c>
    </row>
    <row r="1169" spans="5:9" ht="15" x14ac:dyDescent="0.25">
      <c r="E1169">
        <v>101286</v>
      </c>
      <c r="F1169" t="s">
        <v>19926</v>
      </c>
      <c r="H1169" s="107" t="s">
        <v>1429</v>
      </c>
      <c r="I1169" s="107" t="s">
        <v>1430</v>
      </c>
    </row>
    <row r="1170" spans="5:9" ht="15" x14ac:dyDescent="0.25">
      <c r="E1170">
        <v>101287</v>
      </c>
      <c r="F1170" t="s">
        <v>19927</v>
      </c>
      <c r="H1170" s="107" t="s">
        <v>1431</v>
      </c>
      <c r="I1170" s="107" t="s">
        <v>1432</v>
      </c>
    </row>
    <row r="1171" spans="5:9" ht="15" x14ac:dyDescent="0.25">
      <c r="E1171">
        <v>101288</v>
      </c>
      <c r="F1171" t="s">
        <v>19928</v>
      </c>
      <c r="H1171" s="107" t="s">
        <v>1433</v>
      </c>
      <c r="I1171" s="107" t="s">
        <v>1434</v>
      </c>
    </row>
    <row r="1172" spans="5:9" ht="15" x14ac:dyDescent="0.25">
      <c r="E1172">
        <v>101289</v>
      </c>
      <c r="F1172" t="s">
        <v>19929</v>
      </c>
      <c r="H1172" s="107" t="s">
        <v>1435</v>
      </c>
      <c r="I1172" s="107" t="s">
        <v>1436</v>
      </c>
    </row>
    <row r="1173" spans="5:9" ht="15" x14ac:dyDescent="0.25">
      <c r="E1173">
        <v>101290</v>
      </c>
      <c r="F1173" t="s">
        <v>19930</v>
      </c>
      <c r="H1173" s="107" t="s">
        <v>1437</v>
      </c>
      <c r="I1173" s="107" t="s">
        <v>1438</v>
      </c>
    </row>
    <row r="1174" spans="5:9" ht="15" x14ac:dyDescent="0.25">
      <c r="E1174">
        <v>101291</v>
      </c>
      <c r="F1174" t="s">
        <v>23763</v>
      </c>
      <c r="H1174" s="107" t="s">
        <v>1439</v>
      </c>
      <c r="I1174" s="107" t="s">
        <v>1440</v>
      </c>
    </row>
    <row r="1175" spans="5:9" ht="15" x14ac:dyDescent="0.25">
      <c r="E1175">
        <v>101292</v>
      </c>
      <c r="F1175" t="s">
        <v>19931</v>
      </c>
      <c r="H1175" s="107" t="s">
        <v>1441</v>
      </c>
      <c r="I1175" s="107" t="s">
        <v>1442</v>
      </c>
    </row>
    <row r="1176" spans="5:9" ht="15" x14ac:dyDescent="0.25">
      <c r="E1176">
        <v>101294</v>
      </c>
      <c r="F1176" t="s">
        <v>19932</v>
      </c>
      <c r="H1176" s="107" t="s">
        <v>1443</v>
      </c>
      <c r="I1176" s="107" t="s">
        <v>1444</v>
      </c>
    </row>
    <row r="1177" spans="5:9" ht="15" x14ac:dyDescent="0.25">
      <c r="E1177">
        <v>101295</v>
      </c>
      <c r="F1177" t="s">
        <v>19933</v>
      </c>
      <c r="H1177" s="107" t="s">
        <v>1445</v>
      </c>
      <c r="I1177" s="107" t="s">
        <v>1446</v>
      </c>
    </row>
    <row r="1178" spans="5:9" ht="15" x14ac:dyDescent="0.25">
      <c r="E1178">
        <v>101296</v>
      </c>
      <c r="F1178" t="s">
        <v>19934</v>
      </c>
      <c r="H1178" s="107" t="s">
        <v>1447</v>
      </c>
      <c r="I1178" s="107" t="s">
        <v>1448</v>
      </c>
    </row>
    <row r="1179" spans="5:9" ht="15" x14ac:dyDescent="0.25">
      <c r="E1179">
        <v>101297</v>
      </c>
      <c r="F1179" t="s">
        <v>19935</v>
      </c>
      <c r="H1179" s="107" t="s">
        <v>1449</v>
      </c>
      <c r="I1179" s="107" t="s">
        <v>1450</v>
      </c>
    </row>
    <row r="1180" spans="5:9" ht="15" x14ac:dyDescent="0.25">
      <c r="E1180">
        <v>101298</v>
      </c>
      <c r="F1180" t="s">
        <v>19936</v>
      </c>
      <c r="H1180" s="107" t="s">
        <v>1451</v>
      </c>
      <c r="I1180" s="107" t="s">
        <v>1452</v>
      </c>
    </row>
    <row r="1181" spans="5:9" ht="15" x14ac:dyDescent="0.25">
      <c r="E1181">
        <v>101299</v>
      </c>
      <c r="F1181" t="s">
        <v>11436</v>
      </c>
      <c r="H1181" s="107" t="s">
        <v>1453</v>
      </c>
      <c r="I1181" s="107" t="s">
        <v>1454</v>
      </c>
    </row>
    <row r="1182" spans="5:9" ht="15" x14ac:dyDescent="0.25">
      <c r="E1182">
        <v>101300</v>
      </c>
      <c r="F1182" t="s">
        <v>19937</v>
      </c>
      <c r="H1182" s="107" t="s">
        <v>1455</v>
      </c>
      <c r="I1182" s="107" t="s">
        <v>1456</v>
      </c>
    </row>
    <row r="1183" spans="5:9" ht="15" x14ac:dyDescent="0.25">
      <c r="E1183">
        <v>101301</v>
      </c>
      <c r="F1183" t="s">
        <v>19938</v>
      </c>
      <c r="H1183" s="107" t="s">
        <v>1457</v>
      </c>
      <c r="I1183" s="107" t="s">
        <v>1458</v>
      </c>
    </row>
    <row r="1184" spans="5:9" ht="15" x14ac:dyDescent="0.25">
      <c r="E1184">
        <v>101302</v>
      </c>
      <c r="F1184" t="s">
        <v>19939</v>
      </c>
      <c r="H1184" s="107" t="s">
        <v>1459</v>
      </c>
      <c r="I1184" s="107" t="s">
        <v>1460</v>
      </c>
    </row>
    <row r="1185" spans="5:9" ht="15" x14ac:dyDescent="0.25">
      <c r="E1185">
        <v>101303</v>
      </c>
      <c r="F1185" t="s">
        <v>19940</v>
      </c>
      <c r="H1185" s="107" t="s">
        <v>1462</v>
      </c>
      <c r="I1185" s="107" t="s">
        <v>1463</v>
      </c>
    </row>
    <row r="1186" spans="5:9" ht="15" x14ac:dyDescent="0.25">
      <c r="E1186">
        <v>101304</v>
      </c>
      <c r="F1186" t="s">
        <v>11437</v>
      </c>
      <c r="H1186" s="107" t="s">
        <v>1464</v>
      </c>
      <c r="I1186" s="107" t="s">
        <v>1465</v>
      </c>
    </row>
    <row r="1187" spans="5:9" ht="15" x14ac:dyDescent="0.25">
      <c r="E1187">
        <v>101305</v>
      </c>
      <c r="F1187" t="s">
        <v>19941</v>
      </c>
      <c r="H1187" s="107" t="s">
        <v>1466</v>
      </c>
      <c r="I1187" s="107" t="s">
        <v>1467</v>
      </c>
    </row>
    <row r="1188" spans="5:9" ht="15" x14ac:dyDescent="0.25">
      <c r="E1188">
        <v>101306</v>
      </c>
      <c r="F1188" t="s">
        <v>19942</v>
      </c>
      <c r="H1188" s="107" t="s">
        <v>1468</v>
      </c>
      <c r="I1188" s="107" t="s">
        <v>1469</v>
      </c>
    </row>
    <row r="1189" spans="5:9" ht="15" x14ac:dyDescent="0.25">
      <c r="E1189">
        <v>101307</v>
      </c>
      <c r="F1189" t="s">
        <v>19943</v>
      </c>
      <c r="H1189" s="107" t="s">
        <v>1470</v>
      </c>
      <c r="I1189" s="107" t="s">
        <v>1471</v>
      </c>
    </row>
    <row r="1190" spans="5:9" ht="15" x14ac:dyDescent="0.25">
      <c r="E1190">
        <v>101309</v>
      </c>
      <c r="F1190" t="s">
        <v>19944</v>
      </c>
      <c r="H1190" s="107" t="s">
        <v>1472</v>
      </c>
      <c r="I1190" s="107" t="s">
        <v>1473</v>
      </c>
    </row>
    <row r="1191" spans="5:9" ht="15" x14ac:dyDescent="0.25">
      <c r="E1191">
        <v>101310</v>
      </c>
      <c r="F1191" t="s">
        <v>19945</v>
      </c>
      <c r="H1191" s="107" t="s">
        <v>1474</v>
      </c>
      <c r="I1191" s="107" t="s">
        <v>1475</v>
      </c>
    </row>
    <row r="1192" spans="5:9" ht="15" x14ac:dyDescent="0.25">
      <c r="E1192">
        <v>101311</v>
      </c>
      <c r="F1192" t="s">
        <v>19946</v>
      </c>
      <c r="H1192" s="107" t="s">
        <v>1476</v>
      </c>
      <c r="I1192" s="107" t="s">
        <v>1477</v>
      </c>
    </row>
    <row r="1193" spans="5:9" ht="15" x14ac:dyDescent="0.25">
      <c r="E1193">
        <v>101312</v>
      </c>
      <c r="F1193" t="s">
        <v>19947</v>
      </c>
      <c r="H1193" s="107" t="s">
        <v>1478</v>
      </c>
      <c r="I1193" s="107" t="s">
        <v>1479</v>
      </c>
    </row>
    <row r="1194" spans="5:9" ht="15" x14ac:dyDescent="0.25">
      <c r="E1194">
        <v>101313</v>
      </c>
      <c r="F1194" t="s">
        <v>19948</v>
      </c>
      <c r="H1194" s="107" t="s">
        <v>1480</v>
      </c>
      <c r="I1194" s="107" t="s">
        <v>1481</v>
      </c>
    </row>
    <row r="1195" spans="5:9" ht="15" x14ac:dyDescent="0.25">
      <c r="E1195">
        <v>101314</v>
      </c>
      <c r="F1195" t="s">
        <v>19949</v>
      </c>
      <c r="H1195" s="107" t="s">
        <v>1482</v>
      </c>
      <c r="I1195" s="107" t="s">
        <v>1483</v>
      </c>
    </row>
    <row r="1196" spans="5:9" ht="15" x14ac:dyDescent="0.25">
      <c r="E1196">
        <v>101316</v>
      </c>
      <c r="F1196" t="s">
        <v>19950</v>
      </c>
      <c r="H1196" s="107" t="s">
        <v>1484</v>
      </c>
      <c r="I1196" s="107" t="s">
        <v>1485</v>
      </c>
    </row>
    <row r="1197" spans="5:9" ht="15" x14ac:dyDescent="0.25">
      <c r="E1197">
        <v>101317</v>
      </c>
      <c r="F1197" t="s">
        <v>19951</v>
      </c>
      <c r="H1197" s="107" t="s">
        <v>1486</v>
      </c>
      <c r="I1197" s="107" t="s">
        <v>1487</v>
      </c>
    </row>
    <row r="1198" spans="5:9" ht="15" x14ac:dyDescent="0.25">
      <c r="E1198">
        <v>101319</v>
      </c>
      <c r="F1198" t="s">
        <v>23764</v>
      </c>
      <c r="H1198" s="107" t="s">
        <v>1488</v>
      </c>
      <c r="I1198" s="107" t="s">
        <v>1489</v>
      </c>
    </row>
    <row r="1199" spans="5:9" ht="15" x14ac:dyDescent="0.25">
      <c r="E1199">
        <v>101320</v>
      </c>
      <c r="F1199" t="s">
        <v>19952</v>
      </c>
      <c r="H1199" s="107" t="s">
        <v>1490</v>
      </c>
      <c r="I1199" s="107" t="s">
        <v>1491</v>
      </c>
    </row>
    <row r="1200" spans="5:9" ht="15" x14ac:dyDescent="0.25">
      <c r="E1200">
        <v>101321</v>
      </c>
      <c r="F1200" t="s">
        <v>19953</v>
      </c>
      <c r="H1200" s="107" t="s">
        <v>1492</v>
      </c>
      <c r="I1200" s="107" t="s">
        <v>1493</v>
      </c>
    </row>
    <row r="1201" spans="5:9" ht="15" x14ac:dyDescent="0.25">
      <c r="E1201">
        <v>101322</v>
      </c>
      <c r="F1201" t="s">
        <v>19954</v>
      </c>
      <c r="H1201" s="107" t="s">
        <v>1494</v>
      </c>
      <c r="I1201" s="107" t="s">
        <v>1495</v>
      </c>
    </row>
    <row r="1202" spans="5:9" ht="15" x14ac:dyDescent="0.25">
      <c r="E1202">
        <v>101323</v>
      </c>
      <c r="F1202" t="s">
        <v>19955</v>
      </c>
      <c r="H1202" s="107" t="s">
        <v>1496</v>
      </c>
      <c r="I1202" s="107" t="s">
        <v>1497</v>
      </c>
    </row>
    <row r="1203" spans="5:9" ht="15" x14ac:dyDescent="0.25">
      <c r="E1203">
        <v>101324</v>
      </c>
      <c r="F1203" t="s">
        <v>19956</v>
      </c>
      <c r="H1203" s="107" t="s">
        <v>1498</v>
      </c>
      <c r="I1203" s="107" t="s">
        <v>1499</v>
      </c>
    </row>
    <row r="1204" spans="5:9" ht="15" x14ac:dyDescent="0.25">
      <c r="E1204">
        <v>101325</v>
      </c>
      <c r="F1204" t="s">
        <v>23765</v>
      </c>
      <c r="H1204" s="107" t="s">
        <v>1500</v>
      </c>
      <c r="I1204" s="107" t="s">
        <v>1501</v>
      </c>
    </row>
    <row r="1205" spans="5:9" ht="15" x14ac:dyDescent="0.25">
      <c r="E1205">
        <v>101326</v>
      </c>
      <c r="F1205" t="s">
        <v>19957</v>
      </c>
      <c r="H1205" s="107" t="s">
        <v>1503</v>
      </c>
      <c r="I1205" s="107" t="s">
        <v>1504</v>
      </c>
    </row>
    <row r="1206" spans="5:9" ht="15" x14ac:dyDescent="0.25">
      <c r="E1206">
        <v>101328</v>
      </c>
      <c r="F1206" t="s">
        <v>19958</v>
      </c>
      <c r="H1206" s="107" t="s">
        <v>1505</v>
      </c>
      <c r="I1206" s="107" t="s">
        <v>1506</v>
      </c>
    </row>
    <row r="1207" spans="5:9" ht="15" x14ac:dyDescent="0.25">
      <c r="E1207">
        <v>101329</v>
      </c>
      <c r="F1207" t="s">
        <v>19959</v>
      </c>
      <c r="H1207" s="107" t="s">
        <v>1507</v>
      </c>
      <c r="I1207" s="107" t="s">
        <v>1508</v>
      </c>
    </row>
    <row r="1208" spans="5:9" ht="15" x14ac:dyDescent="0.25">
      <c r="E1208">
        <v>101330</v>
      </c>
      <c r="F1208" t="s">
        <v>19960</v>
      </c>
      <c r="H1208" s="107" t="s">
        <v>1509</v>
      </c>
      <c r="I1208" s="107" t="s">
        <v>1510</v>
      </c>
    </row>
    <row r="1209" spans="5:9" ht="15" x14ac:dyDescent="0.25">
      <c r="E1209">
        <v>101331</v>
      </c>
      <c r="F1209" t="s">
        <v>19961</v>
      </c>
      <c r="H1209" s="107" t="s">
        <v>1511</v>
      </c>
      <c r="I1209" s="107" t="s">
        <v>1512</v>
      </c>
    </row>
    <row r="1210" spans="5:9" ht="15" x14ac:dyDescent="0.25">
      <c r="E1210">
        <v>101332</v>
      </c>
      <c r="F1210" t="s">
        <v>23766</v>
      </c>
      <c r="H1210" s="107" t="s">
        <v>1513</v>
      </c>
      <c r="I1210" s="107" t="s">
        <v>1514</v>
      </c>
    </row>
    <row r="1211" spans="5:9" ht="15" x14ac:dyDescent="0.25">
      <c r="E1211">
        <v>101334</v>
      </c>
      <c r="F1211" t="s">
        <v>19962</v>
      </c>
      <c r="H1211" s="107" t="s">
        <v>1516</v>
      </c>
      <c r="I1211" s="107" t="s">
        <v>1517</v>
      </c>
    </row>
    <row r="1212" spans="5:9" ht="15" x14ac:dyDescent="0.25">
      <c r="E1212">
        <v>101335</v>
      </c>
      <c r="F1212" t="s">
        <v>23767</v>
      </c>
      <c r="H1212" s="107" t="s">
        <v>1518</v>
      </c>
      <c r="I1212" s="107" t="s">
        <v>1519</v>
      </c>
    </row>
    <row r="1213" spans="5:9" ht="15" x14ac:dyDescent="0.25">
      <c r="E1213">
        <v>101336</v>
      </c>
      <c r="F1213" t="s">
        <v>19963</v>
      </c>
      <c r="H1213" s="107" t="s">
        <v>1521</v>
      </c>
      <c r="I1213" s="107" t="s">
        <v>1522</v>
      </c>
    </row>
    <row r="1214" spans="5:9" ht="15" x14ac:dyDescent="0.25">
      <c r="E1214">
        <v>101337</v>
      </c>
      <c r="F1214" t="s">
        <v>19964</v>
      </c>
      <c r="H1214" s="107" t="s">
        <v>1523</v>
      </c>
      <c r="I1214" s="107" t="s">
        <v>1524</v>
      </c>
    </row>
    <row r="1215" spans="5:9" ht="15" x14ac:dyDescent="0.25">
      <c r="E1215">
        <v>101338</v>
      </c>
      <c r="F1215" t="s">
        <v>19965</v>
      </c>
      <c r="H1215" s="107" t="s">
        <v>1525</v>
      </c>
      <c r="I1215" s="107" t="s">
        <v>1526</v>
      </c>
    </row>
    <row r="1216" spans="5:9" ht="15" x14ac:dyDescent="0.25">
      <c r="E1216">
        <v>101339</v>
      </c>
      <c r="F1216" t="s">
        <v>19966</v>
      </c>
      <c r="H1216" s="107" t="s">
        <v>1527</v>
      </c>
      <c r="I1216" s="107" t="s">
        <v>1528</v>
      </c>
    </row>
    <row r="1217" spans="5:9" ht="15" x14ac:dyDescent="0.25">
      <c r="E1217">
        <v>101340</v>
      </c>
      <c r="F1217" t="s">
        <v>19967</v>
      </c>
      <c r="H1217" s="107" t="s">
        <v>1529</v>
      </c>
      <c r="I1217" s="107" t="s">
        <v>1530</v>
      </c>
    </row>
    <row r="1218" spans="5:9" ht="15" x14ac:dyDescent="0.25">
      <c r="E1218">
        <v>101341</v>
      </c>
      <c r="F1218" t="s">
        <v>19968</v>
      </c>
      <c r="H1218" s="107" t="s">
        <v>1531</v>
      </c>
      <c r="I1218" s="107" t="s">
        <v>1532</v>
      </c>
    </row>
    <row r="1219" spans="5:9" ht="15" x14ac:dyDescent="0.25">
      <c r="E1219">
        <v>101342</v>
      </c>
      <c r="F1219" t="s">
        <v>19969</v>
      </c>
      <c r="H1219" s="107" t="s">
        <v>1533</v>
      </c>
      <c r="I1219" s="107" t="s">
        <v>1534</v>
      </c>
    </row>
    <row r="1220" spans="5:9" ht="15" x14ac:dyDescent="0.25">
      <c r="E1220">
        <v>101343</v>
      </c>
      <c r="F1220" t="s">
        <v>19970</v>
      </c>
      <c r="H1220" s="107" t="s">
        <v>1535</v>
      </c>
      <c r="I1220" s="107" t="s">
        <v>1536</v>
      </c>
    </row>
    <row r="1221" spans="5:9" ht="15" x14ac:dyDescent="0.25">
      <c r="E1221">
        <v>101345</v>
      </c>
      <c r="F1221" t="s">
        <v>19971</v>
      </c>
      <c r="H1221" s="107" t="s">
        <v>1537</v>
      </c>
      <c r="I1221" s="107" t="s">
        <v>1538</v>
      </c>
    </row>
    <row r="1222" spans="5:9" ht="15" x14ac:dyDescent="0.25">
      <c r="E1222">
        <v>101346</v>
      </c>
      <c r="F1222" t="s">
        <v>19972</v>
      </c>
      <c r="H1222" s="107" t="s">
        <v>1539</v>
      </c>
      <c r="I1222" s="107" t="s">
        <v>1540</v>
      </c>
    </row>
    <row r="1223" spans="5:9" ht="15" x14ac:dyDescent="0.25">
      <c r="E1223">
        <v>101347</v>
      </c>
      <c r="F1223" t="s">
        <v>23768</v>
      </c>
      <c r="H1223" s="107" t="s">
        <v>1541</v>
      </c>
      <c r="I1223" s="107" t="s">
        <v>1542</v>
      </c>
    </row>
    <row r="1224" spans="5:9" ht="15" x14ac:dyDescent="0.25">
      <c r="E1224">
        <v>101348</v>
      </c>
      <c r="F1224" t="s">
        <v>23769</v>
      </c>
      <c r="H1224" s="107" t="s">
        <v>1543</v>
      </c>
      <c r="I1224" s="107" t="s">
        <v>1544</v>
      </c>
    </row>
    <row r="1225" spans="5:9" ht="15" x14ac:dyDescent="0.25">
      <c r="E1225">
        <v>101349</v>
      </c>
      <c r="F1225" t="s">
        <v>19973</v>
      </c>
      <c r="H1225" s="107" t="s">
        <v>1545</v>
      </c>
      <c r="I1225" s="107" t="s">
        <v>1546</v>
      </c>
    </row>
    <row r="1226" spans="5:9" ht="15" x14ac:dyDescent="0.25">
      <c r="E1226">
        <v>101350</v>
      </c>
      <c r="F1226" t="s">
        <v>19974</v>
      </c>
      <c r="H1226" s="107" t="s">
        <v>1547</v>
      </c>
      <c r="I1226" s="107" t="s">
        <v>1548</v>
      </c>
    </row>
    <row r="1227" spans="5:9" ht="15" x14ac:dyDescent="0.25">
      <c r="E1227">
        <v>101351</v>
      </c>
      <c r="F1227" t="s">
        <v>19975</v>
      </c>
      <c r="H1227" s="107" t="s">
        <v>1549</v>
      </c>
      <c r="I1227" s="107" t="s">
        <v>1550</v>
      </c>
    </row>
    <row r="1228" spans="5:9" ht="15" x14ac:dyDescent="0.25">
      <c r="E1228">
        <v>101352</v>
      </c>
      <c r="F1228" t="s">
        <v>19976</v>
      </c>
      <c r="H1228" s="107" t="s">
        <v>1551</v>
      </c>
      <c r="I1228" s="107" t="s">
        <v>1552</v>
      </c>
    </row>
    <row r="1229" spans="5:9" ht="15" x14ac:dyDescent="0.25">
      <c r="E1229">
        <v>101353</v>
      </c>
      <c r="F1229" t="s">
        <v>19977</v>
      </c>
      <c r="H1229" s="107" t="s">
        <v>1553</v>
      </c>
      <c r="I1229" s="107" t="s">
        <v>1554</v>
      </c>
    </row>
    <row r="1230" spans="5:9" ht="15" x14ac:dyDescent="0.25">
      <c r="E1230">
        <v>101354</v>
      </c>
      <c r="F1230" t="s">
        <v>19978</v>
      </c>
      <c r="H1230" s="107" t="s">
        <v>1555</v>
      </c>
      <c r="I1230" s="107" t="s">
        <v>1556</v>
      </c>
    </row>
    <row r="1231" spans="5:9" ht="15" x14ac:dyDescent="0.25">
      <c r="E1231">
        <v>101356</v>
      </c>
      <c r="F1231" t="s">
        <v>19979</v>
      </c>
      <c r="H1231" s="107" t="s">
        <v>1557</v>
      </c>
      <c r="I1231" s="107" t="s">
        <v>1558</v>
      </c>
    </row>
    <row r="1232" spans="5:9" ht="15" x14ac:dyDescent="0.25">
      <c r="E1232">
        <v>101357</v>
      </c>
      <c r="F1232" t="s">
        <v>19980</v>
      </c>
      <c r="H1232" s="107" t="s">
        <v>1559</v>
      </c>
      <c r="I1232" s="107" t="s">
        <v>1560</v>
      </c>
    </row>
    <row r="1233" spans="5:9" ht="15" x14ac:dyDescent="0.25">
      <c r="E1233">
        <v>101358</v>
      </c>
      <c r="F1233" t="s">
        <v>19981</v>
      </c>
      <c r="H1233" s="107" t="s">
        <v>1561</v>
      </c>
      <c r="I1233" s="107" t="s">
        <v>1562</v>
      </c>
    </row>
    <row r="1234" spans="5:9" ht="15" x14ac:dyDescent="0.25">
      <c r="E1234">
        <v>101359</v>
      </c>
      <c r="F1234" t="s">
        <v>19982</v>
      </c>
      <c r="H1234" s="107" t="s">
        <v>1563</v>
      </c>
      <c r="I1234" s="107" t="s">
        <v>13232</v>
      </c>
    </row>
    <row r="1235" spans="5:9" ht="15" x14ac:dyDescent="0.25">
      <c r="E1235">
        <v>101360</v>
      </c>
      <c r="F1235" t="s">
        <v>19983</v>
      </c>
      <c r="H1235" s="107" t="s">
        <v>1564</v>
      </c>
      <c r="I1235" s="107" t="s">
        <v>1565</v>
      </c>
    </row>
    <row r="1236" spans="5:9" ht="15" x14ac:dyDescent="0.25">
      <c r="E1236">
        <v>101361</v>
      </c>
      <c r="F1236" t="s">
        <v>868</v>
      </c>
      <c r="H1236" s="107" t="s">
        <v>1566</v>
      </c>
      <c r="I1236" s="107" t="s">
        <v>1567</v>
      </c>
    </row>
    <row r="1237" spans="5:9" ht="15" x14ac:dyDescent="0.25">
      <c r="E1237">
        <v>101362</v>
      </c>
      <c r="F1237" t="s">
        <v>19984</v>
      </c>
      <c r="H1237" s="107" t="s">
        <v>1568</v>
      </c>
      <c r="I1237" s="107" t="s">
        <v>1569</v>
      </c>
    </row>
    <row r="1238" spans="5:9" ht="15" x14ac:dyDescent="0.25">
      <c r="E1238">
        <v>101363</v>
      </c>
      <c r="F1238" t="s">
        <v>11438</v>
      </c>
      <c r="H1238" s="107" t="s">
        <v>1570</v>
      </c>
      <c r="I1238" s="107" t="s">
        <v>1571</v>
      </c>
    </row>
    <row r="1239" spans="5:9" ht="15" x14ac:dyDescent="0.25">
      <c r="E1239">
        <v>101365</v>
      </c>
      <c r="F1239" t="s">
        <v>19985</v>
      </c>
      <c r="H1239" s="107" t="s">
        <v>1573</v>
      </c>
      <c r="I1239" s="107" t="s">
        <v>1574</v>
      </c>
    </row>
    <row r="1240" spans="5:9" ht="15" x14ac:dyDescent="0.25">
      <c r="E1240">
        <v>101366</v>
      </c>
      <c r="F1240" t="s">
        <v>23770</v>
      </c>
      <c r="H1240" s="107" t="s">
        <v>1575</v>
      </c>
      <c r="I1240" s="107" t="s">
        <v>1576</v>
      </c>
    </row>
    <row r="1241" spans="5:9" ht="15" x14ac:dyDescent="0.25">
      <c r="E1241">
        <v>101367</v>
      </c>
      <c r="F1241" t="s">
        <v>19986</v>
      </c>
      <c r="H1241" s="107" t="s">
        <v>1577</v>
      </c>
      <c r="I1241" s="107" t="s">
        <v>1578</v>
      </c>
    </row>
    <row r="1242" spans="5:9" ht="15" x14ac:dyDescent="0.25">
      <c r="E1242">
        <v>101368</v>
      </c>
      <c r="F1242" t="s">
        <v>19987</v>
      </c>
      <c r="H1242" s="107" t="s">
        <v>1579</v>
      </c>
      <c r="I1242" s="107" t="s">
        <v>1580</v>
      </c>
    </row>
    <row r="1243" spans="5:9" ht="15" x14ac:dyDescent="0.25">
      <c r="E1243">
        <v>101369</v>
      </c>
      <c r="F1243" t="s">
        <v>19988</v>
      </c>
      <c r="H1243" s="107" t="s">
        <v>1581</v>
      </c>
      <c r="I1243" s="107" t="s">
        <v>1582</v>
      </c>
    </row>
    <row r="1244" spans="5:9" ht="15" x14ac:dyDescent="0.25">
      <c r="E1244">
        <v>101370</v>
      </c>
      <c r="F1244" t="s">
        <v>19989</v>
      </c>
      <c r="H1244" s="107" t="s">
        <v>1583</v>
      </c>
      <c r="I1244" s="107" t="s">
        <v>1584</v>
      </c>
    </row>
    <row r="1245" spans="5:9" ht="15" x14ac:dyDescent="0.25">
      <c r="E1245">
        <v>101371</v>
      </c>
      <c r="F1245" t="s">
        <v>19990</v>
      </c>
      <c r="H1245" s="107" t="s">
        <v>1585</v>
      </c>
      <c r="I1245" s="107" t="s">
        <v>1586</v>
      </c>
    </row>
    <row r="1246" spans="5:9" ht="15" x14ac:dyDescent="0.25">
      <c r="E1246">
        <v>101372</v>
      </c>
      <c r="F1246" t="s">
        <v>19991</v>
      </c>
      <c r="H1246" s="107" t="s">
        <v>1587</v>
      </c>
      <c r="I1246" s="107" t="s">
        <v>1588</v>
      </c>
    </row>
    <row r="1247" spans="5:9" ht="15" x14ac:dyDescent="0.25">
      <c r="E1247">
        <v>101374</v>
      </c>
      <c r="F1247" t="s">
        <v>19992</v>
      </c>
      <c r="H1247" s="107" t="s">
        <v>1589</v>
      </c>
      <c r="I1247" s="107" t="s">
        <v>1590</v>
      </c>
    </row>
    <row r="1248" spans="5:9" ht="15" x14ac:dyDescent="0.25">
      <c r="E1248">
        <v>101375</v>
      </c>
      <c r="F1248" t="s">
        <v>19993</v>
      </c>
      <c r="H1248" s="107" t="s">
        <v>1591</v>
      </c>
      <c r="I1248" s="107" t="s">
        <v>1592</v>
      </c>
    </row>
    <row r="1249" spans="5:9" ht="15" x14ac:dyDescent="0.25">
      <c r="E1249">
        <v>101376</v>
      </c>
      <c r="F1249" t="s">
        <v>19994</v>
      </c>
      <c r="H1249" s="107" t="s">
        <v>1593</v>
      </c>
      <c r="I1249" s="107" t="s">
        <v>1594</v>
      </c>
    </row>
    <row r="1250" spans="5:9" ht="15" x14ac:dyDescent="0.25">
      <c r="E1250">
        <v>101377</v>
      </c>
      <c r="F1250" t="s">
        <v>19995</v>
      </c>
      <c r="H1250" s="107" t="s">
        <v>1595</v>
      </c>
      <c r="I1250" s="107" t="s">
        <v>1596</v>
      </c>
    </row>
    <row r="1251" spans="5:9" ht="15" x14ac:dyDescent="0.25">
      <c r="E1251">
        <v>101378</v>
      </c>
      <c r="F1251" t="s">
        <v>19996</v>
      </c>
      <c r="H1251" s="107" t="s">
        <v>1597</v>
      </c>
      <c r="I1251" s="107" t="s">
        <v>1598</v>
      </c>
    </row>
    <row r="1252" spans="5:9" ht="15" x14ac:dyDescent="0.25">
      <c r="E1252">
        <v>101379</v>
      </c>
      <c r="F1252" t="s">
        <v>19997</v>
      </c>
      <c r="H1252" s="107" t="s">
        <v>1599</v>
      </c>
      <c r="I1252" s="107" t="s">
        <v>1600</v>
      </c>
    </row>
    <row r="1253" spans="5:9" ht="15" x14ac:dyDescent="0.25">
      <c r="E1253">
        <v>101380</v>
      </c>
      <c r="F1253" t="s">
        <v>23771</v>
      </c>
      <c r="H1253" s="107" t="s">
        <v>1601</v>
      </c>
      <c r="I1253" s="107" t="s">
        <v>1602</v>
      </c>
    </row>
    <row r="1254" spans="5:9" ht="15" x14ac:dyDescent="0.25">
      <c r="E1254">
        <v>101381</v>
      </c>
      <c r="F1254" t="s">
        <v>23772</v>
      </c>
      <c r="H1254" s="107" t="s">
        <v>1603</v>
      </c>
      <c r="I1254" s="107" t="s">
        <v>1604</v>
      </c>
    </row>
    <row r="1255" spans="5:9" ht="15" x14ac:dyDescent="0.25">
      <c r="E1255">
        <v>101382</v>
      </c>
      <c r="F1255" t="s">
        <v>19998</v>
      </c>
      <c r="H1255" s="107" t="s">
        <v>1605</v>
      </c>
      <c r="I1255" s="107" t="s">
        <v>1606</v>
      </c>
    </row>
    <row r="1256" spans="5:9" ht="15" x14ac:dyDescent="0.25">
      <c r="E1256">
        <v>101383</v>
      </c>
      <c r="F1256" t="s">
        <v>19999</v>
      </c>
      <c r="H1256" s="107" t="s">
        <v>1607</v>
      </c>
      <c r="I1256" s="107" t="s">
        <v>1608</v>
      </c>
    </row>
    <row r="1257" spans="5:9" ht="15" x14ac:dyDescent="0.25">
      <c r="E1257">
        <v>101384</v>
      </c>
      <c r="F1257" t="s">
        <v>20000</v>
      </c>
      <c r="H1257" s="107" t="s">
        <v>1609</v>
      </c>
      <c r="I1257" s="107" t="s">
        <v>1610</v>
      </c>
    </row>
    <row r="1258" spans="5:9" ht="15" x14ac:dyDescent="0.25">
      <c r="E1258">
        <v>101385</v>
      </c>
      <c r="F1258" t="s">
        <v>20001</v>
      </c>
      <c r="H1258" s="107" t="s">
        <v>1611</v>
      </c>
      <c r="I1258" s="107" t="s">
        <v>1612</v>
      </c>
    </row>
    <row r="1259" spans="5:9" ht="15" x14ac:dyDescent="0.25">
      <c r="E1259">
        <v>101387</v>
      </c>
      <c r="F1259" t="s">
        <v>20002</v>
      </c>
      <c r="H1259" s="107" t="s">
        <v>1613</v>
      </c>
      <c r="I1259" s="107" t="s">
        <v>1614</v>
      </c>
    </row>
    <row r="1260" spans="5:9" ht="15" x14ac:dyDescent="0.25">
      <c r="E1260">
        <v>101388</v>
      </c>
      <c r="F1260" t="s">
        <v>19866</v>
      </c>
      <c r="H1260" s="107" t="s">
        <v>1615</v>
      </c>
      <c r="I1260" s="107" t="s">
        <v>1616</v>
      </c>
    </row>
    <row r="1261" spans="5:9" ht="15" x14ac:dyDescent="0.25">
      <c r="E1261">
        <v>101389</v>
      </c>
      <c r="F1261" t="s">
        <v>20003</v>
      </c>
      <c r="H1261" s="107" t="s">
        <v>1617</v>
      </c>
      <c r="I1261" s="107" t="s">
        <v>1618</v>
      </c>
    </row>
    <row r="1262" spans="5:9" ht="15" x14ac:dyDescent="0.25">
      <c r="E1262">
        <v>101390</v>
      </c>
      <c r="F1262" t="s">
        <v>20004</v>
      </c>
      <c r="H1262" s="107" t="s">
        <v>1619</v>
      </c>
      <c r="I1262" s="107" t="s">
        <v>1620</v>
      </c>
    </row>
    <row r="1263" spans="5:9" ht="15" x14ac:dyDescent="0.25">
      <c r="E1263">
        <v>101391</v>
      </c>
      <c r="F1263" t="s">
        <v>20005</v>
      </c>
      <c r="H1263" s="107" t="s">
        <v>1621</v>
      </c>
      <c r="I1263" s="107" t="s">
        <v>13233</v>
      </c>
    </row>
    <row r="1264" spans="5:9" ht="15" x14ac:dyDescent="0.25">
      <c r="E1264">
        <v>101393</v>
      </c>
      <c r="F1264" t="s">
        <v>20006</v>
      </c>
      <c r="H1264" s="107" t="s">
        <v>1622</v>
      </c>
      <c r="I1264" s="107" t="s">
        <v>1623</v>
      </c>
    </row>
    <row r="1265" spans="5:9" ht="15" x14ac:dyDescent="0.25">
      <c r="E1265">
        <v>101394</v>
      </c>
      <c r="F1265" t="s">
        <v>20007</v>
      </c>
      <c r="H1265" s="107" t="s">
        <v>1624</v>
      </c>
      <c r="I1265" s="107" t="s">
        <v>1625</v>
      </c>
    </row>
    <row r="1266" spans="5:9" ht="15" x14ac:dyDescent="0.25">
      <c r="E1266">
        <v>101395</v>
      </c>
      <c r="F1266" t="s">
        <v>20008</v>
      </c>
      <c r="H1266" s="107" t="s">
        <v>1626</v>
      </c>
      <c r="I1266" s="107" t="s">
        <v>1627</v>
      </c>
    </row>
    <row r="1267" spans="5:9" ht="15" x14ac:dyDescent="0.25">
      <c r="E1267">
        <v>101396</v>
      </c>
      <c r="F1267" t="s">
        <v>20009</v>
      </c>
      <c r="H1267" s="107" t="s">
        <v>1628</v>
      </c>
      <c r="I1267" s="107" t="s">
        <v>1629</v>
      </c>
    </row>
    <row r="1268" spans="5:9" ht="15" x14ac:dyDescent="0.25">
      <c r="E1268">
        <v>101397</v>
      </c>
      <c r="F1268" t="s">
        <v>20010</v>
      </c>
      <c r="H1268" s="107" t="s">
        <v>1630</v>
      </c>
      <c r="I1268" s="107" t="s">
        <v>1631</v>
      </c>
    </row>
    <row r="1269" spans="5:9" ht="15" x14ac:dyDescent="0.25">
      <c r="E1269">
        <v>101398</v>
      </c>
      <c r="F1269" t="s">
        <v>23773</v>
      </c>
      <c r="H1269" s="107" t="s">
        <v>1632</v>
      </c>
      <c r="I1269" s="107" t="s">
        <v>1633</v>
      </c>
    </row>
    <row r="1270" spans="5:9" ht="15" x14ac:dyDescent="0.25">
      <c r="E1270">
        <v>101399</v>
      </c>
      <c r="F1270" t="s">
        <v>19036</v>
      </c>
      <c r="H1270" s="107" t="s">
        <v>1634</v>
      </c>
      <c r="I1270" s="107" t="s">
        <v>1635</v>
      </c>
    </row>
    <row r="1271" spans="5:9" ht="15" x14ac:dyDescent="0.25">
      <c r="E1271">
        <v>101400</v>
      </c>
      <c r="F1271" t="s">
        <v>20011</v>
      </c>
      <c r="H1271" s="107" t="s">
        <v>1636</v>
      </c>
      <c r="I1271" s="107" t="s">
        <v>1637</v>
      </c>
    </row>
    <row r="1272" spans="5:9" ht="15" x14ac:dyDescent="0.25">
      <c r="E1272">
        <v>101401</v>
      </c>
      <c r="F1272" t="s">
        <v>20012</v>
      </c>
      <c r="H1272" s="107" t="s">
        <v>1638</v>
      </c>
      <c r="I1272" s="107" t="s">
        <v>1639</v>
      </c>
    </row>
    <row r="1273" spans="5:9" ht="15" x14ac:dyDescent="0.25">
      <c r="E1273">
        <v>101403</v>
      </c>
      <c r="F1273" t="s">
        <v>20013</v>
      </c>
      <c r="H1273" s="107" t="s">
        <v>1640</v>
      </c>
      <c r="I1273" s="107" t="s">
        <v>1641</v>
      </c>
    </row>
    <row r="1274" spans="5:9" ht="15" x14ac:dyDescent="0.25">
      <c r="E1274">
        <v>101404</v>
      </c>
      <c r="F1274" t="s">
        <v>20014</v>
      </c>
      <c r="H1274" s="107" t="s">
        <v>1642</v>
      </c>
      <c r="I1274" s="107" t="s">
        <v>1643</v>
      </c>
    </row>
    <row r="1275" spans="5:9" ht="15" x14ac:dyDescent="0.25">
      <c r="E1275">
        <v>101405</v>
      </c>
      <c r="F1275" t="s">
        <v>20015</v>
      </c>
      <c r="H1275" s="107" t="s">
        <v>1644</v>
      </c>
      <c r="I1275" s="107" t="s">
        <v>1645</v>
      </c>
    </row>
    <row r="1276" spans="5:9" ht="15" x14ac:dyDescent="0.25">
      <c r="E1276">
        <v>101407</v>
      </c>
      <c r="F1276" t="s">
        <v>20016</v>
      </c>
      <c r="H1276" s="107" t="s">
        <v>1646</v>
      </c>
      <c r="I1276" s="107" t="s">
        <v>1647</v>
      </c>
    </row>
    <row r="1277" spans="5:9" ht="15" x14ac:dyDescent="0.25">
      <c r="E1277">
        <v>101408</v>
      </c>
      <c r="F1277" t="s">
        <v>20017</v>
      </c>
      <c r="H1277" s="107" t="s">
        <v>1648</v>
      </c>
      <c r="I1277" s="107" t="s">
        <v>1649</v>
      </c>
    </row>
    <row r="1278" spans="5:9" ht="15" x14ac:dyDescent="0.25">
      <c r="E1278">
        <v>101409</v>
      </c>
      <c r="F1278" t="s">
        <v>20018</v>
      </c>
      <c r="H1278" s="107" t="s">
        <v>1650</v>
      </c>
      <c r="I1278" s="107" t="s">
        <v>1651</v>
      </c>
    </row>
    <row r="1279" spans="5:9" ht="15" x14ac:dyDescent="0.25">
      <c r="E1279">
        <v>101410</v>
      </c>
      <c r="F1279" t="s">
        <v>20019</v>
      </c>
      <c r="H1279" s="107" t="s">
        <v>1652</v>
      </c>
      <c r="I1279" s="107" t="s">
        <v>1653</v>
      </c>
    </row>
    <row r="1280" spans="5:9" ht="15" x14ac:dyDescent="0.25">
      <c r="E1280">
        <v>101412</v>
      </c>
      <c r="F1280" t="s">
        <v>11439</v>
      </c>
      <c r="H1280" s="107" t="s">
        <v>1654</v>
      </c>
      <c r="I1280" s="107" t="s">
        <v>1655</v>
      </c>
    </row>
    <row r="1281" spans="5:9" ht="15" x14ac:dyDescent="0.25">
      <c r="E1281">
        <v>101413</v>
      </c>
      <c r="F1281" t="s">
        <v>20020</v>
      </c>
      <c r="H1281" s="107" t="s">
        <v>1656</v>
      </c>
      <c r="I1281" s="107" t="s">
        <v>1657</v>
      </c>
    </row>
    <row r="1282" spans="5:9" ht="15" x14ac:dyDescent="0.25">
      <c r="E1282">
        <v>101414</v>
      </c>
      <c r="F1282" t="s">
        <v>19084</v>
      </c>
      <c r="H1282" s="107" t="s">
        <v>1658</v>
      </c>
      <c r="I1282" s="107" t="s">
        <v>1659</v>
      </c>
    </row>
    <row r="1283" spans="5:9" ht="15" x14ac:dyDescent="0.25">
      <c r="E1283">
        <v>101415</v>
      </c>
      <c r="F1283" t="s">
        <v>20021</v>
      </c>
      <c r="H1283" s="107" t="s">
        <v>1660</v>
      </c>
      <c r="I1283" s="107" t="s">
        <v>1661</v>
      </c>
    </row>
    <row r="1284" spans="5:9" ht="15" x14ac:dyDescent="0.25">
      <c r="E1284">
        <v>101416</v>
      </c>
      <c r="F1284" t="s">
        <v>20022</v>
      </c>
      <c r="H1284" s="107" t="s">
        <v>1662</v>
      </c>
      <c r="I1284" s="107" t="s">
        <v>1663</v>
      </c>
    </row>
    <row r="1285" spans="5:9" ht="15" x14ac:dyDescent="0.25">
      <c r="E1285">
        <v>101417</v>
      </c>
      <c r="F1285" t="s">
        <v>20023</v>
      </c>
      <c r="H1285" s="107" t="s">
        <v>1664</v>
      </c>
      <c r="I1285" s="107" t="s">
        <v>1665</v>
      </c>
    </row>
    <row r="1286" spans="5:9" ht="15" x14ac:dyDescent="0.25">
      <c r="E1286">
        <v>101418</v>
      </c>
      <c r="F1286" t="s">
        <v>20024</v>
      </c>
      <c r="H1286" s="107" t="s">
        <v>1666</v>
      </c>
      <c r="I1286" s="107" t="s">
        <v>1667</v>
      </c>
    </row>
    <row r="1287" spans="5:9" ht="15" x14ac:dyDescent="0.25">
      <c r="E1287">
        <v>101419</v>
      </c>
      <c r="F1287" t="s">
        <v>20025</v>
      </c>
      <c r="H1287" s="107" t="s">
        <v>1669</v>
      </c>
      <c r="I1287" s="107" t="s">
        <v>1670</v>
      </c>
    </row>
    <row r="1288" spans="5:9" ht="15" x14ac:dyDescent="0.25">
      <c r="E1288">
        <v>101420</v>
      </c>
      <c r="F1288" t="s">
        <v>20026</v>
      </c>
      <c r="H1288" s="107" t="s">
        <v>1671</v>
      </c>
      <c r="I1288" s="107" t="s">
        <v>1672</v>
      </c>
    </row>
    <row r="1289" spans="5:9" ht="15" x14ac:dyDescent="0.25">
      <c r="E1289">
        <v>101421</v>
      </c>
      <c r="F1289" t="s">
        <v>20027</v>
      </c>
      <c r="H1289" s="107" t="s">
        <v>1673</v>
      </c>
      <c r="I1289" s="107" t="s">
        <v>1674</v>
      </c>
    </row>
    <row r="1290" spans="5:9" ht="15" x14ac:dyDescent="0.25">
      <c r="E1290">
        <v>101422</v>
      </c>
      <c r="F1290" t="s">
        <v>20028</v>
      </c>
      <c r="H1290" s="107" t="s">
        <v>1675</v>
      </c>
      <c r="I1290" s="107" t="s">
        <v>1676</v>
      </c>
    </row>
    <row r="1291" spans="5:9" ht="15" x14ac:dyDescent="0.25">
      <c r="E1291">
        <v>101424</v>
      </c>
      <c r="F1291" t="s">
        <v>20029</v>
      </c>
      <c r="H1291" s="107" t="s">
        <v>1677</v>
      </c>
      <c r="I1291" s="107" t="s">
        <v>1678</v>
      </c>
    </row>
    <row r="1292" spans="5:9" ht="15" x14ac:dyDescent="0.25">
      <c r="E1292">
        <v>101425</v>
      </c>
      <c r="F1292" t="s">
        <v>20030</v>
      </c>
      <c r="H1292" s="107" t="s">
        <v>11706</v>
      </c>
      <c r="I1292" s="107" t="s">
        <v>11707</v>
      </c>
    </row>
    <row r="1293" spans="5:9" ht="15" x14ac:dyDescent="0.25">
      <c r="E1293">
        <v>101426</v>
      </c>
      <c r="F1293" t="s">
        <v>20031</v>
      </c>
      <c r="H1293" s="107" t="s">
        <v>1679</v>
      </c>
      <c r="I1293" s="107" t="s">
        <v>1680</v>
      </c>
    </row>
    <row r="1294" spans="5:9" ht="15" x14ac:dyDescent="0.25">
      <c r="E1294">
        <v>101427</v>
      </c>
      <c r="F1294" t="s">
        <v>127</v>
      </c>
      <c r="H1294" s="107" t="s">
        <v>1681</v>
      </c>
      <c r="I1294" s="107" t="s">
        <v>1682</v>
      </c>
    </row>
    <row r="1295" spans="5:9" ht="15" x14ac:dyDescent="0.25">
      <c r="E1295">
        <v>101428</v>
      </c>
      <c r="F1295" t="s">
        <v>11440</v>
      </c>
      <c r="H1295" s="107" t="s">
        <v>1683</v>
      </c>
      <c r="I1295" s="107" t="s">
        <v>1684</v>
      </c>
    </row>
    <row r="1296" spans="5:9" ht="15" x14ac:dyDescent="0.25">
      <c r="E1296">
        <v>101429</v>
      </c>
      <c r="F1296" t="s">
        <v>20032</v>
      </c>
      <c r="H1296" s="107" t="s">
        <v>1685</v>
      </c>
      <c r="I1296" s="107" t="s">
        <v>1686</v>
      </c>
    </row>
    <row r="1297" spans="5:9" ht="15" x14ac:dyDescent="0.25">
      <c r="E1297">
        <v>101430</v>
      </c>
      <c r="F1297" t="s">
        <v>20033</v>
      </c>
      <c r="H1297" s="107" t="s">
        <v>1687</v>
      </c>
      <c r="I1297" s="107" t="s">
        <v>1688</v>
      </c>
    </row>
    <row r="1298" spans="5:9" ht="15" x14ac:dyDescent="0.25">
      <c r="E1298">
        <v>101431</v>
      </c>
      <c r="F1298" t="s">
        <v>20034</v>
      </c>
      <c r="H1298" s="107" t="s">
        <v>1689</v>
      </c>
      <c r="I1298" s="107" t="s">
        <v>1690</v>
      </c>
    </row>
    <row r="1299" spans="5:9" ht="15" x14ac:dyDescent="0.25">
      <c r="E1299">
        <v>101432</v>
      </c>
      <c r="F1299" t="s">
        <v>23774</v>
      </c>
      <c r="H1299" s="107" t="s">
        <v>1691</v>
      </c>
      <c r="I1299" s="107" t="s">
        <v>1692</v>
      </c>
    </row>
    <row r="1300" spans="5:9" ht="15" x14ac:dyDescent="0.25">
      <c r="E1300">
        <v>101433</v>
      </c>
      <c r="F1300" t="s">
        <v>23775</v>
      </c>
      <c r="H1300" s="107" t="s">
        <v>1693</v>
      </c>
      <c r="I1300" s="107" t="s">
        <v>1694</v>
      </c>
    </row>
    <row r="1301" spans="5:9" ht="15" x14ac:dyDescent="0.25">
      <c r="E1301">
        <v>101434</v>
      </c>
      <c r="F1301" t="s">
        <v>20035</v>
      </c>
      <c r="H1301" s="107" t="s">
        <v>1695</v>
      </c>
      <c r="I1301" s="107" t="s">
        <v>1696</v>
      </c>
    </row>
    <row r="1302" spans="5:9" ht="15" x14ac:dyDescent="0.25">
      <c r="E1302">
        <v>101435</v>
      </c>
      <c r="F1302" t="s">
        <v>20036</v>
      </c>
      <c r="H1302" s="107" t="s">
        <v>1697</v>
      </c>
      <c r="I1302" s="107" t="s">
        <v>1698</v>
      </c>
    </row>
    <row r="1303" spans="5:9" ht="15" x14ac:dyDescent="0.25">
      <c r="E1303">
        <v>101436</v>
      </c>
      <c r="F1303" t="s">
        <v>20037</v>
      </c>
      <c r="H1303" s="107" t="s">
        <v>1699</v>
      </c>
      <c r="I1303" s="107" t="s">
        <v>1700</v>
      </c>
    </row>
    <row r="1304" spans="5:9" ht="15" x14ac:dyDescent="0.25">
      <c r="E1304">
        <v>101437</v>
      </c>
      <c r="F1304" t="s">
        <v>23776</v>
      </c>
      <c r="H1304" s="107" t="s">
        <v>1701</v>
      </c>
      <c r="I1304" s="107" t="s">
        <v>1702</v>
      </c>
    </row>
    <row r="1305" spans="5:9" ht="15" x14ac:dyDescent="0.25">
      <c r="E1305">
        <v>101438</v>
      </c>
      <c r="F1305" t="s">
        <v>20038</v>
      </c>
      <c r="H1305" s="107" t="s">
        <v>1703</v>
      </c>
      <c r="I1305" s="107" t="s">
        <v>1704</v>
      </c>
    </row>
    <row r="1306" spans="5:9" ht="15" x14ac:dyDescent="0.25">
      <c r="E1306">
        <v>101439</v>
      </c>
      <c r="F1306" t="s">
        <v>20039</v>
      </c>
      <c r="H1306" s="107" t="s">
        <v>1705</v>
      </c>
      <c r="I1306" s="107" t="s">
        <v>1706</v>
      </c>
    </row>
    <row r="1307" spans="5:9" ht="15" x14ac:dyDescent="0.25">
      <c r="E1307">
        <v>101440</v>
      </c>
      <c r="F1307" t="s">
        <v>20040</v>
      </c>
      <c r="H1307" s="107" t="s">
        <v>1708</v>
      </c>
      <c r="I1307" s="107" t="s">
        <v>1709</v>
      </c>
    </row>
    <row r="1308" spans="5:9" ht="15" x14ac:dyDescent="0.25">
      <c r="E1308">
        <v>101441</v>
      </c>
      <c r="F1308" t="s">
        <v>20041</v>
      </c>
      <c r="H1308" s="107" t="s">
        <v>1710</v>
      </c>
      <c r="I1308" s="107" t="s">
        <v>1711</v>
      </c>
    </row>
    <row r="1309" spans="5:9" ht="15" x14ac:dyDescent="0.25">
      <c r="E1309">
        <v>101442</v>
      </c>
      <c r="F1309" t="s">
        <v>20042</v>
      </c>
      <c r="H1309" s="107" t="s">
        <v>1712</v>
      </c>
      <c r="I1309" s="107" t="s">
        <v>1713</v>
      </c>
    </row>
    <row r="1310" spans="5:9" ht="15" x14ac:dyDescent="0.25">
      <c r="E1310">
        <v>101443</v>
      </c>
      <c r="F1310" t="s">
        <v>20043</v>
      </c>
      <c r="H1310" s="107" t="s">
        <v>1714</v>
      </c>
      <c r="I1310" s="107" t="s">
        <v>1715</v>
      </c>
    </row>
    <row r="1311" spans="5:9" ht="15" x14ac:dyDescent="0.25">
      <c r="E1311">
        <v>101444</v>
      </c>
      <c r="F1311" t="s">
        <v>11441</v>
      </c>
      <c r="H1311" s="107" t="s">
        <v>1716</v>
      </c>
      <c r="I1311" s="107" t="s">
        <v>1717</v>
      </c>
    </row>
    <row r="1312" spans="5:9" ht="15" x14ac:dyDescent="0.25">
      <c r="E1312">
        <v>101445</v>
      </c>
      <c r="F1312" t="s">
        <v>20044</v>
      </c>
      <c r="H1312" s="107" t="s">
        <v>1718</v>
      </c>
      <c r="I1312" s="107" t="s">
        <v>1719</v>
      </c>
    </row>
    <row r="1313" spans="5:9" ht="15" x14ac:dyDescent="0.25">
      <c r="E1313">
        <v>101446</v>
      </c>
      <c r="F1313" t="s">
        <v>20045</v>
      </c>
      <c r="H1313" s="107" t="s">
        <v>1720</v>
      </c>
      <c r="I1313" s="107" t="s">
        <v>1721</v>
      </c>
    </row>
    <row r="1314" spans="5:9" ht="15" x14ac:dyDescent="0.25">
      <c r="E1314">
        <v>101447</v>
      </c>
      <c r="F1314" t="s">
        <v>918</v>
      </c>
      <c r="H1314" s="107" t="s">
        <v>1722</v>
      </c>
      <c r="I1314" s="107" t="s">
        <v>1723</v>
      </c>
    </row>
    <row r="1315" spans="5:9" ht="15" x14ac:dyDescent="0.25">
      <c r="E1315">
        <v>101448</v>
      </c>
      <c r="F1315" t="s">
        <v>20046</v>
      </c>
      <c r="H1315" s="107" t="s">
        <v>1724</v>
      </c>
      <c r="I1315" s="107" t="s">
        <v>1725</v>
      </c>
    </row>
    <row r="1316" spans="5:9" ht="15" x14ac:dyDescent="0.25">
      <c r="E1316">
        <v>101449</v>
      </c>
      <c r="F1316" t="s">
        <v>20047</v>
      </c>
      <c r="H1316" s="107" t="s">
        <v>1726</v>
      </c>
      <c r="I1316" s="107" t="s">
        <v>1727</v>
      </c>
    </row>
    <row r="1317" spans="5:9" ht="15" x14ac:dyDescent="0.25">
      <c r="E1317">
        <v>101450</v>
      </c>
      <c r="F1317" t="s">
        <v>20048</v>
      </c>
      <c r="H1317" s="107" t="s">
        <v>1728</v>
      </c>
      <c r="I1317" s="107" t="s">
        <v>1729</v>
      </c>
    </row>
    <row r="1318" spans="5:9" ht="15" x14ac:dyDescent="0.25">
      <c r="E1318">
        <v>101451</v>
      </c>
      <c r="F1318" t="s">
        <v>20049</v>
      </c>
      <c r="H1318" s="107" t="s">
        <v>1730</v>
      </c>
      <c r="I1318" s="107" t="s">
        <v>1731</v>
      </c>
    </row>
    <row r="1319" spans="5:9" ht="15" x14ac:dyDescent="0.25">
      <c r="E1319">
        <v>101452</v>
      </c>
      <c r="F1319" t="s">
        <v>20050</v>
      </c>
      <c r="H1319" s="107" t="s">
        <v>1733</v>
      </c>
      <c r="I1319" s="107" t="s">
        <v>1734</v>
      </c>
    </row>
    <row r="1320" spans="5:9" ht="15" x14ac:dyDescent="0.25">
      <c r="E1320">
        <v>101453</v>
      </c>
      <c r="F1320" t="s">
        <v>20051</v>
      </c>
      <c r="H1320" s="107" t="s">
        <v>1735</v>
      </c>
      <c r="I1320" s="107" t="s">
        <v>1736</v>
      </c>
    </row>
    <row r="1321" spans="5:9" ht="15" x14ac:dyDescent="0.25">
      <c r="E1321">
        <v>101454</v>
      </c>
      <c r="F1321" t="s">
        <v>20052</v>
      </c>
      <c r="H1321" s="107" t="s">
        <v>1737</v>
      </c>
      <c r="I1321" s="107" t="s">
        <v>1738</v>
      </c>
    </row>
    <row r="1322" spans="5:9" ht="15" x14ac:dyDescent="0.25">
      <c r="E1322">
        <v>101455</v>
      </c>
      <c r="F1322" t="s">
        <v>19036</v>
      </c>
      <c r="H1322" s="107" t="s">
        <v>1739</v>
      </c>
      <c r="I1322" s="107" t="s">
        <v>1740</v>
      </c>
    </row>
    <row r="1323" spans="5:9" ht="15" x14ac:dyDescent="0.25">
      <c r="E1323">
        <v>101456</v>
      </c>
      <c r="F1323" t="s">
        <v>20053</v>
      </c>
      <c r="H1323" s="107" t="s">
        <v>1741</v>
      </c>
      <c r="I1323" s="107" t="s">
        <v>1742</v>
      </c>
    </row>
    <row r="1324" spans="5:9" ht="15" x14ac:dyDescent="0.25">
      <c r="E1324">
        <v>101457</v>
      </c>
      <c r="F1324" t="s">
        <v>20054</v>
      </c>
      <c r="H1324" s="107" t="s">
        <v>1743</v>
      </c>
      <c r="I1324" s="107" t="s">
        <v>1744</v>
      </c>
    </row>
    <row r="1325" spans="5:9" ht="15" x14ac:dyDescent="0.25">
      <c r="E1325">
        <v>101458</v>
      </c>
      <c r="F1325" t="s">
        <v>20055</v>
      </c>
      <c r="H1325" s="107" t="s">
        <v>1745</v>
      </c>
      <c r="I1325" s="107" t="s">
        <v>1746</v>
      </c>
    </row>
    <row r="1326" spans="5:9" ht="15" x14ac:dyDescent="0.25">
      <c r="E1326">
        <v>101459</v>
      </c>
      <c r="F1326" t="s">
        <v>11411</v>
      </c>
      <c r="H1326" s="107" t="s">
        <v>1747</v>
      </c>
      <c r="I1326" s="107" t="s">
        <v>1748</v>
      </c>
    </row>
    <row r="1327" spans="5:9" ht="15" x14ac:dyDescent="0.25">
      <c r="E1327">
        <v>101460</v>
      </c>
      <c r="F1327" t="s">
        <v>20056</v>
      </c>
      <c r="H1327" s="107" t="s">
        <v>1749</v>
      </c>
      <c r="I1327" s="107" t="s">
        <v>1750</v>
      </c>
    </row>
    <row r="1328" spans="5:9" ht="15" x14ac:dyDescent="0.25">
      <c r="E1328">
        <v>101461</v>
      </c>
      <c r="F1328" t="s">
        <v>20057</v>
      </c>
      <c r="H1328" s="107" t="s">
        <v>1751</v>
      </c>
      <c r="I1328" s="107" t="s">
        <v>1752</v>
      </c>
    </row>
    <row r="1329" spans="5:9" ht="15" x14ac:dyDescent="0.25">
      <c r="E1329">
        <v>101462</v>
      </c>
      <c r="F1329" t="s">
        <v>927</v>
      </c>
      <c r="H1329" s="107" t="s">
        <v>1753</v>
      </c>
      <c r="I1329" s="107" t="s">
        <v>1754</v>
      </c>
    </row>
    <row r="1330" spans="5:9" ht="15" x14ac:dyDescent="0.25">
      <c r="E1330">
        <v>101463</v>
      </c>
      <c r="F1330" t="s">
        <v>19376</v>
      </c>
      <c r="H1330" s="107" t="s">
        <v>1755</v>
      </c>
      <c r="I1330" s="107" t="s">
        <v>1756</v>
      </c>
    </row>
    <row r="1331" spans="5:9" ht="15" x14ac:dyDescent="0.25">
      <c r="E1331">
        <v>101464</v>
      </c>
      <c r="F1331" t="s">
        <v>20058</v>
      </c>
      <c r="H1331" s="107" t="s">
        <v>1757</v>
      </c>
      <c r="I1331" s="107" t="s">
        <v>1758</v>
      </c>
    </row>
    <row r="1332" spans="5:9" ht="15" x14ac:dyDescent="0.25">
      <c r="E1332">
        <v>101465</v>
      </c>
      <c r="F1332" t="s">
        <v>20059</v>
      </c>
      <c r="H1332" s="107" t="s">
        <v>1759</v>
      </c>
      <c r="I1332" s="107" t="s">
        <v>1760</v>
      </c>
    </row>
    <row r="1333" spans="5:9" ht="15" x14ac:dyDescent="0.25">
      <c r="E1333">
        <v>101466</v>
      </c>
      <c r="F1333" t="s">
        <v>20060</v>
      </c>
      <c r="H1333" s="107" t="s">
        <v>1761</v>
      </c>
      <c r="I1333" s="107" t="s">
        <v>1762</v>
      </c>
    </row>
    <row r="1334" spans="5:9" ht="15" x14ac:dyDescent="0.25">
      <c r="E1334">
        <v>101467</v>
      </c>
      <c r="F1334" t="s">
        <v>20061</v>
      </c>
      <c r="H1334" s="107" t="s">
        <v>1763</v>
      </c>
      <c r="I1334" s="107" t="s">
        <v>1764</v>
      </c>
    </row>
    <row r="1335" spans="5:9" ht="15" x14ac:dyDescent="0.25">
      <c r="E1335">
        <v>101468</v>
      </c>
      <c r="F1335" t="s">
        <v>20062</v>
      </c>
      <c r="H1335" s="107" t="s">
        <v>1765</v>
      </c>
      <c r="I1335" s="107" t="s">
        <v>1766</v>
      </c>
    </row>
    <row r="1336" spans="5:9" ht="15" x14ac:dyDescent="0.25">
      <c r="E1336">
        <v>101469</v>
      </c>
      <c r="F1336" t="s">
        <v>20063</v>
      </c>
      <c r="H1336" s="107" t="s">
        <v>1767</v>
      </c>
      <c r="I1336" s="107" t="s">
        <v>1768</v>
      </c>
    </row>
    <row r="1337" spans="5:9" ht="15" x14ac:dyDescent="0.25">
      <c r="E1337">
        <v>101470</v>
      </c>
      <c r="F1337" t="s">
        <v>20064</v>
      </c>
      <c r="H1337" s="107" t="s">
        <v>1769</v>
      </c>
      <c r="I1337" s="107" t="s">
        <v>1770</v>
      </c>
    </row>
    <row r="1338" spans="5:9" ht="15" x14ac:dyDescent="0.25">
      <c r="E1338">
        <v>101471</v>
      </c>
      <c r="F1338" t="s">
        <v>933</v>
      </c>
      <c r="H1338" s="107" t="s">
        <v>1771</v>
      </c>
      <c r="I1338" s="107" t="s">
        <v>1772</v>
      </c>
    </row>
    <row r="1339" spans="5:9" ht="15" x14ac:dyDescent="0.25">
      <c r="E1339">
        <v>101472</v>
      </c>
      <c r="F1339" t="s">
        <v>20065</v>
      </c>
      <c r="H1339" s="107" t="s">
        <v>1773</v>
      </c>
      <c r="I1339" s="107" t="s">
        <v>1774</v>
      </c>
    </row>
    <row r="1340" spans="5:9" ht="15" x14ac:dyDescent="0.25">
      <c r="E1340">
        <v>101473</v>
      </c>
      <c r="F1340" t="s">
        <v>20066</v>
      </c>
      <c r="H1340" s="107" t="s">
        <v>1775</v>
      </c>
      <c r="I1340" s="107" t="s">
        <v>1776</v>
      </c>
    </row>
    <row r="1341" spans="5:9" ht="15" x14ac:dyDescent="0.25">
      <c r="E1341">
        <v>101474</v>
      </c>
      <c r="F1341" t="s">
        <v>20067</v>
      </c>
      <c r="H1341" s="107" t="s">
        <v>1777</v>
      </c>
      <c r="I1341" s="107" t="s">
        <v>1778</v>
      </c>
    </row>
    <row r="1342" spans="5:9" ht="15" x14ac:dyDescent="0.25">
      <c r="E1342">
        <v>101475</v>
      </c>
      <c r="F1342" t="s">
        <v>20068</v>
      </c>
      <c r="H1342" s="107" t="s">
        <v>1779</v>
      </c>
      <c r="I1342" s="107" t="s">
        <v>1780</v>
      </c>
    </row>
    <row r="1343" spans="5:9" ht="15" x14ac:dyDescent="0.25">
      <c r="E1343">
        <v>101476</v>
      </c>
      <c r="F1343" t="s">
        <v>20069</v>
      </c>
      <c r="H1343" s="107" t="s">
        <v>1781</v>
      </c>
      <c r="I1343" s="107" t="s">
        <v>1782</v>
      </c>
    </row>
    <row r="1344" spans="5:9" ht="15" x14ac:dyDescent="0.25">
      <c r="E1344">
        <v>101477</v>
      </c>
      <c r="F1344" t="s">
        <v>20070</v>
      </c>
      <c r="H1344" s="107" t="s">
        <v>1783</v>
      </c>
      <c r="I1344" s="107" t="s">
        <v>1784</v>
      </c>
    </row>
    <row r="1345" spans="5:9" ht="15" x14ac:dyDescent="0.25">
      <c r="E1345">
        <v>101479</v>
      </c>
      <c r="F1345" t="s">
        <v>20071</v>
      </c>
      <c r="H1345" s="107" t="s">
        <v>1785</v>
      </c>
      <c r="I1345" s="107" t="s">
        <v>1786</v>
      </c>
    </row>
    <row r="1346" spans="5:9" ht="15" x14ac:dyDescent="0.25">
      <c r="E1346">
        <v>101481</v>
      </c>
      <c r="F1346" t="s">
        <v>20072</v>
      </c>
      <c r="H1346" s="107" t="s">
        <v>1788</v>
      </c>
      <c r="I1346" s="107" t="s">
        <v>1789</v>
      </c>
    </row>
    <row r="1347" spans="5:9" ht="15" x14ac:dyDescent="0.25">
      <c r="E1347">
        <v>101482</v>
      </c>
      <c r="F1347" t="s">
        <v>20073</v>
      </c>
      <c r="H1347" s="107" t="s">
        <v>1791</v>
      </c>
      <c r="I1347" s="107" t="s">
        <v>1792</v>
      </c>
    </row>
    <row r="1348" spans="5:9" ht="15" x14ac:dyDescent="0.25">
      <c r="E1348">
        <v>101483</v>
      </c>
      <c r="F1348" t="s">
        <v>20074</v>
      </c>
      <c r="H1348" s="107" t="s">
        <v>1794</v>
      </c>
      <c r="I1348" s="107" t="s">
        <v>1795</v>
      </c>
    </row>
    <row r="1349" spans="5:9" ht="15" x14ac:dyDescent="0.25">
      <c r="E1349">
        <v>101484</v>
      </c>
      <c r="F1349" t="s">
        <v>23777</v>
      </c>
      <c r="H1349" s="107" t="s">
        <v>1796</v>
      </c>
      <c r="I1349" s="107" t="s">
        <v>1797</v>
      </c>
    </row>
    <row r="1350" spans="5:9" ht="15" x14ac:dyDescent="0.25">
      <c r="E1350">
        <v>101485</v>
      </c>
      <c r="F1350" t="s">
        <v>20075</v>
      </c>
      <c r="H1350" s="107" t="s">
        <v>1799</v>
      </c>
      <c r="I1350" s="107" t="s">
        <v>1800</v>
      </c>
    </row>
    <row r="1351" spans="5:9" ht="15" x14ac:dyDescent="0.25">
      <c r="E1351">
        <v>101486</v>
      </c>
      <c r="F1351" t="s">
        <v>20076</v>
      </c>
      <c r="H1351" s="107" t="s">
        <v>1802</v>
      </c>
      <c r="I1351" s="107" t="s">
        <v>1803</v>
      </c>
    </row>
    <row r="1352" spans="5:9" ht="15" x14ac:dyDescent="0.25">
      <c r="E1352">
        <v>101487</v>
      </c>
      <c r="F1352" t="s">
        <v>20077</v>
      </c>
      <c r="H1352" s="107" t="s">
        <v>1805</v>
      </c>
      <c r="I1352" s="107" t="s">
        <v>1806</v>
      </c>
    </row>
    <row r="1353" spans="5:9" ht="15" x14ac:dyDescent="0.25">
      <c r="E1353">
        <v>101488</v>
      </c>
      <c r="F1353" t="s">
        <v>20078</v>
      </c>
      <c r="H1353" s="107" t="s">
        <v>1808</v>
      </c>
      <c r="I1353" s="107" t="s">
        <v>1809</v>
      </c>
    </row>
    <row r="1354" spans="5:9" ht="15" x14ac:dyDescent="0.25">
      <c r="E1354">
        <v>101489</v>
      </c>
      <c r="F1354" t="s">
        <v>20079</v>
      </c>
      <c r="H1354" s="107" t="s">
        <v>1811</v>
      </c>
      <c r="I1354" s="107" t="s">
        <v>1812</v>
      </c>
    </row>
    <row r="1355" spans="5:9" ht="15" x14ac:dyDescent="0.25">
      <c r="E1355">
        <v>101493</v>
      </c>
      <c r="F1355" t="s">
        <v>20080</v>
      </c>
      <c r="H1355" s="107" t="s">
        <v>1814</v>
      </c>
      <c r="I1355" s="107" t="s">
        <v>1815</v>
      </c>
    </row>
    <row r="1356" spans="5:9" ht="15" x14ac:dyDescent="0.25">
      <c r="E1356">
        <v>101494</v>
      </c>
      <c r="F1356" t="s">
        <v>20081</v>
      </c>
      <c r="H1356" s="107" t="s">
        <v>1817</v>
      </c>
      <c r="I1356" s="107" t="s">
        <v>1818</v>
      </c>
    </row>
    <row r="1357" spans="5:9" ht="15" x14ac:dyDescent="0.25">
      <c r="E1357">
        <v>101495</v>
      </c>
      <c r="F1357" t="s">
        <v>20082</v>
      </c>
      <c r="H1357" s="107" t="s">
        <v>1820</v>
      </c>
      <c r="I1357" s="107" t="s">
        <v>1821</v>
      </c>
    </row>
    <row r="1358" spans="5:9" ht="15" x14ac:dyDescent="0.25">
      <c r="E1358">
        <v>101497</v>
      </c>
      <c r="F1358" t="s">
        <v>20083</v>
      </c>
      <c r="H1358" s="107" t="s">
        <v>1823</v>
      </c>
      <c r="I1358" s="107" t="s">
        <v>1824</v>
      </c>
    </row>
    <row r="1359" spans="5:9" ht="15" x14ac:dyDescent="0.25">
      <c r="E1359">
        <v>101498</v>
      </c>
      <c r="F1359" t="s">
        <v>20084</v>
      </c>
      <c r="H1359" s="107" t="s">
        <v>1825</v>
      </c>
      <c r="I1359" s="107" t="s">
        <v>1826</v>
      </c>
    </row>
    <row r="1360" spans="5:9" ht="15" x14ac:dyDescent="0.25">
      <c r="E1360">
        <v>101499</v>
      </c>
      <c r="F1360" t="s">
        <v>23778</v>
      </c>
      <c r="H1360" s="107" t="s">
        <v>1828</v>
      </c>
      <c r="I1360" s="107" t="s">
        <v>1829</v>
      </c>
    </row>
    <row r="1361" spans="5:9" ht="15" x14ac:dyDescent="0.25">
      <c r="E1361">
        <v>101500</v>
      </c>
      <c r="F1361" t="s">
        <v>20085</v>
      </c>
      <c r="H1361" s="107" t="s">
        <v>1831</v>
      </c>
      <c r="I1361" s="107" t="s">
        <v>1832</v>
      </c>
    </row>
    <row r="1362" spans="5:9" ht="15" x14ac:dyDescent="0.25">
      <c r="E1362">
        <v>101501</v>
      </c>
      <c r="F1362" t="s">
        <v>23779</v>
      </c>
      <c r="H1362" s="107" t="s">
        <v>1834</v>
      </c>
      <c r="I1362" s="107" t="s">
        <v>1835</v>
      </c>
    </row>
    <row r="1363" spans="5:9" ht="15" x14ac:dyDescent="0.25">
      <c r="E1363">
        <v>101502</v>
      </c>
      <c r="F1363" t="s">
        <v>20086</v>
      </c>
      <c r="H1363" s="107" t="s">
        <v>1836</v>
      </c>
      <c r="I1363" s="107" t="s">
        <v>1837</v>
      </c>
    </row>
    <row r="1364" spans="5:9" ht="15" x14ac:dyDescent="0.25">
      <c r="E1364">
        <v>101503</v>
      </c>
      <c r="F1364" t="s">
        <v>20087</v>
      </c>
      <c r="H1364" s="107" t="s">
        <v>1838</v>
      </c>
      <c r="I1364" s="107" t="s">
        <v>1839</v>
      </c>
    </row>
    <row r="1365" spans="5:9" ht="15" x14ac:dyDescent="0.25">
      <c r="E1365">
        <v>101504</v>
      </c>
      <c r="F1365" t="s">
        <v>20088</v>
      </c>
      <c r="H1365" s="107" t="s">
        <v>1840</v>
      </c>
      <c r="I1365" s="107" t="s">
        <v>1841</v>
      </c>
    </row>
    <row r="1366" spans="5:9" ht="15" x14ac:dyDescent="0.25">
      <c r="E1366">
        <v>101505</v>
      </c>
      <c r="F1366" t="s">
        <v>20089</v>
      </c>
      <c r="H1366" s="107" t="s">
        <v>1842</v>
      </c>
      <c r="I1366" s="107" t="s">
        <v>1843</v>
      </c>
    </row>
    <row r="1367" spans="5:9" ht="15" x14ac:dyDescent="0.25">
      <c r="E1367">
        <v>101506</v>
      </c>
      <c r="F1367" t="s">
        <v>20090</v>
      </c>
      <c r="H1367" s="107" t="s">
        <v>1844</v>
      </c>
      <c r="I1367" s="107" t="s">
        <v>1845</v>
      </c>
    </row>
    <row r="1368" spans="5:9" ht="15" x14ac:dyDescent="0.25">
      <c r="E1368">
        <v>101507</v>
      </c>
      <c r="F1368" t="s">
        <v>20091</v>
      </c>
      <c r="H1368" s="107" t="s">
        <v>1846</v>
      </c>
      <c r="I1368" s="107" t="s">
        <v>1847</v>
      </c>
    </row>
    <row r="1369" spans="5:9" ht="15" x14ac:dyDescent="0.25">
      <c r="E1369">
        <v>101508</v>
      </c>
      <c r="F1369" t="s">
        <v>20092</v>
      </c>
      <c r="H1369" s="107" t="s">
        <v>1848</v>
      </c>
      <c r="I1369" s="107" t="s">
        <v>1849</v>
      </c>
    </row>
    <row r="1370" spans="5:9" ht="15" x14ac:dyDescent="0.25">
      <c r="E1370">
        <v>101509</v>
      </c>
      <c r="F1370" t="s">
        <v>20093</v>
      </c>
      <c r="H1370" s="107" t="s">
        <v>1850</v>
      </c>
      <c r="I1370" s="107" t="s">
        <v>1851</v>
      </c>
    </row>
    <row r="1371" spans="5:9" ht="15" x14ac:dyDescent="0.25">
      <c r="E1371">
        <v>101510</v>
      </c>
      <c r="F1371" t="s">
        <v>20094</v>
      </c>
      <c r="H1371" s="107" t="s">
        <v>1852</v>
      </c>
      <c r="I1371" s="107" t="s">
        <v>1853</v>
      </c>
    </row>
    <row r="1372" spans="5:9" ht="15" x14ac:dyDescent="0.25">
      <c r="E1372">
        <v>101511</v>
      </c>
      <c r="F1372" t="s">
        <v>20095</v>
      </c>
      <c r="H1372" s="107" t="s">
        <v>1854</v>
      </c>
      <c r="I1372" s="107" t="s">
        <v>1855</v>
      </c>
    </row>
    <row r="1373" spans="5:9" ht="15" x14ac:dyDescent="0.25">
      <c r="E1373">
        <v>101512</v>
      </c>
      <c r="F1373" t="s">
        <v>20096</v>
      </c>
      <c r="H1373" s="107" t="s">
        <v>1856</v>
      </c>
      <c r="I1373" s="107" t="s">
        <v>1857</v>
      </c>
    </row>
    <row r="1374" spans="5:9" ht="15" x14ac:dyDescent="0.25">
      <c r="E1374">
        <v>101513</v>
      </c>
      <c r="F1374" t="s">
        <v>23780</v>
      </c>
      <c r="H1374" s="107" t="s">
        <v>1858</v>
      </c>
      <c r="I1374" s="107" t="s">
        <v>1859</v>
      </c>
    </row>
    <row r="1375" spans="5:9" ht="15" x14ac:dyDescent="0.25">
      <c r="E1375">
        <v>101514</v>
      </c>
      <c r="F1375" t="s">
        <v>20097</v>
      </c>
      <c r="H1375" s="107" t="s">
        <v>1860</v>
      </c>
      <c r="I1375" s="107" t="s">
        <v>1861</v>
      </c>
    </row>
    <row r="1376" spans="5:9" ht="15" x14ac:dyDescent="0.25">
      <c r="E1376">
        <v>101515</v>
      </c>
      <c r="F1376" t="s">
        <v>20098</v>
      </c>
      <c r="H1376" s="107" t="s">
        <v>1862</v>
      </c>
      <c r="I1376" s="107" t="s">
        <v>1863</v>
      </c>
    </row>
    <row r="1377" spans="5:9" ht="15" x14ac:dyDescent="0.25">
      <c r="E1377">
        <v>101516</v>
      </c>
      <c r="F1377" t="s">
        <v>20099</v>
      </c>
      <c r="H1377" s="107" t="s">
        <v>1864</v>
      </c>
      <c r="I1377" s="107" t="s">
        <v>1865</v>
      </c>
    </row>
    <row r="1378" spans="5:9" ht="15" x14ac:dyDescent="0.25">
      <c r="E1378">
        <v>101517</v>
      </c>
      <c r="F1378" t="s">
        <v>20100</v>
      </c>
      <c r="H1378" s="107" t="s">
        <v>1866</v>
      </c>
      <c r="I1378" s="107" t="s">
        <v>1867</v>
      </c>
    </row>
    <row r="1379" spans="5:9" ht="15" x14ac:dyDescent="0.25">
      <c r="E1379">
        <v>101518</v>
      </c>
      <c r="F1379" t="s">
        <v>20101</v>
      </c>
      <c r="H1379" s="107" t="s">
        <v>1868</v>
      </c>
      <c r="I1379" s="107" t="s">
        <v>1869</v>
      </c>
    </row>
    <row r="1380" spans="5:9" ht="15" x14ac:dyDescent="0.25">
      <c r="E1380">
        <v>101520</v>
      </c>
      <c r="F1380" t="s">
        <v>20102</v>
      </c>
      <c r="H1380" s="107" t="s">
        <v>1870</v>
      </c>
      <c r="I1380" s="107" t="s">
        <v>1871</v>
      </c>
    </row>
    <row r="1381" spans="5:9" ht="15" x14ac:dyDescent="0.25">
      <c r="E1381">
        <v>101521</v>
      </c>
      <c r="F1381" t="s">
        <v>20103</v>
      </c>
      <c r="H1381" s="107" t="s">
        <v>1872</v>
      </c>
      <c r="I1381" s="107" t="s">
        <v>1873</v>
      </c>
    </row>
    <row r="1382" spans="5:9" ht="15" x14ac:dyDescent="0.25">
      <c r="E1382">
        <v>101522</v>
      </c>
      <c r="F1382" t="s">
        <v>953</v>
      </c>
      <c r="H1382" s="107" t="s">
        <v>1874</v>
      </c>
      <c r="I1382" s="107" t="s">
        <v>1875</v>
      </c>
    </row>
    <row r="1383" spans="5:9" ht="15" x14ac:dyDescent="0.25">
      <c r="E1383">
        <v>101523</v>
      </c>
      <c r="F1383" t="s">
        <v>20104</v>
      </c>
      <c r="H1383" s="107" t="s">
        <v>1876</v>
      </c>
      <c r="I1383" s="107" t="s">
        <v>1877</v>
      </c>
    </row>
    <row r="1384" spans="5:9" ht="15" x14ac:dyDescent="0.25">
      <c r="E1384">
        <v>101524</v>
      </c>
      <c r="F1384" t="s">
        <v>23781</v>
      </c>
      <c r="H1384" s="107" t="s">
        <v>1878</v>
      </c>
      <c r="I1384" s="107" t="s">
        <v>1879</v>
      </c>
    </row>
    <row r="1385" spans="5:9" ht="15" x14ac:dyDescent="0.25">
      <c r="E1385">
        <v>101525</v>
      </c>
      <c r="F1385" t="s">
        <v>20105</v>
      </c>
      <c r="H1385" s="107" t="s">
        <v>1880</v>
      </c>
      <c r="I1385" s="107" t="s">
        <v>1881</v>
      </c>
    </row>
    <row r="1386" spans="5:9" ht="15" x14ac:dyDescent="0.25">
      <c r="E1386">
        <v>101526</v>
      </c>
      <c r="F1386" t="s">
        <v>20106</v>
      </c>
      <c r="H1386" s="107" t="s">
        <v>1882</v>
      </c>
      <c r="I1386" s="107" t="s">
        <v>1883</v>
      </c>
    </row>
    <row r="1387" spans="5:9" ht="15" x14ac:dyDescent="0.25">
      <c r="E1387">
        <v>101527</v>
      </c>
      <c r="F1387" t="s">
        <v>20107</v>
      </c>
      <c r="H1387" s="107" t="s">
        <v>1884</v>
      </c>
      <c r="I1387" s="107" t="s">
        <v>1885</v>
      </c>
    </row>
    <row r="1388" spans="5:9" ht="15" x14ac:dyDescent="0.25">
      <c r="E1388">
        <v>101528</v>
      </c>
      <c r="F1388" t="s">
        <v>20108</v>
      </c>
      <c r="H1388" s="107" t="s">
        <v>1886</v>
      </c>
      <c r="I1388" s="107" t="s">
        <v>1887</v>
      </c>
    </row>
    <row r="1389" spans="5:9" ht="15" x14ac:dyDescent="0.25">
      <c r="E1389">
        <v>101529</v>
      </c>
      <c r="F1389" t="s">
        <v>20109</v>
      </c>
      <c r="H1389" s="107" t="s">
        <v>1888</v>
      </c>
      <c r="I1389" s="107" t="s">
        <v>1889</v>
      </c>
    </row>
    <row r="1390" spans="5:9" ht="15" x14ac:dyDescent="0.25">
      <c r="E1390">
        <v>101530</v>
      </c>
      <c r="F1390" t="s">
        <v>20110</v>
      </c>
      <c r="H1390" s="107" t="s">
        <v>1890</v>
      </c>
      <c r="I1390" s="107" t="s">
        <v>1891</v>
      </c>
    </row>
    <row r="1391" spans="5:9" ht="15" x14ac:dyDescent="0.25">
      <c r="E1391">
        <v>101531</v>
      </c>
      <c r="F1391" t="s">
        <v>20111</v>
      </c>
      <c r="H1391" s="107" t="s">
        <v>1892</v>
      </c>
      <c r="I1391" s="107" t="s">
        <v>1893</v>
      </c>
    </row>
    <row r="1392" spans="5:9" ht="15" x14ac:dyDescent="0.25">
      <c r="E1392">
        <v>101532</v>
      </c>
      <c r="F1392" t="s">
        <v>20112</v>
      </c>
      <c r="H1392" s="107" t="s">
        <v>1894</v>
      </c>
      <c r="I1392" s="107" t="s">
        <v>1895</v>
      </c>
    </row>
    <row r="1393" spans="5:9" ht="15" x14ac:dyDescent="0.25">
      <c r="E1393">
        <v>101533</v>
      </c>
      <c r="F1393" t="s">
        <v>20113</v>
      </c>
      <c r="H1393" s="107" t="s">
        <v>1896</v>
      </c>
      <c r="I1393" s="107" t="s">
        <v>1897</v>
      </c>
    </row>
    <row r="1394" spans="5:9" ht="15" x14ac:dyDescent="0.25">
      <c r="E1394">
        <v>101534</v>
      </c>
      <c r="F1394" t="s">
        <v>20114</v>
      </c>
      <c r="H1394" s="107" t="s">
        <v>1898</v>
      </c>
      <c r="I1394" s="107" t="s">
        <v>1899</v>
      </c>
    </row>
    <row r="1395" spans="5:9" ht="15" x14ac:dyDescent="0.25">
      <c r="E1395">
        <v>101535</v>
      </c>
      <c r="F1395" t="s">
        <v>20115</v>
      </c>
      <c r="H1395" s="107" t="s">
        <v>1900</v>
      </c>
      <c r="I1395" s="107" t="s">
        <v>1901</v>
      </c>
    </row>
    <row r="1396" spans="5:9" ht="15" x14ac:dyDescent="0.25">
      <c r="E1396">
        <v>101536</v>
      </c>
      <c r="F1396" t="s">
        <v>20116</v>
      </c>
      <c r="H1396" s="107" t="s">
        <v>1902</v>
      </c>
      <c r="I1396" s="107" t="s">
        <v>1903</v>
      </c>
    </row>
    <row r="1397" spans="5:9" ht="15" x14ac:dyDescent="0.25">
      <c r="E1397">
        <v>101537</v>
      </c>
      <c r="F1397" t="s">
        <v>20117</v>
      </c>
      <c r="H1397" s="107" t="s">
        <v>1904</v>
      </c>
      <c r="I1397" s="107" t="s">
        <v>1905</v>
      </c>
    </row>
    <row r="1398" spans="5:9" ht="15" x14ac:dyDescent="0.25">
      <c r="E1398">
        <v>101538</v>
      </c>
      <c r="F1398" t="s">
        <v>20118</v>
      </c>
      <c r="H1398" s="107" t="s">
        <v>1906</v>
      </c>
      <c r="I1398" s="107" t="s">
        <v>1907</v>
      </c>
    </row>
    <row r="1399" spans="5:9" ht="15" x14ac:dyDescent="0.25">
      <c r="E1399">
        <v>101539</v>
      </c>
      <c r="F1399" t="s">
        <v>20119</v>
      </c>
      <c r="H1399" s="107" t="s">
        <v>1908</v>
      </c>
      <c r="I1399" s="107" t="s">
        <v>1909</v>
      </c>
    </row>
    <row r="1400" spans="5:9" ht="15" x14ac:dyDescent="0.25">
      <c r="E1400">
        <v>101540</v>
      </c>
      <c r="F1400" t="s">
        <v>20120</v>
      </c>
      <c r="H1400" s="107" t="s">
        <v>1910</v>
      </c>
      <c r="I1400" s="107" t="s">
        <v>1911</v>
      </c>
    </row>
    <row r="1401" spans="5:9" ht="15" x14ac:dyDescent="0.25">
      <c r="E1401">
        <v>101541</v>
      </c>
      <c r="F1401" t="s">
        <v>20121</v>
      </c>
      <c r="H1401" s="107" t="s">
        <v>1912</v>
      </c>
      <c r="I1401" s="107" t="s">
        <v>1913</v>
      </c>
    </row>
    <row r="1402" spans="5:9" ht="15" x14ac:dyDescent="0.25">
      <c r="E1402">
        <v>101543</v>
      </c>
      <c r="F1402" t="s">
        <v>23782</v>
      </c>
      <c r="H1402" s="107" t="s">
        <v>1914</v>
      </c>
      <c r="I1402" s="107" t="s">
        <v>1915</v>
      </c>
    </row>
    <row r="1403" spans="5:9" ht="15" x14ac:dyDescent="0.25">
      <c r="E1403">
        <v>101544</v>
      </c>
      <c r="F1403" t="s">
        <v>20122</v>
      </c>
      <c r="H1403" s="107" t="s">
        <v>1916</v>
      </c>
      <c r="I1403" s="107" t="s">
        <v>1917</v>
      </c>
    </row>
    <row r="1404" spans="5:9" ht="15" x14ac:dyDescent="0.25">
      <c r="E1404">
        <v>101545</v>
      </c>
      <c r="F1404" t="s">
        <v>20123</v>
      </c>
      <c r="H1404" s="107" t="s">
        <v>1918</v>
      </c>
      <c r="I1404" s="107" t="s">
        <v>1919</v>
      </c>
    </row>
    <row r="1405" spans="5:9" ht="15" x14ac:dyDescent="0.25">
      <c r="E1405">
        <v>101547</v>
      </c>
      <c r="F1405" t="s">
        <v>20124</v>
      </c>
      <c r="H1405" s="107" t="s">
        <v>1920</v>
      </c>
      <c r="I1405" s="107" t="s">
        <v>13234</v>
      </c>
    </row>
    <row r="1406" spans="5:9" ht="15" x14ac:dyDescent="0.25">
      <c r="E1406">
        <v>101548</v>
      </c>
      <c r="F1406" t="s">
        <v>20125</v>
      </c>
      <c r="H1406" s="107" t="s">
        <v>1922</v>
      </c>
      <c r="I1406" s="107" t="s">
        <v>13235</v>
      </c>
    </row>
    <row r="1407" spans="5:9" ht="15" x14ac:dyDescent="0.25">
      <c r="E1407">
        <v>101549</v>
      </c>
      <c r="F1407" t="s">
        <v>20126</v>
      </c>
      <c r="H1407" s="107" t="s">
        <v>1923</v>
      </c>
      <c r="I1407" s="107" t="s">
        <v>13236</v>
      </c>
    </row>
    <row r="1408" spans="5:9" ht="15" x14ac:dyDescent="0.25">
      <c r="E1408">
        <v>101550</v>
      </c>
      <c r="F1408" t="s">
        <v>20127</v>
      </c>
      <c r="H1408" s="107" t="s">
        <v>1924</v>
      </c>
      <c r="I1408" s="107" t="s">
        <v>13237</v>
      </c>
    </row>
    <row r="1409" spans="5:9" ht="15" x14ac:dyDescent="0.25">
      <c r="E1409">
        <v>101551</v>
      </c>
      <c r="F1409" t="s">
        <v>20128</v>
      </c>
      <c r="H1409" s="107" t="s">
        <v>1925</v>
      </c>
      <c r="I1409" s="107" t="s">
        <v>13238</v>
      </c>
    </row>
    <row r="1410" spans="5:9" ht="15" x14ac:dyDescent="0.25">
      <c r="E1410">
        <v>101552</v>
      </c>
      <c r="F1410" t="s">
        <v>23783</v>
      </c>
      <c r="H1410" s="107" t="s">
        <v>1926</v>
      </c>
      <c r="I1410" s="107" t="s">
        <v>13239</v>
      </c>
    </row>
    <row r="1411" spans="5:9" ht="15" x14ac:dyDescent="0.25">
      <c r="E1411">
        <v>101553</v>
      </c>
      <c r="F1411" t="s">
        <v>23784</v>
      </c>
      <c r="H1411" s="107" t="s">
        <v>1927</v>
      </c>
      <c r="I1411" s="107" t="s">
        <v>13240</v>
      </c>
    </row>
    <row r="1412" spans="5:9" ht="15" x14ac:dyDescent="0.25">
      <c r="E1412">
        <v>101554</v>
      </c>
      <c r="F1412" t="s">
        <v>20129</v>
      </c>
      <c r="H1412" s="107" t="s">
        <v>1928</v>
      </c>
      <c r="I1412" s="107" t="s">
        <v>13241</v>
      </c>
    </row>
    <row r="1413" spans="5:9" ht="15" x14ac:dyDescent="0.25">
      <c r="E1413">
        <v>101556</v>
      </c>
      <c r="F1413" t="s">
        <v>20130</v>
      </c>
      <c r="H1413" s="107" t="s">
        <v>1929</v>
      </c>
      <c r="I1413" s="107" t="s">
        <v>13242</v>
      </c>
    </row>
    <row r="1414" spans="5:9" ht="15" x14ac:dyDescent="0.25">
      <c r="E1414">
        <v>101557</v>
      </c>
      <c r="F1414" t="s">
        <v>20131</v>
      </c>
      <c r="H1414" s="107" t="s">
        <v>1930</v>
      </c>
      <c r="I1414" s="107" t="s">
        <v>13243</v>
      </c>
    </row>
    <row r="1415" spans="5:9" ht="15" x14ac:dyDescent="0.25">
      <c r="E1415">
        <v>101558</v>
      </c>
      <c r="F1415" t="s">
        <v>967</v>
      </c>
      <c r="H1415" s="107" t="s">
        <v>1931</v>
      </c>
      <c r="I1415" s="107" t="s">
        <v>13244</v>
      </c>
    </row>
    <row r="1416" spans="5:9" ht="15" x14ac:dyDescent="0.25">
      <c r="E1416">
        <v>101559</v>
      </c>
      <c r="F1416" t="s">
        <v>969</v>
      </c>
      <c r="H1416" s="107" t="s">
        <v>1932</v>
      </c>
      <c r="I1416" s="107" t="s">
        <v>13245</v>
      </c>
    </row>
    <row r="1417" spans="5:9" ht="15" x14ac:dyDescent="0.25">
      <c r="E1417">
        <v>101560</v>
      </c>
      <c r="F1417" t="s">
        <v>23785</v>
      </c>
      <c r="H1417" s="107" t="s">
        <v>1933</v>
      </c>
      <c r="I1417" s="107" t="s">
        <v>13246</v>
      </c>
    </row>
    <row r="1418" spans="5:9" ht="15" x14ac:dyDescent="0.25">
      <c r="E1418">
        <v>101561</v>
      </c>
      <c r="F1418" t="s">
        <v>20132</v>
      </c>
      <c r="H1418" s="107" t="s">
        <v>1934</v>
      </c>
      <c r="I1418" s="107" t="s">
        <v>13247</v>
      </c>
    </row>
    <row r="1419" spans="5:9" ht="15" x14ac:dyDescent="0.25">
      <c r="E1419">
        <v>101562</v>
      </c>
      <c r="F1419" t="s">
        <v>20133</v>
      </c>
      <c r="H1419" s="107" t="s">
        <v>1935</v>
      </c>
      <c r="I1419" s="107" t="s">
        <v>13248</v>
      </c>
    </row>
    <row r="1420" spans="5:9" ht="15" x14ac:dyDescent="0.25">
      <c r="E1420">
        <v>101564</v>
      </c>
      <c r="F1420" t="s">
        <v>23786</v>
      </c>
      <c r="H1420" s="107" t="s">
        <v>1936</v>
      </c>
      <c r="I1420" s="107" t="s">
        <v>13249</v>
      </c>
    </row>
    <row r="1421" spans="5:9" ht="15" x14ac:dyDescent="0.25">
      <c r="E1421">
        <v>101565</v>
      </c>
      <c r="F1421" t="s">
        <v>20134</v>
      </c>
      <c r="H1421" s="107" t="s">
        <v>1937</v>
      </c>
      <c r="I1421" s="107" t="s">
        <v>13250</v>
      </c>
    </row>
    <row r="1422" spans="5:9" ht="15" x14ac:dyDescent="0.25">
      <c r="E1422">
        <v>101566</v>
      </c>
      <c r="F1422" t="s">
        <v>19036</v>
      </c>
      <c r="H1422" s="107" t="s">
        <v>1938</v>
      </c>
      <c r="I1422" s="107" t="s">
        <v>13251</v>
      </c>
    </row>
    <row r="1423" spans="5:9" ht="15" x14ac:dyDescent="0.25">
      <c r="E1423">
        <v>101567</v>
      </c>
      <c r="F1423" t="s">
        <v>20135</v>
      </c>
      <c r="H1423" s="107" t="s">
        <v>1939</v>
      </c>
      <c r="I1423" s="107" t="s">
        <v>13252</v>
      </c>
    </row>
    <row r="1424" spans="5:9" ht="15" x14ac:dyDescent="0.25">
      <c r="E1424">
        <v>101568</v>
      </c>
      <c r="F1424" t="s">
        <v>20136</v>
      </c>
      <c r="H1424" s="107" t="s">
        <v>1940</v>
      </c>
      <c r="I1424" s="107" t="s">
        <v>13253</v>
      </c>
    </row>
    <row r="1425" spans="5:9" ht="15" x14ac:dyDescent="0.25">
      <c r="E1425">
        <v>101569</v>
      </c>
      <c r="F1425" t="s">
        <v>20137</v>
      </c>
      <c r="H1425" s="107" t="s">
        <v>1941</v>
      </c>
      <c r="I1425" s="107" t="s">
        <v>13254</v>
      </c>
    </row>
    <row r="1426" spans="5:9" ht="15" x14ac:dyDescent="0.25">
      <c r="E1426">
        <v>101570</v>
      </c>
      <c r="F1426" t="s">
        <v>20138</v>
      </c>
      <c r="H1426" s="107" t="s">
        <v>1942</v>
      </c>
      <c r="I1426" s="107" t="s">
        <v>13255</v>
      </c>
    </row>
    <row r="1427" spans="5:9" ht="15" x14ac:dyDescent="0.25">
      <c r="E1427">
        <v>101571</v>
      </c>
      <c r="F1427" t="s">
        <v>20139</v>
      </c>
      <c r="H1427" s="107" t="s">
        <v>1943</v>
      </c>
      <c r="I1427" s="107" t="s">
        <v>13256</v>
      </c>
    </row>
    <row r="1428" spans="5:9" ht="15" x14ac:dyDescent="0.25">
      <c r="E1428">
        <v>101572</v>
      </c>
      <c r="F1428" t="s">
        <v>20140</v>
      </c>
      <c r="H1428" s="107" t="s">
        <v>1944</v>
      </c>
      <c r="I1428" s="107" t="s">
        <v>13257</v>
      </c>
    </row>
    <row r="1429" spans="5:9" ht="15" x14ac:dyDescent="0.25">
      <c r="E1429">
        <v>101573</v>
      </c>
      <c r="F1429" t="s">
        <v>20141</v>
      </c>
      <c r="H1429" s="107" t="s">
        <v>1945</v>
      </c>
      <c r="I1429" s="107" t="s">
        <v>13258</v>
      </c>
    </row>
    <row r="1430" spans="5:9" ht="15" x14ac:dyDescent="0.25">
      <c r="E1430">
        <v>101574</v>
      </c>
      <c r="F1430" t="s">
        <v>979</v>
      </c>
      <c r="H1430" s="107" t="s">
        <v>1946</v>
      </c>
      <c r="I1430" s="107" t="s">
        <v>13259</v>
      </c>
    </row>
    <row r="1431" spans="5:9" ht="15" x14ac:dyDescent="0.25">
      <c r="E1431">
        <v>101575</v>
      </c>
      <c r="F1431" t="s">
        <v>981</v>
      </c>
      <c r="H1431" s="107" t="s">
        <v>1947</v>
      </c>
      <c r="I1431" s="107" t="s">
        <v>13260</v>
      </c>
    </row>
    <row r="1432" spans="5:9" ht="15" x14ac:dyDescent="0.25">
      <c r="E1432">
        <v>101577</v>
      </c>
      <c r="F1432" t="s">
        <v>20142</v>
      </c>
      <c r="H1432" s="107" t="s">
        <v>1948</v>
      </c>
      <c r="I1432" s="107" t="s">
        <v>13261</v>
      </c>
    </row>
    <row r="1433" spans="5:9" ht="15" x14ac:dyDescent="0.25">
      <c r="E1433">
        <v>101578</v>
      </c>
      <c r="F1433" t="s">
        <v>23787</v>
      </c>
      <c r="H1433" s="107" t="s">
        <v>1949</v>
      </c>
      <c r="I1433" s="107" t="s">
        <v>13262</v>
      </c>
    </row>
    <row r="1434" spans="5:9" ht="15" x14ac:dyDescent="0.25">
      <c r="E1434">
        <v>101580</v>
      </c>
      <c r="F1434" t="s">
        <v>20143</v>
      </c>
      <c r="H1434" s="107" t="s">
        <v>1950</v>
      </c>
      <c r="I1434" s="107" t="s">
        <v>13263</v>
      </c>
    </row>
    <row r="1435" spans="5:9" ht="15" x14ac:dyDescent="0.25">
      <c r="E1435">
        <v>101582</v>
      </c>
      <c r="F1435" t="s">
        <v>20144</v>
      </c>
      <c r="H1435" s="107" t="s">
        <v>1951</v>
      </c>
      <c r="I1435" s="107" t="s">
        <v>13264</v>
      </c>
    </row>
    <row r="1436" spans="5:9" ht="15" x14ac:dyDescent="0.25">
      <c r="E1436">
        <v>101583</v>
      </c>
      <c r="F1436" t="s">
        <v>20145</v>
      </c>
      <c r="H1436" s="107" t="s">
        <v>1952</v>
      </c>
      <c r="I1436" s="107" t="s">
        <v>13265</v>
      </c>
    </row>
    <row r="1437" spans="5:9" ht="15" x14ac:dyDescent="0.25">
      <c r="E1437">
        <v>101584</v>
      </c>
      <c r="F1437" t="s">
        <v>20146</v>
      </c>
      <c r="H1437" s="107" t="s">
        <v>1953</v>
      </c>
      <c r="I1437" s="107" t="s">
        <v>13266</v>
      </c>
    </row>
    <row r="1438" spans="5:9" ht="15" x14ac:dyDescent="0.25">
      <c r="E1438">
        <v>101585</v>
      </c>
      <c r="F1438" t="s">
        <v>20147</v>
      </c>
      <c r="H1438" s="107" t="s">
        <v>1954</v>
      </c>
      <c r="I1438" s="107" t="s">
        <v>13267</v>
      </c>
    </row>
    <row r="1439" spans="5:9" ht="15" x14ac:dyDescent="0.25">
      <c r="E1439">
        <v>101586</v>
      </c>
      <c r="F1439" t="s">
        <v>20148</v>
      </c>
      <c r="H1439" s="107" t="s">
        <v>1955</v>
      </c>
      <c r="I1439" s="107" t="s">
        <v>13268</v>
      </c>
    </row>
    <row r="1440" spans="5:9" ht="15" x14ac:dyDescent="0.25">
      <c r="E1440">
        <v>101588</v>
      </c>
      <c r="F1440" t="s">
        <v>23788</v>
      </c>
      <c r="H1440" s="107" t="s">
        <v>1956</v>
      </c>
      <c r="I1440" s="107" t="s">
        <v>13269</v>
      </c>
    </row>
    <row r="1441" spans="5:9" ht="15" x14ac:dyDescent="0.25">
      <c r="E1441">
        <v>101589</v>
      </c>
      <c r="F1441" t="s">
        <v>20149</v>
      </c>
      <c r="H1441" s="107" t="s">
        <v>1957</v>
      </c>
      <c r="I1441" s="107" t="s">
        <v>13270</v>
      </c>
    </row>
    <row r="1442" spans="5:9" ht="15" x14ac:dyDescent="0.25">
      <c r="E1442">
        <v>101590</v>
      </c>
      <c r="F1442" t="s">
        <v>20150</v>
      </c>
      <c r="H1442" s="107" t="s">
        <v>1958</v>
      </c>
      <c r="I1442" s="107" t="s">
        <v>13271</v>
      </c>
    </row>
    <row r="1443" spans="5:9" ht="15" x14ac:dyDescent="0.25">
      <c r="E1443">
        <v>101591</v>
      </c>
      <c r="F1443" t="s">
        <v>20151</v>
      </c>
      <c r="H1443" s="107" t="s">
        <v>1959</v>
      </c>
      <c r="I1443" s="107" t="s">
        <v>13272</v>
      </c>
    </row>
    <row r="1444" spans="5:9" ht="15" x14ac:dyDescent="0.25">
      <c r="E1444">
        <v>101592</v>
      </c>
      <c r="F1444" t="s">
        <v>20152</v>
      </c>
      <c r="H1444" s="107" t="s">
        <v>1960</v>
      </c>
      <c r="I1444" s="107" t="s">
        <v>13273</v>
      </c>
    </row>
    <row r="1445" spans="5:9" ht="15" x14ac:dyDescent="0.25">
      <c r="E1445">
        <v>101593</v>
      </c>
      <c r="F1445" t="s">
        <v>20153</v>
      </c>
      <c r="H1445" s="107" t="s">
        <v>1961</v>
      </c>
      <c r="I1445" s="107" t="s">
        <v>13274</v>
      </c>
    </row>
    <row r="1446" spans="5:9" ht="15" x14ac:dyDescent="0.25">
      <c r="E1446">
        <v>101594</v>
      </c>
      <c r="F1446" t="s">
        <v>20154</v>
      </c>
      <c r="H1446" s="107" t="s">
        <v>1962</v>
      </c>
      <c r="I1446" s="107" t="s">
        <v>13275</v>
      </c>
    </row>
    <row r="1447" spans="5:9" ht="15" x14ac:dyDescent="0.25">
      <c r="E1447">
        <v>101595</v>
      </c>
      <c r="F1447" t="s">
        <v>20155</v>
      </c>
      <c r="H1447" s="107" t="s">
        <v>1963</v>
      </c>
      <c r="I1447" s="107" t="s">
        <v>13276</v>
      </c>
    </row>
    <row r="1448" spans="5:9" ht="15" x14ac:dyDescent="0.25">
      <c r="E1448">
        <v>101596</v>
      </c>
      <c r="F1448" t="s">
        <v>20156</v>
      </c>
      <c r="H1448" s="107" t="s">
        <v>1964</v>
      </c>
      <c r="I1448" s="107" t="s">
        <v>13277</v>
      </c>
    </row>
    <row r="1449" spans="5:9" ht="15" x14ac:dyDescent="0.25">
      <c r="E1449">
        <v>101597</v>
      </c>
      <c r="F1449" t="s">
        <v>20157</v>
      </c>
      <c r="H1449" s="107" t="s">
        <v>1965</v>
      </c>
      <c r="I1449" s="107" t="s">
        <v>13278</v>
      </c>
    </row>
    <row r="1450" spans="5:9" ht="15" x14ac:dyDescent="0.25">
      <c r="E1450">
        <v>101598</v>
      </c>
      <c r="F1450" t="s">
        <v>23789</v>
      </c>
      <c r="H1450" s="107" t="s">
        <v>1966</v>
      </c>
      <c r="I1450" s="107" t="s">
        <v>13279</v>
      </c>
    </row>
    <row r="1451" spans="5:9" ht="15" x14ac:dyDescent="0.25">
      <c r="E1451">
        <v>101599</v>
      </c>
      <c r="F1451" t="s">
        <v>20158</v>
      </c>
      <c r="H1451" s="107" t="s">
        <v>1967</v>
      </c>
      <c r="I1451" s="107" t="s">
        <v>13280</v>
      </c>
    </row>
    <row r="1452" spans="5:9" ht="15" x14ac:dyDescent="0.25">
      <c r="E1452">
        <v>101600</v>
      </c>
      <c r="F1452" t="s">
        <v>20159</v>
      </c>
      <c r="H1452" s="107" t="s">
        <v>1968</v>
      </c>
      <c r="I1452" s="107" t="s">
        <v>13281</v>
      </c>
    </row>
    <row r="1453" spans="5:9" ht="15" x14ac:dyDescent="0.25">
      <c r="E1453">
        <v>101601</v>
      </c>
      <c r="F1453" t="s">
        <v>20160</v>
      </c>
      <c r="H1453" s="107" t="s">
        <v>1969</v>
      </c>
      <c r="I1453" s="107" t="s">
        <v>13282</v>
      </c>
    </row>
    <row r="1454" spans="5:9" ht="15" x14ac:dyDescent="0.25">
      <c r="E1454">
        <v>101602</v>
      </c>
      <c r="F1454" t="s">
        <v>20161</v>
      </c>
      <c r="H1454" s="107" t="s">
        <v>1970</v>
      </c>
      <c r="I1454" s="107" t="s">
        <v>1971</v>
      </c>
    </row>
    <row r="1455" spans="5:9" ht="15" x14ac:dyDescent="0.25">
      <c r="E1455">
        <v>101603</v>
      </c>
      <c r="F1455" t="s">
        <v>20162</v>
      </c>
      <c r="H1455" s="107" t="s">
        <v>1972</v>
      </c>
      <c r="I1455" s="107" t="s">
        <v>13283</v>
      </c>
    </row>
    <row r="1456" spans="5:9" ht="15" x14ac:dyDescent="0.25">
      <c r="E1456">
        <v>101604</v>
      </c>
      <c r="F1456" t="s">
        <v>20163</v>
      </c>
      <c r="H1456" s="107" t="s">
        <v>1973</v>
      </c>
      <c r="I1456" s="107" t="s">
        <v>1974</v>
      </c>
    </row>
    <row r="1457" spans="5:9" ht="15" x14ac:dyDescent="0.25">
      <c r="E1457">
        <v>101605</v>
      </c>
      <c r="F1457" t="s">
        <v>20164</v>
      </c>
      <c r="H1457" s="107" t="s">
        <v>1975</v>
      </c>
      <c r="I1457" s="107" t="s">
        <v>1976</v>
      </c>
    </row>
    <row r="1458" spans="5:9" ht="15" x14ac:dyDescent="0.25">
      <c r="E1458">
        <v>101606</v>
      </c>
      <c r="F1458" t="s">
        <v>20165</v>
      </c>
      <c r="H1458" s="107" t="s">
        <v>1977</v>
      </c>
      <c r="I1458" s="107" t="s">
        <v>1978</v>
      </c>
    </row>
    <row r="1459" spans="5:9" ht="15" x14ac:dyDescent="0.25">
      <c r="E1459">
        <v>101608</v>
      </c>
      <c r="F1459" t="s">
        <v>23790</v>
      </c>
      <c r="H1459" s="107" t="s">
        <v>1979</v>
      </c>
      <c r="I1459" s="107" t="s">
        <v>1980</v>
      </c>
    </row>
    <row r="1460" spans="5:9" ht="15" x14ac:dyDescent="0.25">
      <c r="E1460">
        <v>101609</v>
      </c>
      <c r="F1460" t="s">
        <v>20166</v>
      </c>
      <c r="H1460" s="107" t="s">
        <v>1981</v>
      </c>
      <c r="I1460" s="107" t="s">
        <v>13284</v>
      </c>
    </row>
    <row r="1461" spans="5:9" ht="15" x14ac:dyDescent="0.25">
      <c r="E1461">
        <v>101612</v>
      </c>
      <c r="F1461" t="s">
        <v>20167</v>
      </c>
      <c r="H1461" s="107" t="s">
        <v>1982</v>
      </c>
      <c r="I1461" s="107" t="s">
        <v>13285</v>
      </c>
    </row>
    <row r="1462" spans="5:9" ht="15" x14ac:dyDescent="0.25">
      <c r="E1462">
        <v>101613</v>
      </c>
      <c r="F1462" t="s">
        <v>20168</v>
      </c>
      <c r="H1462" s="107" t="s">
        <v>1983</v>
      </c>
      <c r="I1462" s="107" t="s">
        <v>13286</v>
      </c>
    </row>
    <row r="1463" spans="5:9" ht="15" x14ac:dyDescent="0.25">
      <c r="E1463">
        <v>101614</v>
      </c>
      <c r="F1463" t="s">
        <v>20169</v>
      </c>
      <c r="H1463" s="107" t="s">
        <v>1984</v>
      </c>
      <c r="I1463" s="107" t="s">
        <v>13287</v>
      </c>
    </row>
    <row r="1464" spans="5:9" ht="15" x14ac:dyDescent="0.25">
      <c r="E1464">
        <v>101615</v>
      </c>
      <c r="F1464" t="s">
        <v>20170</v>
      </c>
      <c r="H1464" s="107" t="s">
        <v>1985</v>
      </c>
      <c r="I1464" s="107" t="s">
        <v>13288</v>
      </c>
    </row>
    <row r="1465" spans="5:9" ht="15" x14ac:dyDescent="0.25">
      <c r="E1465">
        <v>101616</v>
      </c>
      <c r="F1465" t="s">
        <v>20171</v>
      </c>
      <c r="H1465" s="107" t="s">
        <v>1986</v>
      </c>
      <c r="I1465" s="107" t="s">
        <v>1987</v>
      </c>
    </row>
    <row r="1466" spans="5:9" ht="15" x14ac:dyDescent="0.25">
      <c r="E1466">
        <v>101617</v>
      </c>
      <c r="F1466" t="s">
        <v>20172</v>
      </c>
      <c r="H1466" s="107" t="s">
        <v>1988</v>
      </c>
      <c r="I1466" s="107" t="s">
        <v>1989</v>
      </c>
    </row>
    <row r="1467" spans="5:9" ht="15" x14ac:dyDescent="0.25">
      <c r="E1467">
        <v>101619</v>
      </c>
      <c r="F1467" t="s">
        <v>23791</v>
      </c>
      <c r="H1467" s="107" t="s">
        <v>1990</v>
      </c>
      <c r="I1467" s="107" t="s">
        <v>1991</v>
      </c>
    </row>
    <row r="1468" spans="5:9" ht="15" x14ac:dyDescent="0.25">
      <c r="E1468">
        <v>101620</v>
      </c>
      <c r="F1468" t="s">
        <v>20173</v>
      </c>
      <c r="H1468" s="107" t="s">
        <v>1992</v>
      </c>
      <c r="I1468" s="107" t="s">
        <v>13289</v>
      </c>
    </row>
    <row r="1469" spans="5:9" ht="15" x14ac:dyDescent="0.25">
      <c r="E1469">
        <v>101621</v>
      </c>
      <c r="F1469" t="s">
        <v>20174</v>
      </c>
      <c r="H1469" s="107" t="s">
        <v>1993</v>
      </c>
      <c r="I1469" s="107" t="s">
        <v>1994</v>
      </c>
    </row>
    <row r="1470" spans="5:9" ht="15" x14ac:dyDescent="0.25">
      <c r="E1470">
        <v>101622</v>
      </c>
      <c r="F1470" t="s">
        <v>20175</v>
      </c>
      <c r="H1470" s="107" t="s">
        <v>1995</v>
      </c>
      <c r="I1470" s="107" t="s">
        <v>13290</v>
      </c>
    </row>
    <row r="1471" spans="5:9" ht="15" x14ac:dyDescent="0.25">
      <c r="E1471">
        <v>101623</v>
      </c>
      <c r="F1471" t="s">
        <v>20176</v>
      </c>
      <c r="H1471" s="107" t="s">
        <v>1996</v>
      </c>
      <c r="I1471" s="107" t="s">
        <v>13291</v>
      </c>
    </row>
    <row r="1472" spans="5:9" ht="15" x14ac:dyDescent="0.25">
      <c r="E1472">
        <v>101624</v>
      </c>
      <c r="F1472" t="s">
        <v>20177</v>
      </c>
      <c r="H1472" s="107" t="s">
        <v>1997</v>
      </c>
      <c r="I1472" s="107" t="s">
        <v>13292</v>
      </c>
    </row>
    <row r="1473" spans="5:9" ht="15" x14ac:dyDescent="0.25">
      <c r="E1473">
        <v>101625</v>
      </c>
      <c r="F1473" t="s">
        <v>23792</v>
      </c>
      <c r="H1473" s="107" t="s">
        <v>1999</v>
      </c>
      <c r="I1473" s="107" t="s">
        <v>13293</v>
      </c>
    </row>
    <row r="1474" spans="5:9" ht="15" x14ac:dyDescent="0.25">
      <c r="E1474">
        <v>101626</v>
      </c>
      <c r="F1474" t="s">
        <v>20178</v>
      </c>
      <c r="H1474" s="107" t="s">
        <v>2000</v>
      </c>
      <c r="I1474" s="107" t="s">
        <v>13294</v>
      </c>
    </row>
    <row r="1475" spans="5:9" ht="15" x14ac:dyDescent="0.25">
      <c r="E1475">
        <v>101627</v>
      </c>
      <c r="F1475" t="s">
        <v>20179</v>
      </c>
      <c r="H1475" s="107" t="s">
        <v>2002</v>
      </c>
      <c r="I1475" s="107" t="s">
        <v>13295</v>
      </c>
    </row>
    <row r="1476" spans="5:9" ht="15" x14ac:dyDescent="0.25">
      <c r="E1476">
        <v>101628</v>
      </c>
      <c r="F1476" t="s">
        <v>20180</v>
      </c>
      <c r="H1476" s="107" t="s">
        <v>2003</v>
      </c>
      <c r="I1476" s="107" t="s">
        <v>13296</v>
      </c>
    </row>
    <row r="1477" spans="5:9" ht="15" x14ac:dyDescent="0.25">
      <c r="E1477">
        <v>101629</v>
      </c>
      <c r="F1477" t="s">
        <v>20181</v>
      </c>
      <c r="H1477" s="107" t="s">
        <v>2004</v>
      </c>
      <c r="I1477" s="107" t="s">
        <v>13297</v>
      </c>
    </row>
    <row r="1478" spans="5:9" ht="15" x14ac:dyDescent="0.25">
      <c r="E1478">
        <v>101630</v>
      </c>
      <c r="F1478" t="s">
        <v>20182</v>
      </c>
      <c r="H1478" s="107" t="s">
        <v>2005</v>
      </c>
      <c r="I1478" s="107" t="s">
        <v>13298</v>
      </c>
    </row>
    <row r="1479" spans="5:9" ht="15" x14ac:dyDescent="0.25">
      <c r="E1479">
        <v>101631</v>
      </c>
      <c r="F1479" t="s">
        <v>20183</v>
      </c>
      <c r="H1479" s="107" t="s">
        <v>2006</v>
      </c>
      <c r="I1479" s="107" t="s">
        <v>13299</v>
      </c>
    </row>
    <row r="1480" spans="5:9" ht="15" x14ac:dyDescent="0.25">
      <c r="E1480">
        <v>101632</v>
      </c>
      <c r="F1480" t="s">
        <v>20184</v>
      </c>
      <c r="H1480" s="107" t="s">
        <v>2007</v>
      </c>
      <c r="I1480" s="107" t="s">
        <v>13300</v>
      </c>
    </row>
    <row r="1481" spans="5:9" ht="15" x14ac:dyDescent="0.25">
      <c r="E1481">
        <v>101633</v>
      </c>
      <c r="F1481" t="s">
        <v>22872</v>
      </c>
      <c r="H1481" s="107" t="s">
        <v>2008</v>
      </c>
      <c r="I1481" s="107" t="s">
        <v>13301</v>
      </c>
    </row>
    <row r="1482" spans="5:9" ht="15" x14ac:dyDescent="0.25">
      <c r="E1482">
        <v>101634</v>
      </c>
      <c r="F1482" t="s">
        <v>23793</v>
      </c>
      <c r="H1482" s="107" t="s">
        <v>2009</v>
      </c>
      <c r="I1482" s="107" t="s">
        <v>13302</v>
      </c>
    </row>
    <row r="1483" spans="5:9" ht="15" x14ac:dyDescent="0.25">
      <c r="E1483">
        <v>101635</v>
      </c>
      <c r="F1483" t="s">
        <v>23794</v>
      </c>
      <c r="H1483" s="107" t="s">
        <v>2010</v>
      </c>
      <c r="I1483" s="107" t="s">
        <v>13303</v>
      </c>
    </row>
    <row r="1484" spans="5:9" ht="15" x14ac:dyDescent="0.25">
      <c r="E1484">
        <v>101636</v>
      </c>
      <c r="F1484" t="s">
        <v>20185</v>
      </c>
      <c r="H1484" s="107" t="s">
        <v>2011</v>
      </c>
      <c r="I1484" s="107" t="s">
        <v>13304</v>
      </c>
    </row>
    <row r="1485" spans="5:9" ht="15" x14ac:dyDescent="0.25">
      <c r="E1485">
        <v>101637</v>
      </c>
      <c r="F1485" t="s">
        <v>20186</v>
      </c>
      <c r="H1485" s="107" t="s">
        <v>2012</v>
      </c>
      <c r="I1485" s="107" t="s">
        <v>13305</v>
      </c>
    </row>
    <row r="1486" spans="5:9" ht="15" x14ac:dyDescent="0.25">
      <c r="E1486">
        <v>101638</v>
      </c>
      <c r="F1486" t="s">
        <v>11442</v>
      </c>
      <c r="H1486" s="107" t="s">
        <v>2013</v>
      </c>
      <c r="I1486" s="107" t="s">
        <v>13306</v>
      </c>
    </row>
    <row r="1487" spans="5:9" ht="15" x14ac:dyDescent="0.25">
      <c r="E1487">
        <v>101639</v>
      </c>
      <c r="F1487" t="s">
        <v>20187</v>
      </c>
      <c r="H1487" s="107" t="s">
        <v>2014</v>
      </c>
      <c r="I1487" s="107" t="s">
        <v>13307</v>
      </c>
    </row>
    <row r="1488" spans="5:9" ht="15" x14ac:dyDescent="0.25">
      <c r="E1488">
        <v>101641</v>
      </c>
      <c r="F1488" t="s">
        <v>20188</v>
      </c>
      <c r="H1488" s="107" t="s">
        <v>2015</v>
      </c>
      <c r="I1488" s="107" t="s">
        <v>13308</v>
      </c>
    </row>
    <row r="1489" spans="5:9" ht="15" x14ac:dyDescent="0.25">
      <c r="E1489">
        <v>101642</v>
      </c>
      <c r="F1489" t="s">
        <v>20189</v>
      </c>
      <c r="H1489" s="107" t="s">
        <v>2016</v>
      </c>
      <c r="I1489" s="107" t="s">
        <v>13309</v>
      </c>
    </row>
    <row r="1490" spans="5:9" ht="15" x14ac:dyDescent="0.25">
      <c r="E1490">
        <v>101643</v>
      </c>
      <c r="F1490" t="s">
        <v>20190</v>
      </c>
      <c r="H1490" s="107" t="s">
        <v>2017</v>
      </c>
      <c r="I1490" s="107" t="s">
        <v>13310</v>
      </c>
    </row>
    <row r="1491" spans="5:9" ht="15" x14ac:dyDescent="0.25">
      <c r="E1491">
        <v>101644</v>
      </c>
      <c r="F1491" t="s">
        <v>20191</v>
      </c>
      <c r="H1491" s="107" t="s">
        <v>2018</v>
      </c>
      <c r="I1491" s="107" t="s">
        <v>13311</v>
      </c>
    </row>
    <row r="1492" spans="5:9" ht="15" x14ac:dyDescent="0.25">
      <c r="E1492">
        <v>101645</v>
      </c>
      <c r="F1492" t="s">
        <v>20192</v>
      </c>
      <c r="H1492" s="107" t="s">
        <v>2019</v>
      </c>
      <c r="I1492" s="107" t="s">
        <v>13312</v>
      </c>
    </row>
    <row r="1493" spans="5:9" ht="15" x14ac:dyDescent="0.25">
      <c r="E1493">
        <v>101647</v>
      </c>
      <c r="F1493" t="s">
        <v>20193</v>
      </c>
      <c r="H1493" s="107" t="s">
        <v>2020</v>
      </c>
      <c r="I1493" s="107" t="s">
        <v>13313</v>
      </c>
    </row>
    <row r="1494" spans="5:9" ht="15" x14ac:dyDescent="0.25">
      <c r="E1494">
        <v>101648</v>
      </c>
      <c r="F1494" t="s">
        <v>20194</v>
      </c>
      <c r="H1494" s="107" t="s">
        <v>2021</v>
      </c>
      <c r="I1494" s="107" t="s">
        <v>13314</v>
      </c>
    </row>
    <row r="1495" spans="5:9" ht="15" x14ac:dyDescent="0.25">
      <c r="E1495">
        <v>101649</v>
      </c>
      <c r="F1495" t="s">
        <v>20195</v>
      </c>
      <c r="H1495" s="107" t="s">
        <v>2022</v>
      </c>
      <c r="I1495" s="107" t="s">
        <v>13315</v>
      </c>
    </row>
    <row r="1496" spans="5:9" ht="15" x14ac:dyDescent="0.25">
      <c r="E1496">
        <v>101650</v>
      </c>
      <c r="F1496" t="s">
        <v>20196</v>
      </c>
      <c r="H1496" s="107" t="s">
        <v>2023</v>
      </c>
      <c r="I1496" s="107" t="s">
        <v>13316</v>
      </c>
    </row>
    <row r="1497" spans="5:9" ht="15" x14ac:dyDescent="0.25">
      <c r="E1497">
        <v>101651</v>
      </c>
      <c r="F1497" t="s">
        <v>20197</v>
      </c>
      <c r="H1497" s="107" t="s">
        <v>2024</v>
      </c>
      <c r="I1497" s="107" t="s">
        <v>13317</v>
      </c>
    </row>
    <row r="1498" spans="5:9" ht="15" x14ac:dyDescent="0.25">
      <c r="E1498">
        <v>101652</v>
      </c>
      <c r="F1498" t="s">
        <v>20198</v>
      </c>
      <c r="H1498" s="107" t="s">
        <v>2025</v>
      </c>
      <c r="I1498" s="107" t="s">
        <v>13318</v>
      </c>
    </row>
    <row r="1499" spans="5:9" ht="15" x14ac:dyDescent="0.25">
      <c r="E1499">
        <v>101653</v>
      </c>
      <c r="F1499" t="s">
        <v>23795</v>
      </c>
      <c r="H1499" s="107" t="s">
        <v>2026</v>
      </c>
      <c r="I1499" s="107" t="s">
        <v>13319</v>
      </c>
    </row>
    <row r="1500" spans="5:9" ht="15" x14ac:dyDescent="0.25">
      <c r="E1500">
        <v>101655</v>
      </c>
      <c r="F1500" t="s">
        <v>20199</v>
      </c>
      <c r="H1500" s="107" t="s">
        <v>2027</v>
      </c>
      <c r="I1500" s="107" t="s">
        <v>13320</v>
      </c>
    </row>
    <row r="1501" spans="5:9" ht="15" x14ac:dyDescent="0.25">
      <c r="E1501">
        <v>101656</v>
      </c>
      <c r="F1501" t="s">
        <v>20200</v>
      </c>
      <c r="H1501" s="107" t="s">
        <v>2028</v>
      </c>
      <c r="I1501" s="107" t="s">
        <v>13321</v>
      </c>
    </row>
    <row r="1502" spans="5:9" ht="15" x14ac:dyDescent="0.25">
      <c r="E1502">
        <v>101657</v>
      </c>
      <c r="F1502" t="s">
        <v>20201</v>
      </c>
      <c r="H1502" s="107" t="s">
        <v>2029</v>
      </c>
      <c r="I1502" s="107" t="s">
        <v>13322</v>
      </c>
    </row>
    <row r="1503" spans="5:9" ht="15" x14ac:dyDescent="0.25">
      <c r="E1503">
        <v>101658</v>
      </c>
      <c r="F1503" t="s">
        <v>20202</v>
      </c>
      <c r="H1503" s="107" t="s">
        <v>2030</v>
      </c>
      <c r="I1503" s="107" t="s">
        <v>13323</v>
      </c>
    </row>
    <row r="1504" spans="5:9" ht="15" x14ac:dyDescent="0.25">
      <c r="E1504">
        <v>101659</v>
      </c>
      <c r="F1504" t="s">
        <v>20203</v>
      </c>
      <c r="H1504" s="107" t="s">
        <v>2031</v>
      </c>
      <c r="I1504" s="107" t="s">
        <v>13324</v>
      </c>
    </row>
    <row r="1505" spans="5:9" ht="15" x14ac:dyDescent="0.25">
      <c r="E1505">
        <v>101660</v>
      </c>
      <c r="F1505" t="s">
        <v>20204</v>
      </c>
      <c r="H1505" s="107" t="s">
        <v>2032</v>
      </c>
      <c r="I1505" s="107" t="s">
        <v>13325</v>
      </c>
    </row>
    <row r="1506" spans="5:9" ht="15" x14ac:dyDescent="0.25">
      <c r="E1506">
        <v>101662</v>
      </c>
      <c r="F1506" t="s">
        <v>20205</v>
      </c>
      <c r="H1506" s="107" t="s">
        <v>2033</v>
      </c>
      <c r="I1506" s="107" t="s">
        <v>13326</v>
      </c>
    </row>
    <row r="1507" spans="5:9" ht="15" x14ac:dyDescent="0.25">
      <c r="E1507">
        <v>101663</v>
      </c>
      <c r="F1507" t="s">
        <v>20206</v>
      </c>
      <c r="H1507" s="107" t="s">
        <v>2034</v>
      </c>
      <c r="I1507" s="107" t="s">
        <v>13327</v>
      </c>
    </row>
    <row r="1508" spans="5:9" ht="15" x14ac:dyDescent="0.25">
      <c r="E1508">
        <v>101664</v>
      </c>
      <c r="F1508" t="s">
        <v>20207</v>
      </c>
      <c r="H1508" s="107" t="s">
        <v>2035</v>
      </c>
      <c r="I1508" s="107" t="s">
        <v>13328</v>
      </c>
    </row>
    <row r="1509" spans="5:9" ht="15" x14ac:dyDescent="0.25">
      <c r="E1509">
        <v>101666</v>
      </c>
      <c r="F1509" t="s">
        <v>20208</v>
      </c>
      <c r="H1509" s="107" t="s">
        <v>2037</v>
      </c>
      <c r="I1509" s="107" t="s">
        <v>13329</v>
      </c>
    </row>
    <row r="1510" spans="5:9" ht="15" x14ac:dyDescent="0.25">
      <c r="E1510">
        <v>101667</v>
      </c>
      <c r="F1510" t="s">
        <v>20209</v>
      </c>
      <c r="H1510" s="107" t="s">
        <v>2038</v>
      </c>
      <c r="I1510" s="107" t="s">
        <v>13330</v>
      </c>
    </row>
    <row r="1511" spans="5:9" ht="15" x14ac:dyDescent="0.25">
      <c r="E1511">
        <v>101668</v>
      </c>
      <c r="F1511" t="s">
        <v>20210</v>
      </c>
      <c r="H1511" s="107" t="s">
        <v>2039</v>
      </c>
      <c r="I1511" s="107" t="s">
        <v>13331</v>
      </c>
    </row>
    <row r="1512" spans="5:9" ht="15" x14ac:dyDescent="0.25">
      <c r="E1512">
        <v>101669</v>
      </c>
      <c r="F1512" t="s">
        <v>20211</v>
      </c>
      <c r="H1512" s="107" t="s">
        <v>2040</v>
      </c>
      <c r="I1512" s="107" t="s">
        <v>13332</v>
      </c>
    </row>
    <row r="1513" spans="5:9" ht="15" x14ac:dyDescent="0.25">
      <c r="E1513">
        <v>101671</v>
      </c>
      <c r="F1513" t="s">
        <v>23796</v>
      </c>
      <c r="H1513" s="107" t="s">
        <v>2041</v>
      </c>
      <c r="I1513" s="107" t="s">
        <v>13333</v>
      </c>
    </row>
    <row r="1514" spans="5:9" ht="15" x14ac:dyDescent="0.25">
      <c r="E1514">
        <v>101672</v>
      </c>
      <c r="F1514" t="s">
        <v>23797</v>
      </c>
      <c r="H1514" s="107" t="s">
        <v>2042</v>
      </c>
      <c r="I1514" s="107" t="s">
        <v>13334</v>
      </c>
    </row>
    <row r="1515" spans="5:9" ht="15" x14ac:dyDescent="0.25">
      <c r="E1515">
        <v>101673</v>
      </c>
      <c r="F1515" t="s">
        <v>20212</v>
      </c>
      <c r="H1515" s="107" t="s">
        <v>2043</v>
      </c>
      <c r="I1515" s="107" t="s">
        <v>13335</v>
      </c>
    </row>
    <row r="1516" spans="5:9" ht="15" x14ac:dyDescent="0.25">
      <c r="E1516">
        <v>101675</v>
      </c>
      <c r="F1516" t="s">
        <v>20213</v>
      </c>
      <c r="H1516" s="107" t="s">
        <v>2044</v>
      </c>
      <c r="I1516" s="107" t="s">
        <v>13336</v>
      </c>
    </row>
    <row r="1517" spans="5:9" ht="15" x14ac:dyDescent="0.25">
      <c r="E1517">
        <v>101676</v>
      </c>
      <c r="F1517" t="s">
        <v>20214</v>
      </c>
      <c r="H1517" s="107" t="s">
        <v>2045</v>
      </c>
      <c r="I1517" s="107" t="s">
        <v>13337</v>
      </c>
    </row>
    <row r="1518" spans="5:9" ht="15" x14ac:dyDescent="0.25">
      <c r="E1518">
        <v>101677</v>
      </c>
      <c r="F1518" t="s">
        <v>20215</v>
      </c>
      <c r="H1518" s="107" t="s">
        <v>2046</v>
      </c>
      <c r="I1518" s="107" t="s">
        <v>13338</v>
      </c>
    </row>
    <row r="1519" spans="5:9" ht="15" x14ac:dyDescent="0.25">
      <c r="E1519">
        <v>101678</v>
      </c>
      <c r="F1519" t="s">
        <v>20216</v>
      </c>
      <c r="H1519" s="107" t="s">
        <v>2047</v>
      </c>
      <c r="I1519" s="107" t="s">
        <v>13339</v>
      </c>
    </row>
    <row r="1520" spans="5:9" ht="15" x14ac:dyDescent="0.25">
      <c r="E1520">
        <v>101679</v>
      </c>
      <c r="F1520" t="s">
        <v>23798</v>
      </c>
      <c r="H1520" s="107" t="s">
        <v>2048</v>
      </c>
      <c r="I1520" s="107" t="s">
        <v>13340</v>
      </c>
    </row>
    <row r="1521" spans="5:9" ht="15" x14ac:dyDescent="0.25">
      <c r="E1521">
        <v>101680</v>
      </c>
      <c r="F1521" t="s">
        <v>23799</v>
      </c>
      <c r="H1521" s="107" t="s">
        <v>2049</v>
      </c>
      <c r="I1521" s="107" t="s">
        <v>13341</v>
      </c>
    </row>
    <row r="1522" spans="5:9" ht="15" x14ac:dyDescent="0.25">
      <c r="E1522">
        <v>101681</v>
      </c>
      <c r="F1522" t="s">
        <v>20217</v>
      </c>
      <c r="H1522" s="107" t="s">
        <v>2050</v>
      </c>
      <c r="I1522" s="107" t="s">
        <v>13342</v>
      </c>
    </row>
    <row r="1523" spans="5:9" ht="15" x14ac:dyDescent="0.25">
      <c r="E1523">
        <v>101682</v>
      </c>
      <c r="F1523" t="s">
        <v>20218</v>
      </c>
      <c r="H1523" s="107" t="s">
        <v>2051</v>
      </c>
      <c r="I1523" s="107" t="s">
        <v>13343</v>
      </c>
    </row>
    <row r="1524" spans="5:9" ht="15" x14ac:dyDescent="0.25">
      <c r="E1524">
        <v>101683</v>
      </c>
      <c r="F1524" t="s">
        <v>20219</v>
      </c>
      <c r="H1524" s="107" t="s">
        <v>2052</v>
      </c>
      <c r="I1524" s="107" t="s">
        <v>13344</v>
      </c>
    </row>
    <row r="1525" spans="5:9" ht="15" x14ac:dyDescent="0.25">
      <c r="E1525">
        <v>101684</v>
      </c>
      <c r="F1525" t="s">
        <v>20220</v>
      </c>
      <c r="H1525" s="107" t="s">
        <v>2053</v>
      </c>
      <c r="I1525" s="107" t="s">
        <v>13345</v>
      </c>
    </row>
    <row r="1526" spans="5:9" ht="15" x14ac:dyDescent="0.25">
      <c r="E1526">
        <v>101685</v>
      </c>
      <c r="F1526" t="s">
        <v>20221</v>
      </c>
      <c r="H1526" s="107" t="s">
        <v>2054</v>
      </c>
      <c r="I1526" s="107" t="s">
        <v>13346</v>
      </c>
    </row>
    <row r="1527" spans="5:9" ht="15" x14ac:dyDescent="0.25">
      <c r="E1527">
        <v>101686</v>
      </c>
      <c r="F1527" t="s">
        <v>20222</v>
      </c>
      <c r="H1527" s="107" t="s">
        <v>2055</v>
      </c>
      <c r="I1527" s="107" t="s">
        <v>13347</v>
      </c>
    </row>
    <row r="1528" spans="5:9" ht="15" x14ac:dyDescent="0.25">
      <c r="E1528">
        <v>101687</v>
      </c>
      <c r="F1528" t="s">
        <v>20223</v>
      </c>
      <c r="H1528" s="107" t="s">
        <v>2056</v>
      </c>
      <c r="I1528" s="107" t="s">
        <v>13348</v>
      </c>
    </row>
    <row r="1529" spans="5:9" ht="15" x14ac:dyDescent="0.25">
      <c r="E1529">
        <v>101688</v>
      </c>
      <c r="F1529" t="s">
        <v>20224</v>
      </c>
      <c r="H1529" s="107" t="s">
        <v>2057</v>
      </c>
      <c r="I1529" s="107" t="s">
        <v>13349</v>
      </c>
    </row>
    <row r="1530" spans="5:9" ht="15" x14ac:dyDescent="0.25">
      <c r="E1530">
        <v>101689</v>
      </c>
      <c r="F1530" t="s">
        <v>20225</v>
      </c>
      <c r="H1530" s="107" t="s">
        <v>2058</v>
      </c>
      <c r="I1530" s="107" t="s">
        <v>13350</v>
      </c>
    </row>
    <row r="1531" spans="5:9" ht="15" x14ac:dyDescent="0.25">
      <c r="E1531">
        <v>101690</v>
      </c>
      <c r="F1531" t="s">
        <v>20226</v>
      </c>
      <c r="H1531" s="107" t="s">
        <v>2059</v>
      </c>
      <c r="I1531" s="107" t="s">
        <v>13351</v>
      </c>
    </row>
    <row r="1532" spans="5:9" ht="15" x14ac:dyDescent="0.25">
      <c r="E1532">
        <v>101691</v>
      </c>
      <c r="F1532" t="s">
        <v>20227</v>
      </c>
      <c r="H1532" s="107" t="s">
        <v>2060</v>
      </c>
      <c r="I1532" s="107" t="s">
        <v>13352</v>
      </c>
    </row>
    <row r="1533" spans="5:9" ht="15" x14ac:dyDescent="0.25">
      <c r="E1533">
        <v>101692</v>
      </c>
      <c r="F1533" t="s">
        <v>20228</v>
      </c>
      <c r="H1533" s="107" t="s">
        <v>2061</v>
      </c>
      <c r="I1533" s="107" t="s">
        <v>13353</v>
      </c>
    </row>
    <row r="1534" spans="5:9" ht="15" x14ac:dyDescent="0.25">
      <c r="E1534">
        <v>101693</v>
      </c>
      <c r="F1534" t="s">
        <v>20229</v>
      </c>
      <c r="H1534" s="107" t="s">
        <v>2062</v>
      </c>
      <c r="I1534" s="107" t="s">
        <v>13354</v>
      </c>
    </row>
    <row r="1535" spans="5:9" ht="15" x14ac:dyDescent="0.25">
      <c r="E1535">
        <v>101694</v>
      </c>
      <c r="F1535" t="s">
        <v>20230</v>
      </c>
      <c r="H1535" s="107" t="s">
        <v>2063</v>
      </c>
      <c r="I1535" s="107" t="s">
        <v>13355</v>
      </c>
    </row>
    <row r="1536" spans="5:9" ht="15" x14ac:dyDescent="0.25">
      <c r="E1536">
        <v>101695</v>
      </c>
      <c r="F1536" t="s">
        <v>23800</v>
      </c>
      <c r="H1536" s="107" t="s">
        <v>2064</v>
      </c>
      <c r="I1536" s="107" t="s">
        <v>13356</v>
      </c>
    </row>
    <row r="1537" spans="5:9" ht="15" x14ac:dyDescent="0.25">
      <c r="E1537">
        <v>101696</v>
      </c>
      <c r="F1537" t="s">
        <v>20231</v>
      </c>
      <c r="H1537" s="107" t="s">
        <v>2065</v>
      </c>
      <c r="I1537" s="107" t="s">
        <v>13357</v>
      </c>
    </row>
    <row r="1538" spans="5:9" ht="15" x14ac:dyDescent="0.25">
      <c r="E1538">
        <v>101697</v>
      </c>
      <c r="F1538" t="s">
        <v>20232</v>
      </c>
      <c r="H1538" s="107" t="s">
        <v>2066</v>
      </c>
      <c r="I1538" s="107" t="s">
        <v>13358</v>
      </c>
    </row>
    <row r="1539" spans="5:9" ht="15" x14ac:dyDescent="0.25">
      <c r="E1539">
        <v>101698</v>
      </c>
      <c r="F1539" t="s">
        <v>20233</v>
      </c>
      <c r="H1539" s="107" t="s">
        <v>2067</v>
      </c>
      <c r="I1539" s="107" t="s">
        <v>13359</v>
      </c>
    </row>
    <row r="1540" spans="5:9" ht="15" x14ac:dyDescent="0.25">
      <c r="E1540">
        <v>101699</v>
      </c>
      <c r="F1540" t="s">
        <v>20234</v>
      </c>
      <c r="H1540" s="107" t="s">
        <v>2068</v>
      </c>
      <c r="I1540" s="107" t="s">
        <v>13360</v>
      </c>
    </row>
    <row r="1541" spans="5:9" ht="15" x14ac:dyDescent="0.25">
      <c r="E1541">
        <v>101700</v>
      </c>
      <c r="F1541" t="s">
        <v>20235</v>
      </c>
      <c r="H1541" s="107" t="s">
        <v>2069</v>
      </c>
      <c r="I1541" s="107" t="s">
        <v>13361</v>
      </c>
    </row>
    <row r="1542" spans="5:9" ht="15" x14ac:dyDescent="0.25">
      <c r="E1542">
        <v>101701</v>
      </c>
      <c r="F1542" t="s">
        <v>20236</v>
      </c>
      <c r="H1542" s="107" t="s">
        <v>2070</v>
      </c>
      <c r="I1542" s="107" t="s">
        <v>13362</v>
      </c>
    </row>
    <row r="1543" spans="5:9" ht="15" x14ac:dyDescent="0.25">
      <c r="E1543">
        <v>101702</v>
      </c>
      <c r="F1543" t="s">
        <v>20237</v>
      </c>
      <c r="H1543" s="107" t="s">
        <v>2071</v>
      </c>
      <c r="I1543" s="107" t="s">
        <v>13363</v>
      </c>
    </row>
    <row r="1544" spans="5:9" ht="15" x14ac:dyDescent="0.25">
      <c r="E1544">
        <v>101703</v>
      </c>
      <c r="F1544" t="s">
        <v>23801</v>
      </c>
      <c r="H1544" s="107" t="s">
        <v>2072</v>
      </c>
      <c r="I1544" s="107" t="s">
        <v>13364</v>
      </c>
    </row>
    <row r="1545" spans="5:9" ht="15" x14ac:dyDescent="0.25">
      <c r="E1545">
        <v>101704</v>
      </c>
      <c r="F1545" t="s">
        <v>20238</v>
      </c>
      <c r="H1545" s="107" t="s">
        <v>2073</v>
      </c>
      <c r="I1545" s="107" t="s">
        <v>13365</v>
      </c>
    </row>
    <row r="1546" spans="5:9" ht="15" x14ac:dyDescent="0.25">
      <c r="E1546">
        <v>101705</v>
      </c>
      <c r="F1546" t="s">
        <v>23802</v>
      </c>
      <c r="H1546" s="107" t="s">
        <v>2074</v>
      </c>
      <c r="I1546" s="107" t="s">
        <v>13366</v>
      </c>
    </row>
    <row r="1547" spans="5:9" ht="15" x14ac:dyDescent="0.25">
      <c r="E1547">
        <v>101707</v>
      </c>
      <c r="F1547" t="s">
        <v>20239</v>
      </c>
      <c r="H1547" s="107" t="s">
        <v>2075</v>
      </c>
      <c r="I1547" s="107" t="s">
        <v>13367</v>
      </c>
    </row>
    <row r="1548" spans="5:9" ht="15" x14ac:dyDescent="0.25">
      <c r="E1548">
        <v>101708</v>
      </c>
      <c r="F1548" t="s">
        <v>20240</v>
      </c>
      <c r="H1548" s="107" t="s">
        <v>2076</v>
      </c>
      <c r="I1548" s="107" t="s">
        <v>13368</v>
      </c>
    </row>
    <row r="1549" spans="5:9" ht="15" x14ac:dyDescent="0.25">
      <c r="E1549">
        <v>101709</v>
      </c>
      <c r="F1549" t="s">
        <v>20241</v>
      </c>
      <c r="H1549" s="107" t="s">
        <v>2077</v>
      </c>
      <c r="I1549" s="107" t="s">
        <v>13369</v>
      </c>
    </row>
    <row r="1550" spans="5:9" ht="15" x14ac:dyDescent="0.25">
      <c r="E1550">
        <v>101710</v>
      </c>
      <c r="F1550" t="s">
        <v>20242</v>
      </c>
      <c r="H1550" s="107" t="s">
        <v>2078</v>
      </c>
      <c r="I1550" s="107" t="s">
        <v>13370</v>
      </c>
    </row>
    <row r="1551" spans="5:9" ht="15" x14ac:dyDescent="0.25">
      <c r="E1551">
        <v>101712</v>
      </c>
      <c r="F1551" t="s">
        <v>20243</v>
      </c>
      <c r="H1551" s="107" t="s">
        <v>2079</v>
      </c>
      <c r="I1551" s="107" t="s">
        <v>13371</v>
      </c>
    </row>
    <row r="1552" spans="5:9" ht="15" x14ac:dyDescent="0.25">
      <c r="E1552">
        <v>101713</v>
      </c>
      <c r="F1552" t="s">
        <v>20244</v>
      </c>
      <c r="H1552" s="107" t="s">
        <v>2080</v>
      </c>
      <c r="I1552" s="107" t="s">
        <v>13372</v>
      </c>
    </row>
    <row r="1553" spans="5:9" ht="15" x14ac:dyDescent="0.25">
      <c r="E1553">
        <v>101714</v>
      </c>
      <c r="F1553" t="s">
        <v>20245</v>
      </c>
      <c r="H1553" s="107" t="s">
        <v>2081</v>
      </c>
      <c r="I1553" s="107" t="s">
        <v>13373</v>
      </c>
    </row>
    <row r="1554" spans="5:9" ht="15" x14ac:dyDescent="0.25">
      <c r="E1554">
        <v>101715</v>
      </c>
      <c r="F1554" t="s">
        <v>20246</v>
      </c>
      <c r="H1554" s="107" t="s">
        <v>2082</v>
      </c>
      <c r="I1554" s="107" t="s">
        <v>13374</v>
      </c>
    </row>
    <row r="1555" spans="5:9" ht="15" x14ac:dyDescent="0.25">
      <c r="E1555">
        <v>101716</v>
      </c>
      <c r="F1555" t="s">
        <v>20247</v>
      </c>
      <c r="H1555" s="107" t="s">
        <v>2083</v>
      </c>
      <c r="I1555" s="107" t="s">
        <v>13375</v>
      </c>
    </row>
    <row r="1556" spans="5:9" ht="15" x14ac:dyDescent="0.25">
      <c r="E1556">
        <v>101717</v>
      </c>
      <c r="F1556" t="s">
        <v>20248</v>
      </c>
      <c r="H1556" s="107" t="s">
        <v>2084</v>
      </c>
      <c r="I1556" s="107" t="s">
        <v>13376</v>
      </c>
    </row>
    <row r="1557" spans="5:9" ht="15" x14ac:dyDescent="0.25">
      <c r="E1557">
        <v>101718</v>
      </c>
      <c r="F1557" t="s">
        <v>19233</v>
      </c>
      <c r="H1557" s="107" t="s">
        <v>2085</v>
      </c>
      <c r="I1557" s="107" t="s">
        <v>13377</v>
      </c>
    </row>
    <row r="1558" spans="5:9" ht="15" x14ac:dyDescent="0.25">
      <c r="E1558">
        <v>101720</v>
      </c>
      <c r="F1558" t="s">
        <v>20249</v>
      </c>
      <c r="H1558" s="107" t="s">
        <v>2086</v>
      </c>
      <c r="I1558" s="107" t="s">
        <v>13378</v>
      </c>
    </row>
    <row r="1559" spans="5:9" ht="15" x14ac:dyDescent="0.25">
      <c r="E1559">
        <v>101721</v>
      </c>
      <c r="F1559" t="s">
        <v>20250</v>
      </c>
      <c r="H1559" s="107" t="s">
        <v>2087</v>
      </c>
      <c r="I1559" s="107" t="s">
        <v>13379</v>
      </c>
    </row>
    <row r="1560" spans="5:9" ht="15" x14ac:dyDescent="0.25">
      <c r="E1560">
        <v>101722</v>
      </c>
      <c r="F1560" t="s">
        <v>20251</v>
      </c>
      <c r="H1560" s="107" t="s">
        <v>2088</v>
      </c>
      <c r="I1560" s="107" t="s">
        <v>13380</v>
      </c>
    </row>
    <row r="1561" spans="5:9" ht="15" x14ac:dyDescent="0.25">
      <c r="E1561">
        <v>101723</v>
      </c>
      <c r="F1561" t="s">
        <v>20252</v>
      </c>
      <c r="H1561" s="107" t="s">
        <v>2089</v>
      </c>
      <c r="I1561" s="107" t="s">
        <v>13381</v>
      </c>
    </row>
    <row r="1562" spans="5:9" ht="15" x14ac:dyDescent="0.25">
      <c r="E1562">
        <v>101724</v>
      </c>
      <c r="F1562" t="s">
        <v>20253</v>
      </c>
      <c r="H1562" s="107" t="s">
        <v>2090</v>
      </c>
      <c r="I1562" s="107" t="s">
        <v>13382</v>
      </c>
    </row>
    <row r="1563" spans="5:9" ht="15" x14ac:dyDescent="0.25">
      <c r="E1563">
        <v>101725</v>
      </c>
      <c r="F1563" t="s">
        <v>11443</v>
      </c>
      <c r="H1563" s="107" t="s">
        <v>2091</v>
      </c>
      <c r="I1563" s="107" t="s">
        <v>13383</v>
      </c>
    </row>
    <row r="1564" spans="5:9" ht="15" x14ac:dyDescent="0.25">
      <c r="E1564">
        <v>101727</v>
      </c>
      <c r="F1564" t="s">
        <v>20254</v>
      </c>
      <c r="H1564" s="107" t="s">
        <v>2093</v>
      </c>
      <c r="I1564" s="107" t="s">
        <v>13384</v>
      </c>
    </row>
    <row r="1565" spans="5:9" ht="15" x14ac:dyDescent="0.25">
      <c r="E1565">
        <v>101728</v>
      </c>
      <c r="F1565" t="s">
        <v>20255</v>
      </c>
      <c r="H1565" s="107" t="s">
        <v>2095</v>
      </c>
      <c r="I1565" s="107" t="s">
        <v>13385</v>
      </c>
    </row>
    <row r="1566" spans="5:9" ht="15" x14ac:dyDescent="0.25">
      <c r="E1566">
        <v>101729</v>
      </c>
      <c r="F1566" t="s">
        <v>20256</v>
      </c>
      <c r="H1566" s="107" t="s">
        <v>2096</v>
      </c>
      <c r="I1566" s="107" t="s">
        <v>13386</v>
      </c>
    </row>
    <row r="1567" spans="5:9" ht="15" x14ac:dyDescent="0.25">
      <c r="E1567">
        <v>101730</v>
      </c>
      <c r="F1567" t="s">
        <v>20257</v>
      </c>
      <c r="H1567" s="107" t="s">
        <v>2097</v>
      </c>
      <c r="I1567" s="107" t="s">
        <v>13387</v>
      </c>
    </row>
    <row r="1568" spans="5:9" ht="15" x14ac:dyDescent="0.25">
      <c r="E1568">
        <v>101731</v>
      </c>
      <c r="F1568" t="s">
        <v>20258</v>
      </c>
      <c r="H1568" s="107" t="s">
        <v>2098</v>
      </c>
      <c r="I1568" s="107" t="s">
        <v>13388</v>
      </c>
    </row>
    <row r="1569" spans="5:9" ht="15" x14ac:dyDescent="0.25">
      <c r="E1569">
        <v>101733</v>
      </c>
      <c r="F1569" t="s">
        <v>20259</v>
      </c>
      <c r="H1569" s="107" t="s">
        <v>2099</v>
      </c>
      <c r="I1569" s="107" t="s">
        <v>13389</v>
      </c>
    </row>
    <row r="1570" spans="5:9" ht="15" x14ac:dyDescent="0.25">
      <c r="E1570">
        <v>101734</v>
      </c>
      <c r="F1570" t="s">
        <v>20260</v>
      </c>
      <c r="H1570" s="107" t="s">
        <v>2100</v>
      </c>
      <c r="I1570" s="107" t="s">
        <v>13390</v>
      </c>
    </row>
    <row r="1571" spans="5:9" ht="15" x14ac:dyDescent="0.25">
      <c r="E1571">
        <v>101736</v>
      </c>
      <c r="F1571" t="s">
        <v>20261</v>
      </c>
      <c r="H1571" s="107" t="s">
        <v>2101</v>
      </c>
      <c r="I1571" s="107" t="s">
        <v>13391</v>
      </c>
    </row>
    <row r="1572" spans="5:9" ht="15" x14ac:dyDescent="0.25">
      <c r="E1572">
        <v>101737</v>
      </c>
      <c r="F1572" t="s">
        <v>20262</v>
      </c>
      <c r="H1572" s="107" t="s">
        <v>2102</v>
      </c>
      <c r="I1572" s="107" t="s">
        <v>13392</v>
      </c>
    </row>
    <row r="1573" spans="5:9" ht="15" x14ac:dyDescent="0.25">
      <c r="E1573">
        <v>101738</v>
      </c>
      <c r="F1573" t="s">
        <v>20263</v>
      </c>
      <c r="H1573" s="107" t="s">
        <v>2103</v>
      </c>
      <c r="I1573" s="107" t="s">
        <v>13393</v>
      </c>
    </row>
    <row r="1574" spans="5:9" ht="15" x14ac:dyDescent="0.25">
      <c r="E1574">
        <v>101739</v>
      </c>
      <c r="F1574" t="s">
        <v>20264</v>
      </c>
      <c r="H1574" s="107" t="s">
        <v>2104</v>
      </c>
      <c r="I1574" s="107" t="s">
        <v>13394</v>
      </c>
    </row>
    <row r="1575" spans="5:9" ht="15" x14ac:dyDescent="0.25">
      <c r="E1575">
        <v>101740</v>
      </c>
      <c r="F1575" t="s">
        <v>23803</v>
      </c>
      <c r="H1575" s="107" t="s">
        <v>2105</v>
      </c>
      <c r="I1575" s="107" t="s">
        <v>13395</v>
      </c>
    </row>
    <row r="1576" spans="5:9" ht="15" x14ac:dyDescent="0.25">
      <c r="E1576">
        <v>101741</v>
      </c>
      <c r="F1576" t="s">
        <v>20265</v>
      </c>
      <c r="H1576" s="107" t="s">
        <v>2106</v>
      </c>
      <c r="I1576" s="107" t="s">
        <v>13396</v>
      </c>
    </row>
    <row r="1577" spans="5:9" ht="15" x14ac:dyDescent="0.25">
      <c r="E1577">
        <v>101743</v>
      </c>
      <c r="F1577" t="s">
        <v>20266</v>
      </c>
      <c r="H1577" s="107" t="s">
        <v>2107</v>
      </c>
      <c r="I1577" s="107" t="s">
        <v>13397</v>
      </c>
    </row>
    <row r="1578" spans="5:9" ht="15" x14ac:dyDescent="0.25">
      <c r="E1578">
        <v>101744</v>
      </c>
      <c r="F1578" t="s">
        <v>20267</v>
      </c>
      <c r="H1578" s="107" t="s">
        <v>2108</v>
      </c>
      <c r="I1578" s="107" t="s">
        <v>13398</v>
      </c>
    </row>
    <row r="1579" spans="5:9" ht="15" x14ac:dyDescent="0.25">
      <c r="E1579">
        <v>101745</v>
      </c>
      <c r="F1579" t="s">
        <v>20268</v>
      </c>
      <c r="H1579" s="107" t="s">
        <v>2109</v>
      </c>
      <c r="I1579" s="107" t="s">
        <v>13399</v>
      </c>
    </row>
    <row r="1580" spans="5:9" ht="15" x14ac:dyDescent="0.25">
      <c r="E1580">
        <v>101746</v>
      </c>
      <c r="F1580" t="s">
        <v>20269</v>
      </c>
      <c r="H1580" s="107" t="s">
        <v>2110</v>
      </c>
      <c r="I1580" s="107" t="s">
        <v>13400</v>
      </c>
    </row>
    <row r="1581" spans="5:9" ht="15" x14ac:dyDescent="0.25">
      <c r="E1581">
        <v>101747</v>
      </c>
      <c r="F1581" t="s">
        <v>20270</v>
      </c>
      <c r="H1581" s="107" t="s">
        <v>2111</v>
      </c>
      <c r="I1581" s="107" t="s">
        <v>13401</v>
      </c>
    </row>
    <row r="1582" spans="5:9" ht="15" x14ac:dyDescent="0.25">
      <c r="E1582">
        <v>101748</v>
      </c>
      <c r="F1582" t="s">
        <v>20271</v>
      </c>
      <c r="H1582" s="107" t="s">
        <v>2112</v>
      </c>
      <c r="I1582" s="107" t="s">
        <v>13402</v>
      </c>
    </row>
    <row r="1583" spans="5:9" ht="15" x14ac:dyDescent="0.25">
      <c r="E1583">
        <v>101749</v>
      </c>
      <c r="F1583" t="s">
        <v>20272</v>
      </c>
      <c r="H1583" s="107" t="s">
        <v>2113</v>
      </c>
      <c r="I1583" s="107" t="s">
        <v>13403</v>
      </c>
    </row>
    <row r="1584" spans="5:9" ht="15" x14ac:dyDescent="0.25">
      <c r="E1584">
        <v>101750</v>
      </c>
      <c r="F1584" t="s">
        <v>20273</v>
      </c>
      <c r="H1584" s="107" t="s">
        <v>2114</v>
      </c>
      <c r="I1584" s="107" t="s">
        <v>13404</v>
      </c>
    </row>
    <row r="1585" spans="5:9" ht="15" x14ac:dyDescent="0.25">
      <c r="E1585">
        <v>101751</v>
      </c>
      <c r="F1585" t="s">
        <v>20274</v>
      </c>
      <c r="H1585" s="107" t="s">
        <v>2115</v>
      </c>
      <c r="I1585" s="107" t="s">
        <v>13405</v>
      </c>
    </row>
    <row r="1586" spans="5:9" ht="15" x14ac:dyDescent="0.25">
      <c r="E1586">
        <v>101752</v>
      </c>
      <c r="F1586" t="s">
        <v>20275</v>
      </c>
      <c r="H1586" s="107" t="s">
        <v>2116</v>
      </c>
      <c r="I1586" s="107" t="s">
        <v>13406</v>
      </c>
    </row>
    <row r="1587" spans="5:9" ht="15" x14ac:dyDescent="0.25">
      <c r="E1587">
        <v>101754</v>
      </c>
      <c r="F1587" t="s">
        <v>20276</v>
      </c>
      <c r="H1587" s="107" t="s">
        <v>2117</v>
      </c>
      <c r="I1587" s="107" t="s">
        <v>13407</v>
      </c>
    </row>
    <row r="1588" spans="5:9" ht="15" x14ac:dyDescent="0.25">
      <c r="E1588">
        <v>101755</v>
      </c>
      <c r="F1588" t="s">
        <v>19486</v>
      </c>
      <c r="H1588" s="107" t="s">
        <v>2118</v>
      </c>
      <c r="I1588" s="107" t="s">
        <v>13408</v>
      </c>
    </row>
    <row r="1589" spans="5:9" ht="15" x14ac:dyDescent="0.25">
      <c r="E1589">
        <v>101756</v>
      </c>
      <c r="F1589" t="s">
        <v>20277</v>
      </c>
      <c r="H1589" s="107" t="s">
        <v>2119</v>
      </c>
      <c r="I1589" s="107" t="s">
        <v>13409</v>
      </c>
    </row>
    <row r="1590" spans="5:9" ht="15" x14ac:dyDescent="0.25">
      <c r="E1590">
        <v>101757</v>
      </c>
      <c r="F1590" t="s">
        <v>20278</v>
      </c>
      <c r="H1590" s="107" t="s">
        <v>2120</v>
      </c>
      <c r="I1590" s="107" t="s">
        <v>13410</v>
      </c>
    </row>
    <row r="1591" spans="5:9" ht="15" x14ac:dyDescent="0.25">
      <c r="E1591">
        <v>101759</v>
      </c>
      <c r="F1591" t="s">
        <v>20279</v>
      </c>
      <c r="H1591" s="107" t="s">
        <v>2121</v>
      </c>
      <c r="I1591" s="107" t="s">
        <v>13411</v>
      </c>
    </row>
    <row r="1592" spans="5:9" ht="15" x14ac:dyDescent="0.25">
      <c r="E1592">
        <v>101760</v>
      </c>
      <c r="F1592" t="s">
        <v>23804</v>
      </c>
      <c r="H1592" s="107" t="s">
        <v>2122</v>
      </c>
      <c r="I1592" s="107" t="s">
        <v>13412</v>
      </c>
    </row>
    <row r="1593" spans="5:9" ht="15" x14ac:dyDescent="0.25">
      <c r="E1593">
        <v>101761</v>
      </c>
      <c r="F1593" t="s">
        <v>20280</v>
      </c>
      <c r="H1593" s="107" t="s">
        <v>2123</v>
      </c>
      <c r="I1593" s="107" t="s">
        <v>13413</v>
      </c>
    </row>
    <row r="1594" spans="5:9" ht="15" x14ac:dyDescent="0.25">
      <c r="E1594">
        <v>101762</v>
      </c>
      <c r="F1594" t="s">
        <v>20281</v>
      </c>
      <c r="H1594" s="107" t="s">
        <v>2124</v>
      </c>
      <c r="I1594" s="107" t="s">
        <v>13414</v>
      </c>
    </row>
    <row r="1595" spans="5:9" ht="15" x14ac:dyDescent="0.25">
      <c r="E1595">
        <v>101763</v>
      </c>
      <c r="F1595" t="s">
        <v>20282</v>
      </c>
      <c r="H1595" s="107" t="s">
        <v>2125</v>
      </c>
      <c r="I1595" s="107" t="s">
        <v>13415</v>
      </c>
    </row>
    <row r="1596" spans="5:9" ht="15" x14ac:dyDescent="0.25">
      <c r="E1596">
        <v>101764</v>
      </c>
      <c r="F1596" t="s">
        <v>20283</v>
      </c>
      <c r="H1596" s="107" t="s">
        <v>2126</v>
      </c>
      <c r="I1596" s="107" t="s">
        <v>13416</v>
      </c>
    </row>
    <row r="1597" spans="5:9" ht="15" x14ac:dyDescent="0.25">
      <c r="E1597">
        <v>101765</v>
      </c>
      <c r="F1597" t="s">
        <v>20284</v>
      </c>
      <c r="H1597" s="107" t="s">
        <v>2127</v>
      </c>
      <c r="I1597" s="107" t="s">
        <v>13417</v>
      </c>
    </row>
    <row r="1598" spans="5:9" ht="15" x14ac:dyDescent="0.25">
      <c r="E1598">
        <v>101766</v>
      </c>
      <c r="F1598" t="s">
        <v>20285</v>
      </c>
      <c r="H1598" s="107" t="s">
        <v>2128</v>
      </c>
      <c r="I1598" s="107" t="s">
        <v>13418</v>
      </c>
    </row>
    <row r="1599" spans="5:9" ht="15" x14ac:dyDescent="0.25">
      <c r="E1599">
        <v>101767</v>
      </c>
      <c r="F1599" t="s">
        <v>20286</v>
      </c>
      <c r="H1599" s="107" t="s">
        <v>2129</v>
      </c>
      <c r="I1599" s="107" t="s">
        <v>13419</v>
      </c>
    </row>
    <row r="1600" spans="5:9" ht="15" x14ac:dyDescent="0.25">
      <c r="E1600">
        <v>101768</v>
      </c>
      <c r="F1600" t="s">
        <v>20287</v>
      </c>
      <c r="H1600" s="107" t="s">
        <v>2130</v>
      </c>
      <c r="I1600" s="107" t="s">
        <v>13420</v>
      </c>
    </row>
    <row r="1601" spans="5:9" ht="15" x14ac:dyDescent="0.25">
      <c r="E1601">
        <v>101769</v>
      </c>
      <c r="F1601" t="s">
        <v>20288</v>
      </c>
      <c r="H1601" s="107" t="s">
        <v>2131</v>
      </c>
      <c r="I1601" s="107" t="s">
        <v>13421</v>
      </c>
    </row>
    <row r="1602" spans="5:9" ht="15" x14ac:dyDescent="0.25">
      <c r="E1602">
        <v>101770</v>
      </c>
      <c r="F1602" t="s">
        <v>20289</v>
      </c>
      <c r="H1602" s="107" t="s">
        <v>2132</v>
      </c>
      <c r="I1602" s="107" t="s">
        <v>13422</v>
      </c>
    </row>
    <row r="1603" spans="5:9" ht="15" x14ac:dyDescent="0.25">
      <c r="E1603">
        <v>101771</v>
      </c>
      <c r="F1603" t="s">
        <v>20290</v>
      </c>
      <c r="H1603" s="107" t="s">
        <v>2133</v>
      </c>
      <c r="I1603" s="107" t="s">
        <v>13423</v>
      </c>
    </row>
    <row r="1604" spans="5:9" ht="15" x14ac:dyDescent="0.25">
      <c r="E1604">
        <v>101772</v>
      </c>
      <c r="F1604" t="s">
        <v>20291</v>
      </c>
      <c r="H1604" s="107" t="s">
        <v>2134</v>
      </c>
      <c r="I1604" s="107" t="s">
        <v>13424</v>
      </c>
    </row>
    <row r="1605" spans="5:9" ht="15" x14ac:dyDescent="0.25">
      <c r="E1605">
        <v>101773</v>
      </c>
      <c r="F1605" t="s">
        <v>20292</v>
      </c>
      <c r="H1605" s="107" t="s">
        <v>2135</v>
      </c>
      <c r="I1605" s="107" t="s">
        <v>13425</v>
      </c>
    </row>
    <row r="1606" spans="5:9" ht="15" x14ac:dyDescent="0.25">
      <c r="E1606">
        <v>101774</v>
      </c>
      <c r="F1606" t="s">
        <v>20293</v>
      </c>
      <c r="H1606" s="107" t="s">
        <v>2136</v>
      </c>
      <c r="I1606" s="107" t="s">
        <v>13426</v>
      </c>
    </row>
    <row r="1607" spans="5:9" ht="15" x14ac:dyDescent="0.25">
      <c r="E1607">
        <v>101775</v>
      </c>
      <c r="F1607" t="s">
        <v>20294</v>
      </c>
      <c r="H1607" s="107" t="s">
        <v>2137</v>
      </c>
      <c r="I1607" s="107" t="s">
        <v>13427</v>
      </c>
    </row>
    <row r="1608" spans="5:9" ht="15" x14ac:dyDescent="0.25">
      <c r="E1608">
        <v>101776</v>
      </c>
      <c r="F1608" t="s">
        <v>20295</v>
      </c>
      <c r="H1608" s="107" t="s">
        <v>2138</v>
      </c>
      <c r="I1608" s="107" t="s">
        <v>13428</v>
      </c>
    </row>
    <row r="1609" spans="5:9" ht="15" x14ac:dyDescent="0.25">
      <c r="E1609">
        <v>101777</v>
      </c>
      <c r="F1609" t="s">
        <v>20296</v>
      </c>
      <c r="H1609" s="107" t="s">
        <v>2139</v>
      </c>
      <c r="I1609" s="107" t="s">
        <v>13429</v>
      </c>
    </row>
    <row r="1610" spans="5:9" ht="15" x14ac:dyDescent="0.25">
      <c r="E1610">
        <v>101778</v>
      </c>
      <c r="F1610" t="s">
        <v>20297</v>
      </c>
      <c r="H1610" s="107" t="s">
        <v>2140</v>
      </c>
      <c r="I1610" s="107" t="s">
        <v>13430</v>
      </c>
    </row>
    <row r="1611" spans="5:9" ht="15" x14ac:dyDescent="0.25">
      <c r="E1611">
        <v>101779</v>
      </c>
      <c r="F1611" t="s">
        <v>20298</v>
      </c>
      <c r="H1611" s="107" t="s">
        <v>2141</v>
      </c>
      <c r="I1611" s="107" t="s">
        <v>13431</v>
      </c>
    </row>
    <row r="1612" spans="5:9" ht="15" x14ac:dyDescent="0.25">
      <c r="E1612">
        <v>101780</v>
      </c>
      <c r="F1612" t="s">
        <v>20299</v>
      </c>
      <c r="H1612" s="107" t="s">
        <v>2142</v>
      </c>
      <c r="I1612" s="107" t="s">
        <v>13432</v>
      </c>
    </row>
    <row r="1613" spans="5:9" ht="15" x14ac:dyDescent="0.25">
      <c r="E1613">
        <v>101781</v>
      </c>
      <c r="F1613" t="s">
        <v>20300</v>
      </c>
      <c r="H1613" s="107" t="s">
        <v>2143</v>
      </c>
      <c r="I1613" s="107" t="s">
        <v>13433</v>
      </c>
    </row>
    <row r="1614" spans="5:9" ht="15" x14ac:dyDescent="0.25">
      <c r="E1614">
        <v>101782</v>
      </c>
      <c r="F1614" t="s">
        <v>20301</v>
      </c>
      <c r="H1614" s="107" t="s">
        <v>2144</v>
      </c>
      <c r="I1614" s="107" t="s">
        <v>13434</v>
      </c>
    </row>
    <row r="1615" spans="5:9" ht="15" x14ac:dyDescent="0.25">
      <c r="E1615">
        <v>101783</v>
      </c>
      <c r="F1615" t="s">
        <v>20302</v>
      </c>
      <c r="H1615" s="107" t="s">
        <v>2145</v>
      </c>
      <c r="I1615" s="107" t="s">
        <v>13435</v>
      </c>
    </row>
    <row r="1616" spans="5:9" ht="15" x14ac:dyDescent="0.25">
      <c r="E1616">
        <v>101784</v>
      </c>
      <c r="F1616" t="s">
        <v>20303</v>
      </c>
      <c r="H1616" s="107" t="s">
        <v>2146</v>
      </c>
      <c r="I1616" s="107" t="s">
        <v>13436</v>
      </c>
    </row>
    <row r="1617" spans="5:9" ht="15" x14ac:dyDescent="0.25">
      <c r="E1617">
        <v>101785</v>
      </c>
      <c r="F1617" t="s">
        <v>20304</v>
      </c>
      <c r="H1617" s="107" t="s">
        <v>2147</v>
      </c>
      <c r="I1617" s="107" t="s">
        <v>13437</v>
      </c>
    </row>
    <row r="1618" spans="5:9" ht="15" x14ac:dyDescent="0.25">
      <c r="E1618">
        <v>101786</v>
      </c>
      <c r="F1618" t="s">
        <v>23805</v>
      </c>
      <c r="H1618" s="107" t="s">
        <v>2148</v>
      </c>
      <c r="I1618" s="107" t="s">
        <v>13438</v>
      </c>
    </row>
    <row r="1619" spans="5:9" ht="15" x14ac:dyDescent="0.25">
      <c r="E1619">
        <v>101787</v>
      </c>
      <c r="F1619" t="s">
        <v>19698</v>
      </c>
      <c r="H1619" s="107" t="s">
        <v>2149</v>
      </c>
      <c r="I1619" s="107" t="s">
        <v>13439</v>
      </c>
    </row>
    <row r="1620" spans="5:9" ht="15" x14ac:dyDescent="0.25">
      <c r="E1620">
        <v>101788</v>
      </c>
      <c r="F1620" t="s">
        <v>20305</v>
      </c>
      <c r="H1620" s="107" t="s">
        <v>2150</v>
      </c>
      <c r="I1620" s="107" t="s">
        <v>13428</v>
      </c>
    </row>
    <row r="1621" spans="5:9" ht="15" x14ac:dyDescent="0.25">
      <c r="E1621">
        <v>101789</v>
      </c>
      <c r="F1621" t="s">
        <v>20306</v>
      </c>
      <c r="H1621" s="107" t="s">
        <v>2151</v>
      </c>
      <c r="I1621" s="107" t="s">
        <v>13440</v>
      </c>
    </row>
    <row r="1622" spans="5:9" ht="15" x14ac:dyDescent="0.25">
      <c r="E1622">
        <v>101790</v>
      </c>
      <c r="F1622" t="s">
        <v>20307</v>
      </c>
      <c r="H1622" s="107" t="s">
        <v>2153</v>
      </c>
      <c r="I1622" s="107" t="s">
        <v>13441</v>
      </c>
    </row>
    <row r="1623" spans="5:9" ht="15" x14ac:dyDescent="0.25">
      <c r="E1623">
        <v>101791</v>
      </c>
      <c r="F1623" t="s">
        <v>20308</v>
      </c>
      <c r="H1623" s="107" t="s">
        <v>2155</v>
      </c>
      <c r="I1623" s="107" t="s">
        <v>13442</v>
      </c>
    </row>
    <row r="1624" spans="5:9" ht="15" x14ac:dyDescent="0.25">
      <c r="E1624">
        <v>101792</v>
      </c>
      <c r="F1624" t="s">
        <v>23806</v>
      </c>
      <c r="H1624" s="107" t="s">
        <v>2157</v>
      </c>
      <c r="I1624" s="107" t="s">
        <v>13443</v>
      </c>
    </row>
    <row r="1625" spans="5:9" ht="15" x14ac:dyDescent="0.25">
      <c r="E1625">
        <v>101793</v>
      </c>
      <c r="F1625" t="s">
        <v>20309</v>
      </c>
      <c r="H1625" s="107" t="s">
        <v>2158</v>
      </c>
      <c r="I1625" s="107" t="s">
        <v>13444</v>
      </c>
    </row>
    <row r="1626" spans="5:9" ht="15" x14ac:dyDescent="0.25">
      <c r="E1626">
        <v>101794</v>
      </c>
      <c r="F1626" t="s">
        <v>23807</v>
      </c>
      <c r="H1626" s="107" t="s">
        <v>2159</v>
      </c>
      <c r="I1626" s="107" t="s">
        <v>13445</v>
      </c>
    </row>
    <row r="1627" spans="5:9" ht="15" x14ac:dyDescent="0.25">
      <c r="E1627">
        <v>101795</v>
      </c>
      <c r="F1627" t="s">
        <v>20310</v>
      </c>
      <c r="H1627" s="107" t="s">
        <v>2160</v>
      </c>
      <c r="I1627" s="107" t="s">
        <v>13446</v>
      </c>
    </row>
    <row r="1628" spans="5:9" ht="15" x14ac:dyDescent="0.25">
      <c r="E1628">
        <v>101796</v>
      </c>
      <c r="F1628" t="s">
        <v>20311</v>
      </c>
      <c r="H1628" s="107" t="s">
        <v>2161</v>
      </c>
      <c r="I1628" s="107" t="s">
        <v>13447</v>
      </c>
    </row>
    <row r="1629" spans="5:9" ht="15" x14ac:dyDescent="0.25">
      <c r="E1629">
        <v>101797</v>
      </c>
      <c r="F1629" t="s">
        <v>20312</v>
      </c>
      <c r="H1629" s="107" t="s">
        <v>2162</v>
      </c>
      <c r="I1629" s="107" t="s">
        <v>13448</v>
      </c>
    </row>
    <row r="1630" spans="5:9" ht="15" x14ac:dyDescent="0.25">
      <c r="E1630">
        <v>101798</v>
      </c>
      <c r="F1630" t="s">
        <v>20313</v>
      </c>
      <c r="H1630" s="107" t="s">
        <v>2163</v>
      </c>
      <c r="I1630" s="107" t="s">
        <v>13449</v>
      </c>
    </row>
    <row r="1631" spans="5:9" ht="15" x14ac:dyDescent="0.25">
      <c r="E1631">
        <v>101799</v>
      </c>
      <c r="F1631" t="s">
        <v>20314</v>
      </c>
      <c r="H1631" s="107" t="s">
        <v>2164</v>
      </c>
      <c r="I1631" s="107" t="s">
        <v>13450</v>
      </c>
    </row>
    <row r="1632" spans="5:9" ht="15" x14ac:dyDescent="0.25">
      <c r="E1632">
        <v>101800</v>
      </c>
      <c r="F1632" t="s">
        <v>20315</v>
      </c>
      <c r="H1632" s="107" t="s">
        <v>2165</v>
      </c>
      <c r="I1632" s="107" t="s">
        <v>13451</v>
      </c>
    </row>
    <row r="1633" spans="5:9" ht="15" x14ac:dyDescent="0.25">
      <c r="E1633">
        <v>101801</v>
      </c>
      <c r="F1633" t="s">
        <v>20316</v>
      </c>
      <c r="H1633" s="107" t="s">
        <v>2166</v>
      </c>
      <c r="I1633" s="107" t="s">
        <v>13452</v>
      </c>
    </row>
    <row r="1634" spans="5:9" ht="15" x14ac:dyDescent="0.25">
      <c r="E1634">
        <v>101802</v>
      </c>
      <c r="F1634" t="s">
        <v>20317</v>
      </c>
      <c r="H1634" s="107" t="s">
        <v>2167</v>
      </c>
      <c r="I1634" s="107" t="s">
        <v>13453</v>
      </c>
    </row>
    <row r="1635" spans="5:9" ht="15" x14ac:dyDescent="0.25">
      <c r="E1635">
        <v>101803</v>
      </c>
      <c r="F1635" t="s">
        <v>20318</v>
      </c>
      <c r="H1635" s="107" t="s">
        <v>2168</v>
      </c>
      <c r="I1635" s="107" t="s">
        <v>13454</v>
      </c>
    </row>
    <row r="1636" spans="5:9" ht="15" x14ac:dyDescent="0.25">
      <c r="E1636">
        <v>101804</v>
      </c>
      <c r="F1636" t="s">
        <v>20319</v>
      </c>
      <c r="H1636" s="107" t="s">
        <v>2169</v>
      </c>
      <c r="I1636" s="107" t="s">
        <v>13455</v>
      </c>
    </row>
    <row r="1637" spans="5:9" ht="15" x14ac:dyDescent="0.25">
      <c r="E1637">
        <v>101805</v>
      </c>
      <c r="F1637" t="s">
        <v>20320</v>
      </c>
      <c r="H1637" s="107" t="s">
        <v>2170</v>
      </c>
      <c r="I1637" s="107" t="s">
        <v>13456</v>
      </c>
    </row>
    <row r="1638" spans="5:9" ht="15" x14ac:dyDescent="0.25">
      <c r="E1638">
        <v>101807</v>
      </c>
      <c r="F1638" t="s">
        <v>20321</v>
      </c>
      <c r="H1638" s="107" t="s">
        <v>2171</v>
      </c>
      <c r="I1638" s="107" t="s">
        <v>13424</v>
      </c>
    </row>
    <row r="1639" spans="5:9" ht="15" x14ac:dyDescent="0.25">
      <c r="E1639">
        <v>101809</v>
      </c>
      <c r="F1639" t="s">
        <v>20322</v>
      </c>
      <c r="H1639" s="107" t="s">
        <v>2172</v>
      </c>
      <c r="I1639" s="107" t="s">
        <v>13457</v>
      </c>
    </row>
    <row r="1640" spans="5:9" ht="15" x14ac:dyDescent="0.25">
      <c r="E1640">
        <v>101810</v>
      </c>
      <c r="F1640" t="s">
        <v>20323</v>
      </c>
      <c r="H1640" s="107" t="s">
        <v>2173</v>
      </c>
      <c r="I1640" s="107" t="s">
        <v>13458</v>
      </c>
    </row>
    <row r="1641" spans="5:9" ht="15" x14ac:dyDescent="0.25">
      <c r="E1641">
        <v>101811</v>
      </c>
      <c r="F1641" t="s">
        <v>20324</v>
      </c>
      <c r="H1641" s="107" t="s">
        <v>2174</v>
      </c>
      <c r="I1641" s="107" t="s">
        <v>13459</v>
      </c>
    </row>
    <row r="1642" spans="5:9" ht="15" x14ac:dyDescent="0.25">
      <c r="E1642">
        <v>101813</v>
      </c>
      <c r="F1642" t="s">
        <v>20325</v>
      </c>
      <c r="H1642" s="107" t="s">
        <v>2175</v>
      </c>
      <c r="I1642" s="107" t="s">
        <v>13460</v>
      </c>
    </row>
    <row r="1643" spans="5:9" ht="15" x14ac:dyDescent="0.25">
      <c r="E1643">
        <v>101814</v>
      </c>
      <c r="F1643" t="s">
        <v>20326</v>
      </c>
      <c r="H1643" s="107" t="s">
        <v>2176</v>
      </c>
      <c r="I1643" s="107" t="s">
        <v>13461</v>
      </c>
    </row>
    <row r="1644" spans="5:9" ht="15" x14ac:dyDescent="0.25">
      <c r="E1644">
        <v>101815</v>
      </c>
      <c r="F1644" t="s">
        <v>20327</v>
      </c>
      <c r="H1644" s="107" t="s">
        <v>2177</v>
      </c>
      <c r="I1644" s="107" t="s">
        <v>13462</v>
      </c>
    </row>
    <row r="1645" spans="5:9" ht="15" x14ac:dyDescent="0.25">
      <c r="E1645">
        <v>101816</v>
      </c>
      <c r="F1645" t="s">
        <v>20328</v>
      </c>
      <c r="H1645" s="107" t="s">
        <v>2178</v>
      </c>
      <c r="I1645" s="107" t="s">
        <v>13463</v>
      </c>
    </row>
    <row r="1646" spans="5:9" ht="15" x14ac:dyDescent="0.25">
      <c r="E1646">
        <v>101818</v>
      </c>
      <c r="F1646" t="s">
        <v>20329</v>
      </c>
      <c r="H1646" s="107" t="s">
        <v>2179</v>
      </c>
      <c r="I1646" s="107" t="s">
        <v>13464</v>
      </c>
    </row>
    <row r="1647" spans="5:9" ht="15" x14ac:dyDescent="0.25">
      <c r="E1647">
        <v>101819</v>
      </c>
      <c r="F1647" t="s">
        <v>20330</v>
      </c>
      <c r="H1647" s="107" t="s">
        <v>2180</v>
      </c>
      <c r="I1647" s="107" t="s">
        <v>13465</v>
      </c>
    </row>
    <row r="1648" spans="5:9" ht="15" x14ac:dyDescent="0.25">
      <c r="E1648">
        <v>101820</v>
      </c>
      <c r="F1648" t="s">
        <v>20331</v>
      </c>
      <c r="H1648" s="107" t="s">
        <v>2181</v>
      </c>
      <c r="I1648" s="107" t="s">
        <v>13466</v>
      </c>
    </row>
    <row r="1649" spans="5:9" ht="15" x14ac:dyDescent="0.25">
      <c r="E1649">
        <v>101821</v>
      </c>
      <c r="F1649" t="s">
        <v>20332</v>
      </c>
      <c r="H1649" s="107" t="s">
        <v>2182</v>
      </c>
      <c r="I1649" s="107" t="s">
        <v>13467</v>
      </c>
    </row>
    <row r="1650" spans="5:9" ht="15" x14ac:dyDescent="0.25">
      <c r="E1650">
        <v>101822</v>
      </c>
      <c r="F1650" t="s">
        <v>20333</v>
      </c>
      <c r="H1650" s="107" t="s">
        <v>2183</v>
      </c>
      <c r="I1650" s="107" t="s">
        <v>13468</v>
      </c>
    </row>
    <row r="1651" spans="5:9" ht="15" x14ac:dyDescent="0.25">
      <c r="E1651">
        <v>101824</v>
      </c>
      <c r="F1651" t="s">
        <v>20334</v>
      </c>
      <c r="H1651" s="107" t="s">
        <v>2184</v>
      </c>
      <c r="I1651" s="107" t="s">
        <v>13469</v>
      </c>
    </row>
    <row r="1652" spans="5:9" ht="15" x14ac:dyDescent="0.25">
      <c r="E1652">
        <v>101825</v>
      </c>
      <c r="F1652" t="s">
        <v>20335</v>
      </c>
      <c r="H1652" s="107" t="s">
        <v>2185</v>
      </c>
      <c r="I1652" s="107" t="s">
        <v>13470</v>
      </c>
    </row>
    <row r="1653" spans="5:9" ht="15" x14ac:dyDescent="0.25">
      <c r="E1653">
        <v>101826</v>
      </c>
      <c r="F1653" t="s">
        <v>20336</v>
      </c>
      <c r="H1653" s="107" t="s">
        <v>2186</v>
      </c>
      <c r="I1653" s="107" t="s">
        <v>13471</v>
      </c>
    </row>
    <row r="1654" spans="5:9" ht="15" x14ac:dyDescent="0.25">
      <c r="E1654">
        <v>101827</v>
      </c>
      <c r="F1654" t="s">
        <v>20337</v>
      </c>
      <c r="H1654" s="107" t="s">
        <v>2187</v>
      </c>
      <c r="I1654" s="107" t="s">
        <v>13472</v>
      </c>
    </row>
    <row r="1655" spans="5:9" ht="15" x14ac:dyDescent="0.25">
      <c r="E1655">
        <v>101828</v>
      </c>
      <c r="F1655" t="s">
        <v>20338</v>
      </c>
      <c r="H1655" s="107" t="s">
        <v>2188</v>
      </c>
      <c r="I1655" s="107" t="s">
        <v>13473</v>
      </c>
    </row>
    <row r="1656" spans="5:9" ht="15" x14ac:dyDescent="0.25">
      <c r="E1656">
        <v>101829</v>
      </c>
      <c r="F1656" t="s">
        <v>23808</v>
      </c>
      <c r="H1656" s="107" t="s">
        <v>2189</v>
      </c>
      <c r="I1656" s="107" t="s">
        <v>13474</v>
      </c>
    </row>
    <row r="1657" spans="5:9" ht="15" x14ac:dyDescent="0.25">
      <c r="E1657">
        <v>101830</v>
      </c>
      <c r="F1657" t="s">
        <v>20339</v>
      </c>
      <c r="H1657" s="107" t="s">
        <v>2190</v>
      </c>
      <c r="I1657" s="107" t="s">
        <v>13475</v>
      </c>
    </row>
    <row r="1658" spans="5:9" ht="15" x14ac:dyDescent="0.25">
      <c r="E1658">
        <v>101831</v>
      </c>
      <c r="F1658" t="s">
        <v>20340</v>
      </c>
      <c r="H1658" s="107" t="s">
        <v>2191</v>
      </c>
      <c r="I1658" s="107" t="s">
        <v>13476</v>
      </c>
    </row>
    <row r="1659" spans="5:9" ht="15" x14ac:dyDescent="0.25">
      <c r="E1659">
        <v>101832</v>
      </c>
      <c r="F1659" t="s">
        <v>20341</v>
      </c>
      <c r="H1659" s="107" t="s">
        <v>2192</v>
      </c>
      <c r="I1659" s="107" t="s">
        <v>13477</v>
      </c>
    </row>
    <row r="1660" spans="5:9" ht="15" x14ac:dyDescent="0.25">
      <c r="E1660">
        <v>101833</v>
      </c>
      <c r="F1660" t="s">
        <v>20342</v>
      </c>
      <c r="H1660" s="107" t="s">
        <v>2193</v>
      </c>
      <c r="I1660" s="107" t="s">
        <v>13478</v>
      </c>
    </row>
    <row r="1661" spans="5:9" ht="15" x14ac:dyDescent="0.25">
      <c r="E1661">
        <v>101834</v>
      </c>
      <c r="F1661" t="s">
        <v>11444</v>
      </c>
      <c r="H1661" s="107" t="s">
        <v>2194</v>
      </c>
      <c r="I1661" s="107" t="s">
        <v>13479</v>
      </c>
    </row>
    <row r="1662" spans="5:9" ht="15" x14ac:dyDescent="0.25">
      <c r="E1662">
        <v>101835</v>
      </c>
      <c r="F1662" t="s">
        <v>20343</v>
      </c>
      <c r="H1662" s="107" t="s">
        <v>2195</v>
      </c>
      <c r="I1662" s="107" t="s">
        <v>13480</v>
      </c>
    </row>
    <row r="1663" spans="5:9" ht="15" x14ac:dyDescent="0.25">
      <c r="E1663">
        <v>101836</v>
      </c>
      <c r="F1663" t="s">
        <v>20344</v>
      </c>
      <c r="H1663" s="107" t="s">
        <v>2196</v>
      </c>
      <c r="I1663" s="107" t="s">
        <v>13481</v>
      </c>
    </row>
    <row r="1664" spans="5:9" ht="15" x14ac:dyDescent="0.25">
      <c r="E1664">
        <v>101837</v>
      </c>
      <c r="F1664" t="s">
        <v>20345</v>
      </c>
      <c r="H1664" s="107" t="s">
        <v>2197</v>
      </c>
      <c r="I1664" s="107" t="s">
        <v>13482</v>
      </c>
    </row>
    <row r="1665" spans="5:9" ht="15" x14ac:dyDescent="0.25">
      <c r="E1665">
        <v>101838</v>
      </c>
      <c r="F1665" t="s">
        <v>20346</v>
      </c>
      <c r="H1665" s="107" t="s">
        <v>2198</v>
      </c>
      <c r="I1665" s="107" t="s">
        <v>13483</v>
      </c>
    </row>
    <row r="1666" spans="5:9" ht="15" x14ac:dyDescent="0.25">
      <c r="E1666">
        <v>101839</v>
      </c>
      <c r="F1666" t="s">
        <v>20347</v>
      </c>
      <c r="H1666" s="107" t="s">
        <v>2199</v>
      </c>
      <c r="I1666" s="107" t="s">
        <v>13484</v>
      </c>
    </row>
    <row r="1667" spans="5:9" ht="15" x14ac:dyDescent="0.25">
      <c r="E1667">
        <v>101840</v>
      </c>
      <c r="F1667" t="s">
        <v>20348</v>
      </c>
      <c r="H1667" s="107" t="s">
        <v>2200</v>
      </c>
      <c r="I1667" s="107" t="s">
        <v>13485</v>
      </c>
    </row>
    <row r="1668" spans="5:9" ht="15" x14ac:dyDescent="0.25">
      <c r="E1668">
        <v>101841</v>
      </c>
      <c r="F1668" t="s">
        <v>20349</v>
      </c>
      <c r="H1668" s="107" t="s">
        <v>2201</v>
      </c>
      <c r="I1668" s="107" t="s">
        <v>13486</v>
      </c>
    </row>
    <row r="1669" spans="5:9" ht="15" x14ac:dyDescent="0.25">
      <c r="E1669">
        <v>101842</v>
      </c>
      <c r="F1669" t="s">
        <v>20350</v>
      </c>
      <c r="H1669" s="107" t="s">
        <v>2202</v>
      </c>
      <c r="I1669" s="107" t="s">
        <v>13487</v>
      </c>
    </row>
    <row r="1670" spans="5:9" ht="15" x14ac:dyDescent="0.25">
      <c r="E1670">
        <v>101843</v>
      </c>
      <c r="F1670" t="s">
        <v>20351</v>
      </c>
      <c r="H1670" s="107" t="s">
        <v>2203</v>
      </c>
      <c r="I1670" s="107" t="s">
        <v>13488</v>
      </c>
    </row>
    <row r="1671" spans="5:9" ht="15" x14ac:dyDescent="0.25">
      <c r="E1671">
        <v>101844</v>
      </c>
      <c r="F1671" t="s">
        <v>20352</v>
      </c>
      <c r="H1671" s="107" t="s">
        <v>2204</v>
      </c>
      <c r="I1671" s="107" t="s">
        <v>13489</v>
      </c>
    </row>
    <row r="1672" spans="5:9" ht="15" x14ac:dyDescent="0.25">
      <c r="E1672">
        <v>101845</v>
      </c>
      <c r="F1672" t="s">
        <v>20353</v>
      </c>
      <c r="H1672" s="107" t="s">
        <v>2205</v>
      </c>
      <c r="I1672" s="107" t="s">
        <v>13490</v>
      </c>
    </row>
    <row r="1673" spans="5:9" ht="15" x14ac:dyDescent="0.25">
      <c r="E1673">
        <v>101846</v>
      </c>
      <c r="F1673" t="s">
        <v>20354</v>
      </c>
      <c r="H1673" s="107" t="s">
        <v>2206</v>
      </c>
      <c r="I1673" s="107" t="s">
        <v>13491</v>
      </c>
    </row>
    <row r="1674" spans="5:9" ht="15" x14ac:dyDescent="0.25">
      <c r="E1674">
        <v>101847</v>
      </c>
      <c r="F1674" t="s">
        <v>20355</v>
      </c>
      <c r="H1674" s="107" t="s">
        <v>2207</v>
      </c>
      <c r="I1674" s="107" t="s">
        <v>13492</v>
      </c>
    </row>
    <row r="1675" spans="5:9" ht="15" x14ac:dyDescent="0.25">
      <c r="E1675">
        <v>101848</v>
      </c>
      <c r="F1675" t="s">
        <v>20356</v>
      </c>
      <c r="H1675" s="107" t="s">
        <v>2208</v>
      </c>
      <c r="I1675" s="107" t="s">
        <v>13493</v>
      </c>
    </row>
    <row r="1676" spans="5:9" ht="15" x14ac:dyDescent="0.25">
      <c r="E1676">
        <v>101849</v>
      </c>
      <c r="F1676" t="s">
        <v>20357</v>
      </c>
      <c r="H1676" s="107" t="s">
        <v>2210</v>
      </c>
      <c r="I1676" s="107" t="s">
        <v>13494</v>
      </c>
    </row>
    <row r="1677" spans="5:9" ht="15" x14ac:dyDescent="0.25">
      <c r="E1677">
        <v>101850</v>
      </c>
      <c r="F1677" t="s">
        <v>20358</v>
      </c>
      <c r="H1677" s="107" t="s">
        <v>2211</v>
      </c>
      <c r="I1677" s="107" t="s">
        <v>13495</v>
      </c>
    </row>
    <row r="1678" spans="5:9" ht="15" x14ac:dyDescent="0.25">
      <c r="E1678">
        <v>101852</v>
      </c>
      <c r="F1678" t="s">
        <v>20359</v>
      </c>
      <c r="H1678" s="107" t="s">
        <v>2212</v>
      </c>
      <c r="I1678" s="107" t="s">
        <v>13496</v>
      </c>
    </row>
    <row r="1679" spans="5:9" ht="15" x14ac:dyDescent="0.25">
      <c r="E1679">
        <v>101853</v>
      </c>
      <c r="F1679" t="s">
        <v>20360</v>
      </c>
      <c r="H1679" s="107" t="s">
        <v>2213</v>
      </c>
      <c r="I1679" s="107" t="s">
        <v>13497</v>
      </c>
    </row>
    <row r="1680" spans="5:9" ht="15" x14ac:dyDescent="0.25">
      <c r="E1680">
        <v>101854</v>
      </c>
      <c r="F1680" t="s">
        <v>20361</v>
      </c>
      <c r="H1680" s="107" t="s">
        <v>2214</v>
      </c>
      <c r="I1680" s="107" t="s">
        <v>13498</v>
      </c>
    </row>
    <row r="1681" spans="5:9" ht="15" x14ac:dyDescent="0.25">
      <c r="E1681">
        <v>101856</v>
      </c>
      <c r="F1681" t="s">
        <v>20362</v>
      </c>
      <c r="H1681" s="107" t="s">
        <v>2215</v>
      </c>
      <c r="I1681" s="107" t="s">
        <v>13499</v>
      </c>
    </row>
    <row r="1682" spans="5:9" ht="15" x14ac:dyDescent="0.25">
      <c r="E1682">
        <v>101858</v>
      </c>
      <c r="F1682" t="s">
        <v>1099</v>
      </c>
      <c r="H1682" s="107" t="s">
        <v>2216</v>
      </c>
      <c r="I1682" s="107" t="s">
        <v>13500</v>
      </c>
    </row>
    <row r="1683" spans="5:9" ht="15" x14ac:dyDescent="0.25">
      <c r="E1683">
        <v>101859</v>
      </c>
      <c r="F1683" t="s">
        <v>20363</v>
      </c>
      <c r="H1683" s="107" t="s">
        <v>2217</v>
      </c>
      <c r="I1683" s="107" t="s">
        <v>13501</v>
      </c>
    </row>
    <row r="1684" spans="5:9" ht="15" x14ac:dyDescent="0.25">
      <c r="E1684">
        <v>101860</v>
      </c>
      <c r="F1684" t="s">
        <v>20364</v>
      </c>
      <c r="H1684" s="107" t="s">
        <v>2218</v>
      </c>
      <c r="I1684" s="107" t="s">
        <v>13502</v>
      </c>
    </row>
    <row r="1685" spans="5:9" ht="15" x14ac:dyDescent="0.25">
      <c r="E1685">
        <v>101862</v>
      </c>
      <c r="F1685" t="s">
        <v>20365</v>
      </c>
      <c r="H1685" s="107" t="s">
        <v>2219</v>
      </c>
      <c r="I1685" s="107" t="s">
        <v>13503</v>
      </c>
    </row>
    <row r="1686" spans="5:9" ht="15" x14ac:dyDescent="0.25">
      <c r="E1686">
        <v>101865</v>
      </c>
      <c r="F1686" t="s">
        <v>20366</v>
      </c>
      <c r="H1686" s="107" t="s">
        <v>2220</v>
      </c>
      <c r="I1686" s="107" t="s">
        <v>13504</v>
      </c>
    </row>
    <row r="1687" spans="5:9" ht="15" x14ac:dyDescent="0.25">
      <c r="E1687">
        <v>101866</v>
      </c>
      <c r="F1687" t="s">
        <v>20367</v>
      </c>
      <c r="H1687" s="107" t="s">
        <v>2221</v>
      </c>
      <c r="I1687" s="107" t="s">
        <v>13505</v>
      </c>
    </row>
    <row r="1688" spans="5:9" ht="15" x14ac:dyDescent="0.25">
      <c r="E1688">
        <v>101867</v>
      </c>
      <c r="F1688" t="s">
        <v>20368</v>
      </c>
      <c r="H1688" s="107" t="s">
        <v>2222</v>
      </c>
      <c r="I1688" s="107" t="s">
        <v>13506</v>
      </c>
    </row>
    <row r="1689" spans="5:9" ht="15" x14ac:dyDescent="0.25">
      <c r="E1689">
        <v>101868</v>
      </c>
      <c r="F1689" t="s">
        <v>20369</v>
      </c>
      <c r="H1689" s="107" t="s">
        <v>2223</v>
      </c>
      <c r="I1689" s="107" t="s">
        <v>13507</v>
      </c>
    </row>
    <row r="1690" spans="5:9" ht="15" x14ac:dyDescent="0.25">
      <c r="E1690">
        <v>101870</v>
      </c>
      <c r="F1690" t="s">
        <v>20370</v>
      </c>
      <c r="H1690" s="107" t="s">
        <v>2224</v>
      </c>
      <c r="I1690" s="107" t="s">
        <v>13508</v>
      </c>
    </row>
    <row r="1691" spans="5:9" ht="15" x14ac:dyDescent="0.25">
      <c r="E1691">
        <v>101871</v>
      </c>
      <c r="F1691" t="s">
        <v>20371</v>
      </c>
      <c r="H1691" s="107" t="s">
        <v>2225</v>
      </c>
      <c r="I1691" s="107" t="s">
        <v>13509</v>
      </c>
    </row>
    <row r="1692" spans="5:9" ht="15" x14ac:dyDescent="0.25">
      <c r="E1692">
        <v>101872</v>
      </c>
      <c r="F1692" t="s">
        <v>20372</v>
      </c>
      <c r="H1692" s="107" t="s">
        <v>2226</v>
      </c>
      <c r="I1692" s="107" t="s">
        <v>13510</v>
      </c>
    </row>
    <row r="1693" spans="5:9" ht="15" x14ac:dyDescent="0.25">
      <c r="E1693">
        <v>101873</v>
      </c>
      <c r="F1693" t="s">
        <v>20373</v>
      </c>
      <c r="H1693" s="107" t="s">
        <v>2227</v>
      </c>
      <c r="I1693" s="107" t="s">
        <v>13511</v>
      </c>
    </row>
    <row r="1694" spans="5:9" ht="15" x14ac:dyDescent="0.25">
      <c r="E1694">
        <v>101874</v>
      </c>
      <c r="F1694" t="s">
        <v>23809</v>
      </c>
      <c r="H1694" s="107" t="s">
        <v>2228</v>
      </c>
      <c r="I1694" s="107" t="s">
        <v>13512</v>
      </c>
    </row>
    <row r="1695" spans="5:9" ht="15" x14ac:dyDescent="0.25">
      <c r="E1695">
        <v>101875</v>
      </c>
      <c r="F1695" t="s">
        <v>20374</v>
      </c>
      <c r="H1695" s="107" t="s">
        <v>2229</v>
      </c>
      <c r="I1695" s="107" t="s">
        <v>13513</v>
      </c>
    </row>
    <row r="1696" spans="5:9" ht="15" x14ac:dyDescent="0.25">
      <c r="E1696">
        <v>101876</v>
      </c>
      <c r="F1696" t="s">
        <v>20375</v>
      </c>
      <c r="H1696" s="107" t="s">
        <v>2230</v>
      </c>
      <c r="I1696" s="107" t="s">
        <v>13514</v>
      </c>
    </row>
    <row r="1697" spans="5:9" ht="15" x14ac:dyDescent="0.25">
      <c r="E1697">
        <v>101877</v>
      </c>
      <c r="F1697" t="s">
        <v>20376</v>
      </c>
      <c r="H1697" s="107" t="s">
        <v>2231</v>
      </c>
      <c r="I1697" s="107" t="s">
        <v>13515</v>
      </c>
    </row>
    <row r="1698" spans="5:9" ht="15" x14ac:dyDescent="0.25">
      <c r="E1698">
        <v>101878</v>
      </c>
      <c r="F1698" t="s">
        <v>20377</v>
      </c>
      <c r="H1698" s="107" t="s">
        <v>2232</v>
      </c>
      <c r="I1698" s="107" t="s">
        <v>13516</v>
      </c>
    </row>
    <row r="1699" spans="5:9" ht="15" x14ac:dyDescent="0.25">
      <c r="E1699">
        <v>101879</v>
      </c>
      <c r="F1699" t="s">
        <v>20378</v>
      </c>
      <c r="H1699" s="107" t="s">
        <v>2233</v>
      </c>
      <c r="I1699" s="107" t="s">
        <v>13517</v>
      </c>
    </row>
    <row r="1700" spans="5:9" ht="15" x14ac:dyDescent="0.25">
      <c r="E1700">
        <v>101880</v>
      </c>
      <c r="F1700" t="s">
        <v>20379</v>
      </c>
      <c r="H1700" s="107" t="s">
        <v>2234</v>
      </c>
      <c r="I1700" s="107" t="s">
        <v>13518</v>
      </c>
    </row>
    <row r="1701" spans="5:9" ht="15" x14ac:dyDescent="0.25">
      <c r="E1701">
        <v>101881</v>
      </c>
      <c r="F1701" t="s">
        <v>20380</v>
      </c>
      <c r="H1701" s="107" t="s">
        <v>2235</v>
      </c>
      <c r="I1701" s="107" t="s">
        <v>13519</v>
      </c>
    </row>
    <row r="1702" spans="5:9" ht="15" x14ac:dyDescent="0.25">
      <c r="E1702">
        <v>101882</v>
      </c>
      <c r="F1702" t="s">
        <v>11445</v>
      </c>
      <c r="H1702" s="107" t="s">
        <v>2236</v>
      </c>
      <c r="I1702" s="107" t="s">
        <v>13520</v>
      </c>
    </row>
    <row r="1703" spans="5:9" ht="15" x14ac:dyDescent="0.25">
      <c r="E1703">
        <v>101883</v>
      </c>
      <c r="F1703" t="s">
        <v>20381</v>
      </c>
      <c r="H1703" s="107" t="s">
        <v>2237</v>
      </c>
      <c r="I1703" s="107" t="s">
        <v>13521</v>
      </c>
    </row>
    <row r="1704" spans="5:9" ht="15" x14ac:dyDescent="0.25">
      <c r="E1704">
        <v>101884</v>
      </c>
      <c r="F1704" t="s">
        <v>20382</v>
      </c>
      <c r="H1704" s="107" t="s">
        <v>2238</v>
      </c>
      <c r="I1704" s="107" t="s">
        <v>13522</v>
      </c>
    </row>
    <row r="1705" spans="5:9" ht="15" x14ac:dyDescent="0.25">
      <c r="E1705">
        <v>101885</v>
      </c>
      <c r="F1705" t="s">
        <v>20383</v>
      </c>
      <c r="H1705" s="107" t="s">
        <v>2239</v>
      </c>
      <c r="I1705" s="107" t="s">
        <v>13523</v>
      </c>
    </row>
    <row r="1706" spans="5:9" ht="15" x14ac:dyDescent="0.25">
      <c r="E1706">
        <v>101886</v>
      </c>
      <c r="F1706" t="s">
        <v>20384</v>
      </c>
      <c r="H1706" s="107" t="s">
        <v>2240</v>
      </c>
      <c r="I1706" s="107" t="s">
        <v>13524</v>
      </c>
    </row>
    <row r="1707" spans="5:9" ht="15" x14ac:dyDescent="0.25">
      <c r="E1707">
        <v>101887</v>
      </c>
      <c r="F1707" t="s">
        <v>20385</v>
      </c>
      <c r="H1707" s="107" t="s">
        <v>2241</v>
      </c>
      <c r="I1707" s="107" t="s">
        <v>13525</v>
      </c>
    </row>
    <row r="1708" spans="5:9" ht="15" x14ac:dyDescent="0.25">
      <c r="E1708">
        <v>101888</v>
      </c>
      <c r="F1708" t="s">
        <v>20386</v>
      </c>
      <c r="H1708" s="107" t="s">
        <v>2242</v>
      </c>
      <c r="I1708" s="107" t="s">
        <v>13526</v>
      </c>
    </row>
    <row r="1709" spans="5:9" ht="15" x14ac:dyDescent="0.25">
      <c r="E1709">
        <v>101889</v>
      </c>
      <c r="F1709" t="s">
        <v>20387</v>
      </c>
      <c r="H1709" s="107" t="s">
        <v>2243</v>
      </c>
      <c r="I1709" s="107" t="s">
        <v>13527</v>
      </c>
    </row>
    <row r="1710" spans="5:9" ht="15" x14ac:dyDescent="0.25">
      <c r="E1710">
        <v>101890</v>
      </c>
      <c r="F1710" t="s">
        <v>23810</v>
      </c>
      <c r="H1710" s="107" t="s">
        <v>2244</v>
      </c>
      <c r="I1710" s="107" t="s">
        <v>13528</v>
      </c>
    </row>
    <row r="1711" spans="5:9" ht="15" x14ac:dyDescent="0.25">
      <c r="E1711">
        <v>101891</v>
      </c>
      <c r="F1711" t="s">
        <v>20388</v>
      </c>
      <c r="H1711" s="107" t="s">
        <v>2245</v>
      </c>
      <c r="I1711" s="107" t="s">
        <v>13529</v>
      </c>
    </row>
    <row r="1712" spans="5:9" ht="15" x14ac:dyDescent="0.25">
      <c r="E1712">
        <v>101892</v>
      </c>
      <c r="F1712" t="s">
        <v>20389</v>
      </c>
      <c r="H1712" s="107" t="s">
        <v>2246</v>
      </c>
      <c r="I1712" s="107" t="s">
        <v>13530</v>
      </c>
    </row>
    <row r="1713" spans="5:9" ht="15" x14ac:dyDescent="0.25">
      <c r="E1713">
        <v>101893</v>
      </c>
      <c r="F1713" t="s">
        <v>20390</v>
      </c>
      <c r="H1713" s="107" t="s">
        <v>2247</v>
      </c>
      <c r="I1713" s="107" t="s">
        <v>13531</v>
      </c>
    </row>
    <row r="1714" spans="5:9" ht="15" x14ac:dyDescent="0.25">
      <c r="E1714">
        <v>101894</v>
      </c>
      <c r="F1714" t="s">
        <v>20391</v>
      </c>
      <c r="H1714" s="107" t="s">
        <v>2248</v>
      </c>
      <c r="I1714" s="107" t="s">
        <v>13532</v>
      </c>
    </row>
    <row r="1715" spans="5:9" ht="15" x14ac:dyDescent="0.25">
      <c r="E1715">
        <v>101895</v>
      </c>
      <c r="F1715" t="s">
        <v>20392</v>
      </c>
      <c r="H1715" s="107" t="s">
        <v>2249</v>
      </c>
      <c r="I1715" s="107" t="s">
        <v>13533</v>
      </c>
    </row>
    <row r="1716" spans="5:9" ht="15" x14ac:dyDescent="0.25">
      <c r="E1716">
        <v>101896</v>
      </c>
      <c r="F1716" t="s">
        <v>20393</v>
      </c>
      <c r="H1716" s="107" t="s">
        <v>2250</v>
      </c>
      <c r="I1716" s="107" t="s">
        <v>13534</v>
      </c>
    </row>
    <row r="1717" spans="5:9" ht="15" x14ac:dyDescent="0.25">
      <c r="E1717">
        <v>101897</v>
      </c>
      <c r="F1717" t="s">
        <v>20394</v>
      </c>
      <c r="H1717" s="107" t="s">
        <v>2251</v>
      </c>
      <c r="I1717" s="107" t="s">
        <v>13535</v>
      </c>
    </row>
    <row r="1718" spans="5:9" ht="15" x14ac:dyDescent="0.25">
      <c r="E1718">
        <v>101898</v>
      </c>
      <c r="F1718" t="s">
        <v>20395</v>
      </c>
      <c r="H1718" s="107" t="s">
        <v>2252</v>
      </c>
      <c r="I1718" s="107" t="s">
        <v>13536</v>
      </c>
    </row>
    <row r="1719" spans="5:9" ht="15" x14ac:dyDescent="0.25">
      <c r="E1719">
        <v>101899</v>
      </c>
      <c r="F1719" t="s">
        <v>20396</v>
      </c>
      <c r="H1719" s="107" t="s">
        <v>2253</v>
      </c>
      <c r="I1719" s="107" t="s">
        <v>13537</v>
      </c>
    </row>
    <row r="1720" spans="5:9" ht="15" x14ac:dyDescent="0.25">
      <c r="E1720">
        <v>101900</v>
      </c>
      <c r="F1720" t="s">
        <v>20397</v>
      </c>
      <c r="H1720" s="107" t="s">
        <v>2254</v>
      </c>
      <c r="I1720" s="107" t="s">
        <v>13538</v>
      </c>
    </row>
    <row r="1721" spans="5:9" ht="15" x14ac:dyDescent="0.25">
      <c r="E1721">
        <v>101902</v>
      </c>
      <c r="F1721" t="s">
        <v>20398</v>
      </c>
      <c r="H1721" s="107" t="s">
        <v>2255</v>
      </c>
      <c r="I1721" s="107" t="s">
        <v>2256</v>
      </c>
    </row>
    <row r="1722" spans="5:9" ht="15" x14ac:dyDescent="0.25">
      <c r="E1722">
        <v>101903</v>
      </c>
      <c r="F1722" t="s">
        <v>20399</v>
      </c>
      <c r="H1722" s="107" t="s">
        <v>2257</v>
      </c>
      <c r="I1722" s="107" t="s">
        <v>2258</v>
      </c>
    </row>
    <row r="1723" spans="5:9" ht="15" x14ac:dyDescent="0.25">
      <c r="E1723">
        <v>101904</v>
      </c>
      <c r="F1723" t="s">
        <v>23811</v>
      </c>
      <c r="H1723" s="107" t="s">
        <v>2259</v>
      </c>
      <c r="I1723" s="107" t="s">
        <v>2260</v>
      </c>
    </row>
    <row r="1724" spans="5:9" ht="15" x14ac:dyDescent="0.25">
      <c r="E1724">
        <v>101905</v>
      </c>
      <c r="F1724" t="s">
        <v>20400</v>
      </c>
      <c r="H1724" s="107" t="s">
        <v>2261</v>
      </c>
      <c r="I1724" s="107" t="s">
        <v>2262</v>
      </c>
    </row>
    <row r="1725" spans="5:9" ht="15" x14ac:dyDescent="0.25">
      <c r="E1725">
        <v>101906</v>
      </c>
      <c r="F1725" t="s">
        <v>20401</v>
      </c>
      <c r="H1725" s="107" t="s">
        <v>2263</v>
      </c>
      <c r="I1725" s="107" t="s">
        <v>2264</v>
      </c>
    </row>
    <row r="1726" spans="5:9" ht="15" x14ac:dyDescent="0.25">
      <c r="E1726">
        <v>101907</v>
      </c>
      <c r="F1726" t="s">
        <v>23812</v>
      </c>
      <c r="H1726" s="107" t="s">
        <v>2265</v>
      </c>
      <c r="I1726" s="107" t="s">
        <v>2266</v>
      </c>
    </row>
    <row r="1727" spans="5:9" ht="15" x14ac:dyDescent="0.25">
      <c r="E1727">
        <v>101908</v>
      </c>
      <c r="F1727" t="s">
        <v>20402</v>
      </c>
      <c r="H1727" s="107" t="s">
        <v>2267</v>
      </c>
      <c r="I1727" s="107" t="s">
        <v>2268</v>
      </c>
    </row>
    <row r="1728" spans="5:9" ht="15" x14ac:dyDescent="0.25">
      <c r="E1728">
        <v>101909</v>
      </c>
      <c r="F1728" t="s">
        <v>20403</v>
      </c>
      <c r="H1728" s="107" t="s">
        <v>2269</v>
      </c>
      <c r="I1728" s="107" t="s">
        <v>2270</v>
      </c>
    </row>
    <row r="1729" spans="5:9" ht="15" x14ac:dyDescent="0.25">
      <c r="E1729">
        <v>101910</v>
      </c>
      <c r="F1729" t="s">
        <v>23813</v>
      </c>
      <c r="H1729" s="107" t="s">
        <v>2271</v>
      </c>
      <c r="I1729" s="107" t="s">
        <v>2272</v>
      </c>
    </row>
    <row r="1730" spans="5:9" ht="15" x14ac:dyDescent="0.25">
      <c r="E1730">
        <v>101911</v>
      </c>
      <c r="F1730" t="s">
        <v>20404</v>
      </c>
      <c r="H1730" s="107" t="s">
        <v>2273</v>
      </c>
      <c r="I1730" s="107" t="s">
        <v>2274</v>
      </c>
    </row>
    <row r="1731" spans="5:9" ht="15" x14ac:dyDescent="0.25">
      <c r="E1731">
        <v>101912</v>
      </c>
      <c r="F1731" t="s">
        <v>20405</v>
      </c>
      <c r="H1731" s="107" t="s">
        <v>2275</v>
      </c>
      <c r="I1731" s="107" t="s">
        <v>2276</v>
      </c>
    </row>
    <row r="1732" spans="5:9" ht="15" x14ac:dyDescent="0.25">
      <c r="E1732">
        <v>101913</v>
      </c>
      <c r="F1732" t="s">
        <v>20406</v>
      </c>
      <c r="H1732" s="107" t="s">
        <v>2277</v>
      </c>
      <c r="I1732" s="107" t="s">
        <v>2278</v>
      </c>
    </row>
    <row r="1733" spans="5:9" ht="15" x14ac:dyDescent="0.25">
      <c r="E1733">
        <v>101915</v>
      </c>
      <c r="F1733" t="s">
        <v>20407</v>
      </c>
      <c r="H1733" s="107" t="s">
        <v>2280</v>
      </c>
      <c r="I1733" s="107" t="s">
        <v>2281</v>
      </c>
    </row>
    <row r="1734" spans="5:9" ht="15" x14ac:dyDescent="0.25">
      <c r="E1734">
        <v>101916</v>
      </c>
      <c r="F1734" t="s">
        <v>23814</v>
      </c>
      <c r="H1734" s="107" t="s">
        <v>2283</v>
      </c>
      <c r="I1734" s="107" t="s">
        <v>2284</v>
      </c>
    </row>
    <row r="1735" spans="5:9" ht="15" x14ac:dyDescent="0.25">
      <c r="E1735">
        <v>101917</v>
      </c>
      <c r="F1735" t="s">
        <v>1129</v>
      </c>
      <c r="H1735" s="107" t="s">
        <v>2285</v>
      </c>
      <c r="I1735" s="107" t="s">
        <v>2286</v>
      </c>
    </row>
    <row r="1736" spans="5:9" ht="15" x14ac:dyDescent="0.25">
      <c r="E1736">
        <v>101918</v>
      </c>
      <c r="F1736" t="s">
        <v>23815</v>
      </c>
      <c r="H1736" s="107" t="s">
        <v>2287</v>
      </c>
      <c r="I1736" s="107" t="s">
        <v>2288</v>
      </c>
    </row>
    <row r="1737" spans="5:9" ht="15" x14ac:dyDescent="0.25">
      <c r="E1737">
        <v>101919</v>
      </c>
      <c r="F1737" t="s">
        <v>20408</v>
      </c>
      <c r="H1737" s="107" t="s">
        <v>2289</v>
      </c>
      <c r="I1737" s="107" t="s">
        <v>2290</v>
      </c>
    </row>
    <row r="1738" spans="5:9" ht="15" x14ac:dyDescent="0.25">
      <c r="E1738">
        <v>101921</v>
      </c>
      <c r="F1738" t="s">
        <v>20409</v>
      </c>
      <c r="H1738" s="107" t="s">
        <v>2291</v>
      </c>
      <c r="I1738" s="107" t="s">
        <v>2292</v>
      </c>
    </row>
    <row r="1739" spans="5:9" ht="15" x14ac:dyDescent="0.25">
      <c r="E1739">
        <v>101922</v>
      </c>
      <c r="F1739" t="s">
        <v>20410</v>
      </c>
      <c r="H1739" s="107" t="s">
        <v>2293</v>
      </c>
      <c r="I1739" s="107" t="s">
        <v>2294</v>
      </c>
    </row>
    <row r="1740" spans="5:9" ht="15" x14ac:dyDescent="0.25">
      <c r="E1740">
        <v>101923</v>
      </c>
      <c r="F1740" t="s">
        <v>1134</v>
      </c>
      <c r="H1740" s="107" t="s">
        <v>2295</v>
      </c>
      <c r="I1740" s="107" t="s">
        <v>2296</v>
      </c>
    </row>
    <row r="1741" spans="5:9" ht="15" x14ac:dyDescent="0.25">
      <c r="E1741">
        <v>101924</v>
      </c>
      <c r="F1741" t="s">
        <v>20411</v>
      </c>
      <c r="H1741" s="107" t="s">
        <v>2297</v>
      </c>
      <c r="I1741" s="107" t="s">
        <v>2298</v>
      </c>
    </row>
    <row r="1742" spans="5:9" ht="15" x14ac:dyDescent="0.25">
      <c r="E1742">
        <v>101925</v>
      </c>
      <c r="F1742" t="s">
        <v>20412</v>
      </c>
      <c r="H1742" s="107" t="s">
        <v>2299</v>
      </c>
      <c r="I1742" s="107" t="s">
        <v>2300</v>
      </c>
    </row>
    <row r="1743" spans="5:9" ht="15" x14ac:dyDescent="0.25">
      <c r="E1743">
        <v>101926</v>
      </c>
      <c r="F1743" t="s">
        <v>20413</v>
      </c>
      <c r="H1743" s="107" t="s">
        <v>2301</v>
      </c>
      <c r="I1743" s="107" t="s">
        <v>2302</v>
      </c>
    </row>
    <row r="1744" spans="5:9" ht="15" x14ac:dyDescent="0.25">
      <c r="E1744">
        <v>101927</v>
      </c>
      <c r="F1744" t="s">
        <v>20414</v>
      </c>
      <c r="H1744" s="107" t="s">
        <v>2303</v>
      </c>
      <c r="I1744" s="107" t="s">
        <v>2304</v>
      </c>
    </row>
    <row r="1745" spans="5:9" ht="15" x14ac:dyDescent="0.25">
      <c r="E1745">
        <v>101928</v>
      </c>
      <c r="F1745" t="s">
        <v>20415</v>
      </c>
      <c r="H1745" s="107" t="s">
        <v>2305</v>
      </c>
      <c r="I1745" s="107" t="s">
        <v>2306</v>
      </c>
    </row>
    <row r="1746" spans="5:9" ht="15" x14ac:dyDescent="0.25">
      <c r="E1746">
        <v>101929</v>
      </c>
      <c r="F1746" t="s">
        <v>20416</v>
      </c>
      <c r="H1746" s="107" t="s">
        <v>2307</v>
      </c>
      <c r="I1746" s="107" t="s">
        <v>2308</v>
      </c>
    </row>
    <row r="1747" spans="5:9" ht="15" x14ac:dyDescent="0.25">
      <c r="E1747">
        <v>101930</v>
      </c>
      <c r="F1747" t="s">
        <v>20417</v>
      </c>
      <c r="H1747" s="107" t="s">
        <v>2309</v>
      </c>
      <c r="I1747" s="107" t="s">
        <v>2310</v>
      </c>
    </row>
    <row r="1748" spans="5:9" ht="15" x14ac:dyDescent="0.25">
      <c r="E1748">
        <v>101931</v>
      </c>
      <c r="F1748" t="s">
        <v>20418</v>
      </c>
      <c r="H1748" s="107" t="s">
        <v>2311</v>
      </c>
      <c r="I1748" s="107" t="s">
        <v>2312</v>
      </c>
    </row>
    <row r="1749" spans="5:9" ht="15" x14ac:dyDescent="0.25">
      <c r="E1749">
        <v>101932</v>
      </c>
      <c r="F1749" t="s">
        <v>20419</v>
      </c>
      <c r="H1749" s="107" t="s">
        <v>2313</v>
      </c>
      <c r="I1749" s="107" t="s">
        <v>2314</v>
      </c>
    </row>
    <row r="1750" spans="5:9" ht="15" x14ac:dyDescent="0.25">
      <c r="E1750">
        <v>101933</v>
      </c>
      <c r="F1750" t="s">
        <v>20420</v>
      </c>
      <c r="H1750" s="107" t="s">
        <v>2315</v>
      </c>
      <c r="I1750" s="107" t="s">
        <v>2316</v>
      </c>
    </row>
    <row r="1751" spans="5:9" ht="15" x14ac:dyDescent="0.25">
      <c r="E1751">
        <v>101934</v>
      </c>
      <c r="F1751" t="s">
        <v>20421</v>
      </c>
      <c r="H1751" s="107" t="s">
        <v>2317</v>
      </c>
      <c r="I1751" s="107" t="s">
        <v>2318</v>
      </c>
    </row>
    <row r="1752" spans="5:9" ht="15" x14ac:dyDescent="0.25">
      <c r="E1752">
        <v>101935</v>
      </c>
      <c r="F1752" t="s">
        <v>20422</v>
      </c>
      <c r="H1752" s="107" t="s">
        <v>2319</v>
      </c>
      <c r="I1752" s="107" t="s">
        <v>2320</v>
      </c>
    </row>
    <row r="1753" spans="5:9" ht="15" x14ac:dyDescent="0.25">
      <c r="E1753">
        <v>101936</v>
      </c>
      <c r="F1753" t="s">
        <v>20423</v>
      </c>
      <c r="H1753" s="107" t="s">
        <v>2321</v>
      </c>
      <c r="I1753" s="107" t="s">
        <v>2322</v>
      </c>
    </row>
    <row r="1754" spans="5:9" ht="15" x14ac:dyDescent="0.25">
      <c r="E1754">
        <v>101937</v>
      </c>
      <c r="F1754" t="s">
        <v>20424</v>
      </c>
      <c r="H1754" s="107" t="s">
        <v>2323</v>
      </c>
      <c r="I1754" s="107" t="s">
        <v>2324</v>
      </c>
    </row>
    <row r="1755" spans="5:9" ht="15" x14ac:dyDescent="0.25">
      <c r="E1755">
        <v>101938</v>
      </c>
      <c r="F1755" t="s">
        <v>20425</v>
      </c>
      <c r="H1755" s="107" t="s">
        <v>2325</v>
      </c>
      <c r="I1755" s="107" t="s">
        <v>2326</v>
      </c>
    </row>
    <row r="1756" spans="5:9" ht="15" x14ac:dyDescent="0.25">
      <c r="E1756">
        <v>101939</v>
      </c>
      <c r="F1756" t="s">
        <v>20426</v>
      </c>
      <c r="H1756" s="107" t="s">
        <v>2327</v>
      </c>
      <c r="I1756" s="107" t="s">
        <v>2328</v>
      </c>
    </row>
    <row r="1757" spans="5:9" ht="15" x14ac:dyDescent="0.25">
      <c r="E1757">
        <v>101940</v>
      </c>
      <c r="F1757" t="s">
        <v>20427</v>
      </c>
      <c r="H1757" s="107" t="s">
        <v>2329</v>
      </c>
      <c r="I1757" s="107" t="s">
        <v>2330</v>
      </c>
    </row>
    <row r="1758" spans="5:9" ht="15" x14ac:dyDescent="0.25">
      <c r="E1758">
        <v>101941</v>
      </c>
      <c r="F1758" t="s">
        <v>23816</v>
      </c>
      <c r="H1758" s="107" t="s">
        <v>2331</v>
      </c>
      <c r="I1758" s="107" t="s">
        <v>2332</v>
      </c>
    </row>
    <row r="1759" spans="5:9" ht="15" x14ac:dyDescent="0.25">
      <c r="E1759">
        <v>101942</v>
      </c>
      <c r="F1759" t="s">
        <v>19036</v>
      </c>
      <c r="H1759" s="107" t="s">
        <v>2333</v>
      </c>
      <c r="I1759" s="107" t="s">
        <v>2334</v>
      </c>
    </row>
    <row r="1760" spans="5:9" ht="15" x14ac:dyDescent="0.25">
      <c r="E1760">
        <v>101943</v>
      </c>
      <c r="F1760" t="s">
        <v>20428</v>
      </c>
      <c r="H1760" s="107" t="s">
        <v>2335</v>
      </c>
      <c r="I1760" s="107" t="s">
        <v>2336</v>
      </c>
    </row>
    <row r="1761" spans="5:9" ht="15" x14ac:dyDescent="0.25">
      <c r="E1761">
        <v>101944</v>
      </c>
      <c r="F1761" t="s">
        <v>20429</v>
      </c>
      <c r="H1761" s="107" t="s">
        <v>2337</v>
      </c>
      <c r="I1761" s="107" t="s">
        <v>2338</v>
      </c>
    </row>
    <row r="1762" spans="5:9" ht="15" x14ac:dyDescent="0.25">
      <c r="E1762">
        <v>101945</v>
      </c>
      <c r="F1762" t="s">
        <v>23817</v>
      </c>
      <c r="H1762" s="107" t="s">
        <v>2339</v>
      </c>
      <c r="I1762" s="107" t="s">
        <v>2340</v>
      </c>
    </row>
    <row r="1763" spans="5:9" ht="15" x14ac:dyDescent="0.25">
      <c r="E1763">
        <v>101946</v>
      </c>
      <c r="F1763" t="s">
        <v>20430</v>
      </c>
      <c r="H1763" s="107" t="s">
        <v>2341</v>
      </c>
      <c r="I1763" s="107" t="s">
        <v>2342</v>
      </c>
    </row>
    <row r="1764" spans="5:9" ht="15" x14ac:dyDescent="0.25">
      <c r="E1764">
        <v>101947</v>
      </c>
      <c r="F1764" t="s">
        <v>20431</v>
      </c>
      <c r="H1764" s="107" t="s">
        <v>2343</v>
      </c>
      <c r="I1764" s="107" t="s">
        <v>2344</v>
      </c>
    </row>
    <row r="1765" spans="5:9" ht="15" x14ac:dyDescent="0.25">
      <c r="E1765">
        <v>101948</v>
      </c>
      <c r="F1765" t="s">
        <v>23818</v>
      </c>
      <c r="H1765" s="107" t="s">
        <v>2345</v>
      </c>
      <c r="I1765" s="107" t="s">
        <v>2346</v>
      </c>
    </row>
    <row r="1766" spans="5:9" ht="15" x14ac:dyDescent="0.25">
      <c r="E1766">
        <v>101949</v>
      </c>
      <c r="F1766" t="s">
        <v>20432</v>
      </c>
      <c r="H1766" s="107" t="s">
        <v>2347</v>
      </c>
      <c r="I1766" s="107" t="s">
        <v>2348</v>
      </c>
    </row>
    <row r="1767" spans="5:9" ht="15" x14ac:dyDescent="0.25">
      <c r="E1767">
        <v>101950</v>
      </c>
      <c r="F1767" t="s">
        <v>20433</v>
      </c>
      <c r="H1767" s="107" t="s">
        <v>2349</v>
      </c>
      <c r="I1767" s="107" t="s">
        <v>2350</v>
      </c>
    </row>
    <row r="1768" spans="5:9" ht="15" x14ac:dyDescent="0.25">
      <c r="E1768">
        <v>101951</v>
      </c>
      <c r="F1768" t="s">
        <v>20434</v>
      </c>
      <c r="H1768" s="107" t="s">
        <v>2351</v>
      </c>
      <c r="I1768" s="107" t="s">
        <v>2352</v>
      </c>
    </row>
    <row r="1769" spans="5:9" ht="15" x14ac:dyDescent="0.25">
      <c r="E1769">
        <v>101952</v>
      </c>
      <c r="F1769" t="s">
        <v>20435</v>
      </c>
      <c r="H1769" s="107" t="s">
        <v>2353</v>
      </c>
      <c r="I1769" s="107" t="s">
        <v>2354</v>
      </c>
    </row>
    <row r="1770" spans="5:9" ht="15" x14ac:dyDescent="0.25">
      <c r="E1770">
        <v>101953</v>
      </c>
      <c r="F1770" t="s">
        <v>20436</v>
      </c>
      <c r="H1770" s="107" t="s">
        <v>2355</v>
      </c>
      <c r="I1770" s="107" t="s">
        <v>2356</v>
      </c>
    </row>
    <row r="1771" spans="5:9" ht="15" x14ac:dyDescent="0.25">
      <c r="E1771">
        <v>101954</v>
      </c>
      <c r="F1771" t="s">
        <v>20437</v>
      </c>
      <c r="H1771" s="107" t="s">
        <v>2357</v>
      </c>
      <c r="I1771" s="107" t="s">
        <v>2358</v>
      </c>
    </row>
    <row r="1772" spans="5:9" ht="15" x14ac:dyDescent="0.25">
      <c r="E1772">
        <v>101955</v>
      </c>
      <c r="F1772" t="s">
        <v>23819</v>
      </c>
      <c r="H1772" s="107" t="s">
        <v>2359</v>
      </c>
      <c r="I1772" s="107" t="s">
        <v>2360</v>
      </c>
    </row>
    <row r="1773" spans="5:9" ht="15" x14ac:dyDescent="0.25">
      <c r="E1773">
        <v>101956</v>
      </c>
      <c r="F1773" t="s">
        <v>23820</v>
      </c>
      <c r="H1773" s="107" t="s">
        <v>2361</v>
      </c>
      <c r="I1773" s="107" t="s">
        <v>13539</v>
      </c>
    </row>
    <row r="1774" spans="5:9" ht="15" x14ac:dyDescent="0.25">
      <c r="E1774">
        <v>101957</v>
      </c>
      <c r="F1774" t="s">
        <v>23821</v>
      </c>
      <c r="H1774" s="107" t="s">
        <v>2362</v>
      </c>
      <c r="I1774" s="107" t="s">
        <v>2363</v>
      </c>
    </row>
    <row r="1775" spans="5:9" ht="15" x14ac:dyDescent="0.25">
      <c r="E1775">
        <v>101958</v>
      </c>
      <c r="F1775" t="s">
        <v>20438</v>
      </c>
      <c r="H1775" s="107" t="s">
        <v>2364</v>
      </c>
      <c r="I1775" s="107" t="s">
        <v>2365</v>
      </c>
    </row>
    <row r="1776" spans="5:9" ht="15" x14ac:dyDescent="0.25">
      <c r="E1776">
        <v>101960</v>
      </c>
      <c r="F1776" t="s">
        <v>20439</v>
      </c>
      <c r="H1776" s="107" t="s">
        <v>2366</v>
      </c>
      <c r="I1776" s="107" t="s">
        <v>2367</v>
      </c>
    </row>
    <row r="1777" spans="5:9" ht="15" x14ac:dyDescent="0.25">
      <c r="E1777">
        <v>101961</v>
      </c>
      <c r="F1777" t="s">
        <v>20440</v>
      </c>
      <c r="H1777" s="107" t="s">
        <v>2368</v>
      </c>
      <c r="I1777" s="107" t="s">
        <v>2369</v>
      </c>
    </row>
    <row r="1778" spans="5:9" ht="15" x14ac:dyDescent="0.25">
      <c r="E1778">
        <v>101962</v>
      </c>
      <c r="F1778" t="s">
        <v>20441</v>
      </c>
      <c r="H1778" s="107" t="s">
        <v>2370</v>
      </c>
      <c r="I1778" s="107" t="s">
        <v>2371</v>
      </c>
    </row>
    <row r="1779" spans="5:9" ht="15" x14ac:dyDescent="0.25">
      <c r="E1779">
        <v>101964</v>
      </c>
      <c r="F1779" t="s">
        <v>20442</v>
      </c>
      <c r="H1779" s="107" t="s">
        <v>2372</v>
      </c>
      <c r="I1779" s="107" t="s">
        <v>2373</v>
      </c>
    </row>
    <row r="1780" spans="5:9" ht="15" x14ac:dyDescent="0.25">
      <c r="E1780">
        <v>101967</v>
      </c>
      <c r="F1780" t="s">
        <v>20443</v>
      </c>
      <c r="H1780" s="107" t="s">
        <v>2374</v>
      </c>
      <c r="I1780" s="107" t="s">
        <v>2375</v>
      </c>
    </row>
    <row r="1781" spans="5:9" ht="15" x14ac:dyDescent="0.25">
      <c r="E1781">
        <v>101968</v>
      </c>
      <c r="F1781" t="s">
        <v>20444</v>
      </c>
      <c r="H1781" s="107" t="s">
        <v>2376</v>
      </c>
      <c r="I1781" s="107" t="s">
        <v>2377</v>
      </c>
    </row>
    <row r="1782" spans="5:9" ht="15" x14ac:dyDescent="0.25">
      <c r="E1782">
        <v>101969</v>
      </c>
      <c r="F1782" t="s">
        <v>20445</v>
      </c>
      <c r="H1782" s="107" t="s">
        <v>2378</v>
      </c>
      <c r="I1782" s="107" t="s">
        <v>2379</v>
      </c>
    </row>
    <row r="1783" spans="5:9" ht="15" x14ac:dyDescent="0.25">
      <c r="E1783">
        <v>101970</v>
      </c>
      <c r="F1783" t="s">
        <v>20446</v>
      </c>
      <c r="H1783" s="107" t="s">
        <v>2380</v>
      </c>
      <c r="I1783" s="107" t="s">
        <v>2381</v>
      </c>
    </row>
    <row r="1784" spans="5:9" ht="15" x14ac:dyDescent="0.25">
      <c r="E1784">
        <v>101971</v>
      </c>
      <c r="F1784" t="s">
        <v>20447</v>
      </c>
      <c r="H1784" s="107" t="s">
        <v>2382</v>
      </c>
      <c r="I1784" s="107" t="s">
        <v>2383</v>
      </c>
    </row>
    <row r="1785" spans="5:9" ht="15" x14ac:dyDescent="0.25">
      <c r="E1785">
        <v>101972</v>
      </c>
      <c r="F1785" t="s">
        <v>20448</v>
      </c>
      <c r="H1785" s="107" t="s">
        <v>2384</v>
      </c>
      <c r="I1785" s="107" t="s">
        <v>2385</v>
      </c>
    </row>
    <row r="1786" spans="5:9" ht="15" x14ac:dyDescent="0.25">
      <c r="E1786">
        <v>101974</v>
      </c>
      <c r="F1786" t="s">
        <v>20449</v>
      </c>
      <c r="H1786" s="107" t="s">
        <v>2386</v>
      </c>
      <c r="I1786" s="107" t="s">
        <v>2387</v>
      </c>
    </row>
    <row r="1787" spans="5:9" ht="15" x14ac:dyDescent="0.25">
      <c r="E1787">
        <v>101975</v>
      </c>
      <c r="F1787" t="s">
        <v>20450</v>
      </c>
      <c r="H1787" s="107" t="s">
        <v>2388</v>
      </c>
      <c r="I1787" s="107" t="s">
        <v>2389</v>
      </c>
    </row>
    <row r="1788" spans="5:9" ht="15" x14ac:dyDescent="0.25">
      <c r="E1788">
        <v>101976</v>
      </c>
      <c r="F1788" t="s">
        <v>19446</v>
      </c>
      <c r="H1788" s="107" t="s">
        <v>2390</v>
      </c>
      <c r="I1788" s="107" t="s">
        <v>2391</v>
      </c>
    </row>
    <row r="1789" spans="5:9" ht="15" x14ac:dyDescent="0.25">
      <c r="E1789">
        <v>101977</v>
      </c>
      <c r="F1789" t="s">
        <v>20451</v>
      </c>
      <c r="H1789" s="107" t="s">
        <v>2392</v>
      </c>
      <c r="I1789" s="107" t="s">
        <v>2393</v>
      </c>
    </row>
    <row r="1790" spans="5:9" ht="15" x14ac:dyDescent="0.25">
      <c r="E1790">
        <v>101978</v>
      </c>
      <c r="F1790" t="s">
        <v>20452</v>
      </c>
      <c r="H1790" s="107" t="s">
        <v>2395</v>
      </c>
      <c r="I1790" s="107" t="s">
        <v>2396</v>
      </c>
    </row>
    <row r="1791" spans="5:9" ht="15" x14ac:dyDescent="0.25">
      <c r="E1791">
        <v>101979</v>
      </c>
      <c r="F1791" t="s">
        <v>20453</v>
      </c>
      <c r="H1791" s="107" t="s">
        <v>2398</v>
      </c>
      <c r="I1791" s="107" t="s">
        <v>2399</v>
      </c>
    </row>
    <row r="1792" spans="5:9" ht="15" x14ac:dyDescent="0.25">
      <c r="E1792">
        <v>101980</v>
      </c>
      <c r="F1792" t="s">
        <v>20454</v>
      </c>
      <c r="H1792" s="107" t="s">
        <v>2400</v>
      </c>
      <c r="I1792" s="107" t="s">
        <v>2401</v>
      </c>
    </row>
    <row r="1793" spans="5:9" ht="15" x14ac:dyDescent="0.25">
      <c r="E1793">
        <v>101981</v>
      </c>
      <c r="F1793" t="s">
        <v>20455</v>
      </c>
      <c r="H1793" s="107" t="s">
        <v>2402</v>
      </c>
      <c r="I1793" s="107" t="s">
        <v>2403</v>
      </c>
    </row>
    <row r="1794" spans="5:9" ht="15" x14ac:dyDescent="0.25">
      <c r="E1794">
        <v>101982</v>
      </c>
      <c r="F1794" t="s">
        <v>20456</v>
      </c>
      <c r="H1794" s="107" t="s">
        <v>2404</v>
      </c>
      <c r="I1794" s="107" t="s">
        <v>2405</v>
      </c>
    </row>
    <row r="1795" spans="5:9" ht="15" x14ac:dyDescent="0.25">
      <c r="E1795">
        <v>101983</v>
      </c>
      <c r="F1795" t="s">
        <v>20457</v>
      </c>
      <c r="H1795" s="107" t="s">
        <v>2406</v>
      </c>
      <c r="I1795" s="107" t="s">
        <v>2407</v>
      </c>
    </row>
    <row r="1796" spans="5:9" ht="15" x14ac:dyDescent="0.25">
      <c r="E1796">
        <v>101984</v>
      </c>
      <c r="F1796" t="s">
        <v>20458</v>
      </c>
      <c r="H1796" s="107" t="s">
        <v>2408</v>
      </c>
      <c r="I1796" s="107" t="s">
        <v>2409</v>
      </c>
    </row>
    <row r="1797" spans="5:9" ht="15" x14ac:dyDescent="0.25">
      <c r="E1797">
        <v>101985</v>
      </c>
      <c r="F1797" t="s">
        <v>20459</v>
      </c>
      <c r="H1797" s="107" t="s">
        <v>2410</v>
      </c>
      <c r="I1797" s="107" t="s">
        <v>2411</v>
      </c>
    </row>
    <row r="1798" spans="5:9" ht="15" x14ac:dyDescent="0.25">
      <c r="E1798">
        <v>101986</v>
      </c>
      <c r="F1798" t="s">
        <v>11446</v>
      </c>
      <c r="H1798" s="107" t="s">
        <v>2412</v>
      </c>
      <c r="I1798" s="107" t="s">
        <v>2413</v>
      </c>
    </row>
    <row r="1799" spans="5:9" ht="15" x14ac:dyDescent="0.25">
      <c r="E1799">
        <v>101987</v>
      </c>
      <c r="F1799" t="s">
        <v>20460</v>
      </c>
      <c r="H1799" s="107" t="s">
        <v>2414</v>
      </c>
      <c r="I1799" s="107" t="s">
        <v>2415</v>
      </c>
    </row>
    <row r="1800" spans="5:9" ht="15" x14ac:dyDescent="0.25">
      <c r="E1800">
        <v>101988</v>
      </c>
      <c r="F1800" t="s">
        <v>20461</v>
      </c>
      <c r="H1800" s="107" t="s">
        <v>2416</v>
      </c>
      <c r="I1800" s="107" t="s">
        <v>2417</v>
      </c>
    </row>
    <row r="1801" spans="5:9" ht="15" x14ac:dyDescent="0.25">
      <c r="E1801">
        <v>101989</v>
      </c>
      <c r="F1801" t="s">
        <v>20462</v>
      </c>
      <c r="H1801" s="107" t="s">
        <v>2418</v>
      </c>
      <c r="I1801" s="107" t="s">
        <v>2419</v>
      </c>
    </row>
    <row r="1802" spans="5:9" ht="15" x14ac:dyDescent="0.25">
      <c r="E1802">
        <v>101990</v>
      </c>
      <c r="F1802" t="s">
        <v>20463</v>
      </c>
      <c r="H1802" s="107" t="s">
        <v>2420</v>
      </c>
      <c r="I1802" s="107" t="s">
        <v>2421</v>
      </c>
    </row>
    <row r="1803" spans="5:9" ht="15" x14ac:dyDescent="0.25">
      <c r="E1803">
        <v>101991</v>
      </c>
      <c r="F1803" t="s">
        <v>20464</v>
      </c>
      <c r="H1803" s="107" t="s">
        <v>2422</v>
      </c>
      <c r="I1803" s="107" t="s">
        <v>2423</v>
      </c>
    </row>
    <row r="1804" spans="5:9" ht="15" x14ac:dyDescent="0.25">
      <c r="E1804">
        <v>101992</v>
      </c>
      <c r="F1804" t="s">
        <v>20465</v>
      </c>
      <c r="H1804" s="107" t="s">
        <v>2424</v>
      </c>
      <c r="I1804" s="107" t="s">
        <v>2425</v>
      </c>
    </row>
    <row r="1805" spans="5:9" ht="15" x14ac:dyDescent="0.25">
      <c r="E1805">
        <v>101993</v>
      </c>
      <c r="F1805" t="s">
        <v>20466</v>
      </c>
      <c r="H1805" s="107" t="s">
        <v>2426</v>
      </c>
      <c r="I1805" s="107" t="s">
        <v>2427</v>
      </c>
    </row>
    <row r="1806" spans="5:9" ht="15" x14ac:dyDescent="0.25">
      <c r="E1806">
        <v>101994</v>
      </c>
      <c r="F1806" t="s">
        <v>20467</v>
      </c>
      <c r="H1806" s="107" t="s">
        <v>2428</v>
      </c>
      <c r="I1806" s="107" t="s">
        <v>2429</v>
      </c>
    </row>
    <row r="1807" spans="5:9" ht="15" x14ac:dyDescent="0.25">
      <c r="E1807">
        <v>101995</v>
      </c>
      <c r="F1807" t="s">
        <v>20468</v>
      </c>
      <c r="H1807" s="107" t="s">
        <v>2430</v>
      </c>
      <c r="I1807" s="107" t="s">
        <v>2431</v>
      </c>
    </row>
    <row r="1808" spans="5:9" ht="15" x14ac:dyDescent="0.25">
      <c r="E1808">
        <v>101996</v>
      </c>
      <c r="F1808" t="s">
        <v>11447</v>
      </c>
      <c r="H1808" s="107" t="s">
        <v>2432</v>
      </c>
      <c r="I1808" s="107" t="s">
        <v>2433</v>
      </c>
    </row>
    <row r="1809" spans="5:9" ht="15" x14ac:dyDescent="0.25">
      <c r="E1809">
        <v>101997</v>
      </c>
      <c r="F1809" t="s">
        <v>20469</v>
      </c>
      <c r="H1809" s="107" t="s">
        <v>2434</v>
      </c>
      <c r="I1809" s="107" t="s">
        <v>2435</v>
      </c>
    </row>
    <row r="1810" spans="5:9" ht="15" x14ac:dyDescent="0.25">
      <c r="E1810">
        <v>101998</v>
      </c>
      <c r="F1810" t="s">
        <v>20470</v>
      </c>
      <c r="H1810" s="107" t="s">
        <v>2436</v>
      </c>
      <c r="I1810" s="107" t="s">
        <v>2437</v>
      </c>
    </row>
    <row r="1811" spans="5:9" ht="15" x14ac:dyDescent="0.25">
      <c r="E1811">
        <v>101999</v>
      </c>
      <c r="F1811" t="s">
        <v>20471</v>
      </c>
      <c r="H1811" s="107" t="s">
        <v>2438</v>
      </c>
      <c r="I1811" s="107" t="s">
        <v>2439</v>
      </c>
    </row>
    <row r="1812" spans="5:9" ht="15" x14ac:dyDescent="0.25">
      <c r="E1812">
        <v>102000</v>
      </c>
      <c r="F1812" t="s">
        <v>20472</v>
      </c>
      <c r="H1812" s="107" t="s">
        <v>2440</v>
      </c>
      <c r="I1812" s="107" t="s">
        <v>2441</v>
      </c>
    </row>
    <row r="1813" spans="5:9" ht="15" x14ac:dyDescent="0.25">
      <c r="E1813">
        <v>102001</v>
      </c>
      <c r="F1813" t="s">
        <v>20473</v>
      </c>
      <c r="H1813" s="107" t="s">
        <v>2442</v>
      </c>
      <c r="I1813" s="107" t="s">
        <v>2443</v>
      </c>
    </row>
    <row r="1814" spans="5:9" ht="15" x14ac:dyDescent="0.25">
      <c r="E1814">
        <v>102002</v>
      </c>
      <c r="F1814" t="s">
        <v>20474</v>
      </c>
      <c r="H1814" s="107" t="s">
        <v>2444</v>
      </c>
      <c r="I1814" s="107" t="s">
        <v>2445</v>
      </c>
    </row>
    <row r="1815" spans="5:9" ht="15" x14ac:dyDescent="0.25">
      <c r="E1815">
        <v>102003</v>
      </c>
      <c r="F1815" t="s">
        <v>20475</v>
      </c>
      <c r="H1815" s="107" t="s">
        <v>2446</v>
      </c>
      <c r="I1815" s="107" t="s">
        <v>2447</v>
      </c>
    </row>
    <row r="1816" spans="5:9" ht="15" x14ac:dyDescent="0.25">
      <c r="E1816">
        <v>102004</v>
      </c>
      <c r="F1816" t="s">
        <v>20476</v>
      </c>
      <c r="H1816" s="107" t="s">
        <v>2448</v>
      </c>
      <c r="I1816" s="107" t="s">
        <v>2449</v>
      </c>
    </row>
    <row r="1817" spans="5:9" ht="15" x14ac:dyDescent="0.25">
      <c r="E1817">
        <v>102005</v>
      </c>
      <c r="F1817" t="s">
        <v>20477</v>
      </c>
      <c r="H1817" s="107" t="s">
        <v>2450</v>
      </c>
      <c r="I1817" s="107" t="s">
        <v>2451</v>
      </c>
    </row>
    <row r="1818" spans="5:9" ht="15" x14ac:dyDescent="0.25">
      <c r="E1818">
        <v>102006</v>
      </c>
      <c r="F1818" t="s">
        <v>20478</v>
      </c>
      <c r="H1818" s="107" t="s">
        <v>2452</v>
      </c>
      <c r="I1818" s="107" t="s">
        <v>2453</v>
      </c>
    </row>
    <row r="1819" spans="5:9" ht="15" x14ac:dyDescent="0.25">
      <c r="E1819">
        <v>102007</v>
      </c>
      <c r="F1819" t="s">
        <v>20479</v>
      </c>
      <c r="H1819" s="107" t="s">
        <v>2454</v>
      </c>
      <c r="I1819" s="107" t="s">
        <v>2455</v>
      </c>
    </row>
    <row r="1820" spans="5:9" ht="15" x14ac:dyDescent="0.25">
      <c r="E1820">
        <v>102008</v>
      </c>
      <c r="F1820" t="s">
        <v>20480</v>
      </c>
      <c r="H1820" s="107" t="s">
        <v>2456</v>
      </c>
      <c r="I1820" s="107" t="s">
        <v>2457</v>
      </c>
    </row>
    <row r="1821" spans="5:9" ht="15" x14ac:dyDescent="0.25">
      <c r="E1821">
        <v>102009</v>
      </c>
      <c r="F1821" t="s">
        <v>20481</v>
      </c>
      <c r="H1821" s="107" t="s">
        <v>2458</v>
      </c>
      <c r="I1821" s="107" t="s">
        <v>2459</v>
      </c>
    </row>
    <row r="1822" spans="5:9" ht="15" x14ac:dyDescent="0.25">
      <c r="E1822">
        <v>102010</v>
      </c>
      <c r="F1822" t="s">
        <v>20482</v>
      </c>
      <c r="H1822" s="107" t="s">
        <v>2460</v>
      </c>
      <c r="I1822" s="107" t="s">
        <v>2461</v>
      </c>
    </row>
    <row r="1823" spans="5:9" ht="15" x14ac:dyDescent="0.25">
      <c r="E1823">
        <v>102011</v>
      </c>
      <c r="F1823" t="s">
        <v>20483</v>
      </c>
      <c r="H1823" s="107" t="s">
        <v>2462</v>
      </c>
      <c r="I1823" s="107" t="s">
        <v>2463</v>
      </c>
    </row>
    <row r="1824" spans="5:9" ht="15" x14ac:dyDescent="0.25">
      <c r="E1824">
        <v>102012</v>
      </c>
      <c r="F1824" t="s">
        <v>20484</v>
      </c>
      <c r="H1824" s="107" t="s">
        <v>2464</v>
      </c>
      <c r="I1824" s="107" t="s">
        <v>2465</v>
      </c>
    </row>
    <row r="1825" spans="5:9" ht="15" x14ac:dyDescent="0.25">
      <c r="E1825">
        <v>102013</v>
      </c>
      <c r="F1825" t="s">
        <v>20485</v>
      </c>
      <c r="H1825" s="107" t="s">
        <v>2466</v>
      </c>
      <c r="I1825" s="107" t="s">
        <v>2467</v>
      </c>
    </row>
    <row r="1826" spans="5:9" ht="15" x14ac:dyDescent="0.25">
      <c r="E1826">
        <v>102015</v>
      </c>
      <c r="F1826" t="s">
        <v>1177</v>
      </c>
      <c r="H1826" s="107" t="s">
        <v>2468</v>
      </c>
      <c r="I1826" s="107" t="s">
        <v>2469</v>
      </c>
    </row>
    <row r="1827" spans="5:9" ht="15" x14ac:dyDescent="0.25">
      <c r="E1827">
        <v>102016</v>
      </c>
      <c r="F1827" t="s">
        <v>20486</v>
      </c>
      <c r="H1827" s="107" t="s">
        <v>2470</v>
      </c>
      <c r="I1827" s="107" t="s">
        <v>2471</v>
      </c>
    </row>
    <row r="1828" spans="5:9" ht="15" x14ac:dyDescent="0.25">
      <c r="E1828">
        <v>102017</v>
      </c>
      <c r="F1828" t="s">
        <v>20487</v>
      </c>
      <c r="H1828" s="107" t="s">
        <v>2472</v>
      </c>
      <c r="I1828" s="107" t="s">
        <v>2473</v>
      </c>
    </row>
    <row r="1829" spans="5:9" ht="15" x14ac:dyDescent="0.25">
      <c r="E1829">
        <v>102018</v>
      </c>
      <c r="F1829" t="s">
        <v>20488</v>
      </c>
      <c r="H1829" s="107" t="s">
        <v>2474</v>
      </c>
      <c r="I1829" s="107" t="s">
        <v>2475</v>
      </c>
    </row>
    <row r="1830" spans="5:9" ht="15" x14ac:dyDescent="0.25">
      <c r="E1830">
        <v>102019</v>
      </c>
      <c r="F1830" t="s">
        <v>20489</v>
      </c>
      <c r="H1830" s="107" t="s">
        <v>2476</v>
      </c>
      <c r="I1830" s="107" t="s">
        <v>2477</v>
      </c>
    </row>
    <row r="1831" spans="5:9" ht="15" x14ac:dyDescent="0.25">
      <c r="E1831">
        <v>102020</v>
      </c>
      <c r="F1831" t="s">
        <v>20490</v>
      </c>
      <c r="H1831" s="107" t="s">
        <v>2478</v>
      </c>
      <c r="I1831" s="107" t="s">
        <v>2479</v>
      </c>
    </row>
    <row r="1832" spans="5:9" ht="15" x14ac:dyDescent="0.25">
      <c r="E1832">
        <v>102021</v>
      </c>
      <c r="F1832" t="s">
        <v>20491</v>
      </c>
      <c r="H1832" s="107" t="s">
        <v>2480</v>
      </c>
      <c r="I1832" s="107" t="s">
        <v>2481</v>
      </c>
    </row>
    <row r="1833" spans="5:9" ht="15" x14ac:dyDescent="0.25">
      <c r="E1833">
        <v>102022</v>
      </c>
      <c r="F1833" t="s">
        <v>20492</v>
      </c>
      <c r="H1833" s="107" t="s">
        <v>2482</v>
      </c>
      <c r="I1833" s="107" t="s">
        <v>2483</v>
      </c>
    </row>
    <row r="1834" spans="5:9" ht="15" x14ac:dyDescent="0.25">
      <c r="E1834">
        <v>102024</v>
      </c>
      <c r="F1834" t="s">
        <v>20493</v>
      </c>
      <c r="H1834" s="107" t="s">
        <v>2484</v>
      </c>
      <c r="I1834" s="107" t="s">
        <v>2485</v>
      </c>
    </row>
    <row r="1835" spans="5:9" ht="15" x14ac:dyDescent="0.25">
      <c r="E1835">
        <v>102025</v>
      </c>
      <c r="F1835" t="s">
        <v>20494</v>
      </c>
      <c r="H1835" s="107" t="s">
        <v>2486</v>
      </c>
      <c r="I1835" s="107" t="s">
        <v>2487</v>
      </c>
    </row>
    <row r="1836" spans="5:9" ht="15" x14ac:dyDescent="0.25">
      <c r="E1836">
        <v>102026</v>
      </c>
      <c r="F1836" t="s">
        <v>20495</v>
      </c>
      <c r="H1836" s="107" t="s">
        <v>2488</v>
      </c>
      <c r="I1836" s="107" t="s">
        <v>2489</v>
      </c>
    </row>
    <row r="1837" spans="5:9" ht="15" x14ac:dyDescent="0.25">
      <c r="E1837">
        <v>102027</v>
      </c>
      <c r="F1837" t="s">
        <v>20496</v>
      </c>
      <c r="H1837" s="107" t="s">
        <v>2490</v>
      </c>
      <c r="I1837" s="107" t="s">
        <v>2491</v>
      </c>
    </row>
    <row r="1838" spans="5:9" ht="15" x14ac:dyDescent="0.25">
      <c r="E1838">
        <v>102028</v>
      </c>
      <c r="F1838" t="s">
        <v>20497</v>
      </c>
      <c r="H1838" s="107" t="s">
        <v>2492</v>
      </c>
      <c r="I1838" s="107" t="s">
        <v>2493</v>
      </c>
    </row>
    <row r="1839" spans="5:9" ht="15" x14ac:dyDescent="0.25">
      <c r="E1839">
        <v>102029</v>
      </c>
      <c r="F1839" t="s">
        <v>20498</v>
      </c>
      <c r="H1839" s="107" t="s">
        <v>2494</v>
      </c>
      <c r="I1839" s="107" t="s">
        <v>2495</v>
      </c>
    </row>
    <row r="1840" spans="5:9" ht="15" x14ac:dyDescent="0.25">
      <c r="E1840">
        <v>102030</v>
      </c>
      <c r="F1840" t="s">
        <v>20499</v>
      </c>
      <c r="H1840" s="107" t="s">
        <v>2496</v>
      </c>
      <c r="I1840" s="107" t="s">
        <v>2497</v>
      </c>
    </row>
    <row r="1841" spans="5:9" ht="15" x14ac:dyDescent="0.25">
      <c r="E1841">
        <v>102031</v>
      </c>
      <c r="F1841" t="s">
        <v>20500</v>
      </c>
      <c r="H1841" s="107" t="s">
        <v>2498</v>
      </c>
      <c r="I1841" s="107" t="s">
        <v>2499</v>
      </c>
    </row>
    <row r="1842" spans="5:9" ht="15" x14ac:dyDescent="0.25">
      <c r="E1842">
        <v>102032</v>
      </c>
      <c r="F1842" t="s">
        <v>20501</v>
      </c>
      <c r="H1842" s="107" t="s">
        <v>2501</v>
      </c>
      <c r="I1842" s="107" t="s">
        <v>2502</v>
      </c>
    </row>
    <row r="1843" spans="5:9" ht="15" x14ac:dyDescent="0.25">
      <c r="E1843">
        <v>102033</v>
      </c>
      <c r="F1843" t="s">
        <v>20502</v>
      </c>
      <c r="H1843" s="107" t="s">
        <v>2503</v>
      </c>
      <c r="I1843" s="107" t="s">
        <v>2504</v>
      </c>
    </row>
    <row r="1844" spans="5:9" ht="15" x14ac:dyDescent="0.25">
      <c r="E1844">
        <v>102034</v>
      </c>
      <c r="F1844" t="s">
        <v>20503</v>
      </c>
      <c r="H1844" s="107" t="s">
        <v>2505</v>
      </c>
      <c r="I1844" s="107" t="s">
        <v>2506</v>
      </c>
    </row>
    <row r="1845" spans="5:9" ht="15" x14ac:dyDescent="0.25">
      <c r="E1845">
        <v>102035</v>
      </c>
      <c r="F1845" t="s">
        <v>11448</v>
      </c>
      <c r="H1845" s="107" t="s">
        <v>2507</v>
      </c>
      <c r="I1845" s="107" t="s">
        <v>2508</v>
      </c>
    </row>
    <row r="1846" spans="5:9" ht="15" x14ac:dyDescent="0.25">
      <c r="E1846">
        <v>102038</v>
      </c>
      <c r="F1846" t="s">
        <v>20504</v>
      </c>
      <c r="H1846" s="107" t="s">
        <v>2509</v>
      </c>
      <c r="I1846" s="107" t="s">
        <v>2510</v>
      </c>
    </row>
    <row r="1847" spans="5:9" ht="15" x14ac:dyDescent="0.25">
      <c r="E1847">
        <v>102039</v>
      </c>
      <c r="F1847" t="s">
        <v>20505</v>
      </c>
      <c r="H1847" s="107" t="s">
        <v>2511</v>
      </c>
      <c r="I1847" s="107" t="s">
        <v>2512</v>
      </c>
    </row>
    <row r="1848" spans="5:9" ht="15" x14ac:dyDescent="0.25">
      <c r="E1848">
        <v>102040</v>
      </c>
      <c r="F1848" t="s">
        <v>20506</v>
      </c>
      <c r="H1848" s="107" t="s">
        <v>2513</v>
      </c>
      <c r="I1848" s="107" t="s">
        <v>2514</v>
      </c>
    </row>
    <row r="1849" spans="5:9" ht="15" x14ac:dyDescent="0.25">
      <c r="E1849">
        <v>102041</v>
      </c>
      <c r="F1849" t="s">
        <v>20507</v>
      </c>
      <c r="H1849" s="107" t="s">
        <v>2515</v>
      </c>
      <c r="I1849" s="107" t="s">
        <v>2516</v>
      </c>
    </row>
    <row r="1850" spans="5:9" ht="15" x14ac:dyDescent="0.25">
      <c r="E1850">
        <v>102042</v>
      </c>
      <c r="F1850" t="s">
        <v>20508</v>
      </c>
      <c r="H1850" s="107" t="s">
        <v>2517</v>
      </c>
      <c r="I1850" s="107" t="s">
        <v>2518</v>
      </c>
    </row>
    <row r="1851" spans="5:9" ht="15" x14ac:dyDescent="0.25">
      <c r="E1851">
        <v>102043</v>
      </c>
      <c r="F1851" t="s">
        <v>20509</v>
      </c>
      <c r="H1851" s="107" t="s">
        <v>2519</v>
      </c>
      <c r="I1851" s="107" t="s">
        <v>2520</v>
      </c>
    </row>
    <row r="1852" spans="5:9" ht="15" x14ac:dyDescent="0.25">
      <c r="E1852">
        <v>102044</v>
      </c>
      <c r="F1852" t="s">
        <v>20510</v>
      </c>
      <c r="H1852" s="107" t="s">
        <v>2521</v>
      </c>
      <c r="I1852" s="107" t="s">
        <v>2522</v>
      </c>
    </row>
    <row r="1853" spans="5:9" ht="15" x14ac:dyDescent="0.25">
      <c r="E1853">
        <v>102045</v>
      </c>
      <c r="F1853" t="s">
        <v>20511</v>
      </c>
      <c r="H1853" s="107" t="s">
        <v>2523</v>
      </c>
      <c r="I1853" s="107" t="s">
        <v>2524</v>
      </c>
    </row>
    <row r="1854" spans="5:9" ht="15" x14ac:dyDescent="0.25">
      <c r="E1854">
        <v>102046</v>
      </c>
      <c r="F1854" t="s">
        <v>23822</v>
      </c>
      <c r="H1854" s="107" t="s">
        <v>2525</v>
      </c>
      <c r="I1854" s="107" t="s">
        <v>2526</v>
      </c>
    </row>
    <row r="1855" spans="5:9" ht="15" x14ac:dyDescent="0.25">
      <c r="E1855">
        <v>102047</v>
      </c>
      <c r="F1855" t="s">
        <v>20512</v>
      </c>
      <c r="H1855" s="107" t="s">
        <v>2527</v>
      </c>
      <c r="I1855" s="107" t="s">
        <v>2528</v>
      </c>
    </row>
    <row r="1856" spans="5:9" ht="15" x14ac:dyDescent="0.25">
      <c r="E1856">
        <v>102048</v>
      </c>
      <c r="F1856" t="s">
        <v>20513</v>
      </c>
      <c r="H1856" s="107" t="s">
        <v>2529</v>
      </c>
      <c r="I1856" s="107" t="s">
        <v>2530</v>
      </c>
    </row>
    <row r="1857" spans="5:9" ht="15" x14ac:dyDescent="0.25">
      <c r="E1857">
        <v>102049</v>
      </c>
      <c r="F1857" t="s">
        <v>23823</v>
      </c>
      <c r="H1857" s="107" t="s">
        <v>2531</v>
      </c>
      <c r="I1857" s="107" t="s">
        <v>2532</v>
      </c>
    </row>
    <row r="1858" spans="5:9" ht="15" x14ac:dyDescent="0.25">
      <c r="E1858">
        <v>102050</v>
      </c>
      <c r="F1858" t="s">
        <v>20514</v>
      </c>
      <c r="H1858" s="107" t="s">
        <v>2533</v>
      </c>
      <c r="I1858" s="107" t="s">
        <v>2534</v>
      </c>
    </row>
    <row r="1859" spans="5:9" ht="15" x14ac:dyDescent="0.25">
      <c r="E1859">
        <v>102052</v>
      </c>
      <c r="F1859" t="s">
        <v>20515</v>
      </c>
      <c r="H1859" s="107" t="s">
        <v>2535</v>
      </c>
      <c r="I1859" s="107" t="s">
        <v>2536</v>
      </c>
    </row>
    <row r="1860" spans="5:9" ht="15" x14ac:dyDescent="0.25">
      <c r="E1860">
        <v>102053</v>
      </c>
      <c r="F1860" t="s">
        <v>20516</v>
      </c>
      <c r="H1860" s="107" t="s">
        <v>2537</v>
      </c>
      <c r="I1860" s="107" t="s">
        <v>2538</v>
      </c>
    </row>
    <row r="1861" spans="5:9" ht="15" x14ac:dyDescent="0.25">
      <c r="E1861">
        <v>102054</v>
      </c>
      <c r="F1861" t="s">
        <v>20517</v>
      </c>
      <c r="H1861" s="107" t="s">
        <v>2539</v>
      </c>
      <c r="I1861" s="107" t="s">
        <v>2540</v>
      </c>
    </row>
    <row r="1862" spans="5:9" ht="15" x14ac:dyDescent="0.25">
      <c r="E1862">
        <v>102055</v>
      </c>
      <c r="F1862" t="s">
        <v>20518</v>
      </c>
      <c r="H1862" s="107" t="s">
        <v>2541</v>
      </c>
      <c r="I1862" s="107" t="s">
        <v>2542</v>
      </c>
    </row>
    <row r="1863" spans="5:9" ht="15" x14ac:dyDescent="0.25">
      <c r="E1863">
        <v>102056</v>
      </c>
      <c r="F1863" t="s">
        <v>20519</v>
      </c>
      <c r="H1863" s="107" t="s">
        <v>2543</v>
      </c>
      <c r="I1863" s="107" t="s">
        <v>2544</v>
      </c>
    </row>
    <row r="1864" spans="5:9" ht="15" x14ac:dyDescent="0.25">
      <c r="E1864">
        <v>102057</v>
      </c>
      <c r="F1864" t="s">
        <v>20520</v>
      </c>
      <c r="H1864" s="107" t="s">
        <v>2545</v>
      </c>
      <c r="I1864" s="107" t="s">
        <v>2546</v>
      </c>
    </row>
    <row r="1865" spans="5:9" ht="15" x14ac:dyDescent="0.25">
      <c r="E1865">
        <v>102058</v>
      </c>
      <c r="F1865" t="s">
        <v>20521</v>
      </c>
      <c r="H1865" s="107" t="s">
        <v>2547</v>
      </c>
      <c r="I1865" s="107" t="s">
        <v>2548</v>
      </c>
    </row>
    <row r="1866" spans="5:9" ht="15" x14ac:dyDescent="0.25">
      <c r="E1866">
        <v>102060</v>
      </c>
      <c r="F1866" t="s">
        <v>20522</v>
      </c>
      <c r="H1866" s="107" t="s">
        <v>2549</v>
      </c>
      <c r="I1866" s="107" t="s">
        <v>2550</v>
      </c>
    </row>
    <row r="1867" spans="5:9" ht="15" x14ac:dyDescent="0.25">
      <c r="E1867">
        <v>102061</v>
      </c>
      <c r="F1867" t="s">
        <v>20523</v>
      </c>
      <c r="H1867" s="107" t="s">
        <v>2551</v>
      </c>
      <c r="I1867" s="107" t="s">
        <v>2552</v>
      </c>
    </row>
    <row r="1868" spans="5:9" ht="15" x14ac:dyDescent="0.25">
      <c r="E1868">
        <v>102062</v>
      </c>
      <c r="F1868" t="s">
        <v>20524</v>
      </c>
      <c r="H1868" s="107" t="s">
        <v>2553</v>
      </c>
      <c r="I1868" s="107" t="s">
        <v>2554</v>
      </c>
    </row>
    <row r="1869" spans="5:9" ht="15" x14ac:dyDescent="0.25">
      <c r="E1869">
        <v>102064</v>
      </c>
      <c r="F1869" t="s">
        <v>20525</v>
      </c>
      <c r="H1869" s="107" t="s">
        <v>2555</v>
      </c>
      <c r="I1869" s="107" t="s">
        <v>2556</v>
      </c>
    </row>
    <row r="1870" spans="5:9" ht="15" x14ac:dyDescent="0.25">
      <c r="E1870">
        <v>102066</v>
      </c>
      <c r="F1870" t="s">
        <v>20526</v>
      </c>
      <c r="H1870" s="107" t="s">
        <v>2557</v>
      </c>
      <c r="I1870" s="107" t="s">
        <v>2558</v>
      </c>
    </row>
    <row r="1871" spans="5:9" ht="15" x14ac:dyDescent="0.25">
      <c r="E1871">
        <v>102067</v>
      </c>
      <c r="F1871" t="s">
        <v>20527</v>
      </c>
      <c r="H1871" s="107" t="s">
        <v>2559</v>
      </c>
      <c r="I1871" s="107" t="s">
        <v>2560</v>
      </c>
    </row>
    <row r="1872" spans="5:9" ht="15" x14ac:dyDescent="0.25">
      <c r="E1872">
        <v>102068</v>
      </c>
      <c r="F1872" t="s">
        <v>23824</v>
      </c>
      <c r="H1872" s="107" t="s">
        <v>2561</v>
      </c>
      <c r="I1872" s="107" t="s">
        <v>2562</v>
      </c>
    </row>
    <row r="1873" spans="5:9" ht="15" x14ac:dyDescent="0.25">
      <c r="E1873">
        <v>102069</v>
      </c>
      <c r="F1873" t="s">
        <v>20528</v>
      </c>
      <c r="H1873" s="107" t="s">
        <v>2563</v>
      </c>
      <c r="I1873" s="107" t="s">
        <v>2564</v>
      </c>
    </row>
    <row r="1874" spans="5:9" ht="15" x14ac:dyDescent="0.25">
      <c r="E1874">
        <v>102070</v>
      </c>
      <c r="F1874" t="s">
        <v>20529</v>
      </c>
      <c r="H1874" s="107" t="s">
        <v>2565</v>
      </c>
      <c r="I1874" s="107" t="s">
        <v>2566</v>
      </c>
    </row>
    <row r="1875" spans="5:9" ht="15" x14ac:dyDescent="0.25">
      <c r="E1875">
        <v>102071</v>
      </c>
      <c r="F1875" t="s">
        <v>20530</v>
      </c>
      <c r="H1875" s="107" t="s">
        <v>2567</v>
      </c>
      <c r="I1875" s="107" t="s">
        <v>2568</v>
      </c>
    </row>
    <row r="1876" spans="5:9" ht="15" x14ac:dyDescent="0.25">
      <c r="E1876">
        <v>102072</v>
      </c>
      <c r="F1876" t="s">
        <v>20531</v>
      </c>
      <c r="H1876" s="107" t="s">
        <v>2569</v>
      </c>
      <c r="I1876" s="107" t="s">
        <v>2570</v>
      </c>
    </row>
    <row r="1877" spans="5:9" ht="15" x14ac:dyDescent="0.25">
      <c r="E1877">
        <v>102073</v>
      </c>
      <c r="F1877" t="s">
        <v>20532</v>
      </c>
      <c r="H1877" s="107" t="s">
        <v>2571</v>
      </c>
      <c r="I1877" s="107" t="s">
        <v>2572</v>
      </c>
    </row>
    <row r="1878" spans="5:9" ht="15" x14ac:dyDescent="0.25">
      <c r="E1878">
        <v>102075</v>
      </c>
      <c r="F1878" t="s">
        <v>20533</v>
      </c>
      <c r="H1878" s="107" t="s">
        <v>2573</v>
      </c>
      <c r="I1878" s="107" t="s">
        <v>2574</v>
      </c>
    </row>
    <row r="1879" spans="5:9" ht="15" x14ac:dyDescent="0.25">
      <c r="E1879">
        <v>102076</v>
      </c>
      <c r="F1879" t="s">
        <v>20534</v>
      </c>
      <c r="H1879" s="107" t="s">
        <v>2575</v>
      </c>
      <c r="I1879" s="107" t="s">
        <v>2576</v>
      </c>
    </row>
    <row r="1880" spans="5:9" ht="15" x14ac:dyDescent="0.25">
      <c r="E1880">
        <v>102077</v>
      </c>
      <c r="F1880" t="s">
        <v>20535</v>
      </c>
      <c r="H1880" s="107" t="s">
        <v>2577</v>
      </c>
      <c r="I1880" s="107" t="s">
        <v>2578</v>
      </c>
    </row>
    <row r="1881" spans="5:9" ht="15" x14ac:dyDescent="0.25">
      <c r="E1881">
        <v>102078</v>
      </c>
      <c r="F1881" t="s">
        <v>20536</v>
      </c>
      <c r="H1881" s="107" t="s">
        <v>2580</v>
      </c>
      <c r="I1881" s="107" t="s">
        <v>2581</v>
      </c>
    </row>
    <row r="1882" spans="5:9" ht="15" x14ac:dyDescent="0.25">
      <c r="E1882">
        <v>102079</v>
      </c>
      <c r="F1882" t="s">
        <v>20537</v>
      </c>
      <c r="H1882" s="107" t="s">
        <v>2582</v>
      </c>
      <c r="I1882" s="107" t="s">
        <v>2583</v>
      </c>
    </row>
    <row r="1883" spans="5:9" ht="15" x14ac:dyDescent="0.25">
      <c r="E1883">
        <v>102080</v>
      </c>
      <c r="F1883" t="s">
        <v>20538</v>
      </c>
      <c r="H1883" s="107" t="s">
        <v>2584</v>
      </c>
      <c r="I1883" s="107" t="s">
        <v>2585</v>
      </c>
    </row>
    <row r="1884" spans="5:9" ht="15" x14ac:dyDescent="0.25">
      <c r="E1884">
        <v>102081</v>
      </c>
      <c r="F1884" t="s">
        <v>11449</v>
      </c>
      <c r="H1884" s="107" t="s">
        <v>2586</v>
      </c>
      <c r="I1884" s="107" t="s">
        <v>2587</v>
      </c>
    </row>
    <row r="1885" spans="5:9" ht="15" x14ac:dyDescent="0.25">
      <c r="E1885">
        <v>102082</v>
      </c>
      <c r="F1885" t="s">
        <v>20539</v>
      </c>
      <c r="H1885" s="107" t="s">
        <v>2588</v>
      </c>
      <c r="I1885" s="107" t="s">
        <v>2589</v>
      </c>
    </row>
    <row r="1886" spans="5:9" ht="15" x14ac:dyDescent="0.25">
      <c r="E1886">
        <v>102083</v>
      </c>
      <c r="F1886" t="s">
        <v>1199</v>
      </c>
      <c r="H1886" s="107" t="s">
        <v>2590</v>
      </c>
      <c r="I1886" s="107" t="s">
        <v>2591</v>
      </c>
    </row>
    <row r="1887" spans="5:9" ht="15" x14ac:dyDescent="0.25">
      <c r="E1887">
        <v>102084</v>
      </c>
      <c r="F1887" t="s">
        <v>20540</v>
      </c>
      <c r="H1887" s="107" t="s">
        <v>2592</v>
      </c>
      <c r="I1887" s="107" t="s">
        <v>2593</v>
      </c>
    </row>
    <row r="1888" spans="5:9" ht="15" x14ac:dyDescent="0.25">
      <c r="E1888">
        <v>102085</v>
      </c>
      <c r="F1888" t="s">
        <v>20541</v>
      </c>
      <c r="H1888" s="107" t="s">
        <v>2594</v>
      </c>
      <c r="I1888" s="107" t="s">
        <v>2595</v>
      </c>
    </row>
    <row r="1889" spans="5:9" ht="15" x14ac:dyDescent="0.25">
      <c r="E1889">
        <v>102086</v>
      </c>
      <c r="F1889" t="s">
        <v>20542</v>
      </c>
      <c r="H1889" s="107" t="s">
        <v>2596</v>
      </c>
      <c r="I1889" s="107" t="s">
        <v>2597</v>
      </c>
    </row>
    <row r="1890" spans="5:9" ht="15" x14ac:dyDescent="0.25">
      <c r="E1890">
        <v>102087</v>
      </c>
      <c r="F1890" t="s">
        <v>20543</v>
      </c>
      <c r="H1890" s="107" t="s">
        <v>2598</v>
      </c>
      <c r="I1890" s="107" t="s">
        <v>2599</v>
      </c>
    </row>
    <row r="1891" spans="5:9" ht="15" x14ac:dyDescent="0.25">
      <c r="E1891">
        <v>102088</v>
      </c>
      <c r="F1891" t="s">
        <v>20544</v>
      </c>
      <c r="H1891" s="107" t="s">
        <v>2600</v>
      </c>
      <c r="I1891" s="107" t="s">
        <v>2601</v>
      </c>
    </row>
    <row r="1892" spans="5:9" ht="15" x14ac:dyDescent="0.25">
      <c r="E1892">
        <v>102089</v>
      </c>
      <c r="F1892" t="s">
        <v>20545</v>
      </c>
      <c r="H1892" s="107" t="s">
        <v>2602</v>
      </c>
      <c r="I1892" s="107" t="s">
        <v>2603</v>
      </c>
    </row>
    <row r="1893" spans="5:9" ht="15" x14ac:dyDescent="0.25">
      <c r="E1893">
        <v>102090</v>
      </c>
      <c r="F1893" t="s">
        <v>20546</v>
      </c>
      <c r="H1893" s="107" t="s">
        <v>2604</v>
      </c>
      <c r="I1893" s="107" t="s">
        <v>2605</v>
      </c>
    </row>
    <row r="1894" spans="5:9" ht="15" x14ac:dyDescent="0.25">
      <c r="E1894">
        <v>102091</v>
      </c>
      <c r="F1894" t="s">
        <v>20547</v>
      </c>
      <c r="H1894" s="107" t="s">
        <v>2606</v>
      </c>
      <c r="I1894" s="107" t="s">
        <v>2607</v>
      </c>
    </row>
    <row r="1895" spans="5:9" ht="15" x14ac:dyDescent="0.25">
      <c r="E1895">
        <v>102092</v>
      </c>
      <c r="F1895" t="s">
        <v>20548</v>
      </c>
      <c r="H1895" s="107" t="s">
        <v>2608</v>
      </c>
      <c r="I1895" s="107" t="s">
        <v>2609</v>
      </c>
    </row>
    <row r="1896" spans="5:9" ht="15" x14ac:dyDescent="0.25">
      <c r="E1896">
        <v>102093</v>
      </c>
      <c r="F1896" t="s">
        <v>23825</v>
      </c>
      <c r="H1896" s="107" t="s">
        <v>2610</v>
      </c>
      <c r="I1896" s="107" t="s">
        <v>2611</v>
      </c>
    </row>
    <row r="1897" spans="5:9" ht="15" x14ac:dyDescent="0.25">
      <c r="E1897">
        <v>102094</v>
      </c>
      <c r="F1897" t="s">
        <v>1204</v>
      </c>
      <c r="H1897" s="107" t="s">
        <v>2612</v>
      </c>
      <c r="I1897" s="107" t="s">
        <v>2613</v>
      </c>
    </row>
    <row r="1898" spans="5:9" ht="15" x14ac:dyDescent="0.25">
      <c r="E1898">
        <v>102095</v>
      </c>
      <c r="F1898" t="s">
        <v>20549</v>
      </c>
      <c r="H1898" s="107" t="s">
        <v>2614</v>
      </c>
      <c r="I1898" s="107" t="s">
        <v>2615</v>
      </c>
    </row>
    <row r="1899" spans="5:9" ht="15" x14ac:dyDescent="0.25">
      <c r="E1899">
        <v>102096</v>
      </c>
      <c r="F1899" t="s">
        <v>20550</v>
      </c>
      <c r="H1899" s="107" t="s">
        <v>2616</v>
      </c>
      <c r="I1899" s="107" t="s">
        <v>2617</v>
      </c>
    </row>
    <row r="1900" spans="5:9" ht="15" x14ac:dyDescent="0.25">
      <c r="E1900">
        <v>102098</v>
      </c>
      <c r="F1900" t="s">
        <v>20551</v>
      </c>
      <c r="H1900" s="107" t="s">
        <v>2618</v>
      </c>
      <c r="I1900" s="107" t="s">
        <v>2619</v>
      </c>
    </row>
    <row r="1901" spans="5:9" ht="15" x14ac:dyDescent="0.25">
      <c r="E1901">
        <v>102099</v>
      </c>
      <c r="F1901" t="s">
        <v>20552</v>
      </c>
      <c r="H1901" s="107" t="s">
        <v>2620</v>
      </c>
      <c r="I1901" s="107" t="s">
        <v>2621</v>
      </c>
    </row>
    <row r="1902" spans="5:9" ht="15" x14ac:dyDescent="0.25">
      <c r="E1902">
        <v>102100</v>
      </c>
      <c r="F1902" t="s">
        <v>18842</v>
      </c>
      <c r="H1902" s="107" t="s">
        <v>2622</v>
      </c>
      <c r="I1902" s="107" t="s">
        <v>2623</v>
      </c>
    </row>
    <row r="1903" spans="5:9" ht="15" x14ac:dyDescent="0.25">
      <c r="E1903">
        <v>102101</v>
      </c>
      <c r="F1903" t="s">
        <v>23826</v>
      </c>
      <c r="H1903" s="107" t="s">
        <v>2624</v>
      </c>
      <c r="I1903" s="107" t="s">
        <v>2625</v>
      </c>
    </row>
    <row r="1904" spans="5:9" ht="15" x14ac:dyDescent="0.25">
      <c r="E1904">
        <v>102102</v>
      </c>
      <c r="F1904" t="s">
        <v>20553</v>
      </c>
      <c r="H1904" s="107" t="s">
        <v>2626</v>
      </c>
      <c r="I1904" s="107" t="s">
        <v>2627</v>
      </c>
    </row>
    <row r="1905" spans="5:9" ht="15" x14ac:dyDescent="0.25">
      <c r="E1905">
        <v>102103</v>
      </c>
      <c r="F1905" t="s">
        <v>20554</v>
      </c>
      <c r="H1905" s="107" t="s">
        <v>2628</v>
      </c>
      <c r="I1905" s="107" t="s">
        <v>2629</v>
      </c>
    </row>
    <row r="1906" spans="5:9" ht="15" x14ac:dyDescent="0.25">
      <c r="E1906">
        <v>102104</v>
      </c>
      <c r="F1906" t="s">
        <v>20555</v>
      </c>
      <c r="H1906" s="107" t="s">
        <v>2631</v>
      </c>
      <c r="I1906" s="107" t="s">
        <v>2632</v>
      </c>
    </row>
    <row r="1907" spans="5:9" ht="15" x14ac:dyDescent="0.25">
      <c r="E1907">
        <v>102105</v>
      </c>
      <c r="F1907" t="s">
        <v>20556</v>
      </c>
      <c r="H1907" s="107" t="s">
        <v>2633</v>
      </c>
      <c r="I1907" s="107" t="s">
        <v>2634</v>
      </c>
    </row>
    <row r="1908" spans="5:9" ht="15" x14ac:dyDescent="0.25">
      <c r="E1908">
        <v>102106</v>
      </c>
      <c r="F1908" t="s">
        <v>20557</v>
      </c>
      <c r="H1908" s="107" t="s">
        <v>2635</v>
      </c>
      <c r="I1908" s="107" t="s">
        <v>2636</v>
      </c>
    </row>
    <row r="1909" spans="5:9" ht="15" x14ac:dyDescent="0.25">
      <c r="E1909">
        <v>102107</v>
      </c>
      <c r="F1909" t="s">
        <v>20558</v>
      </c>
      <c r="H1909" s="107" t="s">
        <v>2637</v>
      </c>
      <c r="I1909" s="107" t="s">
        <v>2638</v>
      </c>
    </row>
    <row r="1910" spans="5:9" ht="15" x14ac:dyDescent="0.25">
      <c r="E1910">
        <v>102108</v>
      </c>
      <c r="F1910" t="s">
        <v>20559</v>
      </c>
      <c r="H1910" s="107" t="s">
        <v>2639</v>
      </c>
      <c r="I1910" s="107" t="s">
        <v>2640</v>
      </c>
    </row>
    <row r="1911" spans="5:9" ht="15" x14ac:dyDescent="0.25">
      <c r="E1911">
        <v>102109</v>
      </c>
      <c r="F1911" t="s">
        <v>20560</v>
      </c>
      <c r="H1911" s="107" t="s">
        <v>2641</v>
      </c>
      <c r="I1911" s="107" t="s">
        <v>2642</v>
      </c>
    </row>
    <row r="1912" spans="5:9" ht="15" x14ac:dyDescent="0.25">
      <c r="E1912">
        <v>102110</v>
      </c>
      <c r="F1912" t="s">
        <v>20561</v>
      </c>
      <c r="H1912" s="107" t="s">
        <v>2643</v>
      </c>
      <c r="I1912" s="107" t="s">
        <v>2644</v>
      </c>
    </row>
    <row r="1913" spans="5:9" ht="15" x14ac:dyDescent="0.25">
      <c r="E1913">
        <v>102111</v>
      </c>
      <c r="F1913" t="s">
        <v>20562</v>
      </c>
      <c r="H1913" s="107" t="s">
        <v>2645</v>
      </c>
      <c r="I1913" s="107" t="s">
        <v>2646</v>
      </c>
    </row>
    <row r="1914" spans="5:9" ht="15" x14ac:dyDescent="0.25">
      <c r="E1914">
        <v>102112</v>
      </c>
      <c r="F1914" t="s">
        <v>20563</v>
      </c>
      <c r="H1914" s="107" t="s">
        <v>2647</v>
      </c>
      <c r="I1914" s="107" t="s">
        <v>2648</v>
      </c>
    </row>
    <row r="1915" spans="5:9" ht="15" x14ac:dyDescent="0.25">
      <c r="E1915">
        <v>102113</v>
      </c>
      <c r="F1915" t="s">
        <v>20564</v>
      </c>
      <c r="H1915" s="107" t="s">
        <v>2650</v>
      </c>
      <c r="I1915" s="107" t="s">
        <v>2651</v>
      </c>
    </row>
    <row r="1916" spans="5:9" ht="15" x14ac:dyDescent="0.25">
      <c r="E1916">
        <v>102114</v>
      </c>
      <c r="F1916" t="s">
        <v>11450</v>
      </c>
      <c r="H1916" s="107" t="s">
        <v>2652</v>
      </c>
      <c r="I1916" s="107" t="s">
        <v>2653</v>
      </c>
    </row>
    <row r="1917" spans="5:9" ht="15" x14ac:dyDescent="0.25">
      <c r="E1917">
        <v>102115</v>
      </c>
      <c r="F1917" t="s">
        <v>20565</v>
      </c>
      <c r="H1917" s="107" t="s">
        <v>2654</v>
      </c>
      <c r="I1917" s="107" t="s">
        <v>2655</v>
      </c>
    </row>
    <row r="1918" spans="5:9" ht="15" x14ac:dyDescent="0.25">
      <c r="E1918">
        <v>102116</v>
      </c>
      <c r="F1918" t="s">
        <v>20566</v>
      </c>
      <c r="H1918" s="107" t="s">
        <v>2656</v>
      </c>
      <c r="I1918" s="107" t="s">
        <v>2657</v>
      </c>
    </row>
    <row r="1919" spans="5:9" ht="15" x14ac:dyDescent="0.25">
      <c r="E1919">
        <v>102117</v>
      </c>
      <c r="F1919" t="s">
        <v>20567</v>
      </c>
      <c r="H1919" s="107" t="s">
        <v>2658</v>
      </c>
      <c r="I1919" s="107" t="s">
        <v>2659</v>
      </c>
    </row>
    <row r="1920" spans="5:9" ht="15" x14ac:dyDescent="0.25">
      <c r="E1920">
        <v>102118</v>
      </c>
      <c r="F1920" t="s">
        <v>20568</v>
      </c>
      <c r="H1920" s="107" t="s">
        <v>2660</v>
      </c>
      <c r="I1920" s="107" t="s">
        <v>2661</v>
      </c>
    </row>
    <row r="1921" spans="5:9" ht="15" x14ac:dyDescent="0.25">
      <c r="E1921">
        <v>102119</v>
      </c>
      <c r="F1921" t="s">
        <v>20569</v>
      </c>
      <c r="H1921" s="107" t="s">
        <v>2662</v>
      </c>
      <c r="I1921" s="107" t="s">
        <v>2663</v>
      </c>
    </row>
    <row r="1922" spans="5:9" ht="15" x14ac:dyDescent="0.25">
      <c r="E1922">
        <v>102120</v>
      </c>
      <c r="F1922" t="s">
        <v>20570</v>
      </c>
      <c r="H1922" s="107" t="s">
        <v>2664</v>
      </c>
      <c r="I1922" s="107" t="s">
        <v>2665</v>
      </c>
    </row>
    <row r="1923" spans="5:9" ht="15" x14ac:dyDescent="0.25">
      <c r="E1923">
        <v>102121</v>
      </c>
      <c r="F1923" t="s">
        <v>20571</v>
      </c>
      <c r="H1923" s="107" t="s">
        <v>2666</v>
      </c>
      <c r="I1923" s="107" t="s">
        <v>2667</v>
      </c>
    </row>
    <row r="1924" spans="5:9" ht="15" x14ac:dyDescent="0.25">
      <c r="E1924">
        <v>102122</v>
      </c>
      <c r="F1924" t="s">
        <v>20572</v>
      </c>
      <c r="H1924" s="107" t="s">
        <v>2668</v>
      </c>
      <c r="I1924" s="107" t="s">
        <v>2669</v>
      </c>
    </row>
    <row r="1925" spans="5:9" ht="15" x14ac:dyDescent="0.25">
      <c r="E1925">
        <v>102123</v>
      </c>
      <c r="F1925" t="s">
        <v>23827</v>
      </c>
      <c r="H1925" s="107" t="s">
        <v>2670</v>
      </c>
      <c r="I1925" s="107" t="s">
        <v>2671</v>
      </c>
    </row>
    <row r="1926" spans="5:9" ht="15" x14ac:dyDescent="0.25">
      <c r="E1926">
        <v>102124</v>
      </c>
      <c r="F1926" t="s">
        <v>20573</v>
      </c>
      <c r="H1926" s="107" t="s">
        <v>2672</v>
      </c>
      <c r="I1926" s="107" t="s">
        <v>2673</v>
      </c>
    </row>
    <row r="1927" spans="5:9" ht="15" x14ac:dyDescent="0.25">
      <c r="E1927">
        <v>102126</v>
      </c>
      <c r="F1927" t="s">
        <v>20574</v>
      </c>
      <c r="H1927" s="107" t="s">
        <v>2674</v>
      </c>
      <c r="I1927" s="107" t="s">
        <v>2675</v>
      </c>
    </row>
    <row r="1928" spans="5:9" ht="15" x14ac:dyDescent="0.25">
      <c r="E1928">
        <v>102127</v>
      </c>
      <c r="F1928" t="s">
        <v>20575</v>
      </c>
      <c r="H1928" s="107" t="s">
        <v>2676</v>
      </c>
      <c r="I1928" s="107" t="s">
        <v>2677</v>
      </c>
    </row>
    <row r="1929" spans="5:9" ht="15" x14ac:dyDescent="0.25">
      <c r="E1929">
        <v>102128</v>
      </c>
      <c r="F1929" t="s">
        <v>20576</v>
      </c>
      <c r="H1929" s="107" t="s">
        <v>2679</v>
      </c>
      <c r="I1929" s="107" t="s">
        <v>2680</v>
      </c>
    </row>
    <row r="1930" spans="5:9" ht="15" x14ac:dyDescent="0.25">
      <c r="E1930">
        <v>102130</v>
      </c>
      <c r="F1930" t="s">
        <v>20577</v>
      </c>
      <c r="H1930" s="107" t="s">
        <v>2681</v>
      </c>
      <c r="I1930" s="107" t="s">
        <v>2682</v>
      </c>
    </row>
    <row r="1931" spans="5:9" ht="15" x14ac:dyDescent="0.25">
      <c r="E1931">
        <v>102131</v>
      </c>
      <c r="F1931" t="s">
        <v>23828</v>
      </c>
      <c r="H1931" s="107" t="s">
        <v>2683</v>
      </c>
      <c r="I1931" s="107" t="s">
        <v>2684</v>
      </c>
    </row>
    <row r="1932" spans="5:9" ht="15" x14ac:dyDescent="0.25">
      <c r="E1932">
        <v>102132</v>
      </c>
      <c r="F1932" t="s">
        <v>23829</v>
      </c>
      <c r="H1932" s="107" t="s">
        <v>2686</v>
      </c>
      <c r="I1932" s="107" t="s">
        <v>2687</v>
      </c>
    </row>
    <row r="1933" spans="5:9" ht="15" x14ac:dyDescent="0.25">
      <c r="E1933">
        <v>102133</v>
      </c>
      <c r="F1933" t="s">
        <v>20578</v>
      </c>
      <c r="H1933" s="107" t="s">
        <v>2688</v>
      </c>
      <c r="I1933" s="107" t="s">
        <v>2689</v>
      </c>
    </row>
    <row r="1934" spans="5:9" ht="15" x14ac:dyDescent="0.25">
      <c r="E1934">
        <v>102134</v>
      </c>
      <c r="F1934" t="s">
        <v>20579</v>
      </c>
      <c r="H1934" s="107" t="s">
        <v>2690</v>
      </c>
      <c r="I1934" s="107" t="s">
        <v>2691</v>
      </c>
    </row>
    <row r="1935" spans="5:9" ht="15" x14ac:dyDescent="0.25">
      <c r="E1935">
        <v>102135</v>
      </c>
      <c r="F1935" t="s">
        <v>20580</v>
      </c>
      <c r="H1935" s="107" t="s">
        <v>2692</v>
      </c>
      <c r="I1935" s="107" t="s">
        <v>2693</v>
      </c>
    </row>
    <row r="1936" spans="5:9" ht="15" x14ac:dyDescent="0.25">
      <c r="E1936">
        <v>102136</v>
      </c>
      <c r="F1936" t="s">
        <v>23830</v>
      </c>
      <c r="H1936" s="107" t="s">
        <v>2694</v>
      </c>
      <c r="I1936" s="107" t="s">
        <v>2695</v>
      </c>
    </row>
    <row r="1937" spans="5:9" ht="15" x14ac:dyDescent="0.25">
      <c r="E1937">
        <v>102138</v>
      </c>
      <c r="F1937" t="s">
        <v>20581</v>
      </c>
      <c r="H1937" s="107" t="s">
        <v>2696</v>
      </c>
      <c r="I1937" s="107" t="s">
        <v>2697</v>
      </c>
    </row>
    <row r="1938" spans="5:9" ht="15" x14ac:dyDescent="0.25">
      <c r="E1938">
        <v>102140</v>
      </c>
      <c r="F1938" t="s">
        <v>23831</v>
      </c>
      <c r="H1938" s="107" t="s">
        <v>2698</v>
      </c>
      <c r="I1938" s="107" t="s">
        <v>2699</v>
      </c>
    </row>
    <row r="1939" spans="5:9" ht="15" x14ac:dyDescent="0.25">
      <c r="E1939">
        <v>102141</v>
      </c>
      <c r="F1939" t="s">
        <v>20582</v>
      </c>
      <c r="H1939" s="107" t="s">
        <v>2700</v>
      </c>
      <c r="I1939" s="107" t="s">
        <v>2701</v>
      </c>
    </row>
    <row r="1940" spans="5:9" ht="15" x14ac:dyDescent="0.25">
      <c r="E1940">
        <v>102142</v>
      </c>
      <c r="F1940" t="s">
        <v>20583</v>
      </c>
      <c r="H1940" s="107" t="s">
        <v>2702</v>
      </c>
      <c r="I1940" s="107" t="s">
        <v>2703</v>
      </c>
    </row>
    <row r="1941" spans="5:9" ht="15" x14ac:dyDescent="0.25">
      <c r="E1941">
        <v>102144</v>
      </c>
      <c r="F1941" t="s">
        <v>20584</v>
      </c>
      <c r="H1941" s="107" t="s">
        <v>2704</v>
      </c>
      <c r="I1941" s="107" t="s">
        <v>2705</v>
      </c>
    </row>
    <row r="1942" spans="5:9" ht="15" x14ac:dyDescent="0.25">
      <c r="E1942">
        <v>102145</v>
      </c>
      <c r="F1942" t="s">
        <v>20585</v>
      </c>
      <c r="H1942" s="107" t="s">
        <v>2706</v>
      </c>
      <c r="I1942" s="107" t="s">
        <v>2707</v>
      </c>
    </row>
    <row r="1943" spans="5:9" ht="15" x14ac:dyDescent="0.25">
      <c r="E1943">
        <v>102146</v>
      </c>
      <c r="F1943" t="s">
        <v>20586</v>
      </c>
      <c r="H1943" s="107" t="s">
        <v>2708</v>
      </c>
      <c r="I1943" s="107" t="s">
        <v>2709</v>
      </c>
    </row>
    <row r="1944" spans="5:9" ht="15" x14ac:dyDescent="0.25">
      <c r="E1944">
        <v>102147</v>
      </c>
      <c r="F1944" t="s">
        <v>20587</v>
      </c>
      <c r="H1944" s="107" t="s">
        <v>2710</v>
      </c>
      <c r="I1944" s="107" t="s">
        <v>2711</v>
      </c>
    </row>
    <row r="1945" spans="5:9" ht="15" x14ac:dyDescent="0.25">
      <c r="E1945">
        <v>102148</v>
      </c>
      <c r="F1945" t="s">
        <v>20588</v>
      </c>
      <c r="H1945" s="107" t="s">
        <v>2712</v>
      </c>
      <c r="I1945" s="107" t="s">
        <v>2713</v>
      </c>
    </row>
    <row r="1946" spans="5:9" ht="15" x14ac:dyDescent="0.25">
      <c r="E1946">
        <v>102149</v>
      </c>
      <c r="F1946" t="s">
        <v>20589</v>
      </c>
      <c r="H1946" s="107" t="s">
        <v>2714</v>
      </c>
      <c r="I1946" s="107" t="s">
        <v>2715</v>
      </c>
    </row>
    <row r="1947" spans="5:9" ht="15" x14ac:dyDescent="0.25">
      <c r="E1947">
        <v>102150</v>
      </c>
      <c r="F1947" t="s">
        <v>20590</v>
      </c>
      <c r="H1947" s="107" t="s">
        <v>2716</v>
      </c>
      <c r="I1947" s="107" t="s">
        <v>2717</v>
      </c>
    </row>
    <row r="1948" spans="5:9" ht="15" x14ac:dyDescent="0.25">
      <c r="E1948">
        <v>102151</v>
      </c>
      <c r="F1948" t="s">
        <v>20591</v>
      </c>
      <c r="H1948" s="107" t="s">
        <v>2718</v>
      </c>
      <c r="I1948" s="107" t="s">
        <v>2719</v>
      </c>
    </row>
    <row r="1949" spans="5:9" ht="15" x14ac:dyDescent="0.25">
      <c r="E1949">
        <v>102152</v>
      </c>
      <c r="F1949" t="s">
        <v>20592</v>
      </c>
      <c r="H1949" s="107" t="s">
        <v>2720</v>
      </c>
      <c r="I1949" s="107" t="s">
        <v>2721</v>
      </c>
    </row>
    <row r="1950" spans="5:9" ht="15" x14ac:dyDescent="0.25">
      <c r="E1950">
        <v>102153</v>
      </c>
      <c r="F1950" t="s">
        <v>20593</v>
      </c>
      <c r="H1950" s="107" t="s">
        <v>2722</v>
      </c>
      <c r="I1950" s="107" t="s">
        <v>2723</v>
      </c>
    </row>
    <row r="1951" spans="5:9" ht="15" x14ac:dyDescent="0.25">
      <c r="E1951">
        <v>102154</v>
      </c>
      <c r="F1951" t="s">
        <v>20594</v>
      </c>
      <c r="H1951" s="107" t="s">
        <v>2724</v>
      </c>
      <c r="I1951" s="107" t="s">
        <v>2725</v>
      </c>
    </row>
    <row r="1952" spans="5:9" ht="15" x14ac:dyDescent="0.25">
      <c r="E1952">
        <v>102155</v>
      </c>
      <c r="F1952" t="s">
        <v>20595</v>
      </c>
      <c r="H1952" s="107" t="s">
        <v>2726</v>
      </c>
      <c r="I1952" s="107" t="s">
        <v>2727</v>
      </c>
    </row>
    <row r="1953" spans="5:9" ht="15" x14ac:dyDescent="0.25">
      <c r="E1953">
        <v>102156</v>
      </c>
      <c r="F1953" t="s">
        <v>20596</v>
      </c>
      <c r="H1953" s="107" t="s">
        <v>2728</v>
      </c>
      <c r="I1953" s="107" t="s">
        <v>2729</v>
      </c>
    </row>
    <row r="1954" spans="5:9" ht="15" x14ac:dyDescent="0.25">
      <c r="E1954">
        <v>102158</v>
      </c>
      <c r="F1954" t="s">
        <v>20597</v>
      </c>
      <c r="H1954" s="107" t="s">
        <v>2730</v>
      </c>
      <c r="I1954" s="107" t="s">
        <v>2731</v>
      </c>
    </row>
    <row r="1955" spans="5:9" ht="15" x14ac:dyDescent="0.25">
      <c r="E1955">
        <v>102159</v>
      </c>
      <c r="F1955" t="s">
        <v>20598</v>
      </c>
      <c r="H1955" s="107" t="s">
        <v>2732</v>
      </c>
      <c r="I1955" s="107" t="s">
        <v>2733</v>
      </c>
    </row>
    <row r="1956" spans="5:9" ht="15" x14ac:dyDescent="0.25">
      <c r="E1956">
        <v>102160</v>
      </c>
      <c r="F1956" t="s">
        <v>23832</v>
      </c>
      <c r="H1956" s="107" t="s">
        <v>2734</v>
      </c>
      <c r="I1956" s="107" t="s">
        <v>2735</v>
      </c>
    </row>
    <row r="1957" spans="5:9" ht="15" x14ac:dyDescent="0.25">
      <c r="E1957">
        <v>102161</v>
      </c>
      <c r="F1957" t="s">
        <v>20599</v>
      </c>
      <c r="H1957" s="107" t="s">
        <v>2736</v>
      </c>
      <c r="I1957" s="107" t="s">
        <v>2737</v>
      </c>
    </row>
    <row r="1958" spans="5:9" ht="15" x14ac:dyDescent="0.25">
      <c r="E1958">
        <v>102162</v>
      </c>
      <c r="F1958" t="s">
        <v>20600</v>
      </c>
      <c r="H1958" s="107" t="s">
        <v>2738</v>
      </c>
      <c r="I1958" s="107" t="s">
        <v>2739</v>
      </c>
    </row>
    <row r="1959" spans="5:9" ht="15" x14ac:dyDescent="0.25">
      <c r="E1959">
        <v>102163</v>
      </c>
      <c r="F1959" t="s">
        <v>20601</v>
      </c>
      <c r="H1959" s="107" t="s">
        <v>2740</v>
      </c>
      <c r="I1959" s="107" t="s">
        <v>2741</v>
      </c>
    </row>
    <row r="1960" spans="5:9" ht="15" x14ac:dyDescent="0.25">
      <c r="E1960">
        <v>102165</v>
      </c>
      <c r="F1960" t="s">
        <v>11451</v>
      </c>
      <c r="H1960" s="107" t="s">
        <v>2742</v>
      </c>
      <c r="I1960" s="107" t="s">
        <v>2743</v>
      </c>
    </row>
    <row r="1961" spans="5:9" ht="15" x14ac:dyDescent="0.25">
      <c r="E1961">
        <v>102166</v>
      </c>
      <c r="F1961" t="s">
        <v>20602</v>
      </c>
      <c r="H1961" s="107" t="s">
        <v>2744</v>
      </c>
      <c r="I1961" s="107" t="s">
        <v>1280</v>
      </c>
    </row>
    <row r="1962" spans="5:9" ht="15" x14ac:dyDescent="0.25">
      <c r="E1962">
        <v>102167</v>
      </c>
      <c r="F1962" t="s">
        <v>20603</v>
      </c>
      <c r="H1962" s="107" t="s">
        <v>2745</v>
      </c>
      <c r="I1962" s="107" t="s">
        <v>2746</v>
      </c>
    </row>
    <row r="1963" spans="5:9" ht="15" x14ac:dyDescent="0.25">
      <c r="E1963">
        <v>102168</v>
      </c>
      <c r="F1963" t="s">
        <v>20604</v>
      </c>
      <c r="H1963" s="107" t="s">
        <v>2747</v>
      </c>
      <c r="I1963" s="107" t="s">
        <v>2748</v>
      </c>
    </row>
    <row r="1964" spans="5:9" ht="15" x14ac:dyDescent="0.25">
      <c r="E1964">
        <v>102170</v>
      </c>
      <c r="F1964" t="s">
        <v>20605</v>
      </c>
      <c r="H1964" s="107" t="s">
        <v>2749</v>
      </c>
      <c r="I1964" s="107" t="s">
        <v>2750</v>
      </c>
    </row>
    <row r="1965" spans="5:9" ht="15" x14ac:dyDescent="0.25">
      <c r="E1965">
        <v>102171</v>
      </c>
      <c r="F1965" t="s">
        <v>20606</v>
      </c>
      <c r="H1965" s="107" t="s">
        <v>2751</v>
      </c>
      <c r="I1965" s="107" t="s">
        <v>2752</v>
      </c>
    </row>
    <row r="1966" spans="5:9" ht="15" x14ac:dyDescent="0.25">
      <c r="E1966">
        <v>102172</v>
      </c>
      <c r="F1966" t="s">
        <v>20607</v>
      </c>
      <c r="H1966" s="107" t="s">
        <v>2753</v>
      </c>
      <c r="I1966" s="107" t="s">
        <v>2754</v>
      </c>
    </row>
    <row r="1967" spans="5:9" ht="15" x14ac:dyDescent="0.25">
      <c r="E1967">
        <v>102173</v>
      </c>
      <c r="F1967" t="s">
        <v>20608</v>
      </c>
      <c r="H1967" s="107" t="s">
        <v>2755</v>
      </c>
      <c r="I1967" s="107" t="s">
        <v>2756</v>
      </c>
    </row>
    <row r="1968" spans="5:9" ht="15" x14ac:dyDescent="0.25">
      <c r="E1968">
        <v>102174</v>
      </c>
      <c r="F1968" t="s">
        <v>20609</v>
      </c>
      <c r="H1968" s="107" t="s">
        <v>2757</v>
      </c>
      <c r="I1968" s="107" t="s">
        <v>2758</v>
      </c>
    </row>
    <row r="1969" spans="5:9" ht="15" x14ac:dyDescent="0.25">
      <c r="E1969">
        <v>102175</v>
      </c>
      <c r="F1969" t="s">
        <v>23833</v>
      </c>
      <c r="H1969" s="107" t="s">
        <v>2759</v>
      </c>
      <c r="I1969" s="107" t="s">
        <v>2760</v>
      </c>
    </row>
    <row r="1970" spans="5:9" ht="15" x14ac:dyDescent="0.25">
      <c r="E1970">
        <v>102176</v>
      </c>
      <c r="F1970" t="s">
        <v>20610</v>
      </c>
      <c r="H1970" s="107" t="s">
        <v>2761</v>
      </c>
      <c r="I1970" s="107" t="s">
        <v>2762</v>
      </c>
    </row>
    <row r="1971" spans="5:9" ht="15" x14ac:dyDescent="0.25">
      <c r="E1971">
        <v>102177</v>
      </c>
      <c r="F1971" t="s">
        <v>20611</v>
      </c>
      <c r="H1971" s="107" t="s">
        <v>2763</v>
      </c>
      <c r="I1971" s="107" t="s">
        <v>2764</v>
      </c>
    </row>
    <row r="1972" spans="5:9" ht="15" x14ac:dyDescent="0.25">
      <c r="E1972">
        <v>102178</v>
      </c>
      <c r="F1972" t="s">
        <v>20612</v>
      </c>
      <c r="H1972" s="107" t="s">
        <v>2765</v>
      </c>
      <c r="I1972" s="107" t="s">
        <v>2766</v>
      </c>
    </row>
    <row r="1973" spans="5:9" ht="15" x14ac:dyDescent="0.25">
      <c r="E1973">
        <v>102179</v>
      </c>
      <c r="F1973" t="s">
        <v>20613</v>
      </c>
      <c r="H1973" s="107" t="s">
        <v>2767</v>
      </c>
      <c r="I1973" s="107" t="s">
        <v>2768</v>
      </c>
    </row>
    <row r="1974" spans="5:9" ht="15" x14ac:dyDescent="0.25">
      <c r="E1974">
        <v>102180</v>
      </c>
      <c r="F1974" t="s">
        <v>20614</v>
      </c>
      <c r="H1974" s="107" t="s">
        <v>2769</v>
      </c>
      <c r="I1974" s="107" t="s">
        <v>2770</v>
      </c>
    </row>
    <row r="1975" spans="5:9" ht="15" x14ac:dyDescent="0.25">
      <c r="E1975">
        <v>102181</v>
      </c>
      <c r="F1975" t="s">
        <v>20615</v>
      </c>
      <c r="H1975" s="107" t="s">
        <v>2771</v>
      </c>
      <c r="I1975" s="107" t="s">
        <v>2772</v>
      </c>
    </row>
    <row r="1976" spans="5:9" ht="15" x14ac:dyDescent="0.25">
      <c r="E1976">
        <v>102182</v>
      </c>
      <c r="F1976" t="s">
        <v>20616</v>
      </c>
      <c r="H1976" s="107" t="s">
        <v>2773</v>
      </c>
      <c r="I1976" s="107" t="s">
        <v>2774</v>
      </c>
    </row>
    <row r="1977" spans="5:9" ht="15" x14ac:dyDescent="0.25">
      <c r="E1977">
        <v>102183</v>
      </c>
      <c r="F1977" t="s">
        <v>20617</v>
      </c>
      <c r="H1977" s="107" t="s">
        <v>2775</v>
      </c>
      <c r="I1977" s="107" t="s">
        <v>2776</v>
      </c>
    </row>
    <row r="1978" spans="5:9" ht="15" x14ac:dyDescent="0.25">
      <c r="E1978">
        <v>102184</v>
      </c>
      <c r="F1978" t="s">
        <v>20618</v>
      </c>
      <c r="H1978" s="107" t="s">
        <v>2777</v>
      </c>
      <c r="I1978" s="107" t="s">
        <v>2778</v>
      </c>
    </row>
    <row r="1979" spans="5:9" ht="15" x14ac:dyDescent="0.25">
      <c r="E1979">
        <v>102186</v>
      </c>
      <c r="F1979" t="s">
        <v>20619</v>
      </c>
      <c r="H1979" s="107" t="s">
        <v>2779</v>
      </c>
      <c r="I1979" s="107" t="s">
        <v>2780</v>
      </c>
    </row>
    <row r="1980" spans="5:9" ht="15" x14ac:dyDescent="0.25">
      <c r="E1980">
        <v>102187</v>
      </c>
      <c r="F1980" t="s">
        <v>20620</v>
      </c>
      <c r="H1980" s="107" t="s">
        <v>2781</v>
      </c>
      <c r="I1980" s="107" t="s">
        <v>2782</v>
      </c>
    </row>
    <row r="1981" spans="5:9" ht="15" x14ac:dyDescent="0.25">
      <c r="E1981">
        <v>102188</v>
      </c>
      <c r="F1981" t="s">
        <v>1272</v>
      </c>
      <c r="H1981" s="107" t="s">
        <v>2783</v>
      </c>
      <c r="I1981" s="107" t="s">
        <v>2784</v>
      </c>
    </row>
    <row r="1982" spans="5:9" ht="15" x14ac:dyDescent="0.25">
      <c r="E1982">
        <v>102189</v>
      </c>
      <c r="F1982" t="s">
        <v>20621</v>
      </c>
      <c r="H1982" s="107" t="s">
        <v>2785</v>
      </c>
      <c r="I1982" s="107" t="s">
        <v>2786</v>
      </c>
    </row>
    <row r="1983" spans="5:9" ht="15" x14ac:dyDescent="0.25">
      <c r="E1983">
        <v>102191</v>
      </c>
      <c r="F1983" t="s">
        <v>20622</v>
      </c>
      <c r="H1983" s="107" t="s">
        <v>2787</v>
      </c>
      <c r="I1983" s="107" t="s">
        <v>2788</v>
      </c>
    </row>
    <row r="1984" spans="5:9" ht="15" x14ac:dyDescent="0.25">
      <c r="E1984">
        <v>102192</v>
      </c>
      <c r="F1984" t="s">
        <v>20623</v>
      </c>
      <c r="H1984" s="107" t="s">
        <v>2789</v>
      </c>
      <c r="I1984" s="107" t="s">
        <v>2790</v>
      </c>
    </row>
    <row r="1985" spans="5:9" ht="15" x14ac:dyDescent="0.25">
      <c r="E1985">
        <v>102193</v>
      </c>
      <c r="F1985" t="s">
        <v>20624</v>
      </c>
      <c r="H1985" s="107" t="s">
        <v>2791</v>
      </c>
      <c r="I1985" s="107" t="s">
        <v>2792</v>
      </c>
    </row>
    <row r="1986" spans="5:9" ht="15" x14ac:dyDescent="0.25">
      <c r="E1986">
        <v>102195</v>
      </c>
      <c r="F1986" t="s">
        <v>20625</v>
      </c>
      <c r="H1986" s="107" t="s">
        <v>2793</v>
      </c>
      <c r="I1986" s="107" t="s">
        <v>2794</v>
      </c>
    </row>
    <row r="1987" spans="5:9" ht="15" x14ac:dyDescent="0.25">
      <c r="E1987">
        <v>102196</v>
      </c>
      <c r="F1987" t="s">
        <v>23834</v>
      </c>
      <c r="H1987" s="107" t="s">
        <v>2795</v>
      </c>
      <c r="I1987" s="107" t="s">
        <v>2796</v>
      </c>
    </row>
    <row r="1988" spans="5:9" ht="15" x14ac:dyDescent="0.25">
      <c r="E1988">
        <v>102197</v>
      </c>
      <c r="F1988" t="s">
        <v>20626</v>
      </c>
      <c r="H1988" s="107" t="s">
        <v>2797</v>
      </c>
      <c r="I1988" s="107" t="s">
        <v>2798</v>
      </c>
    </row>
    <row r="1989" spans="5:9" ht="15" x14ac:dyDescent="0.25">
      <c r="E1989">
        <v>102198</v>
      </c>
      <c r="F1989" t="s">
        <v>20627</v>
      </c>
      <c r="H1989" s="107" t="s">
        <v>2799</v>
      </c>
      <c r="I1989" s="107" t="s">
        <v>2800</v>
      </c>
    </row>
    <row r="1990" spans="5:9" ht="15" x14ac:dyDescent="0.25">
      <c r="E1990">
        <v>102199</v>
      </c>
      <c r="F1990" t="s">
        <v>23835</v>
      </c>
      <c r="H1990" s="107" t="s">
        <v>2801</v>
      </c>
      <c r="I1990" s="107" t="s">
        <v>2802</v>
      </c>
    </row>
    <row r="1991" spans="5:9" ht="15" x14ac:dyDescent="0.25">
      <c r="E1991">
        <v>102200</v>
      </c>
      <c r="F1991" t="s">
        <v>20628</v>
      </c>
      <c r="H1991" s="107" t="s">
        <v>2803</v>
      </c>
      <c r="I1991" s="107" t="s">
        <v>2804</v>
      </c>
    </row>
    <row r="1992" spans="5:9" ht="15" x14ac:dyDescent="0.25">
      <c r="E1992">
        <v>102201</v>
      </c>
      <c r="F1992" t="s">
        <v>20629</v>
      </c>
      <c r="H1992" s="107" t="s">
        <v>2805</v>
      </c>
      <c r="I1992" s="107" t="s">
        <v>2806</v>
      </c>
    </row>
    <row r="1993" spans="5:9" ht="15" x14ac:dyDescent="0.25">
      <c r="E1993">
        <v>102202</v>
      </c>
      <c r="F1993" t="s">
        <v>20630</v>
      </c>
      <c r="H1993" s="107" t="s">
        <v>2807</v>
      </c>
      <c r="I1993" s="107" t="s">
        <v>2808</v>
      </c>
    </row>
    <row r="1994" spans="5:9" ht="15" x14ac:dyDescent="0.25">
      <c r="E1994">
        <v>102204</v>
      </c>
      <c r="F1994" t="s">
        <v>20631</v>
      </c>
      <c r="H1994" s="107" t="s">
        <v>2809</v>
      </c>
      <c r="I1994" s="107" t="s">
        <v>2810</v>
      </c>
    </row>
    <row r="1995" spans="5:9" ht="15" x14ac:dyDescent="0.25">
      <c r="E1995">
        <v>102205</v>
      </c>
      <c r="F1995" t="s">
        <v>18998</v>
      </c>
      <c r="H1995" s="107" t="s">
        <v>2811</v>
      </c>
      <c r="I1995" s="107" t="s">
        <v>2812</v>
      </c>
    </row>
    <row r="1996" spans="5:9" ht="15" x14ac:dyDescent="0.25">
      <c r="E1996">
        <v>102206</v>
      </c>
      <c r="F1996" t="s">
        <v>20632</v>
      </c>
      <c r="H1996" s="107" t="s">
        <v>2813</v>
      </c>
      <c r="I1996" s="107" t="s">
        <v>2814</v>
      </c>
    </row>
    <row r="1997" spans="5:9" ht="15" x14ac:dyDescent="0.25">
      <c r="E1997">
        <v>102207</v>
      </c>
      <c r="F1997" t="s">
        <v>20633</v>
      </c>
      <c r="H1997" s="107" t="s">
        <v>2815</v>
      </c>
      <c r="I1997" s="107" t="s">
        <v>2816</v>
      </c>
    </row>
    <row r="1998" spans="5:9" ht="15" x14ac:dyDescent="0.25">
      <c r="E1998">
        <v>102208</v>
      </c>
      <c r="F1998" t="s">
        <v>20634</v>
      </c>
      <c r="H1998" s="107" t="s">
        <v>2817</v>
      </c>
      <c r="I1998" s="107" t="s">
        <v>2818</v>
      </c>
    </row>
    <row r="1999" spans="5:9" ht="15" x14ac:dyDescent="0.25">
      <c r="E1999">
        <v>102209</v>
      </c>
      <c r="F1999" t="s">
        <v>20635</v>
      </c>
      <c r="H1999" s="107" t="s">
        <v>2819</v>
      </c>
      <c r="I1999" s="107" t="s">
        <v>2820</v>
      </c>
    </row>
    <row r="2000" spans="5:9" ht="15" x14ac:dyDescent="0.25">
      <c r="E2000">
        <v>102210</v>
      </c>
      <c r="F2000" t="s">
        <v>20636</v>
      </c>
      <c r="H2000" s="107" t="s">
        <v>2821</v>
      </c>
      <c r="I2000" s="107" t="s">
        <v>2822</v>
      </c>
    </row>
    <row r="2001" spans="5:9" ht="15" x14ac:dyDescent="0.25">
      <c r="E2001">
        <v>102212</v>
      </c>
      <c r="F2001" t="s">
        <v>20637</v>
      </c>
      <c r="H2001" s="107" t="s">
        <v>2823</v>
      </c>
      <c r="I2001" s="107" t="s">
        <v>2824</v>
      </c>
    </row>
    <row r="2002" spans="5:9" ht="15" x14ac:dyDescent="0.25">
      <c r="E2002">
        <v>102213</v>
      </c>
      <c r="F2002" t="s">
        <v>20638</v>
      </c>
      <c r="H2002" s="107" t="s">
        <v>2825</v>
      </c>
      <c r="I2002" s="107" t="s">
        <v>2826</v>
      </c>
    </row>
    <row r="2003" spans="5:9" ht="15" x14ac:dyDescent="0.25">
      <c r="E2003">
        <v>102214</v>
      </c>
      <c r="F2003" t="s">
        <v>20639</v>
      </c>
      <c r="H2003" s="107" t="s">
        <v>2827</v>
      </c>
      <c r="I2003" s="107" t="s">
        <v>2828</v>
      </c>
    </row>
    <row r="2004" spans="5:9" ht="15" x14ac:dyDescent="0.25">
      <c r="E2004">
        <v>102215</v>
      </c>
      <c r="F2004" t="s">
        <v>20640</v>
      </c>
      <c r="H2004" s="107" t="s">
        <v>2829</v>
      </c>
      <c r="I2004" s="107" t="s">
        <v>2830</v>
      </c>
    </row>
    <row r="2005" spans="5:9" ht="15" x14ac:dyDescent="0.25">
      <c r="E2005">
        <v>102216</v>
      </c>
      <c r="F2005" t="s">
        <v>20641</v>
      </c>
      <c r="H2005" s="107" t="s">
        <v>2831</v>
      </c>
      <c r="I2005" s="107" t="s">
        <v>2832</v>
      </c>
    </row>
    <row r="2006" spans="5:9" ht="15" x14ac:dyDescent="0.25">
      <c r="E2006">
        <v>102217</v>
      </c>
      <c r="F2006" t="s">
        <v>20642</v>
      </c>
      <c r="H2006" s="107" t="s">
        <v>2833</v>
      </c>
      <c r="I2006" s="107" t="s">
        <v>2834</v>
      </c>
    </row>
    <row r="2007" spans="5:9" ht="15" x14ac:dyDescent="0.25">
      <c r="E2007">
        <v>102218</v>
      </c>
      <c r="F2007" t="s">
        <v>20643</v>
      </c>
      <c r="H2007" s="107" t="s">
        <v>2835</v>
      </c>
      <c r="I2007" s="107" t="s">
        <v>2836</v>
      </c>
    </row>
    <row r="2008" spans="5:9" ht="15" x14ac:dyDescent="0.25">
      <c r="E2008">
        <v>102219</v>
      </c>
      <c r="F2008" t="s">
        <v>20644</v>
      </c>
      <c r="H2008" s="107" t="s">
        <v>2837</v>
      </c>
      <c r="I2008" s="107" t="s">
        <v>2838</v>
      </c>
    </row>
    <row r="2009" spans="5:9" ht="15" x14ac:dyDescent="0.25">
      <c r="E2009">
        <v>102220</v>
      </c>
      <c r="F2009" t="s">
        <v>20645</v>
      </c>
      <c r="H2009" s="107" t="s">
        <v>2839</v>
      </c>
      <c r="I2009" s="107" t="s">
        <v>2840</v>
      </c>
    </row>
    <row r="2010" spans="5:9" ht="15" x14ac:dyDescent="0.25">
      <c r="E2010">
        <v>102221</v>
      </c>
      <c r="F2010" t="s">
        <v>20646</v>
      </c>
      <c r="H2010" s="107" t="s">
        <v>2841</v>
      </c>
      <c r="I2010" s="107" t="s">
        <v>2842</v>
      </c>
    </row>
    <row r="2011" spans="5:9" ht="15" x14ac:dyDescent="0.25">
      <c r="E2011">
        <v>102222</v>
      </c>
      <c r="F2011" t="s">
        <v>20647</v>
      </c>
      <c r="H2011" s="107" t="s">
        <v>2843</v>
      </c>
      <c r="I2011" s="107" t="s">
        <v>2844</v>
      </c>
    </row>
    <row r="2012" spans="5:9" ht="15" x14ac:dyDescent="0.25">
      <c r="E2012">
        <v>102223</v>
      </c>
      <c r="F2012" t="s">
        <v>1307</v>
      </c>
      <c r="H2012" s="107" t="s">
        <v>2845</v>
      </c>
      <c r="I2012" s="107" t="s">
        <v>2846</v>
      </c>
    </row>
    <row r="2013" spans="5:9" ht="15" x14ac:dyDescent="0.25">
      <c r="E2013">
        <v>102225</v>
      </c>
      <c r="F2013" t="s">
        <v>20648</v>
      </c>
      <c r="H2013" s="107" t="s">
        <v>2847</v>
      </c>
      <c r="I2013" s="107" t="s">
        <v>2848</v>
      </c>
    </row>
    <row r="2014" spans="5:9" ht="15" x14ac:dyDescent="0.25">
      <c r="E2014">
        <v>102226</v>
      </c>
      <c r="F2014" t="s">
        <v>20649</v>
      </c>
      <c r="H2014" s="107" t="s">
        <v>2849</v>
      </c>
      <c r="I2014" s="107" t="s">
        <v>2850</v>
      </c>
    </row>
    <row r="2015" spans="5:9" ht="15" x14ac:dyDescent="0.25">
      <c r="E2015">
        <v>102227</v>
      </c>
      <c r="F2015" t="s">
        <v>20650</v>
      </c>
      <c r="H2015" s="107" t="s">
        <v>2851</v>
      </c>
      <c r="I2015" s="107" t="s">
        <v>2852</v>
      </c>
    </row>
    <row r="2016" spans="5:9" ht="15" x14ac:dyDescent="0.25">
      <c r="E2016">
        <v>102228</v>
      </c>
      <c r="F2016" t="s">
        <v>20651</v>
      </c>
      <c r="H2016" s="107" t="s">
        <v>2853</v>
      </c>
      <c r="I2016" s="107" t="s">
        <v>2854</v>
      </c>
    </row>
    <row r="2017" spans="5:9" ht="15" x14ac:dyDescent="0.25">
      <c r="E2017">
        <v>102230</v>
      </c>
      <c r="F2017" t="s">
        <v>23836</v>
      </c>
      <c r="H2017" s="107" t="s">
        <v>2855</v>
      </c>
      <c r="I2017" s="107" t="s">
        <v>1829</v>
      </c>
    </row>
    <row r="2018" spans="5:9" ht="15" x14ac:dyDescent="0.25">
      <c r="E2018">
        <v>102231</v>
      </c>
      <c r="F2018" t="s">
        <v>20652</v>
      </c>
      <c r="H2018" s="107" t="s">
        <v>2856</v>
      </c>
      <c r="I2018" s="107" t="s">
        <v>2857</v>
      </c>
    </row>
    <row r="2019" spans="5:9" ht="15" x14ac:dyDescent="0.25">
      <c r="E2019">
        <v>102232</v>
      </c>
      <c r="F2019" t="s">
        <v>20653</v>
      </c>
      <c r="H2019" s="107" t="s">
        <v>2858</v>
      </c>
      <c r="I2019" s="107" t="s">
        <v>2859</v>
      </c>
    </row>
    <row r="2020" spans="5:9" ht="15" x14ac:dyDescent="0.25">
      <c r="E2020">
        <v>102233</v>
      </c>
      <c r="F2020" t="s">
        <v>20654</v>
      </c>
      <c r="H2020" s="107" t="s">
        <v>2860</v>
      </c>
      <c r="I2020" s="107" t="s">
        <v>2861</v>
      </c>
    </row>
    <row r="2021" spans="5:9" ht="15" x14ac:dyDescent="0.25">
      <c r="E2021">
        <v>102234</v>
      </c>
      <c r="F2021" t="s">
        <v>23837</v>
      </c>
      <c r="H2021" s="107" t="s">
        <v>2862</v>
      </c>
      <c r="I2021" s="107" t="s">
        <v>2863</v>
      </c>
    </row>
    <row r="2022" spans="5:9" ht="15" x14ac:dyDescent="0.25">
      <c r="E2022">
        <v>102235</v>
      </c>
      <c r="F2022" t="s">
        <v>20655</v>
      </c>
      <c r="H2022" s="107" t="s">
        <v>2864</v>
      </c>
      <c r="I2022" s="107" t="s">
        <v>1841</v>
      </c>
    </row>
    <row r="2023" spans="5:9" ht="15" x14ac:dyDescent="0.25">
      <c r="E2023">
        <v>102236</v>
      </c>
      <c r="F2023" t="s">
        <v>20656</v>
      </c>
      <c r="H2023" s="107" t="s">
        <v>2865</v>
      </c>
      <c r="I2023" s="107" t="s">
        <v>2866</v>
      </c>
    </row>
    <row r="2024" spans="5:9" ht="15" x14ac:dyDescent="0.25">
      <c r="E2024">
        <v>102237</v>
      </c>
      <c r="F2024" t="s">
        <v>20657</v>
      </c>
      <c r="H2024" s="107" t="s">
        <v>2867</v>
      </c>
      <c r="I2024" s="107" t="s">
        <v>2868</v>
      </c>
    </row>
    <row r="2025" spans="5:9" ht="15" x14ac:dyDescent="0.25">
      <c r="E2025">
        <v>102238</v>
      </c>
      <c r="F2025" t="s">
        <v>20658</v>
      </c>
      <c r="H2025" s="107" t="s">
        <v>2869</v>
      </c>
      <c r="I2025" s="107" t="s">
        <v>2870</v>
      </c>
    </row>
    <row r="2026" spans="5:9" ht="15" x14ac:dyDescent="0.25">
      <c r="E2026">
        <v>102239</v>
      </c>
      <c r="F2026" t="s">
        <v>20659</v>
      </c>
      <c r="H2026" s="107" t="s">
        <v>2871</v>
      </c>
      <c r="I2026" s="107" t="s">
        <v>2872</v>
      </c>
    </row>
    <row r="2027" spans="5:9" ht="15" x14ac:dyDescent="0.25">
      <c r="E2027">
        <v>102240</v>
      </c>
      <c r="F2027" t="s">
        <v>20660</v>
      </c>
      <c r="H2027" s="107" t="s">
        <v>2873</v>
      </c>
      <c r="I2027" s="107" t="s">
        <v>2874</v>
      </c>
    </row>
    <row r="2028" spans="5:9" ht="15" x14ac:dyDescent="0.25">
      <c r="E2028">
        <v>102241</v>
      </c>
      <c r="F2028" t="s">
        <v>23838</v>
      </c>
      <c r="H2028" s="107" t="s">
        <v>2875</v>
      </c>
      <c r="I2028" s="107" t="s">
        <v>2876</v>
      </c>
    </row>
    <row r="2029" spans="5:9" ht="15" x14ac:dyDescent="0.25">
      <c r="E2029">
        <v>102242</v>
      </c>
      <c r="F2029" t="s">
        <v>20661</v>
      </c>
      <c r="H2029" s="107" t="s">
        <v>2877</v>
      </c>
      <c r="I2029" s="107" t="s">
        <v>2878</v>
      </c>
    </row>
    <row r="2030" spans="5:9" ht="15" x14ac:dyDescent="0.25">
      <c r="E2030">
        <v>102243</v>
      </c>
      <c r="F2030" t="s">
        <v>20662</v>
      </c>
      <c r="H2030" s="107" t="s">
        <v>2879</v>
      </c>
      <c r="I2030" s="107" t="s">
        <v>2880</v>
      </c>
    </row>
    <row r="2031" spans="5:9" ht="15" x14ac:dyDescent="0.25">
      <c r="E2031">
        <v>102244</v>
      </c>
      <c r="F2031" t="s">
        <v>20663</v>
      </c>
      <c r="H2031" s="107" t="s">
        <v>2881</v>
      </c>
      <c r="I2031" s="107" t="s">
        <v>2882</v>
      </c>
    </row>
    <row r="2032" spans="5:9" ht="15" x14ac:dyDescent="0.25">
      <c r="E2032">
        <v>102245</v>
      </c>
      <c r="F2032" t="s">
        <v>23839</v>
      </c>
      <c r="H2032" s="107" t="s">
        <v>2883</v>
      </c>
      <c r="I2032" s="107" t="s">
        <v>13540</v>
      </c>
    </row>
    <row r="2033" spans="5:9" ht="15" x14ac:dyDescent="0.25">
      <c r="E2033">
        <v>102246</v>
      </c>
      <c r="F2033" t="s">
        <v>20664</v>
      </c>
      <c r="H2033" s="107" t="s">
        <v>2884</v>
      </c>
      <c r="I2033" s="107" t="s">
        <v>2885</v>
      </c>
    </row>
    <row r="2034" spans="5:9" ht="15" x14ac:dyDescent="0.25">
      <c r="E2034">
        <v>102247</v>
      </c>
      <c r="F2034" t="s">
        <v>20665</v>
      </c>
      <c r="H2034" s="107" t="s">
        <v>2886</v>
      </c>
      <c r="I2034" s="107" t="s">
        <v>2887</v>
      </c>
    </row>
    <row r="2035" spans="5:9" ht="15" x14ac:dyDescent="0.25">
      <c r="E2035">
        <v>102249</v>
      </c>
      <c r="F2035" t="s">
        <v>20666</v>
      </c>
      <c r="H2035" s="107" t="s">
        <v>2888</v>
      </c>
      <c r="I2035" s="107" t="s">
        <v>2889</v>
      </c>
    </row>
    <row r="2036" spans="5:9" ht="15" x14ac:dyDescent="0.25">
      <c r="E2036">
        <v>102250</v>
      </c>
      <c r="F2036" t="s">
        <v>20667</v>
      </c>
      <c r="H2036" s="107" t="s">
        <v>2890</v>
      </c>
      <c r="I2036" s="107" t="s">
        <v>13541</v>
      </c>
    </row>
    <row r="2037" spans="5:9" ht="15" x14ac:dyDescent="0.25">
      <c r="E2037">
        <v>102251</v>
      </c>
      <c r="F2037" t="s">
        <v>20668</v>
      </c>
      <c r="H2037" s="107" t="s">
        <v>2891</v>
      </c>
      <c r="I2037" s="107" t="s">
        <v>2892</v>
      </c>
    </row>
    <row r="2038" spans="5:9" ht="15" x14ac:dyDescent="0.25">
      <c r="E2038">
        <v>102252</v>
      </c>
      <c r="F2038" t="s">
        <v>20669</v>
      </c>
      <c r="H2038" s="107" t="s">
        <v>2893</v>
      </c>
      <c r="I2038" s="107" t="s">
        <v>2894</v>
      </c>
    </row>
    <row r="2039" spans="5:9" ht="15" x14ac:dyDescent="0.25">
      <c r="E2039">
        <v>102253</v>
      </c>
      <c r="F2039" t="s">
        <v>20670</v>
      </c>
      <c r="H2039" s="107" t="s">
        <v>2895</v>
      </c>
      <c r="I2039" s="107" t="s">
        <v>2896</v>
      </c>
    </row>
    <row r="2040" spans="5:9" ht="15" x14ac:dyDescent="0.25">
      <c r="E2040">
        <v>102254</v>
      </c>
      <c r="F2040" t="s">
        <v>23840</v>
      </c>
      <c r="H2040" s="107" t="s">
        <v>2897</v>
      </c>
      <c r="I2040" s="107" t="s">
        <v>2898</v>
      </c>
    </row>
    <row r="2041" spans="5:9" ht="15" x14ac:dyDescent="0.25">
      <c r="E2041">
        <v>102255</v>
      </c>
      <c r="F2041" t="s">
        <v>20671</v>
      </c>
      <c r="H2041" s="107" t="s">
        <v>2899</v>
      </c>
      <c r="I2041" s="107" t="s">
        <v>2900</v>
      </c>
    </row>
    <row r="2042" spans="5:9" ht="15" x14ac:dyDescent="0.25">
      <c r="E2042">
        <v>102256</v>
      </c>
      <c r="F2042" t="s">
        <v>20672</v>
      </c>
      <c r="H2042" s="107" t="s">
        <v>2901</v>
      </c>
      <c r="I2042" s="107" t="s">
        <v>2902</v>
      </c>
    </row>
    <row r="2043" spans="5:9" ht="15" x14ac:dyDescent="0.25">
      <c r="E2043">
        <v>102257</v>
      </c>
      <c r="F2043" t="s">
        <v>20673</v>
      </c>
      <c r="H2043" s="107" t="s">
        <v>2903</v>
      </c>
      <c r="I2043" s="107" t="s">
        <v>2904</v>
      </c>
    </row>
    <row r="2044" spans="5:9" ht="15" x14ac:dyDescent="0.25">
      <c r="E2044">
        <v>102258</v>
      </c>
      <c r="F2044" t="s">
        <v>20674</v>
      </c>
      <c r="H2044" s="107" t="s">
        <v>2905</v>
      </c>
      <c r="I2044" s="107" t="s">
        <v>2906</v>
      </c>
    </row>
    <row r="2045" spans="5:9" ht="15" x14ac:dyDescent="0.25">
      <c r="E2045">
        <v>102259</v>
      </c>
      <c r="F2045" t="s">
        <v>20675</v>
      </c>
      <c r="H2045" s="107" t="s">
        <v>2907</v>
      </c>
      <c r="I2045" s="107" t="s">
        <v>2908</v>
      </c>
    </row>
    <row r="2046" spans="5:9" ht="15" x14ac:dyDescent="0.25">
      <c r="E2046">
        <v>102260</v>
      </c>
      <c r="F2046" t="s">
        <v>20676</v>
      </c>
      <c r="H2046" s="107" t="s">
        <v>2909</v>
      </c>
      <c r="I2046" s="107" t="s">
        <v>2910</v>
      </c>
    </row>
    <row r="2047" spans="5:9" ht="15" x14ac:dyDescent="0.25">
      <c r="E2047">
        <v>102261</v>
      </c>
      <c r="F2047" t="s">
        <v>20677</v>
      </c>
      <c r="H2047" s="107" t="s">
        <v>2911</v>
      </c>
      <c r="I2047" s="107" t="s">
        <v>2912</v>
      </c>
    </row>
    <row r="2048" spans="5:9" ht="15" x14ac:dyDescent="0.25">
      <c r="E2048">
        <v>102262</v>
      </c>
      <c r="F2048" t="s">
        <v>20678</v>
      </c>
      <c r="H2048" s="107" t="s">
        <v>2913</v>
      </c>
      <c r="I2048" s="107" t="s">
        <v>2914</v>
      </c>
    </row>
    <row r="2049" spans="5:9" ht="15" x14ac:dyDescent="0.25">
      <c r="E2049">
        <v>102264</v>
      </c>
      <c r="F2049" t="s">
        <v>20679</v>
      </c>
      <c r="H2049" s="107" t="s">
        <v>2915</v>
      </c>
      <c r="I2049" s="107" t="s">
        <v>2916</v>
      </c>
    </row>
    <row r="2050" spans="5:9" ht="15" x14ac:dyDescent="0.25">
      <c r="E2050">
        <v>102265</v>
      </c>
      <c r="F2050" t="s">
        <v>20680</v>
      </c>
      <c r="H2050" s="107" t="s">
        <v>2917</v>
      </c>
      <c r="I2050" s="107" t="s">
        <v>2918</v>
      </c>
    </row>
    <row r="2051" spans="5:9" ht="15" x14ac:dyDescent="0.25">
      <c r="E2051">
        <v>102266</v>
      </c>
      <c r="F2051" t="s">
        <v>20681</v>
      </c>
      <c r="H2051" s="107" t="s">
        <v>2919</v>
      </c>
      <c r="I2051" s="107" t="s">
        <v>2920</v>
      </c>
    </row>
    <row r="2052" spans="5:9" ht="15" x14ac:dyDescent="0.25">
      <c r="E2052">
        <v>102267</v>
      </c>
      <c r="F2052" t="s">
        <v>20682</v>
      </c>
      <c r="H2052" s="107" t="s">
        <v>2921</v>
      </c>
      <c r="I2052" s="107" t="s">
        <v>2922</v>
      </c>
    </row>
    <row r="2053" spans="5:9" ht="15" x14ac:dyDescent="0.25">
      <c r="E2053">
        <v>102268</v>
      </c>
      <c r="F2053" t="s">
        <v>23841</v>
      </c>
      <c r="H2053" s="107" t="s">
        <v>2923</v>
      </c>
      <c r="I2053" s="107" t="s">
        <v>2924</v>
      </c>
    </row>
    <row r="2054" spans="5:9" ht="15" x14ac:dyDescent="0.25">
      <c r="E2054">
        <v>102269</v>
      </c>
      <c r="F2054" t="s">
        <v>23842</v>
      </c>
      <c r="H2054" s="107" t="s">
        <v>2925</v>
      </c>
      <c r="I2054" s="107" t="s">
        <v>2926</v>
      </c>
    </row>
    <row r="2055" spans="5:9" ht="15" x14ac:dyDescent="0.25">
      <c r="E2055">
        <v>102270</v>
      </c>
      <c r="F2055" t="s">
        <v>20683</v>
      </c>
      <c r="H2055" s="107" t="s">
        <v>2927</v>
      </c>
      <c r="I2055" s="107" t="s">
        <v>2928</v>
      </c>
    </row>
    <row r="2056" spans="5:9" ht="15" x14ac:dyDescent="0.25">
      <c r="E2056">
        <v>102271</v>
      </c>
      <c r="F2056" t="s">
        <v>20684</v>
      </c>
      <c r="H2056" s="107" t="s">
        <v>2929</v>
      </c>
      <c r="I2056" s="107" t="s">
        <v>2930</v>
      </c>
    </row>
    <row r="2057" spans="5:9" ht="15" x14ac:dyDescent="0.25">
      <c r="E2057">
        <v>102272</v>
      </c>
      <c r="F2057" t="s">
        <v>20685</v>
      </c>
      <c r="H2057" s="107" t="s">
        <v>2931</v>
      </c>
      <c r="I2057" s="107" t="s">
        <v>2932</v>
      </c>
    </row>
    <row r="2058" spans="5:9" ht="15" x14ac:dyDescent="0.25">
      <c r="E2058">
        <v>102273</v>
      </c>
      <c r="F2058" t="s">
        <v>20686</v>
      </c>
      <c r="H2058" s="107" t="s">
        <v>2933</v>
      </c>
      <c r="I2058" s="107" t="s">
        <v>13542</v>
      </c>
    </row>
    <row r="2059" spans="5:9" ht="15" x14ac:dyDescent="0.25">
      <c r="E2059">
        <v>102274</v>
      </c>
      <c r="F2059" t="s">
        <v>1352</v>
      </c>
      <c r="H2059" s="107" t="s">
        <v>2934</v>
      </c>
      <c r="I2059" s="107" t="s">
        <v>13543</v>
      </c>
    </row>
    <row r="2060" spans="5:9" ht="15" x14ac:dyDescent="0.25">
      <c r="E2060">
        <v>102275</v>
      </c>
      <c r="F2060" t="s">
        <v>20687</v>
      </c>
      <c r="H2060" s="107" t="s">
        <v>2935</v>
      </c>
      <c r="I2060" s="107" t="s">
        <v>13544</v>
      </c>
    </row>
    <row r="2061" spans="5:9" ht="15" x14ac:dyDescent="0.25">
      <c r="E2061">
        <v>102276</v>
      </c>
      <c r="F2061" t="s">
        <v>20688</v>
      </c>
      <c r="H2061" s="107" t="s">
        <v>2936</v>
      </c>
      <c r="I2061" s="107" t="s">
        <v>13545</v>
      </c>
    </row>
    <row r="2062" spans="5:9" ht="15" x14ac:dyDescent="0.25">
      <c r="E2062">
        <v>102277</v>
      </c>
      <c r="F2062" t="s">
        <v>20689</v>
      </c>
      <c r="H2062" s="107" t="s">
        <v>2937</v>
      </c>
      <c r="I2062" s="107" t="s">
        <v>13546</v>
      </c>
    </row>
    <row r="2063" spans="5:9" ht="15" x14ac:dyDescent="0.25">
      <c r="E2063">
        <v>102278</v>
      </c>
      <c r="F2063" t="s">
        <v>20690</v>
      </c>
      <c r="H2063" s="107" t="s">
        <v>2938</v>
      </c>
      <c r="I2063" s="107" t="s">
        <v>13547</v>
      </c>
    </row>
    <row r="2064" spans="5:9" ht="15" x14ac:dyDescent="0.25">
      <c r="E2064">
        <v>102279</v>
      </c>
      <c r="F2064" t="s">
        <v>20691</v>
      </c>
      <c r="H2064" s="107" t="s">
        <v>2939</v>
      </c>
      <c r="I2064" s="107" t="s">
        <v>13548</v>
      </c>
    </row>
    <row r="2065" spans="5:9" ht="15" x14ac:dyDescent="0.25">
      <c r="E2065">
        <v>102281</v>
      </c>
      <c r="F2065" t="s">
        <v>20692</v>
      </c>
      <c r="H2065" s="107" t="s">
        <v>2940</v>
      </c>
      <c r="I2065" s="107" t="s">
        <v>13549</v>
      </c>
    </row>
    <row r="2066" spans="5:9" ht="15" x14ac:dyDescent="0.25">
      <c r="E2066">
        <v>102282</v>
      </c>
      <c r="F2066" t="s">
        <v>20693</v>
      </c>
      <c r="H2066" s="107" t="s">
        <v>2941</v>
      </c>
      <c r="I2066" s="107" t="s">
        <v>13550</v>
      </c>
    </row>
    <row r="2067" spans="5:9" ht="15" x14ac:dyDescent="0.25">
      <c r="E2067">
        <v>102283</v>
      </c>
      <c r="F2067" t="s">
        <v>23843</v>
      </c>
      <c r="H2067" s="107" t="s">
        <v>2942</v>
      </c>
      <c r="I2067" s="107" t="s">
        <v>13551</v>
      </c>
    </row>
    <row r="2068" spans="5:9" ht="15" x14ac:dyDescent="0.25">
      <c r="E2068">
        <v>102284</v>
      </c>
      <c r="F2068" t="s">
        <v>20694</v>
      </c>
      <c r="H2068" s="107" t="s">
        <v>2943</v>
      </c>
      <c r="I2068" s="107" t="s">
        <v>13552</v>
      </c>
    </row>
    <row r="2069" spans="5:9" ht="15" x14ac:dyDescent="0.25">
      <c r="E2069">
        <v>102285</v>
      </c>
      <c r="F2069" t="s">
        <v>20695</v>
      </c>
      <c r="H2069" s="107" t="s">
        <v>2944</v>
      </c>
      <c r="I2069" s="107" t="s">
        <v>13553</v>
      </c>
    </row>
    <row r="2070" spans="5:9" ht="15" x14ac:dyDescent="0.25">
      <c r="E2070">
        <v>102286</v>
      </c>
      <c r="F2070" t="s">
        <v>20696</v>
      </c>
      <c r="H2070" s="107" t="s">
        <v>2945</v>
      </c>
      <c r="I2070" s="107" t="s">
        <v>13554</v>
      </c>
    </row>
    <row r="2071" spans="5:9" ht="15" x14ac:dyDescent="0.25">
      <c r="E2071">
        <v>102287</v>
      </c>
      <c r="F2071" t="s">
        <v>23844</v>
      </c>
      <c r="H2071" s="107" t="s">
        <v>2946</v>
      </c>
      <c r="I2071" s="107" t="s">
        <v>13555</v>
      </c>
    </row>
    <row r="2072" spans="5:9" ht="15" x14ac:dyDescent="0.25">
      <c r="E2072">
        <v>102288</v>
      </c>
      <c r="F2072" t="s">
        <v>23845</v>
      </c>
      <c r="H2072" s="107" t="s">
        <v>2947</v>
      </c>
      <c r="I2072" s="107" t="s">
        <v>13556</v>
      </c>
    </row>
    <row r="2073" spans="5:9" ht="15" x14ac:dyDescent="0.25">
      <c r="E2073">
        <v>102289</v>
      </c>
      <c r="F2073" t="s">
        <v>20697</v>
      </c>
      <c r="H2073" s="107" t="s">
        <v>2948</v>
      </c>
      <c r="I2073" s="107" t="s">
        <v>13557</v>
      </c>
    </row>
    <row r="2074" spans="5:9" ht="15" x14ac:dyDescent="0.25">
      <c r="E2074">
        <v>102290</v>
      </c>
      <c r="F2074" t="s">
        <v>20698</v>
      </c>
      <c r="H2074" s="107" t="s">
        <v>2949</v>
      </c>
      <c r="I2074" s="107" t="s">
        <v>13558</v>
      </c>
    </row>
    <row r="2075" spans="5:9" ht="15" x14ac:dyDescent="0.25">
      <c r="E2075">
        <v>102291</v>
      </c>
      <c r="F2075" t="s">
        <v>20699</v>
      </c>
      <c r="H2075" s="107" t="s">
        <v>2950</v>
      </c>
      <c r="I2075" s="107" t="s">
        <v>13559</v>
      </c>
    </row>
    <row r="2076" spans="5:9" ht="15" x14ac:dyDescent="0.25">
      <c r="E2076">
        <v>102292</v>
      </c>
      <c r="F2076" t="s">
        <v>20700</v>
      </c>
      <c r="H2076" s="107" t="s">
        <v>2951</v>
      </c>
      <c r="I2076" s="107" t="s">
        <v>1239</v>
      </c>
    </row>
    <row r="2077" spans="5:9" ht="15" x14ac:dyDescent="0.25">
      <c r="E2077">
        <v>102293</v>
      </c>
      <c r="F2077" t="s">
        <v>20701</v>
      </c>
      <c r="H2077" s="107" t="s">
        <v>2952</v>
      </c>
      <c r="I2077" s="107" t="s">
        <v>13560</v>
      </c>
    </row>
    <row r="2078" spans="5:9" ht="15" x14ac:dyDescent="0.25">
      <c r="E2078">
        <v>102294</v>
      </c>
      <c r="F2078" t="s">
        <v>20702</v>
      </c>
      <c r="H2078" s="107" t="s">
        <v>2953</v>
      </c>
      <c r="I2078" s="107" t="s">
        <v>13561</v>
      </c>
    </row>
    <row r="2079" spans="5:9" ht="15" x14ac:dyDescent="0.25">
      <c r="E2079">
        <v>102295</v>
      </c>
      <c r="F2079" t="s">
        <v>20703</v>
      </c>
      <c r="H2079" s="107" t="s">
        <v>2954</v>
      </c>
      <c r="I2079" s="107" t="s">
        <v>13562</v>
      </c>
    </row>
    <row r="2080" spans="5:9" ht="15" x14ac:dyDescent="0.25">
      <c r="E2080">
        <v>102296</v>
      </c>
      <c r="F2080" t="s">
        <v>20704</v>
      </c>
      <c r="H2080" s="107" t="s">
        <v>2955</v>
      </c>
      <c r="I2080" s="107" t="s">
        <v>13563</v>
      </c>
    </row>
    <row r="2081" spans="5:9" ht="15" x14ac:dyDescent="0.25">
      <c r="E2081">
        <v>102298</v>
      </c>
      <c r="F2081" t="s">
        <v>20705</v>
      </c>
      <c r="H2081" s="107" t="s">
        <v>2956</v>
      </c>
      <c r="I2081" s="107" t="s">
        <v>13564</v>
      </c>
    </row>
    <row r="2082" spans="5:9" ht="15" x14ac:dyDescent="0.25">
      <c r="E2082">
        <v>102299</v>
      </c>
      <c r="F2082" t="s">
        <v>20706</v>
      </c>
      <c r="H2082" s="107" t="s">
        <v>2957</v>
      </c>
      <c r="I2082" s="107" t="s">
        <v>13565</v>
      </c>
    </row>
    <row r="2083" spans="5:9" ht="15" x14ac:dyDescent="0.25">
      <c r="E2083">
        <v>102301</v>
      </c>
      <c r="F2083" t="s">
        <v>20707</v>
      </c>
      <c r="H2083" s="107" t="s">
        <v>2958</v>
      </c>
      <c r="I2083" s="107" t="s">
        <v>13566</v>
      </c>
    </row>
    <row r="2084" spans="5:9" ht="15" x14ac:dyDescent="0.25">
      <c r="E2084">
        <v>102303</v>
      </c>
      <c r="F2084" t="s">
        <v>20708</v>
      </c>
      <c r="H2084" s="107" t="s">
        <v>2959</v>
      </c>
      <c r="I2084" s="107" t="s">
        <v>13567</v>
      </c>
    </row>
    <row r="2085" spans="5:9" ht="15" x14ac:dyDescent="0.25">
      <c r="E2085">
        <v>102304</v>
      </c>
      <c r="F2085" t="s">
        <v>20709</v>
      </c>
      <c r="H2085" s="107" t="s">
        <v>2960</v>
      </c>
      <c r="I2085" s="107" t="s">
        <v>13568</v>
      </c>
    </row>
    <row r="2086" spans="5:9" ht="15" x14ac:dyDescent="0.25">
      <c r="E2086">
        <v>102305</v>
      </c>
      <c r="F2086" t="s">
        <v>20710</v>
      </c>
      <c r="H2086" s="107" t="s">
        <v>2961</v>
      </c>
      <c r="I2086" s="107" t="s">
        <v>13569</v>
      </c>
    </row>
    <row r="2087" spans="5:9" ht="15" x14ac:dyDescent="0.25">
      <c r="E2087">
        <v>102306</v>
      </c>
      <c r="F2087" t="s">
        <v>20711</v>
      </c>
      <c r="H2087" s="107" t="s">
        <v>2962</v>
      </c>
      <c r="I2087" s="107" t="s">
        <v>13570</v>
      </c>
    </row>
    <row r="2088" spans="5:9" ht="15" x14ac:dyDescent="0.25">
      <c r="E2088">
        <v>102307</v>
      </c>
      <c r="F2088" t="s">
        <v>20712</v>
      </c>
      <c r="H2088" s="107" t="s">
        <v>2963</v>
      </c>
      <c r="I2088" s="107" t="s">
        <v>2964</v>
      </c>
    </row>
    <row r="2089" spans="5:9" ht="15" x14ac:dyDescent="0.25">
      <c r="E2089">
        <v>102308</v>
      </c>
      <c r="F2089" t="s">
        <v>20713</v>
      </c>
      <c r="H2089" s="107" t="s">
        <v>2965</v>
      </c>
      <c r="I2089" s="107" t="s">
        <v>13571</v>
      </c>
    </row>
    <row r="2090" spans="5:9" ht="15" x14ac:dyDescent="0.25">
      <c r="E2090">
        <v>102309</v>
      </c>
      <c r="F2090" t="s">
        <v>20714</v>
      </c>
      <c r="H2090" s="107" t="s">
        <v>2966</v>
      </c>
      <c r="I2090" s="107" t="s">
        <v>2967</v>
      </c>
    </row>
    <row r="2091" spans="5:9" ht="15" x14ac:dyDescent="0.25">
      <c r="E2091">
        <v>102310</v>
      </c>
      <c r="F2091" t="s">
        <v>20715</v>
      </c>
      <c r="H2091" s="107" t="s">
        <v>2968</v>
      </c>
      <c r="I2091" s="107" t="s">
        <v>2969</v>
      </c>
    </row>
    <row r="2092" spans="5:9" ht="15" x14ac:dyDescent="0.25">
      <c r="E2092">
        <v>102311</v>
      </c>
      <c r="F2092" t="s">
        <v>20716</v>
      </c>
      <c r="H2092" s="107" t="s">
        <v>2970</v>
      </c>
      <c r="I2092" s="107" t="s">
        <v>13572</v>
      </c>
    </row>
    <row r="2093" spans="5:9" ht="15" x14ac:dyDescent="0.25">
      <c r="E2093">
        <v>102312</v>
      </c>
      <c r="F2093" t="s">
        <v>20717</v>
      </c>
      <c r="H2093" s="107" t="s">
        <v>2971</v>
      </c>
      <c r="I2093" s="107" t="s">
        <v>13573</v>
      </c>
    </row>
    <row r="2094" spans="5:9" ht="15" x14ac:dyDescent="0.25">
      <c r="E2094">
        <v>102313</v>
      </c>
      <c r="F2094" t="s">
        <v>20718</v>
      </c>
      <c r="H2094" s="107" t="s">
        <v>2972</v>
      </c>
      <c r="I2094" s="107" t="s">
        <v>13574</v>
      </c>
    </row>
    <row r="2095" spans="5:9" ht="15" x14ac:dyDescent="0.25">
      <c r="E2095">
        <v>102314</v>
      </c>
      <c r="F2095" t="s">
        <v>20719</v>
      </c>
      <c r="H2095" s="107" t="s">
        <v>2973</v>
      </c>
      <c r="I2095" s="107" t="s">
        <v>13575</v>
      </c>
    </row>
    <row r="2096" spans="5:9" ht="15" x14ac:dyDescent="0.25">
      <c r="E2096">
        <v>102315</v>
      </c>
      <c r="F2096" t="s">
        <v>11411</v>
      </c>
      <c r="H2096" s="107" t="s">
        <v>2974</v>
      </c>
      <c r="I2096" s="107" t="s">
        <v>13576</v>
      </c>
    </row>
    <row r="2097" spans="5:9" ht="15" x14ac:dyDescent="0.25">
      <c r="E2097">
        <v>102316</v>
      </c>
      <c r="F2097" t="s">
        <v>1381</v>
      </c>
      <c r="H2097" s="107" t="s">
        <v>2975</v>
      </c>
      <c r="I2097" s="107" t="s">
        <v>13577</v>
      </c>
    </row>
    <row r="2098" spans="5:9" ht="15" x14ac:dyDescent="0.25">
      <c r="E2098">
        <v>102317</v>
      </c>
      <c r="F2098" t="s">
        <v>1384</v>
      </c>
      <c r="H2098" s="107" t="s">
        <v>2976</v>
      </c>
      <c r="I2098" s="107" t="s">
        <v>13578</v>
      </c>
    </row>
    <row r="2099" spans="5:9" ht="15" x14ac:dyDescent="0.25">
      <c r="E2099">
        <v>102318</v>
      </c>
      <c r="F2099" t="s">
        <v>20720</v>
      </c>
      <c r="H2099" s="107" t="s">
        <v>2977</v>
      </c>
      <c r="I2099" s="107" t="s">
        <v>13579</v>
      </c>
    </row>
    <row r="2100" spans="5:9" ht="15" x14ac:dyDescent="0.25">
      <c r="E2100">
        <v>102319</v>
      </c>
      <c r="F2100" t="s">
        <v>20721</v>
      </c>
      <c r="H2100" s="107" t="s">
        <v>2978</v>
      </c>
      <c r="I2100" s="107" t="s">
        <v>13580</v>
      </c>
    </row>
    <row r="2101" spans="5:9" ht="15" x14ac:dyDescent="0.25">
      <c r="E2101">
        <v>102320</v>
      </c>
      <c r="F2101" t="s">
        <v>20722</v>
      </c>
      <c r="H2101" s="107" t="s">
        <v>2979</v>
      </c>
      <c r="I2101" s="107" t="s">
        <v>13581</v>
      </c>
    </row>
    <row r="2102" spans="5:9" ht="15" x14ac:dyDescent="0.25">
      <c r="E2102">
        <v>102321</v>
      </c>
      <c r="F2102" t="s">
        <v>20723</v>
      </c>
      <c r="H2102" s="107" t="s">
        <v>2980</v>
      </c>
      <c r="I2102" s="107" t="s">
        <v>13582</v>
      </c>
    </row>
    <row r="2103" spans="5:9" ht="15" x14ac:dyDescent="0.25">
      <c r="E2103">
        <v>102322</v>
      </c>
      <c r="F2103" t="s">
        <v>20724</v>
      </c>
      <c r="H2103" s="107" t="s">
        <v>2981</v>
      </c>
      <c r="I2103" s="107" t="s">
        <v>13583</v>
      </c>
    </row>
    <row r="2104" spans="5:9" ht="15" x14ac:dyDescent="0.25">
      <c r="E2104">
        <v>102323</v>
      </c>
      <c r="F2104" t="s">
        <v>20725</v>
      </c>
      <c r="H2104" s="107" t="s">
        <v>2982</v>
      </c>
      <c r="I2104" s="107" t="s">
        <v>13584</v>
      </c>
    </row>
    <row r="2105" spans="5:9" ht="15" x14ac:dyDescent="0.25">
      <c r="E2105">
        <v>102324</v>
      </c>
      <c r="F2105" t="s">
        <v>20726</v>
      </c>
      <c r="H2105" s="107" t="s">
        <v>2983</v>
      </c>
      <c r="I2105" s="107" t="s">
        <v>13585</v>
      </c>
    </row>
    <row r="2106" spans="5:9" ht="15" x14ac:dyDescent="0.25">
      <c r="E2106">
        <v>102325</v>
      </c>
      <c r="F2106" t="s">
        <v>20067</v>
      </c>
      <c r="H2106" s="107" t="s">
        <v>2984</v>
      </c>
      <c r="I2106" s="107" t="s">
        <v>13586</v>
      </c>
    </row>
    <row r="2107" spans="5:9" ht="15" x14ac:dyDescent="0.25">
      <c r="E2107">
        <v>102326</v>
      </c>
      <c r="F2107" t="s">
        <v>20727</v>
      </c>
      <c r="H2107" s="107" t="s">
        <v>2985</v>
      </c>
      <c r="I2107" s="107" t="s">
        <v>13587</v>
      </c>
    </row>
    <row r="2108" spans="5:9" ht="15" x14ac:dyDescent="0.25">
      <c r="E2108">
        <v>102327</v>
      </c>
      <c r="F2108" t="s">
        <v>20728</v>
      </c>
      <c r="H2108" s="107" t="s">
        <v>2986</v>
      </c>
      <c r="I2108" s="107" t="s">
        <v>13588</v>
      </c>
    </row>
    <row r="2109" spans="5:9" ht="15" x14ac:dyDescent="0.25">
      <c r="E2109">
        <v>102328</v>
      </c>
      <c r="F2109" t="s">
        <v>20729</v>
      </c>
      <c r="H2109" s="107" t="s">
        <v>2987</v>
      </c>
      <c r="I2109" s="107" t="s">
        <v>13589</v>
      </c>
    </row>
    <row r="2110" spans="5:9" ht="15" x14ac:dyDescent="0.25">
      <c r="E2110">
        <v>102329</v>
      </c>
      <c r="F2110" t="s">
        <v>20730</v>
      </c>
      <c r="H2110" s="107" t="s">
        <v>2988</v>
      </c>
      <c r="I2110" s="107" t="s">
        <v>13590</v>
      </c>
    </row>
    <row r="2111" spans="5:9" ht="15" x14ac:dyDescent="0.25">
      <c r="E2111">
        <v>102330</v>
      </c>
      <c r="F2111" t="s">
        <v>20731</v>
      </c>
      <c r="H2111" s="107" t="s">
        <v>2989</v>
      </c>
      <c r="I2111" s="107" t="s">
        <v>13591</v>
      </c>
    </row>
    <row r="2112" spans="5:9" ht="15" x14ac:dyDescent="0.25">
      <c r="E2112">
        <v>102331</v>
      </c>
      <c r="F2112" t="s">
        <v>20732</v>
      </c>
      <c r="H2112" s="107" t="s">
        <v>2990</v>
      </c>
      <c r="I2112" s="107" t="s">
        <v>13592</v>
      </c>
    </row>
    <row r="2113" spans="5:9" ht="15" x14ac:dyDescent="0.25">
      <c r="E2113">
        <v>102333</v>
      </c>
      <c r="F2113" t="s">
        <v>23846</v>
      </c>
      <c r="H2113" s="107" t="s">
        <v>2991</v>
      </c>
      <c r="I2113" s="107" t="s">
        <v>13593</v>
      </c>
    </row>
    <row r="2114" spans="5:9" ht="15" x14ac:dyDescent="0.25">
      <c r="E2114">
        <v>102335</v>
      </c>
      <c r="F2114" t="s">
        <v>23847</v>
      </c>
      <c r="H2114" s="107" t="s">
        <v>2992</v>
      </c>
      <c r="I2114" s="107" t="s">
        <v>13594</v>
      </c>
    </row>
    <row r="2115" spans="5:9" ht="15" x14ac:dyDescent="0.25">
      <c r="E2115">
        <v>102336</v>
      </c>
      <c r="F2115" t="s">
        <v>20733</v>
      </c>
      <c r="H2115" s="107" t="s">
        <v>2993</v>
      </c>
      <c r="I2115" s="107" t="s">
        <v>13595</v>
      </c>
    </row>
    <row r="2116" spans="5:9" ht="15" x14ac:dyDescent="0.25">
      <c r="E2116">
        <v>102337</v>
      </c>
      <c r="F2116" t="s">
        <v>20734</v>
      </c>
      <c r="H2116" s="107" t="s">
        <v>2994</v>
      </c>
      <c r="I2116" s="107" t="s">
        <v>13596</v>
      </c>
    </row>
    <row r="2117" spans="5:9" ht="15" x14ac:dyDescent="0.25">
      <c r="E2117">
        <v>102338</v>
      </c>
      <c r="F2117" t="s">
        <v>20735</v>
      </c>
      <c r="H2117" s="107" t="s">
        <v>2995</v>
      </c>
      <c r="I2117" s="107" t="s">
        <v>13597</v>
      </c>
    </row>
    <row r="2118" spans="5:9" ht="15" x14ac:dyDescent="0.25">
      <c r="E2118">
        <v>102339</v>
      </c>
      <c r="F2118" t="s">
        <v>20736</v>
      </c>
      <c r="H2118" s="107" t="s">
        <v>2996</v>
      </c>
      <c r="I2118" s="107" t="s">
        <v>13598</v>
      </c>
    </row>
    <row r="2119" spans="5:9" ht="15" x14ac:dyDescent="0.25">
      <c r="E2119">
        <v>102340</v>
      </c>
      <c r="F2119" t="s">
        <v>20737</v>
      </c>
      <c r="H2119" s="107" t="s">
        <v>2997</v>
      </c>
      <c r="I2119" s="107" t="s">
        <v>13599</v>
      </c>
    </row>
    <row r="2120" spans="5:9" ht="15" x14ac:dyDescent="0.25">
      <c r="E2120">
        <v>102341</v>
      </c>
      <c r="F2120" t="s">
        <v>20738</v>
      </c>
      <c r="H2120" s="107" t="s">
        <v>2998</v>
      </c>
      <c r="I2120" s="107" t="s">
        <v>13600</v>
      </c>
    </row>
    <row r="2121" spans="5:9" ht="15" x14ac:dyDescent="0.25">
      <c r="E2121">
        <v>102342</v>
      </c>
      <c r="F2121" t="s">
        <v>20739</v>
      </c>
      <c r="H2121" s="107" t="s">
        <v>2999</v>
      </c>
      <c r="I2121" s="107" t="s">
        <v>13601</v>
      </c>
    </row>
    <row r="2122" spans="5:9" ht="15" x14ac:dyDescent="0.25">
      <c r="E2122">
        <v>102343</v>
      </c>
      <c r="F2122" t="s">
        <v>20740</v>
      </c>
      <c r="H2122" s="107" t="s">
        <v>3000</v>
      </c>
      <c r="I2122" s="107" t="s">
        <v>13602</v>
      </c>
    </row>
    <row r="2123" spans="5:9" ht="15" x14ac:dyDescent="0.25">
      <c r="E2123">
        <v>102344</v>
      </c>
      <c r="F2123" t="s">
        <v>20741</v>
      </c>
      <c r="H2123" s="107" t="s">
        <v>3001</v>
      </c>
      <c r="I2123" s="107" t="s">
        <v>13603</v>
      </c>
    </row>
    <row r="2124" spans="5:9" ht="15" x14ac:dyDescent="0.25">
      <c r="E2124">
        <v>102345</v>
      </c>
      <c r="F2124" t="s">
        <v>20742</v>
      </c>
      <c r="H2124" s="107" t="s">
        <v>3002</v>
      </c>
      <c r="I2124" s="107" t="s">
        <v>13604</v>
      </c>
    </row>
    <row r="2125" spans="5:9" ht="15" x14ac:dyDescent="0.25">
      <c r="E2125">
        <v>102348</v>
      </c>
      <c r="F2125" t="s">
        <v>20743</v>
      </c>
      <c r="H2125" s="107" t="s">
        <v>3003</v>
      </c>
      <c r="I2125" s="107" t="s">
        <v>13605</v>
      </c>
    </row>
    <row r="2126" spans="5:9" ht="15" x14ac:dyDescent="0.25">
      <c r="E2126">
        <v>102350</v>
      </c>
      <c r="F2126" t="s">
        <v>20744</v>
      </c>
      <c r="H2126" s="107" t="s">
        <v>3004</v>
      </c>
      <c r="I2126" s="107" t="s">
        <v>13606</v>
      </c>
    </row>
    <row r="2127" spans="5:9" ht="15" x14ac:dyDescent="0.25">
      <c r="E2127">
        <v>102353</v>
      </c>
      <c r="F2127" t="s">
        <v>20745</v>
      </c>
      <c r="H2127" s="107" t="s">
        <v>3005</v>
      </c>
      <c r="I2127" s="107" t="s">
        <v>13607</v>
      </c>
    </row>
    <row r="2128" spans="5:9" ht="15" x14ac:dyDescent="0.25">
      <c r="E2128">
        <v>102355</v>
      </c>
      <c r="F2128" t="s">
        <v>20746</v>
      </c>
      <c r="H2128" s="107" t="s">
        <v>3006</v>
      </c>
      <c r="I2128" s="107" t="s">
        <v>13608</v>
      </c>
    </row>
    <row r="2129" spans="5:9" ht="15" x14ac:dyDescent="0.25">
      <c r="E2129">
        <v>102356</v>
      </c>
      <c r="F2129" t="s">
        <v>20747</v>
      </c>
      <c r="H2129" s="107" t="s">
        <v>3007</v>
      </c>
      <c r="I2129" s="107" t="s">
        <v>13609</v>
      </c>
    </row>
    <row r="2130" spans="5:9" ht="15" x14ac:dyDescent="0.25">
      <c r="E2130">
        <v>102357</v>
      </c>
      <c r="F2130" t="s">
        <v>20748</v>
      </c>
      <c r="H2130" s="107" t="s">
        <v>3008</v>
      </c>
      <c r="I2130" s="107" t="s">
        <v>13610</v>
      </c>
    </row>
    <row r="2131" spans="5:9" ht="15" x14ac:dyDescent="0.25">
      <c r="E2131">
        <v>102358</v>
      </c>
      <c r="F2131" t="s">
        <v>20749</v>
      </c>
      <c r="H2131" s="107" t="s">
        <v>3009</v>
      </c>
      <c r="I2131" s="107" t="s">
        <v>13611</v>
      </c>
    </row>
    <row r="2132" spans="5:9" ht="15" x14ac:dyDescent="0.25">
      <c r="E2132">
        <v>102359</v>
      </c>
      <c r="F2132" t="s">
        <v>20750</v>
      </c>
      <c r="H2132" s="107" t="s">
        <v>3010</v>
      </c>
      <c r="I2132" s="107" t="s">
        <v>13612</v>
      </c>
    </row>
    <row r="2133" spans="5:9" ht="15" x14ac:dyDescent="0.25">
      <c r="E2133">
        <v>102360</v>
      </c>
      <c r="F2133" t="s">
        <v>20751</v>
      </c>
      <c r="H2133" s="107" t="s">
        <v>3011</v>
      </c>
      <c r="I2133" s="107" t="s">
        <v>13613</v>
      </c>
    </row>
    <row r="2134" spans="5:9" ht="15" x14ac:dyDescent="0.25">
      <c r="E2134">
        <v>102361</v>
      </c>
      <c r="F2134" t="s">
        <v>20752</v>
      </c>
      <c r="H2134" s="107" t="s">
        <v>3012</v>
      </c>
      <c r="I2134" s="107" t="s">
        <v>13614</v>
      </c>
    </row>
    <row r="2135" spans="5:9" ht="15" x14ac:dyDescent="0.25">
      <c r="E2135">
        <v>102362</v>
      </c>
      <c r="F2135" t="s">
        <v>20753</v>
      </c>
      <c r="H2135" s="107" t="s">
        <v>3013</v>
      </c>
      <c r="I2135" s="107" t="s">
        <v>13615</v>
      </c>
    </row>
    <row r="2136" spans="5:9" ht="15" x14ac:dyDescent="0.25">
      <c r="E2136">
        <v>102363</v>
      </c>
      <c r="F2136" t="s">
        <v>20754</v>
      </c>
      <c r="H2136" s="107" t="s">
        <v>3014</v>
      </c>
      <c r="I2136" s="107" t="s">
        <v>13616</v>
      </c>
    </row>
    <row r="2137" spans="5:9" ht="15" x14ac:dyDescent="0.25">
      <c r="E2137">
        <v>102364</v>
      </c>
      <c r="F2137" t="s">
        <v>20755</v>
      </c>
      <c r="H2137" s="107" t="s">
        <v>3015</v>
      </c>
      <c r="I2137" s="107" t="s">
        <v>13617</v>
      </c>
    </row>
    <row r="2138" spans="5:9" ht="15" x14ac:dyDescent="0.25">
      <c r="E2138">
        <v>102365</v>
      </c>
      <c r="F2138" t="s">
        <v>20756</v>
      </c>
      <c r="H2138" s="107" t="s">
        <v>3016</v>
      </c>
      <c r="I2138" s="107" t="s">
        <v>13618</v>
      </c>
    </row>
    <row r="2139" spans="5:9" ht="15" x14ac:dyDescent="0.25">
      <c r="E2139">
        <v>102366</v>
      </c>
      <c r="F2139" t="s">
        <v>20757</v>
      </c>
      <c r="H2139" s="107" t="s">
        <v>3017</v>
      </c>
      <c r="I2139" s="107" t="s">
        <v>13619</v>
      </c>
    </row>
    <row r="2140" spans="5:9" ht="15" x14ac:dyDescent="0.25">
      <c r="E2140">
        <v>102367</v>
      </c>
      <c r="F2140" t="s">
        <v>20758</v>
      </c>
      <c r="H2140" s="107" t="s">
        <v>3018</v>
      </c>
      <c r="I2140" s="107" t="s">
        <v>13620</v>
      </c>
    </row>
    <row r="2141" spans="5:9" ht="15" x14ac:dyDescent="0.25">
      <c r="E2141">
        <v>102368</v>
      </c>
      <c r="F2141" t="s">
        <v>20759</v>
      </c>
      <c r="H2141" s="107" t="s">
        <v>3019</v>
      </c>
      <c r="I2141" s="107" t="s">
        <v>13621</v>
      </c>
    </row>
    <row r="2142" spans="5:9" ht="15" x14ac:dyDescent="0.25">
      <c r="E2142">
        <v>102369</v>
      </c>
      <c r="F2142" t="s">
        <v>20760</v>
      </c>
      <c r="H2142" s="107" t="s">
        <v>3020</v>
      </c>
      <c r="I2142" s="107" t="s">
        <v>13622</v>
      </c>
    </row>
    <row r="2143" spans="5:9" ht="15" x14ac:dyDescent="0.25">
      <c r="E2143">
        <v>102370</v>
      </c>
      <c r="F2143" t="s">
        <v>20761</v>
      </c>
      <c r="H2143" s="107" t="s">
        <v>3021</v>
      </c>
      <c r="I2143" s="107" t="s">
        <v>13623</v>
      </c>
    </row>
    <row r="2144" spans="5:9" ht="15" x14ac:dyDescent="0.25">
      <c r="E2144">
        <v>102371</v>
      </c>
      <c r="F2144" t="s">
        <v>20762</v>
      </c>
      <c r="H2144" s="107" t="s">
        <v>3022</v>
      </c>
      <c r="I2144" s="107" t="s">
        <v>13624</v>
      </c>
    </row>
    <row r="2145" spans="5:9" ht="15" x14ac:dyDescent="0.25">
      <c r="E2145">
        <v>102372</v>
      </c>
      <c r="F2145" t="s">
        <v>11452</v>
      </c>
      <c r="H2145" s="107" t="s">
        <v>3023</v>
      </c>
      <c r="I2145" s="107" t="s">
        <v>13625</v>
      </c>
    </row>
    <row r="2146" spans="5:9" ht="15" x14ac:dyDescent="0.25">
      <c r="E2146">
        <v>102373</v>
      </c>
      <c r="F2146" t="s">
        <v>20763</v>
      </c>
      <c r="H2146" s="107" t="s">
        <v>3024</v>
      </c>
      <c r="I2146" s="107" t="s">
        <v>13622</v>
      </c>
    </row>
    <row r="2147" spans="5:9" ht="15" x14ac:dyDescent="0.25">
      <c r="E2147">
        <v>102374</v>
      </c>
      <c r="F2147" t="s">
        <v>23848</v>
      </c>
      <c r="H2147" s="107" t="s">
        <v>3025</v>
      </c>
      <c r="I2147" s="107" t="s">
        <v>13626</v>
      </c>
    </row>
    <row r="2148" spans="5:9" ht="15" x14ac:dyDescent="0.25">
      <c r="E2148">
        <v>102375</v>
      </c>
      <c r="F2148" t="s">
        <v>20764</v>
      </c>
      <c r="H2148" s="107" t="s">
        <v>3026</v>
      </c>
      <c r="I2148" s="107" t="s">
        <v>13627</v>
      </c>
    </row>
    <row r="2149" spans="5:9" ht="15" x14ac:dyDescent="0.25">
      <c r="E2149">
        <v>102376</v>
      </c>
      <c r="F2149" t="s">
        <v>20765</v>
      </c>
      <c r="H2149" s="107" t="s">
        <v>3027</v>
      </c>
      <c r="I2149" s="107" t="s">
        <v>13628</v>
      </c>
    </row>
    <row r="2150" spans="5:9" ht="15" x14ac:dyDescent="0.25">
      <c r="E2150">
        <v>102377</v>
      </c>
      <c r="F2150" t="s">
        <v>20766</v>
      </c>
      <c r="H2150" s="107" t="s">
        <v>3028</v>
      </c>
      <c r="I2150" s="107" t="s">
        <v>13629</v>
      </c>
    </row>
    <row r="2151" spans="5:9" ht="15" x14ac:dyDescent="0.25">
      <c r="E2151">
        <v>102378</v>
      </c>
      <c r="F2151" t="s">
        <v>20767</v>
      </c>
      <c r="H2151" s="107" t="s">
        <v>3029</v>
      </c>
      <c r="I2151" s="107" t="s">
        <v>13630</v>
      </c>
    </row>
    <row r="2152" spans="5:9" ht="15" x14ac:dyDescent="0.25">
      <c r="E2152">
        <v>102379</v>
      </c>
      <c r="F2152" t="s">
        <v>20768</v>
      </c>
      <c r="H2152" s="107" t="s">
        <v>3030</v>
      </c>
      <c r="I2152" s="107" t="s">
        <v>13631</v>
      </c>
    </row>
    <row r="2153" spans="5:9" ht="15" x14ac:dyDescent="0.25">
      <c r="E2153">
        <v>102380</v>
      </c>
      <c r="F2153" t="s">
        <v>20769</v>
      </c>
      <c r="H2153" s="107" t="s">
        <v>3031</v>
      </c>
      <c r="I2153" s="107" t="s">
        <v>13632</v>
      </c>
    </row>
    <row r="2154" spans="5:9" ht="15" x14ac:dyDescent="0.25">
      <c r="E2154">
        <v>102381</v>
      </c>
      <c r="F2154" t="s">
        <v>20770</v>
      </c>
      <c r="H2154" s="107" t="s">
        <v>3032</v>
      </c>
      <c r="I2154" s="107" t="s">
        <v>13633</v>
      </c>
    </row>
    <row r="2155" spans="5:9" ht="15" x14ac:dyDescent="0.25">
      <c r="E2155">
        <v>102382</v>
      </c>
      <c r="F2155" t="s">
        <v>20771</v>
      </c>
      <c r="H2155" s="107" t="s">
        <v>3033</v>
      </c>
      <c r="I2155" s="107" t="s">
        <v>13634</v>
      </c>
    </row>
    <row r="2156" spans="5:9" ht="15" x14ac:dyDescent="0.25">
      <c r="E2156">
        <v>102383</v>
      </c>
      <c r="F2156" t="s">
        <v>20772</v>
      </c>
      <c r="H2156" s="107" t="s">
        <v>3034</v>
      </c>
      <c r="I2156" s="107" t="s">
        <v>13635</v>
      </c>
    </row>
    <row r="2157" spans="5:9" ht="15" x14ac:dyDescent="0.25">
      <c r="E2157">
        <v>102384</v>
      </c>
      <c r="F2157" t="s">
        <v>20773</v>
      </c>
      <c r="H2157" s="107" t="s">
        <v>3035</v>
      </c>
      <c r="I2157" s="107" t="s">
        <v>13636</v>
      </c>
    </row>
    <row r="2158" spans="5:9" ht="15" x14ac:dyDescent="0.25">
      <c r="E2158">
        <v>102385</v>
      </c>
      <c r="F2158" t="s">
        <v>20774</v>
      </c>
      <c r="H2158" s="107" t="s">
        <v>3036</v>
      </c>
      <c r="I2158" s="107" t="s">
        <v>13637</v>
      </c>
    </row>
    <row r="2159" spans="5:9" ht="15" x14ac:dyDescent="0.25">
      <c r="E2159">
        <v>102386</v>
      </c>
      <c r="F2159" t="s">
        <v>20775</v>
      </c>
      <c r="H2159" s="107" t="s">
        <v>3037</v>
      </c>
      <c r="I2159" s="107" t="s">
        <v>13638</v>
      </c>
    </row>
    <row r="2160" spans="5:9" ht="15" x14ac:dyDescent="0.25">
      <c r="E2160">
        <v>102387</v>
      </c>
      <c r="F2160" t="s">
        <v>20776</v>
      </c>
      <c r="H2160" s="107" t="s">
        <v>3038</v>
      </c>
      <c r="I2160" s="107" t="s">
        <v>13639</v>
      </c>
    </row>
    <row r="2161" spans="5:9" ht="15" x14ac:dyDescent="0.25">
      <c r="E2161">
        <v>102388</v>
      </c>
      <c r="F2161" t="s">
        <v>23849</v>
      </c>
      <c r="H2161" s="107" t="s">
        <v>3039</v>
      </c>
      <c r="I2161" s="107" t="s">
        <v>13640</v>
      </c>
    </row>
    <row r="2162" spans="5:9" ht="15" x14ac:dyDescent="0.25">
      <c r="E2162">
        <v>102389</v>
      </c>
      <c r="F2162" t="s">
        <v>20777</v>
      </c>
      <c r="H2162" s="107" t="s">
        <v>3040</v>
      </c>
      <c r="I2162" s="107" t="s">
        <v>13641</v>
      </c>
    </row>
    <row r="2163" spans="5:9" ht="15" x14ac:dyDescent="0.25">
      <c r="E2163">
        <v>102390</v>
      </c>
      <c r="F2163" t="s">
        <v>20778</v>
      </c>
      <c r="H2163" s="107" t="s">
        <v>3041</v>
      </c>
      <c r="I2163" s="107" t="s">
        <v>13642</v>
      </c>
    </row>
    <row r="2164" spans="5:9" ht="15" x14ac:dyDescent="0.25">
      <c r="E2164">
        <v>102391</v>
      </c>
      <c r="F2164" t="s">
        <v>20779</v>
      </c>
      <c r="H2164" s="107" t="s">
        <v>3042</v>
      </c>
      <c r="I2164" s="107" t="s">
        <v>13643</v>
      </c>
    </row>
    <row r="2165" spans="5:9" ht="15" x14ac:dyDescent="0.25">
      <c r="E2165">
        <v>102392</v>
      </c>
      <c r="F2165" t="s">
        <v>20780</v>
      </c>
      <c r="H2165" s="107" t="s">
        <v>3043</v>
      </c>
      <c r="I2165" s="107" t="s">
        <v>13644</v>
      </c>
    </row>
    <row r="2166" spans="5:9" ht="15" x14ac:dyDescent="0.25">
      <c r="E2166">
        <v>102393</v>
      </c>
      <c r="F2166" t="s">
        <v>20781</v>
      </c>
      <c r="H2166" s="107" t="s">
        <v>3044</v>
      </c>
      <c r="I2166" s="107" t="s">
        <v>13645</v>
      </c>
    </row>
    <row r="2167" spans="5:9" ht="15" x14ac:dyDescent="0.25">
      <c r="E2167">
        <v>102394</v>
      </c>
      <c r="F2167" t="s">
        <v>20782</v>
      </c>
      <c r="H2167" s="107" t="s">
        <v>3045</v>
      </c>
      <c r="I2167" s="107" t="s">
        <v>13646</v>
      </c>
    </row>
    <row r="2168" spans="5:9" ht="15" x14ac:dyDescent="0.25">
      <c r="E2168">
        <v>102395</v>
      </c>
      <c r="F2168" t="s">
        <v>20783</v>
      </c>
      <c r="H2168" s="107" t="s">
        <v>3046</v>
      </c>
      <c r="I2168" s="107" t="s">
        <v>13647</v>
      </c>
    </row>
    <row r="2169" spans="5:9" ht="15" x14ac:dyDescent="0.25">
      <c r="E2169">
        <v>102396</v>
      </c>
      <c r="F2169" t="s">
        <v>20784</v>
      </c>
      <c r="H2169" s="107" t="s">
        <v>3047</v>
      </c>
      <c r="I2169" s="107" t="s">
        <v>13648</v>
      </c>
    </row>
    <row r="2170" spans="5:9" ht="15" x14ac:dyDescent="0.25">
      <c r="E2170">
        <v>102397</v>
      </c>
      <c r="F2170" t="s">
        <v>20785</v>
      </c>
      <c r="H2170" s="107" t="s">
        <v>3048</v>
      </c>
      <c r="I2170" s="107" t="s">
        <v>13649</v>
      </c>
    </row>
    <row r="2171" spans="5:9" ht="15" x14ac:dyDescent="0.25">
      <c r="E2171">
        <v>102398</v>
      </c>
      <c r="F2171" t="s">
        <v>11453</v>
      </c>
      <c r="H2171" s="107" t="s">
        <v>3049</v>
      </c>
      <c r="I2171" s="107" t="s">
        <v>13650</v>
      </c>
    </row>
    <row r="2172" spans="5:9" ht="15" x14ac:dyDescent="0.25">
      <c r="E2172">
        <v>102399</v>
      </c>
      <c r="F2172" t="s">
        <v>11454</v>
      </c>
      <c r="H2172" s="107" t="s">
        <v>3050</v>
      </c>
      <c r="I2172" s="107" t="s">
        <v>13651</v>
      </c>
    </row>
    <row r="2173" spans="5:9" ht="15" x14ac:dyDescent="0.25">
      <c r="E2173">
        <v>102400</v>
      </c>
      <c r="F2173" t="s">
        <v>20786</v>
      </c>
      <c r="H2173" s="107" t="s">
        <v>3051</v>
      </c>
      <c r="I2173" s="107" t="s">
        <v>13652</v>
      </c>
    </row>
    <row r="2174" spans="5:9" ht="15" x14ac:dyDescent="0.25">
      <c r="E2174">
        <v>102401</v>
      </c>
      <c r="F2174" t="s">
        <v>20787</v>
      </c>
      <c r="H2174" s="107" t="s">
        <v>3052</v>
      </c>
      <c r="I2174" s="107" t="s">
        <v>13653</v>
      </c>
    </row>
    <row r="2175" spans="5:9" ht="15" x14ac:dyDescent="0.25">
      <c r="E2175">
        <v>102402</v>
      </c>
      <c r="F2175" t="s">
        <v>20788</v>
      </c>
      <c r="H2175" s="107" t="s">
        <v>3053</v>
      </c>
      <c r="I2175" s="107" t="s">
        <v>13654</v>
      </c>
    </row>
    <row r="2176" spans="5:9" ht="15" x14ac:dyDescent="0.25">
      <c r="E2176">
        <v>102403</v>
      </c>
      <c r="F2176" t="s">
        <v>20789</v>
      </c>
      <c r="H2176" s="107" t="s">
        <v>3054</v>
      </c>
      <c r="I2176" s="107" t="s">
        <v>13655</v>
      </c>
    </row>
    <row r="2177" spans="5:9" ht="15" x14ac:dyDescent="0.25">
      <c r="E2177">
        <v>102404</v>
      </c>
      <c r="F2177" t="s">
        <v>20790</v>
      </c>
      <c r="H2177" s="107" t="s">
        <v>3055</v>
      </c>
      <c r="I2177" s="107" t="s">
        <v>13656</v>
      </c>
    </row>
    <row r="2178" spans="5:9" ht="15" x14ac:dyDescent="0.25">
      <c r="E2178">
        <v>102405</v>
      </c>
      <c r="F2178" t="s">
        <v>20791</v>
      </c>
      <c r="H2178" s="107" t="s">
        <v>3056</v>
      </c>
      <c r="I2178" s="107" t="s">
        <v>3057</v>
      </c>
    </row>
    <row r="2179" spans="5:9" ht="15" x14ac:dyDescent="0.25">
      <c r="E2179">
        <v>102406</v>
      </c>
      <c r="F2179" t="s">
        <v>20792</v>
      </c>
      <c r="H2179" s="107" t="s">
        <v>3058</v>
      </c>
      <c r="I2179" s="107" t="s">
        <v>3059</v>
      </c>
    </row>
    <row r="2180" spans="5:9" ht="15" x14ac:dyDescent="0.25">
      <c r="E2180">
        <v>102407</v>
      </c>
      <c r="F2180" t="s">
        <v>20793</v>
      </c>
      <c r="H2180" s="107" t="s">
        <v>3060</v>
      </c>
      <c r="I2180" s="107" t="s">
        <v>771</v>
      </c>
    </row>
    <row r="2181" spans="5:9" ht="15" x14ac:dyDescent="0.25">
      <c r="E2181">
        <v>102408</v>
      </c>
      <c r="F2181" t="s">
        <v>20794</v>
      </c>
      <c r="H2181" s="107" t="s">
        <v>3061</v>
      </c>
      <c r="I2181" s="107" t="s">
        <v>3062</v>
      </c>
    </row>
    <row r="2182" spans="5:9" ht="15" x14ac:dyDescent="0.25">
      <c r="E2182">
        <v>102410</v>
      </c>
      <c r="F2182" t="s">
        <v>20795</v>
      </c>
      <c r="H2182" s="107" t="s">
        <v>3063</v>
      </c>
      <c r="I2182" s="107" t="s">
        <v>13657</v>
      </c>
    </row>
    <row r="2183" spans="5:9" ht="15" x14ac:dyDescent="0.25">
      <c r="E2183">
        <v>102411</v>
      </c>
      <c r="F2183" t="s">
        <v>20796</v>
      </c>
      <c r="H2183" s="107" t="s">
        <v>3064</v>
      </c>
      <c r="I2183" s="107" t="s">
        <v>13658</v>
      </c>
    </row>
    <row r="2184" spans="5:9" ht="15" x14ac:dyDescent="0.25">
      <c r="E2184">
        <v>102412</v>
      </c>
      <c r="F2184" t="s">
        <v>20797</v>
      </c>
      <c r="H2184" s="107" t="s">
        <v>3065</v>
      </c>
      <c r="I2184" s="107" t="s">
        <v>13659</v>
      </c>
    </row>
    <row r="2185" spans="5:9" ht="15" x14ac:dyDescent="0.25">
      <c r="E2185">
        <v>102413</v>
      </c>
      <c r="F2185" t="s">
        <v>20798</v>
      </c>
      <c r="H2185" s="107" t="s">
        <v>3066</v>
      </c>
      <c r="I2185" s="107" t="s">
        <v>13660</v>
      </c>
    </row>
    <row r="2186" spans="5:9" ht="15" x14ac:dyDescent="0.25">
      <c r="E2186">
        <v>102414</v>
      </c>
      <c r="F2186" t="s">
        <v>20799</v>
      </c>
      <c r="H2186" s="107" t="s">
        <v>3067</v>
      </c>
      <c r="I2186" s="107" t="s">
        <v>13661</v>
      </c>
    </row>
    <row r="2187" spans="5:9" ht="15" x14ac:dyDescent="0.25">
      <c r="E2187">
        <v>102415</v>
      </c>
      <c r="F2187" t="s">
        <v>20800</v>
      </c>
      <c r="H2187" s="107" t="s">
        <v>3068</v>
      </c>
      <c r="I2187" s="107" t="s">
        <v>13662</v>
      </c>
    </row>
    <row r="2188" spans="5:9" ht="15" x14ac:dyDescent="0.25">
      <c r="E2188">
        <v>102416</v>
      </c>
      <c r="F2188" t="s">
        <v>20801</v>
      </c>
      <c r="H2188" s="107" t="s">
        <v>3069</v>
      </c>
      <c r="I2188" s="107" t="s">
        <v>13663</v>
      </c>
    </row>
    <row r="2189" spans="5:9" ht="15" x14ac:dyDescent="0.25">
      <c r="E2189">
        <v>102417</v>
      </c>
      <c r="F2189" t="s">
        <v>20802</v>
      </c>
      <c r="H2189" s="107" t="s">
        <v>3070</v>
      </c>
      <c r="I2189" s="107" t="s">
        <v>13664</v>
      </c>
    </row>
    <row r="2190" spans="5:9" ht="15" x14ac:dyDescent="0.25">
      <c r="E2190">
        <v>102418</v>
      </c>
      <c r="F2190" t="s">
        <v>20803</v>
      </c>
      <c r="H2190" s="107" t="s">
        <v>3071</v>
      </c>
      <c r="I2190" s="107" t="s">
        <v>13665</v>
      </c>
    </row>
    <row r="2191" spans="5:9" ht="15" x14ac:dyDescent="0.25">
      <c r="E2191">
        <v>102419</v>
      </c>
      <c r="F2191" t="s">
        <v>20804</v>
      </c>
      <c r="H2191" s="107" t="s">
        <v>3072</v>
      </c>
      <c r="I2191" s="107" t="s">
        <v>13666</v>
      </c>
    </row>
    <row r="2192" spans="5:9" ht="15" x14ac:dyDescent="0.25">
      <c r="E2192">
        <v>102420</v>
      </c>
      <c r="F2192" t="s">
        <v>11455</v>
      </c>
      <c r="H2192" s="107" t="s">
        <v>3073</v>
      </c>
      <c r="I2192" s="107" t="s">
        <v>13667</v>
      </c>
    </row>
    <row r="2193" spans="5:9" ht="15" x14ac:dyDescent="0.25">
      <c r="E2193">
        <v>102421</v>
      </c>
      <c r="F2193" t="s">
        <v>20805</v>
      </c>
      <c r="H2193" s="107" t="s">
        <v>3074</v>
      </c>
      <c r="I2193" s="107" t="s">
        <v>13668</v>
      </c>
    </row>
    <row r="2194" spans="5:9" ht="15" x14ac:dyDescent="0.25">
      <c r="E2194">
        <v>102422</v>
      </c>
      <c r="F2194" t="s">
        <v>20806</v>
      </c>
      <c r="H2194" s="107" t="s">
        <v>3075</v>
      </c>
      <c r="I2194" s="107" t="s">
        <v>13669</v>
      </c>
    </row>
    <row r="2195" spans="5:9" ht="15" x14ac:dyDescent="0.25">
      <c r="E2195">
        <v>102423</v>
      </c>
      <c r="F2195" t="s">
        <v>20807</v>
      </c>
      <c r="H2195" s="107" t="s">
        <v>3076</v>
      </c>
      <c r="I2195" s="107" t="s">
        <v>13670</v>
      </c>
    </row>
    <row r="2196" spans="5:9" ht="15" x14ac:dyDescent="0.25">
      <c r="E2196">
        <v>102424</v>
      </c>
      <c r="F2196" t="s">
        <v>20808</v>
      </c>
      <c r="H2196" s="107" t="s">
        <v>3077</v>
      </c>
      <c r="I2196" s="107" t="s">
        <v>13671</v>
      </c>
    </row>
    <row r="2197" spans="5:9" ht="15" x14ac:dyDescent="0.25">
      <c r="E2197">
        <v>102425</v>
      </c>
      <c r="F2197" t="s">
        <v>20809</v>
      </c>
      <c r="H2197" s="107" t="s">
        <v>3078</v>
      </c>
      <c r="I2197" s="107" t="s">
        <v>13672</v>
      </c>
    </row>
    <row r="2198" spans="5:9" ht="15" x14ac:dyDescent="0.25">
      <c r="E2198">
        <v>102426</v>
      </c>
      <c r="F2198" t="s">
        <v>20780</v>
      </c>
      <c r="H2198" s="107" t="s">
        <v>3079</v>
      </c>
      <c r="I2198" s="107" t="s">
        <v>13673</v>
      </c>
    </row>
    <row r="2199" spans="5:9" ht="15" x14ac:dyDescent="0.25">
      <c r="E2199">
        <v>102427</v>
      </c>
      <c r="F2199" t="s">
        <v>20810</v>
      </c>
      <c r="H2199" s="107" t="s">
        <v>3080</v>
      </c>
      <c r="I2199" s="107" t="s">
        <v>13674</v>
      </c>
    </row>
    <row r="2200" spans="5:9" ht="15" x14ac:dyDescent="0.25">
      <c r="E2200">
        <v>102428</v>
      </c>
      <c r="F2200" t="s">
        <v>23850</v>
      </c>
      <c r="H2200" s="107" t="s">
        <v>3081</v>
      </c>
      <c r="I2200" s="107" t="s">
        <v>13675</v>
      </c>
    </row>
    <row r="2201" spans="5:9" ht="15" x14ac:dyDescent="0.25">
      <c r="E2201">
        <v>102429</v>
      </c>
      <c r="F2201" t="s">
        <v>23851</v>
      </c>
      <c r="H2201" s="107" t="s">
        <v>3082</v>
      </c>
      <c r="I2201" s="107" t="s">
        <v>13676</v>
      </c>
    </row>
    <row r="2202" spans="5:9" ht="15" x14ac:dyDescent="0.25">
      <c r="E2202">
        <v>102430</v>
      </c>
      <c r="F2202" t="s">
        <v>20811</v>
      </c>
      <c r="H2202" s="107" t="s">
        <v>3083</v>
      </c>
      <c r="I2202" s="107" t="s">
        <v>13677</v>
      </c>
    </row>
    <row r="2203" spans="5:9" ht="15" x14ac:dyDescent="0.25">
      <c r="E2203">
        <v>102431</v>
      </c>
      <c r="F2203" t="s">
        <v>20787</v>
      </c>
      <c r="H2203" s="107" t="s">
        <v>3084</v>
      </c>
      <c r="I2203" s="107" t="s">
        <v>13678</v>
      </c>
    </row>
    <row r="2204" spans="5:9" ht="15" x14ac:dyDescent="0.25">
      <c r="E2204">
        <v>102432</v>
      </c>
      <c r="F2204" t="s">
        <v>20812</v>
      </c>
      <c r="H2204" s="107" t="s">
        <v>3085</v>
      </c>
      <c r="I2204" s="107" t="s">
        <v>13679</v>
      </c>
    </row>
    <row r="2205" spans="5:9" ht="15" x14ac:dyDescent="0.25">
      <c r="E2205">
        <v>102434</v>
      </c>
      <c r="F2205" t="s">
        <v>20813</v>
      </c>
      <c r="H2205" s="107" t="s">
        <v>3086</v>
      </c>
      <c r="I2205" s="107" t="s">
        <v>13680</v>
      </c>
    </row>
    <row r="2206" spans="5:9" ht="15" x14ac:dyDescent="0.25">
      <c r="E2206">
        <v>102435</v>
      </c>
      <c r="F2206" t="s">
        <v>18915</v>
      </c>
      <c r="H2206" s="107" t="s">
        <v>3087</v>
      </c>
      <c r="I2206" s="107" t="s">
        <v>13681</v>
      </c>
    </row>
    <row r="2207" spans="5:9" ht="15" x14ac:dyDescent="0.25">
      <c r="E2207">
        <v>102436</v>
      </c>
      <c r="F2207" t="s">
        <v>20814</v>
      </c>
      <c r="H2207" s="107" t="s">
        <v>3088</v>
      </c>
      <c r="I2207" s="107" t="s">
        <v>3089</v>
      </c>
    </row>
    <row r="2208" spans="5:9" ht="15" x14ac:dyDescent="0.25">
      <c r="E2208">
        <v>102437</v>
      </c>
      <c r="F2208" t="s">
        <v>20775</v>
      </c>
      <c r="H2208" s="107" t="s">
        <v>3090</v>
      </c>
      <c r="I2208" s="107" t="s">
        <v>13682</v>
      </c>
    </row>
    <row r="2209" spans="5:9" ht="15" x14ac:dyDescent="0.25">
      <c r="E2209">
        <v>102438</v>
      </c>
      <c r="F2209" t="s">
        <v>20815</v>
      </c>
      <c r="H2209" s="107" t="s">
        <v>3091</v>
      </c>
      <c r="I2209" s="107" t="s">
        <v>13683</v>
      </c>
    </row>
    <row r="2210" spans="5:9" ht="15" x14ac:dyDescent="0.25">
      <c r="E2210">
        <v>102439</v>
      </c>
      <c r="F2210" t="s">
        <v>20816</v>
      </c>
      <c r="H2210" s="107" t="s">
        <v>3092</v>
      </c>
      <c r="I2210" s="107" t="s">
        <v>13684</v>
      </c>
    </row>
    <row r="2211" spans="5:9" ht="15" x14ac:dyDescent="0.25">
      <c r="E2211">
        <v>102440</v>
      </c>
      <c r="F2211" t="s">
        <v>20817</v>
      </c>
      <c r="H2211" s="107" t="s">
        <v>3093</v>
      </c>
      <c r="I2211" s="107" t="s">
        <v>13685</v>
      </c>
    </row>
    <row r="2212" spans="5:9" ht="15" x14ac:dyDescent="0.25">
      <c r="E2212">
        <v>102441</v>
      </c>
      <c r="F2212" t="s">
        <v>20818</v>
      </c>
      <c r="H2212" s="107" t="s">
        <v>3094</v>
      </c>
      <c r="I2212" s="107" t="s">
        <v>13686</v>
      </c>
    </row>
    <row r="2213" spans="5:9" ht="15" x14ac:dyDescent="0.25">
      <c r="E2213">
        <v>102442</v>
      </c>
      <c r="F2213" t="s">
        <v>20819</v>
      </c>
      <c r="H2213" s="107" t="s">
        <v>3095</v>
      </c>
      <c r="I2213" s="107" t="s">
        <v>13687</v>
      </c>
    </row>
    <row r="2214" spans="5:9" ht="15" x14ac:dyDescent="0.25">
      <c r="E2214">
        <v>102443</v>
      </c>
      <c r="F2214" t="s">
        <v>20820</v>
      </c>
      <c r="H2214" s="107" t="s">
        <v>3096</v>
      </c>
      <c r="I2214" s="107" t="s">
        <v>13688</v>
      </c>
    </row>
    <row r="2215" spans="5:9" ht="15" x14ac:dyDescent="0.25">
      <c r="E2215">
        <v>102444</v>
      </c>
      <c r="F2215" t="s">
        <v>97</v>
      </c>
      <c r="H2215" s="107" t="s">
        <v>3097</v>
      </c>
      <c r="I2215" s="107" t="s">
        <v>13689</v>
      </c>
    </row>
    <row r="2216" spans="5:9" ht="15" x14ac:dyDescent="0.25">
      <c r="E2216">
        <v>102445</v>
      </c>
      <c r="F2216" t="s">
        <v>20821</v>
      </c>
      <c r="H2216" s="107" t="s">
        <v>3098</v>
      </c>
      <c r="I2216" s="107" t="s">
        <v>13690</v>
      </c>
    </row>
    <row r="2217" spans="5:9" ht="15" x14ac:dyDescent="0.25">
      <c r="E2217">
        <v>102446</v>
      </c>
      <c r="F2217" t="s">
        <v>20822</v>
      </c>
      <c r="H2217" s="107" t="s">
        <v>3099</v>
      </c>
      <c r="I2217" s="107" t="s">
        <v>13691</v>
      </c>
    </row>
    <row r="2218" spans="5:9" ht="15" x14ac:dyDescent="0.25">
      <c r="E2218">
        <v>102447</v>
      </c>
      <c r="F2218" t="s">
        <v>20823</v>
      </c>
      <c r="H2218" s="107" t="s">
        <v>3100</v>
      </c>
      <c r="I2218" s="107" t="s">
        <v>13692</v>
      </c>
    </row>
    <row r="2219" spans="5:9" ht="15" x14ac:dyDescent="0.25">
      <c r="E2219">
        <v>102448</v>
      </c>
      <c r="F2219" t="s">
        <v>20824</v>
      </c>
      <c r="H2219" s="107" t="s">
        <v>3101</v>
      </c>
      <c r="I2219" s="107" t="s">
        <v>13693</v>
      </c>
    </row>
    <row r="2220" spans="5:9" ht="15" x14ac:dyDescent="0.25">
      <c r="E2220">
        <v>102449</v>
      </c>
      <c r="F2220" t="s">
        <v>20825</v>
      </c>
      <c r="H2220" s="107" t="s">
        <v>3102</v>
      </c>
      <c r="I2220" s="107" t="s">
        <v>13694</v>
      </c>
    </row>
    <row r="2221" spans="5:9" ht="15" x14ac:dyDescent="0.25">
      <c r="E2221">
        <v>102450</v>
      </c>
      <c r="F2221" t="s">
        <v>20826</v>
      </c>
      <c r="H2221" s="107" t="s">
        <v>3103</v>
      </c>
      <c r="I2221" s="107" t="s">
        <v>13695</v>
      </c>
    </row>
    <row r="2222" spans="5:9" ht="15" x14ac:dyDescent="0.25">
      <c r="E2222">
        <v>102451</v>
      </c>
      <c r="F2222" t="s">
        <v>20827</v>
      </c>
      <c r="H2222" s="107" t="s">
        <v>3104</v>
      </c>
      <c r="I2222" s="107" t="s">
        <v>13696</v>
      </c>
    </row>
    <row r="2223" spans="5:9" ht="15" x14ac:dyDescent="0.25">
      <c r="E2223">
        <v>102452</v>
      </c>
      <c r="F2223" t="s">
        <v>20828</v>
      </c>
      <c r="H2223" s="107" t="s">
        <v>3105</v>
      </c>
      <c r="I2223" s="107" t="s">
        <v>13697</v>
      </c>
    </row>
    <row r="2224" spans="5:9" ht="15" x14ac:dyDescent="0.25">
      <c r="E2224">
        <v>102453</v>
      </c>
      <c r="F2224" t="s">
        <v>23852</v>
      </c>
      <c r="H2224" s="107" t="s">
        <v>3106</v>
      </c>
      <c r="I2224" s="107" t="s">
        <v>13698</v>
      </c>
    </row>
    <row r="2225" spans="5:9" ht="15" x14ac:dyDescent="0.25">
      <c r="E2225">
        <v>102454</v>
      </c>
      <c r="F2225" t="s">
        <v>20829</v>
      </c>
      <c r="H2225" s="107" t="s">
        <v>3107</v>
      </c>
      <c r="I2225" s="107" t="s">
        <v>13699</v>
      </c>
    </row>
    <row r="2226" spans="5:9" ht="15" x14ac:dyDescent="0.25">
      <c r="E2226">
        <v>102455</v>
      </c>
      <c r="F2226" t="s">
        <v>20830</v>
      </c>
      <c r="H2226" s="107" t="s">
        <v>3108</v>
      </c>
      <c r="I2226" s="107" t="s">
        <v>13700</v>
      </c>
    </row>
    <row r="2227" spans="5:9" ht="15" x14ac:dyDescent="0.25">
      <c r="E2227">
        <v>102456</v>
      </c>
      <c r="F2227" t="s">
        <v>20831</v>
      </c>
      <c r="H2227" s="107" t="s">
        <v>3109</v>
      </c>
      <c r="I2227" s="107" t="s">
        <v>13701</v>
      </c>
    </row>
    <row r="2228" spans="5:9" ht="15" x14ac:dyDescent="0.25">
      <c r="E2228">
        <v>102457</v>
      </c>
      <c r="F2228" t="s">
        <v>23853</v>
      </c>
      <c r="H2228" s="107" t="s">
        <v>3110</v>
      </c>
      <c r="I2228" s="107" t="s">
        <v>13702</v>
      </c>
    </row>
    <row r="2229" spans="5:9" ht="15" x14ac:dyDescent="0.25">
      <c r="E2229">
        <v>102458</v>
      </c>
      <c r="F2229" t="s">
        <v>20811</v>
      </c>
      <c r="H2229" s="107" t="s">
        <v>3111</v>
      </c>
      <c r="I2229" s="107" t="s">
        <v>13703</v>
      </c>
    </row>
    <row r="2230" spans="5:9" ht="15" x14ac:dyDescent="0.25">
      <c r="E2230">
        <v>102459</v>
      </c>
      <c r="F2230" t="s">
        <v>20832</v>
      </c>
      <c r="H2230" s="107" t="s">
        <v>3112</v>
      </c>
      <c r="I2230" s="107" t="s">
        <v>13704</v>
      </c>
    </row>
    <row r="2231" spans="5:9" ht="15" x14ac:dyDescent="0.25">
      <c r="E2231">
        <v>102460</v>
      </c>
      <c r="F2231" t="s">
        <v>20833</v>
      </c>
      <c r="H2231" s="107" t="s">
        <v>3113</v>
      </c>
      <c r="I2231" s="107" t="s">
        <v>13705</v>
      </c>
    </row>
    <row r="2232" spans="5:9" ht="15" x14ac:dyDescent="0.25">
      <c r="E2232">
        <v>102461</v>
      </c>
      <c r="F2232" t="s">
        <v>20834</v>
      </c>
      <c r="H2232" s="107" t="s">
        <v>3114</v>
      </c>
      <c r="I2232" s="107" t="s">
        <v>13706</v>
      </c>
    </row>
    <row r="2233" spans="5:9" ht="15" x14ac:dyDescent="0.25">
      <c r="E2233">
        <v>102462</v>
      </c>
      <c r="F2233" t="s">
        <v>138</v>
      </c>
      <c r="H2233" s="107" t="s">
        <v>3115</v>
      </c>
      <c r="I2233" s="107" t="s">
        <v>13707</v>
      </c>
    </row>
    <row r="2234" spans="5:9" ht="15" x14ac:dyDescent="0.25">
      <c r="E2234">
        <v>102463</v>
      </c>
      <c r="F2234" t="s">
        <v>20835</v>
      </c>
      <c r="H2234" s="107" t="s">
        <v>3116</v>
      </c>
      <c r="I2234" s="107" t="s">
        <v>13708</v>
      </c>
    </row>
    <row r="2235" spans="5:9" ht="15" x14ac:dyDescent="0.25">
      <c r="E2235">
        <v>102464</v>
      </c>
      <c r="F2235" t="s">
        <v>20836</v>
      </c>
      <c r="H2235" s="107" t="s">
        <v>3117</v>
      </c>
      <c r="I2235" s="107" t="s">
        <v>13709</v>
      </c>
    </row>
    <row r="2236" spans="5:9" ht="15" x14ac:dyDescent="0.25">
      <c r="E2236">
        <v>102465</v>
      </c>
      <c r="F2236" t="s">
        <v>20837</v>
      </c>
      <c r="H2236" s="107" t="s">
        <v>3118</v>
      </c>
      <c r="I2236" s="107" t="s">
        <v>13710</v>
      </c>
    </row>
    <row r="2237" spans="5:9" ht="15" x14ac:dyDescent="0.25">
      <c r="E2237">
        <v>102466</v>
      </c>
      <c r="F2237" t="s">
        <v>20838</v>
      </c>
      <c r="H2237" s="107" t="s">
        <v>3119</v>
      </c>
      <c r="I2237" s="107" t="s">
        <v>13711</v>
      </c>
    </row>
    <row r="2238" spans="5:9" ht="15" x14ac:dyDescent="0.25">
      <c r="E2238">
        <v>102467</v>
      </c>
      <c r="F2238" t="s">
        <v>20839</v>
      </c>
      <c r="H2238" s="107" t="s">
        <v>3120</v>
      </c>
      <c r="I2238" s="107" t="s">
        <v>13712</v>
      </c>
    </row>
    <row r="2239" spans="5:9" ht="15" x14ac:dyDescent="0.25">
      <c r="E2239">
        <v>102468</v>
      </c>
      <c r="F2239" t="s">
        <v>20840</v>
      </c>
      <c r="H2239" s="107" t="s">
        <v>3121</v>
      </c>
      <c r="I2239" s="107" t="s">
        <v>13713</v>
      </c>
    </row>
    <row r="2240" spans="5:9" ht="15" x14ac:dyDescent="0.25">
      <c r="E2240">
        <v>102469</v>
      </c>
      <c r="F2240" t="s">
        <v>20841</v>
      </c>
      <c r="H2240" s="107" t="s">
        <v>3122</v>
      </c>
      <c r="I2240" s="107" t="s">
        <v>13714</v>
      </c>
    </row>
    <row r="2241" spans="5:9" ht="15" x14ac:dyDescent="0.25">
      <c r="E2241">
        <v>102470</v>
      </c>
      <c r="F2241" t="s">
        <v>20842</v>
      </c>
      <c r="H2241" s="107" t="s">
        <v>3123</v>
      </c>
      <c r="I2241" s="107" t="s">
        <v>13715</v>
      </c>
    </row>
    <row r="2242" spans="5:9" ht="15" x14ac:dyDescent="0.25">
      <c r="E2242">
        <v>102471</v>
      </c>
      <c r="F2242" t="s">
        <v>20843</v>
      </c>
      <c r="H2242" s="107" t="s">
        <v>3124</v>
      </c>
      <c r="I2242" s="107" t="s">
        <v>13716</v>
      </c>
    </row>
    <row r="2243" spans="5:9" ht="15" x14ac:dyDescent="0.25">
      <c r="E2243">
        <v>102472</v>
      </c>
      <c r="F2243" t="s">
        <v>20844</v>
      </c>
      <c r="H2243" s="107" t="s">
        <v>3125</v>
      </c>
      <c r="I2243" s="107" t="s">
        <v>13717</v>
      </c>
    </row>
    <row r="2244" spans="5:9" ht="15" x14ac:dyDescent="0.25">
      <c r="E2244">
        <v>102473</v>
      </c>
      <c r="F2244" t="s">
        <v>20845</v>
      </c>
      <c r="H2244" s="107" t="s">
        <v>3126</v>
      </c>
      <c r="I2244" s="107" t="s">
        <v>13718</v>
      </c>
    </row>
    <row r="2245" spans="5:9" ht="15" x14ac:dyDescent="0.25">
      <c r="E2245">
        <v>102474</v>
      </c>
      <c r="F2245" t="s">
        <v>20811</v>
      </c>
      <c r="H2245" s="107" t="s">
        <v>3127</v>
      </c>
      <c r="I2245" s="107" t="s">
        <v>13719</v>
      </c>
    </row>
    <row r="2246" spans="5:9" ht="15" x14ac:dyDescent="0.25">
      <c r="E2246">
        <v>102475</v>
      </c>
      <c r="F2246" t="s">
        <v>11456</v>
      </c>
      <c r="H2246" s="107" t="s">
        <v>3128</v>
      </c>
      <c r="I2246" s="107" t="s">
        <v>13720</v>
      </c>
    </row>
    <row r="2247" spans="5:9" ht="15" x14ac:dyDescent="0.25">
      <c r="E2247">
        <v>102476</v>
      </c>
      <c r="F2247" t="s">
        <v>20846</v>
      </c>
      <c r="H2247" s="107" t="s">
        <v>3129</v>
      </c>
      <c r="I2247" s="107" t="s">
        <v>13721</v>
      </c>
    </row>
    <row r="2248" spans="5:9" ht="15" x14ac:dyDescent="0.25">
      <c r="E2248">
        <v>102477</v>
      </c>
      <c r="F2248" t="s">
        <v>20847</v>
      </c>
      <c r="H2248" s="107" t="s">
        <v>3130</v>
      </c>
      <c r="I2248" s="107" t="s">
        <v>13722</v>
      </c>
    </row>
    <row r="2249" spans="5:9" ht="15" x14ac:dyDescent="0.25">
      <c r="E2249">
        <v>102478</v>
      </c>
      <c r="F2249" t="s">
        <v>20848</v>
      </c>
      <c r="H2249" s="107" t="s">
        <v>3131</v>
      </c>
      <c r="I2249" s="107" t="s">
        <v>13723</v>
      </c>
    </row>
    <row r="2250" spans="5:9" ht="15" x14ac:dyDescent="0.25">
      <c r="E2250">
        <v>102479</v>
      </c>
      <c r="F2250" t="s">
        <v>23854</v>
      </c>
      <c r="H2250" s="107" t="s">
        <v>3132</v>
      </c>
      <c r="I2250" s="107" t="s">
        <v>13724</v>
      </c>
    </row>
    <row r="2251" spans="5:9" ht="15" x14ac:dyDescent="0.25">
      <c r="E2251">
        <v>102480</v>
      </c>
      <c r="F2251" t="s">
        <v>23855</v>
      </c>
      <c r="H2251" s="107" t="s">
        <v>3133</v>
      </c>
      <c r="I2251" s="107" t="s">
        <v>13725</v>
      </c>
    </row>
    <row r="2252" spans="5:9" ht="15" x14ac:dyDescent="0.25">
      <c r="E2252">
        <v>102481</v>
      </c>
      <c r="F2252" t="s">
        <v>20849</v>
      </c>
      <c r="H2252" s="107" t="s">
        <v>3134</v>
      </c>
      <c r="I2252" s="107" t="s">
        <v>13726</v>
      </c>
    </row>
    <row r="2253" spans="5:9" ht="15" x14ac:dyDescent="0.25">
      <c r="E2253">
        <v>102482</v>
      </c>
      <c r="F2253" t="s">
        <v>20850</v>
      </c>
      <c r="H2253" s="107" t="s">
        <v>3135</v>
      </c>
      <c r="I2253" s="107" t="s">
        <v>13727</v>
      </c>
    </row>
    <row r="2254" spans="5:9" ht="15" x14ac:dyDescent="0.25">
      <c r="E2254">
        <v>102483</v>
      </c>
      <c r="F2254" t="s">
        <v>20851</v>
      </c>
      <c r="H2254" s="107" t="s">
        <v>3136</v>
      </c>
      <c r="I2254" s="107" t="s">
        <v>13728</v>
      </c>
    </row>
    <row r="2255" spans="5:9" ht="15" x14ac:dyDescent="0.25">
      <c r="E2255">
        <v>102484</v>
      </c>
      <c r="F2255" t="s">
        <v>23856</v>
      </c>
      <c r="H2255" s="107" t="s">
        <v>3137</v>
      </c>
      <c r="I2255" s="107" t="s">
        <v>13729</v>
      </c>
    </row>
    <row r="2256" spans="5:9" ht="15" x14ac:dyDescent="0.25">
      <c r="E2256">
        <v>102485</v>
      </c>
      <c r="F2256" t="s">
        <v>20852</v>
      </c>
      <c r="H2256" s="107" t="s">
        <v>3138</v>
      </c>
      <c r="I2256" s="107" t="s">
        <v>13730</v>
      </c>
    </row>
    <row r="2257" spans="5:9" ht="15" x14ac:dyDescent="0.25">
      <c r="E2257">
        <v>102486</v>
      </c>
      <c r="F2257" t="s">
        <v>20853</v>
      </c>
      <c r="H2257" s="107" t="s">
        <v>3139</v>
      </c>
      <c r="I2257" s="107" t="s">
        <v>13731</v>
      </c>
    </row>
    <row r="2258" spans="5:9" ht="15" x14ac:dyDescent="0.25">
      <c r="E2258">
        <v>102487</v>
      </c>
      <c r="F2258" t="s">
        <v>20854</v>
      </c>
      <c r="H2258" s="107" t="s">
        <v>3140</v>
      </c>
      <c r="I2258" s="107" t="s">
        <v>13732</v>
      </c>
    </row>
    <row r="2259" spans="5:9" ht="15" x14ac:dyDescent="0.25">
      <c r="E2259">
        <v>102488</v>
      </c>
      <c r="F2259" t="s">
        <v>20855</v>
      </c>
      <c r="H2259" s="107" t="s">
        <v>3141</v>
      </c>
      <c r="I2259" s="107" t="s">
        <v>13733</v>
      </c>
    </row>
    <row r="2260" spans="5:9" ht="15" x14ac:dyDescent="0.25">
      <c r="E2260">
        <v>102489</v>
      </c>
      <c r="F2260" t="s">
        <v>20856</v>
      </c>
      <c r="H2260" s="107" t="s">
        <v>3142</v>
      </c>
      <c r="I2260" s="107" t="s">
        <v>13734</v>
      </c>
    </row>
    <row r="2261" spans="5:9" ht="15" x14ac:dyDescent="0.25">
      <c r="E2261">
        <v>102490</v>
      </c>
      <c r="F2261" t="s">
        <v>20857</v>
      </c>
      <c r="H2261" s="107" t="s">
        <v>3143</v>
      </c>
      <c r="I2261" s="107" t="s">
        <v>13735</v>
      </c>
    </row>
    <row r="2262" spans="5:9" ht="15" x14ac:dyDescent="0.25">
      <c r="E2262">
        <v>102492</v>
      </c>
      <c r="F2262" t="s">
        <v>20858</v>
      </c>
      <c r="H2262" s="107" t="s">
        <v>3144</v>
      </c>
      <c r="I2262" s="107" t="s">
        <v>13736</v>
      </c>
    </row>
    <row r="2263" spans="5:9" ht="15" x14ac:dyDescent="0.25">
      <c r="E2263">
        <v>102493</v>
      </c>
      <c r="F2263" t="s">
        <v>20859</v>
      </c>
      <c r="H2263" s="107" t="s">
        <v>3145</v>
      </c>
      <c r="I2263" s="107" t="s">
        <v>13737</v>
      </c>
    </row>
    <row r="2264" spans="5:9" ht="15" x14ac:dyDescent="0.25">
      <c r="E2264">
        <v>102494</v>
      </c>
      <c r="F2264" t="s">
        <v>20860</v>
      </c>
      <c r="H2264" s="107" t="s">
        <v>3146</v>
      </c>
      <c r="I2264" s="107" t="s">
        <v>13738</v>
      </c>
    </row>
    <row r="2265" spans="5:9" ht="15" x14ac:dyDescent="0.25">
      <c r="E2265">
        <v>102495</v>
      </c>
      <c r="F2265" t="s">
        <v>20861</v>
      </c>
      <c r="H2265" s="107" t="s">
        <v>3147</v>
      </c>
      <c r="I2265" s="107" t="s">
        <v>13739</v>
      </c>
    </row>
    <row r="2266" spans="5:9" ht="15" x14ac:dyDescent="0.25">
      <c r="E2266">
        <v>102496</v>
      </c>
      <c r="F2266" t="s">
        <v>20862</v>
      </c>
      <c r="H2266" s="107" t="s">
        <v>3148</v>
      </c>
      <c r="I2266" s="107" t="s">
        <v>13740</v>
      </c>
    </row>
    <row r="2267" spans="5:9" ht="15" x14ac:dyDescent="0.25">
      <c r="E2267">
        <v>102497</v>
      </c>
      <c r="F2267" t="s">
        <v>20863</v>
      </c>
      <c r="H2267" s="107" t="s">
        <v>3149</v>
      </c>
      <c r="I2267" s="107" t="s">
        <v>13741</v>
      </c>
    </row>
    <row r="2268" spans="5:9" ht="15" x14ac:dyDescent="0.25">
      <c r="E2268">
        <v>102498</v>
      </c>
      <c r="F2268" t="s">
        <v>23857</v>
      </c>
      <c r="H2268" s="107" t="s">
        <v>3150</v>
      </c>
      <c r="I2268" s="107" t="s">
        <v>13742</v>
      </c>
    </row>
    <row r="2269" spans="5:9" ht="15" x14ac:dyDescent="0.25">
      <c r="E2269">
        <v>102499</v>
      </c>
      <c r="F2269" t="s">
        <v>20864</v>
      </c>
      <c r="H2269" s="107" t="s">
        <v>3151</v>
      </c>
      <c r="I2269" s="107" t="s">
        <v>13743</v>
      </c>
    </row>
    <row r="2270" spans="5:9" ht="15" x14ac:dyDescent="0.25">
      <c r="E2270">
        <v>102500</v>
      </c>
      <c r="F2270" t="s">
        <v>20865</v>
      </c>
      <c r="H2270" s="107" t="s">
        <v>3152</v>
      </c>
      <c r="I2270" s="107" t="s">
        <v>13744</v>
      </c>
    </row>
    <row r="2271" spans="5:9" ht="15" x14ac:dyDescent="0.25">
      <c r="E2271">
        <v>102501</v>
      </c>
      <c r="F2271" t="s">
        <v>20866</v>
      </c>
      <c r="H2271" s="107" t="s">
        <v>3153</v>
      </c>
      <c r="I2271" s="107" t="s">
        <v>13745</v>
      </c>
    </row>
    <row r="2272" spans="5:9" ht="15" x14ac:dyDescent="0.25">
      <c r="E2272">
        <v>102502</v>
      </c>
      <c r="F2272" t="s">
        <v>20867</v>
      </c>
      <c r="H2272" s="107" t="s">
        <v>3154</v>
      </c>
      <c r="I2272" s="107" t="s">
        <v>13746</v>
      </c>
    </row>
    <row r="2273" spans="5:9" ht="15" x14ac:dyDescent="0.25">
      <c r="E2273">
        <v>102503</v>
      </c>
      <c r="F2273" t="s">
        <v>20868</v>
      </c>
      <c r="H2273" s="107" t="s">
        <v>3155</v>
      </c>
      <c r="I2273" s="107" t="s">
        <v>13747</v>
      </c>
    </row>
    <row r="2274" spans="5:9" ht="15" x14ac:dyDescent="0.25">
      <c r="E2274">
        <v>102504</v>
      </c>
      <c r="F2274" t="s">
        <v>20869</v>
      </c>
      <c r="H2274" s="107" t="s">
        <v>3156</v>
      </c>
      <c r="I2274" s="107" t="s">
        <v>13748</v>
      </c>
    </row>
    <row r="2275" spans="5:9" ht="15" x14ac:dyDescent="0.25">
      <c r="E2275">
        <v>102505</v>
      </c>
      <c r="F2275" t="s">
        <v>20870</v>
      </c>
      <c r="H2275" s="107" t="s">
        <v>3157</v>
      </c>
      <c r="I2275" s="107" t="s">
        <v>13749</v>
      </c>
    </row>
    <row r="2276" spans="5:9" ht="15" x14ac:dyDescent="0.25">
      <c r="E2276">
        <v>102506</v>
      </c>
      <c r="F2276" t="s">
        <v>20871</v>
      </c>
      <c r="H2276" s="107" t="s">
        <v>3158</v>
      </c>
      <c r="I2276" s="107" t="s">
        <v>13750</v>
      </c>
    </row>
    <row r="2277" spans="5:9" ht="15" x14ac:dyDescent="0.25">
      <c r="E2277">
        <v>102507</v>
      </c>
      <c r="F2277" t="s">
        <v>20872</v>
      </c>
      <c r="H2277" s="107" t="s">
        <v>3159</v>
      </c>
      <c r="I2277" s="107" t="s">
        <v>13751</v>
      </c>
    </row>
    <row r="2278" spans="5:9" ht="15" x14ac:dyDescent="0.25">
      <c r="E2278">
        <v>102508</v>
      </c>
      <c r="F2278" t="s">
        <v>20873</v>
      </c>
      <c r="H2278" s="107" t="s">
        <v>3160</v>
      </c>
      <c r="I2278" s="107" t="s">
        <v>13752</v>
      </c>
    </row>
    <row r="2279" spans="5:9" ht="15" x14ac:dyDescent="0.25">
      <c r="E2279">
        <v>102510</v>
      </c>
      <c r="F2279" t="s">
        <v>20874</v>
      </c>
      <c r="H2279" s="107" t="s">
        <v>3161</v>
      </c>
      <c r="I2279" s="107" t="s">
        <v>13753</v>
      </c>
    </row>
    <row r="2280" spans="5:9" ht="15" x14ac:dyDescent="0.25">
      <c r="E2280">
        <v>102511</v>
      </c>
      <c r="F2280" t="s">
        <v>20875</v>
      </c>
      <c r="H2280" s="107" t="s">
        <v>3162</v>
      </c>
      <c r="I2280" s="107" t="s">
        <v>13754</v>
      </c>
    </row>
    <row r="2281" spans="5:9" ht="15" x14ac:dyDescent="0.25">
      <c r="E2281">
        <v>102512</v>
      </c>
      <c r="F2281" t="s">
        <v>20876</v>
      </c>
      <c r="H2281" s="107" t="s">
        <v>3163</v>
      </c>
      <c r="I2281" s="107" t="s">
        <v>13755</v>
      </c>
    </row>
    <row r="2282" spans="5:9" ht="15" x14ac:dyDescent="0.25">
      <c r="E2282">
        <v>102513</v>
      </c>
      <c r="F2282" t="s">
        <v>20877</v>
      </c>
      <c r="H2282" s="107" t="s">
        <v>3164</v>
      </c>
      <c r="I2282" s="107" t="s">
        <v>13756</v>
      </c>
    </row>
    <row r="2283" spans="5:9" ht="15" x14ac:dyDescent="0.25">
      <c r="E2283">
        <v>102514</v>
      </c>
      <c r="F2283" t="s">
        <v>118</v>
      </c>
      <c r="H2283" s="107" t="s">
        <v>3165</v>
      </c>
      <c r="I2283" s="107" t="s">
        <v>13757</v>
      </c>
    </row>
    <row r="2284" spans="5:9" ht="15" x14ac:dyDescent="0.25">
      <c r="E2284">
        <v>102515</v>
      </c>
      <c r="F2284" t="s">
        <v>20878</v>
      </c>
      <c r="H2284" s="107" t="s">
        <v>3166</v>
      </c>
      <c r="I2284" s="107" t="s">
        <v>13758</v>
      </c>
    </row>
    <row r="2285" spans="5:9" ht="15" x14ac:dyDescent="0.25">
      <c r="E2285">
        <v>102516</v>
      </c>
      <c r="F2285" t="s">
        <v>20879</v>
      </c>
      <c r="H2285" s="107" t="s">
        <v>3167</v>
      </c>
      <c r="I2285" s="107" t="s">
        <v>13759</v>
      </c>
    </row>
    <row r="2286" spans="5:9" ht="15" x14ac:dyDescent="0.25">
      <c r="E2286">
        <v>102518</v>
      </c>
      <c r="F2286" t="s">
        <v>20880</v>
      </c>
      <c r="H2286" s="107" t="s">
        <v>3168</v>
      </c>
      <c r="I2286" s="107" t="s">
        <v>13760</v>
      </c>
    </row>
    <row r="2287" spans="5:9" ht="15" x14ac:dyDescent="0.25">
      <c r="E2287">
        <v>102519</v>
      </c>
      <c r="F2287" t="s">
        <v>23858</v>
      </c>
      <c r="H2287" s="107" t="s">
        <v>3169</v>
      </c>
      <c r="I2287" s="107" t="s">
        <v>13761</v>
      </c>
    </row>
    <row r="2288" spans="5:9" ht="15" x14ac:dyDescent="0.25">
      <c r="E2288">
        <v>102520</v>
      </c>
      <c r="F2288" t="s">
        <v>11457</v>
      </c>
      <c r="H2288" s="107" t="s">
        <v>3170</v>
      </c>
      <c r="I2288" s="107" t="s">
        <v>13762</v>
      </c>
    </row>
    <row r="2289" spans="5:9" ht="15" x14ac:dyDescent="0.25">
      <c r="E2289">
        <v>102521</v>
      </c>
      <c r="F2289" t="s">
        <v>20881</v>
      </c>
      <c r="H2289" s="107" t="s">
        <v>3171</v>
      </c>
      <c r="I2289" s="107" t="s">
        <v>13763</v>
      </c>
    </row>
    <row r="2290" spans="5:9" ht="15" x14ac:dyDescent="0.25">
      <c r="E2290">
        <v>102522</v>
      </c>
      <c r="F2290" t="s">
        <v>20882</v>
      </c>
      <c r="H2290" s="107" t="s">
        <v>3172</v>
      </c>
      <c r="I2290" s="107" t="s">
        <v>13764</v>
      </c>
    </row>
    <row r="2291" spans="5:9" ht="15" x14ac:dyDescent="0.25">
      <c r="E2291">
        <v>102523</v>
      </c>
      <c r="F2291" t="s">
        <v>20883</v>
      </c>
      <c r="H2291" s="107" t="s">
        <v>3173</v>
      </c>
      <c r="I2291" s="107" t="s">
        <v>13765</v>
      </c>
    </row>
    <row r="2292" spans="5:9" ht="15" x14ac:dyDescent="0.25">
      <c r="E2292">
        <v>102524</v>
      </c>
      <c r="F2292" t="s">
        <v>20884</v>
      </c>
      <c r="H2292" s="107" t="s">
        <v>3174</v>
      </c>
      <c r="I2292" s="107" t="s">
        <v>13766</v>
      </c>
    </row>
    <row r="2293" spans="5:9" ht="15" x14ac:dyDescent="0.25">
      <c r="E2293">
        <v>102525</v>
      </c>
      <c r="F2293" t="s">
        <v>20885</v>
      </c>
      <c r="H2293" s="107" t="s">
        <v>3175</v>
      </c>
      <c r="I2293" s="107" t="s">
        <v>13767</v>
      </c>
    </row>
    <row r="2294" spans="5:9" ht="15" x14ac:dyDescent="0.25">
      <c r="E2294">
        <v>102526</v>
      </c>
      <c r="F2294" t="s">
        <v>20886</v>
      </c>
      <c r="H2294" s="107" t="s">
        <v>3176</v>
      </c>
      <c r="I2294" s="107" t="s">
        <v>13768</v>
      </c>
    </row>
    <row r="2295" spans="5:9" ht="15" x14ac:dyDescent="0.25">
      <c r="E2295">
        <v>102527</v>
      </c>
      <c r="F2295" t="s">
        <v>102</v>
      </c>
      <c r="H2295" s="107" t="s">
        <v>3177</v>
      </c>
      <c r="I2295" s="107" t="s">
        <v>13769</v>
      </c>
    </row>
    <row r="2296" spans="5:9" ht="15" x14ac:dyDescent="0.25">
      <c r="E2296">
        <v>102528</v>
      </c>
      <c r="F2296" t="s">
        <v>20887</v>
      </c>
      <c r="H2296" s="107" t="s">
        <v>3178</v>
      </c>
      <c r="I2296" s="107" t="s">
        <v>13770</v>
      </c>
    </row>
    <row r="2297" spans="5:9" ht="15" x14ac:dyDescent="0.25">
      <c r="E2297">
        <v>102530</v>
      </c>
      <c r="F2297" t="s">
        <v>20888</v>
      </c>
      <c r="H2297" s="107" t="s">
        <v>3179</v>
      </c>
      <c r="I2297" s="107" t="s">
        <v>13771</v>
      </c>
    </row>
    <row r="2298" spans="5:9" ht="15" x14ac:dyDescent="0.25">
      <c r="E2298">
        <v>102531</v>
      </c>
      <c r="F2298" t="s">
        <v>1461</v>
      </c>
      <c r="H2298" s="107" t="s">
        <v>3180</v>
      </c>
      <c r="I2298" s="107" t="s">
        <v>13772</v>
      </c>
    </row>
    <row r="2299" spans="5:9" ht="15" x14ac:dyDescent="0.25">
      <c r="E2299">
        <v>102532</v>
      </c>
      <c r="F2299" t="s">
        <v>20889</v>
      </c>
      <c r="H2299" s="107" t="s">
        <v>3181</v>
      </c>
      <c r="I2299" s="107" t="s">
        <v>13773</v>
      </c>
    </row>
    <row r="2300" spans="5:9" ht="15" x14ac:dyDescent="0.25">
      <c r="E2300">
        <v>102533</v>
      </c>
      <c r="F2300" t="s">
        <v>20890</v>
      </c>
      <c r="H2300" s="107" t="s">
        <v>3182</v>
      </c>
      <c r="I2300" s="107" t="s">
        <v>13774</v>
      </c>
    </row>
    <row r="2301" spans="5:9" ht="15" x14ac:dyDescent="0.25">
      <c r="E2301">
        <v>102534</v>
      </c>
      <c r="F2301" t="s">
        <v>20891</v>
      </c>
      <c r="H2301" s="107" t="s">
        <v>3183</v>
      </c>
      <c r="I2301" s="107" t="s">
        <v>13775</v>
      </c>
    </row>
    <row r="2302" spans="5:9" ht="15" x14ac:dyDescent="0.25">
      <c r="E2302">
        <v>102535</v>
      </c>
      <c r="F2302" t="s">
        <v>23859</v>
      </c>
      <c r="H2302" s="107" t="s">
        <v>3184</v>
      </c>
      <c r="I2302" s="107" t="s">
        <v>13776</v>
      </c>
    </row>
    <row r="2303" spans="5:9" ht="15" x14ac:dyDescent="0.25">
      <c r="E2303">
        <v>102536</v>
      </c>
      <c r="F2303" t="s">
        <v>20892</v>
      </c>
      <c r="H2303" s="107" t="s">
        <v>3185</v>
      </c>
      <c r="I2303" s="107" t="s">
        <v>13777</v>
      </c>
    </row>
    <row r="2304" spans="5:9" ht="15" x14ac:dyDescent="0.25">
      <c r="E2304">
        <v>102537</v>
      </c>
      <c r="F2304" t="s">
        <v>20893</v>
      </c>
      <c r="H2304" s="107" t="s">
        <v>3186</v>
      </c>
      <c r="I2304" s="107" t="s">
        <v>13778</v>
      </c>
    </row>
    <row r="2305" spans="5:9" ht="15" x14ac:dyDescent="0.25">
      <c r="E2305">
        <v>102538</v>
      </c>
      <c r="F2305" t="s">
        <v>20894</v>
      </c>
      <c r="H2305" s="107" t="s">
        <v>3187</v>
      </c>
      <c r="I2305" s="107" t="s">
        <v>13779</v>
      </c>
    </row>
    <row r="2306" spans="5:9" ht="15" x14ac:dyDescent="0.25">
      <c r="E2306">
        <v>102539</v>
      </c>
      <c r="F2306" t="s">
        <v>20895</v>
      </c>
      <c r="H2306" s="107" t="s">
        <v>3188</v>
      </c>
      <c r="I2306" s="107" t="s">
        <v>13780</v>
      </c>
    </row>
    <row r="2307" spans="5:9" ht="15" x14ac:dyDescent="0.25">
      <c r="E2307">
        <v>102540</v>
      </c>
      <c r="F2307" t="s">
        <v>20896</v>
      </c>
      <c r="H2307" s="107" t="s">
        <v>3189</v>
      </c>
      <c r="I2307" s="107" t="s">
        <v>13781</v>
      </c>
    </row>
    <row r="2308" spans="5:9" ht="15" x14ac:dyDescent="0.25">
      <c r="E2308">
        <v>102541</v>
      </c>
      <c r="F2308" t="s">
        <v>20897</v>
      </c>
      <c r="H2308" s="107" t="s">
        <v>3190</v>
      </c>
      <c r="I2308" s="107" t="s">
        <v>13782</v>
      </c>
    </row>
    <row r="2309" spans="5:9" ht="15" x14ac:dyDescent="0.25">
      <c r="E2309">
        <v>102542</v>
      </c>
      <c r="F2309" t="s">
        <v>20898</v>
      </c>
      <c r="H2309" s="107" t="s">
        <v>3191</v>
      </c>
      <c r="I2309" s="107" t="s">
        <v>13783</v>
      </c>
    </row>
    <row r="2310" spans="5:9" ht="15" x14ac:dyDescent="0.25">
      <c r="E2310">
        <v>102543</v>
      </c>
      <c r="F2310" t="s">
        <v>20899</v>
      </c>
      <c r="H2310" s="107" t="s">
        <v>3192</v>
      </c>
      <c r="I2310" s="107" t="s">
        <v>13784</v>
      </c>
    </row>
    <row r="2311" spans="5:9" ht="15" x14ac:dyDescent="0.25">
      <c r="E2311">
        <v>102544</v>
      </c>
      <c r="F2311" t="s">
        <v>20900</v>
      </c>
      <c r="H2311" s="107" t="s">
        <v>3193</v>
      </c>
      <c r="I2311" s="107" t="s">
        <v>13785</v>
      </c>
    </row>
    <row r="2312" spans="5:9" ht="15" x14ac:dyDescent="0.25">
      <c r="E2312">
        <v>102545</v>
      </c>
      <c r="F2312" t="s">
        <v>20901</v>
      </c>
      <c r="H2312" s="107" t="s">
        <v>3194</v>
      </c>
      <c r="I2312" s="107" t="s">
        <v>13786</v>
      </c>
    </row>
    <row r="2313" spans="5:9" ht="15" x14ac:dyDescent="0.25">
      <c r="E2313">
        <v>102546</v>
      </c>
      <c r="F2313" t="s">
        <v>20902</v>
      </c>
      <c r="H2313" s="107" t="s">
        <v>3195</v>
      </c>
      <c r="I2313" s="107" t="s">
        <v>13787</v>
      </c>
    </row>
    <row r="2314" spans="5:9" ht="15" x14ac:dyDescent="0.25">
      <c r="E2314">
        <v>102547</v>
      </c>
      <c r="F2314" t="s">
        <v>20903</v>
      </c>
      <c r="H2314" s="107" t="s">
        <v>3196</v>
      </c>
      <c r="I2314" s="107" t="s">
        <v>13788</v>
      </c>
    </row>
    <row r="2315" spans="5:9" ht="15" x14ac:dyDescent="0.25">
      <c r="E2315">
        <v>102548</v>
      </c>
      <c r="F2315" t="s">
        <v>20904</v>
      </c>
      <c r="H2315" s="107" t="s">
        <v>3197</v>
      </c>
      <c r="I2315" s="107" t="s">
        <v>13789</v>
      </c>
    </row>
    <row r="2316" spans="5:9" ht="15" x14ac:dyDescent="0.25">
      <c r="E2316">
        <v>102549</v>
      </c>
      <c r="F2316" t="s">
        <v>20905</v>
      </c>
      <c r="H2316" s="107" t="s">
        <v>3198</v>
      </c>
      <c r="I2316" s="107" t="s">
        <v>13790</v>
      </c>
    </row>
    <row r="2317" spans="5:9" ht="15" x14ac:dyDescent="0.25">
      <c r="E2317">
        <v>102550</v>
      </c>
      <c r="F2317" t="s">
        <v>20906</v>
      </c>
      <c r="H2317" s="107" t="s">
        <v>3199</v>
      </c>
      <c r="I2317" s="107" t="s">
        <v>13791</v>
      </c>
    </row>
    <row r="2318" spans="5:9" ht="15" x14ac:dyDescent="0.25">
      <c r="E2318">
        <v>102551</v>
      </c>
      <c r="F2318" t="s">
        <v>20907</v>
      </c>
      <c r="H2318" s="107" t="s">
        <v>3200</v>
      </c>
      <c r="I2318" s="107" t="s">
        <v>13792</v>
      </c>
    </row>
    <row r="2319" spans="5:9" ht="15" x14ac:dyDescent="0.25">
      <c r="E2319">
        <v>102552</v>
      </c>
      <c r="F2319" t="s">
        <v>20852</v>
      </c>
      <c r="H2319" s="107" t="s">
        <v>3201</v>
      </c>
      <c r="I2319" s="107" t="s">
        <v>13793</v>
      </c>
    </row>
    <row r="2320" spans="5:9" ht="15" x14ac:dyDescent="0.25">
      <c r="E2320">
        <v>102553</v>
      </c>
      <c r="F2320" t="s">
        <v>20908</v>
      </c>
      <c r="H2320" s="107" t="s">
        <v>3202</v>
      </c>
      <c r="I2320" s="107" t="s">
        <v>13794</v>
      </c>
    </row>
    <row r="2321" spans="5:9" ht="15" x14ac:dyDescent="0.25">
      <c r="E2321">
        <v>102554</v>
      </c>
      <c r="F2321" t="s">
        <v>20909</v>
      </c>
      <c r="H2321" s="107" t="s">
        <v>3203</v>
      </c>
      <c r="I2321" s="107" t="s">
        <v>13795</v>
      </c>
    </row>
    <row r="2322" spans="5:9" ht="15" x14ac:dyDescent="0.25">
      <c r="E2322">
        <v>102555</v>
      </c>
      <c r="F2322" t="s">
        <v>20910</v>
      </c>
      <c r="H2322" s="107" t="s">
        <v>3204</v>
      </c>
      <c r="I2322" s="107" t="s">
        <v>13796</v>
      </c>
    </row>
    <row r="2323" spans="5:9" ht="15" x14ac:dyDescent="0.25">
      <c r="E2323">
        <v>102556</v>
      </c>
      <c r="F2323" t="s">
        <v>20911</v>
      </c>
      <c r="H2323" s="107" t="s">
        <v>3205</v>
      </c>
      <c r="I2323" s="107" t="s">
        <v>13797</v>
      </c>
    </row>
    <row r="2324" spans="5:9" ht="15" x14ac:dyDescent="0.25">
      <c r="E2324">
        <v>102557</v>
      </c>
      <c r="F2324" t="s">
        <v>20912</v>
      </c>
      <c r="H2324" s="107" t="s">
        <v>3206</v>
      </c>
      <c r="I2324" s="107" t="s">
        <v>13798</v>
      </c>
    </row>
    <row r="2325" spans="5:9" ht="15" x14ac:dyDescent="0.25">
      <c r="E2325">
        <v>102558</v>
      </c>
      <c r="F2325" t="s">
        <v>20913</v>
      </c>
      <c r="H2325" s="107" t="s">
        <v>3207</v>
      </c>
      <c r="I2325" s="107" t="s">
        <v>13799</v>
      </c>
    </row>
    <row r="2326" spans="5:9" ht="15" x14ac:dyDescent="0.25">
      <c r="E2326">
        <v>102559</v>
      </c>
      <c r="F2326" t="s">
        <v>20914</v>
      </c>
      <c r="H2326" s="107" t="s">
        <v>3208</v>
      </c>
      <c r="I2326" s="107" t="s">
        <v>13800</v>
      </c>
    </row>
    <row r="2327" spans="5:9" ht="15" x14ac:dyDescent="0.25">
      <c r="E2327">
        <v>102560</v>
      </c>
      <c r="F2327" t="s">
        <v>20915</v>
      </c>
      <c r="H2327" s="107" t="s">
        <v>3209</v>
      </c>
      <c r="I2327" s="107" t="s">
        <v>13801</v>
      </c>
    </row>
    <row r="2328" spans="5:9" ht="15" x14ac:dyDescent="0.25">
      <c r="E2328">
        <v>102561</v>
      </c>
      <c r="F2328" t="s">
        <v>20916</v>
      </c>
      <c r="H2328" s="107" t="s">
        <v>3210</v>
      </c>
      <c r="I2328" s="107" t="s">
        <v>13802</v>
      </c>
    </row>
    <row r="2329" spans="5:9" ht="15" x14ac:dyDescent="0.25">
      <c r="E2329">
        <v>102562</v>
      </c>
      <c r="F2329" t="s">
        <v>20917</v>
      </c>
      <c r="H2329" s="107" t="s">
        <v>3211</v>
      </c>
      <c r="I2329" s="107" t="s">
        <v>13803</v>
      </c>
    </row>
    <row r="2330" spans="5:9" ht="15" x14ac:dyDescent="0.25">
      <c r="E2330">
        <v>102563</v>
      </c>
      <c r="F2330" t="s">
        <v>20918</v>
      </c>
      <c r="H2330" s="107" t="s">
        <v>3212</v>
      </c>
      <c r="I2330" s="107" t="s">
        <v>13804</v>
      </c>
    </row>
    <row r="2331" spans="5:9" ht="15" x14ac:dyDescent="0.25">
      <c r="E2331">
        <v>102564</v>
      </c>
      <c r="F2331" t="s">
        <v>20919</v>
      </c>
      <c r="H2331" s="107" t="s">
        <v>3213</v>
      </c>
      <c r="I2331" s="107" t="s">
        <v>13805</v>
      </c>
    </row>
    <row r="2332" spans="5:9" ht="15" x14ac:dyDescent="0.25">
      <c r="E2332">
        <v>102565</v>
      </c>
      <c r="F2332" t="s">
        <v>20920</v>
      </c>
      <c r="H2332" s="107" t="s">
        <v>3214</v>
      </c>
      <c r="I2332" s="107" t="s">
        <v>13806</v>
      </c>
    </row>
    <row r="2333" spans="5:9" ht="15" x14ac:dyDescent="0.25">
      <c r="E2333">
        <v>102566</v>
      </c>
      <c r="F2333" t="s">
        <v>23860</v>
      </c>
      <c r="H2333" s="107" t="s">
        <v>3215</v>
      </c>
      <c r="I2333" s="107" t="s">
        <v>13807</v>
      </c>
    </row>
    <row r="2334" spans="5:9" ht="15" x14ac:dyDescent="0.25">
      <c r="E2334">
        <v>102567</v>
      </c>
      <c r="F2334" t="s">
        <v>20921</v>
      </c>
      <c r="H2334" s="107" t="s">
        <v>3216</v>
      </c>
      <c r="I2334" s="107" t="s">
        <v>13808</v>
      </c>
    </row>
    <row r="2335" spans="5:9" ht="15" x14ac:dyDescent="0.25">
      <c r="E2335">
        <v>102568</v>
      </c>
      <c r="F2335" t="s">
        <v>20787</v>
      </c>
      <c r="H2335" s="107" t="s">
        <v>3217</v>
      </c>
      <c r="I2335" s="107" t="s">
        <v>13809</v>
      </c>
    </row>
    <row r="2336" spans="5:9" ht="15" x14ac:dyDescent="0.25">
      <c r="E2336">
        <v>102569</v>
      </c>
      <c r="F2336" t="s">
        <v>20922</v>
      </c>
      <c r="H2336" s="107" t="s">
        <v>3218</v>
      </c>
      <c r="I2336" s="107" t="s">
        <v>13810</v>
      </c>
    </row>
    <row r="2337" spans="5:9" ht="15" x14ac:dyDescent="0.25">
      <c r="E2337">
        <v>102570</v>
      </c>
      <c r="F2337" t="s">
        <v>23861</v>
      </c>
      <c r="H2337" s="107" t="s">
        <v>3219</v>
      </c>
      <c r="I2337" s="107" t="s">
        <v>13811</v>
      </c>
    </row>
    <row r="2338" spans="5:9" ht="15" x14ac:dyDescent="0.25">
      <c r="E2338">
        <v>102571</v>
      </c>
      <c r="F2338" t="s">
        <v>20923</v>
      </c>
      <c r="H2338" s="107" t="s">
        <v>3220</v>
      </c>
      <c r="I2338" s="107" t="s">
        <v>13812</v>
      </c>
    </row>
    <row r="2339" spans="5:9" ht="15" x14ac:dyDescent="0.25">
      <c r="E2339">
        <v>102572</v>
      </c>
      <c r="F2339" t="s">
        <v>20920</v>
      </c>
      <c r="H2339" s="107" t="s">
        <v>3221</v>
      </c>
      <c r="I2339" s="107" t="s">
        <v>13813</v>
      </c>
    </row>
    <row r="2340" spans="5:9" ht="15" x14ac:dyDescent="0.25">
      <c r="E2340">
        <v>102573</v>
      </c>
      <c r="F2340" t="s">
        <v>20924</v>
      </c>
      <c r="H2340" s="107" t="s">
        <v>3222</v>
      </c>
      <c r="I2340" s="107" t="s">
        <v>13814</v>
      </c>
    </row>
    <row r="2341" spans="5:9" ht="15" x14ac:dyDescent="0.25">
      <c r="E2341">
        <v>102574</v>
      </c>
      <c r="F2341" t="s">
        <v>23862</v>
      </c>
      <c r="H2341" s="107" t="s">
        <v>3223</v>
      </c>
      <c r="I2341" s="107" t="s">
        <v>13815</v>
      </c>
    </row>
    <row r="2342" spans="5:9" ht="15" x14ac:dyDescent="0.25">
      <c r="E2342">
        <v>102575</v>
      </c>
      <c r="F2342" t="s">
        <v>20925</v>
      </c>
      <c r="H2342" s="107" t="s">
        <v>3224</v>
      </c>
      <c r="I2342" s="107" t="s">
        <v>13816</v>
      </c>
    </row>
    <row r="2343" spans="5:9" ht="15" x14ac:dyDescent="0.25">
      <c r="E2343">
        <v>102576</v>
      </c>
      <c r="F2343" t="s">
        <v>20926</v>
      </c>
      <c r="H2343" s="107" t="s">
        <v>3225</v>
      </c>
      <c r="I2343" s="107" t="s">
        <v>13817</v>
      </c>
    </row>
    <row r="2344" spans="5:9" ht="15" x14ac:dyDescent="0.25">
      <c r="E2344">
        <v>102578</v>
      </c>
      <c r="F2344" t="s">
        <v>20927</v>
      </c>
      <c r="H2344" s="107" t="s">
        <v>3226</v>
      </c>
      <c r="I2344" s="107" t="s">
        <v>13818</v>
      </c>
    </row>
    <row r="2345" spans="5:9" ht="15" x14ac:dyDescent="0.25">
      <c r="E2345">
        <v>102580</v>
      </c>
      <c r="F2345" t="s">
        <v>20928</v>
      </c>
      <c r="H2345" s="107" t="s">
        <v>3227</v>
      </c>
      <c r="I2345" s="107" t="s">
        <v>13819</v>
      </c>
    </row>
    <row r="2346" spans="5:9" ht="15" x14ac:dyDescent="0.25">
      <c r="E2346">
        <v>102581</v>
      </c>
      <c r="F2346" t="s">
        <v>20929</v>
      </c>
      <c r="H2346" s="107" t="s">
        <v>3228</v>
      </c>
      <c r="I2346" s="107" t="s">
        <v>13820</v>
      </c>
    </row>
    <row r="2347" spans="5:9" ht="15" x14ac:dyDescent="0.25">
      <c r="E2347">
        <v>102582</v>
      </c>
      <c r="F2347" t="s">
        <v>23863</v>
      </c>
      <c r="H2347" s="107" t="s">
        <v>3229</v>
      </c>
      <c r="I2347" s="107" t="s">
        <v>13821</v>
      </c>
    </row>
    <row r="2348" spans="5:9" ht="15" x14ac:dyDescent="0.25">
      <c r="E2348">
        <v>102583</v>
      </c>
      <c r="F2348" t="s">
        <v>20930</v>
      </c>
      <c r="H2348" s="107" t="s">
        <v>3230</v>
      </c>
      <c r="I2348" s="107" t="s">
        <v>13822</v>
      </c>
    </row>
    <row r="2349" spans="5:9" ht="15" x14ac:dyDescent="0.25">
      <c r="E2349">
        <v>102584</v>
      </c>
      <c r="F2349" t="s">
        <v>23864</v>
      </c>
      <c r="H2349" s="107" t="s">
        <v>3231</v>
      </c>
      <c r="I2349" s="107" t="s">
        <v>13823</v>
      </c>
    </row>
    <row r="2350" spans="5:9" ht="15" x14ac:dyDescent="0.25">
      <c r="E2350">
        <v>102585</v>
      </c>
      <c r="F2350" t="s">
        <v>20931</v>
      </c>
      <c r="H2350" s="107" t="s">
        <v>3232</v>
      </c>
      <c r="I2350" s="107" t="s">
        <v>13824</v>
      </c>
    </row>
    <row r="2351" spans="5:9" ht="15" x14ac:dyDescent="0.25">
      <c r="E2351">
        <v>102586</v>
      </c>
      <c r="F2351" t="s">
        <v>20932</v>
      </c>
      <c r="H2351" s="107" t="s">
        <v>3233</v>
      </c>
      <c r="I2351" s="107" t="s">
        <v>13825</v>
      </c>
    </row>
    <row r="2352" spans="5:9" ht="15" x14ac:dyDescent="0.25">
      <c r="E2352">
        <v>102587</v>
      </c>
      <c r="F2352" t="s">
        <v>20933</v>
      </c>
      <c r="H2352" s="107" t="s">
        <v>3234</v>
      </c>
      <c r="I2352" s="107" t="s">
        <v>13826</v>
      </c>
    </row>
    <row r="2353" spans="5:9" ht="15" x14ac:dyDescent="0.25">
      <c r="E2353">
        <v>102588</v>
      </c>
      <c r="F2353" t="s">
        <v>20934</v>
      </c>
      <c r="H2353" s="107" t="s">
        <v>3235</v>
      </c>
      <c r="I2353" s="107" t="s">
        <v>13827</v>
      </c>
    </row>
    <row r="2354" spans="5:9" ht="15" x14ac:dyDescent="0.25">
      <c r="E2354">
        <v>102589</v>
      </c>
      <c r="F2354" t="s">
        <v>20920</v>
      </c>
      <c r="H2354" s="107" t="s">
        <v>3236</v>
      </c>
      <c r="I2354" s="107" t="s">
        <v>13828</v>
      </c>
    </row>
    <row r="2355" spans="5:9" ht="15" x14ac:dyDescent="0.25">
      <c r="E2355">
        <v>102590</v>
      </c>
      <c r="F2355" t="s">
        <v>20935</v>
      </c>
      <c r="H2355" s="107" t="s">
        <v>3237</v>
      </c>
      <c r="I2355" s="107" t="s">
        <v>13829</v>
      </c>
    </row>
    <row r="2356" spans="5:9" ht="15" x14ac:dyDescent="0.25">
      <c r="E2356">
        <v>102591</v>
      </c>
      <c r="F2356" t="s">
        <v>20936</v>
      </c>
      <c r="H2356" s="107" t="s">
        <v>3238</v>
      </c>
      <c r="I2356" s="107" t="s">
        <v>13830</v>
      </c>
    </row>
    <row r="2357" spans="5:9" ht="15" x14ac:dyDescent="0.25">
      <c r="E2357">
        <v>102592</v>
      </c>
      <c r="F2357" t="s">
        <v>20937</v>
      </c>
      <c r="H2357" s="107" t="s">
        <v>3239</v>
      </c>
      <c r="I2357" s="107" t="s">
        <v>13831</v>
      </c>
    </row>
    <row r="2358" spans="5:9" ht="15" x14ac:dyDescent="0.25">
      <c r="E2358">
        <v>102593</v>
      </c>
      <c r="F2358" t="s">
        <v>20938</v>
      </c>
      <c r="H2358" s="107" t="s">
        <v>3240</v>
      </c>
      <c r="I2358" s="107" t="s">
        <v>13832</v>
      </c>
    </row>
    <row r="2359" spans="5:9" ht="15" x14ac:dyDescent="0.25">
      <c r="E2359">
        <v>102594</v>
      </c>
      <c r="F2359" t="s">
        <v>20939</v>
      </c>
      <c r="H2359" s="107" t="s">
        <v>3241</v>
      </c>
      <c r="I2359" s="107" t="s">
        <v>13833</v>
      </c>
    </row>
    <row r="2360" spans="5:9" ht="15" x14ac:dyDescent="0.25">
      <c r="E2360">
        <v>102595</v>
      </c>
      <c r="F2360" t="s">
        <v>20940</v>
      </c>
      <c r="H2360" s="107" t="s">
        <v>3242</v>
      </c>
      <c r="I2360" s="107" t="s">
        <v>13834</v>
      </c>
    </row>
    <row r="2361" spans="5:9" ht="15" x14ac:dyDescent="0.25">
      <c r="E2361">
        <v>102596</v>
      </c>
      <c r="F2361" t="s">
        <v>20941</v>
      </c>
      <c r="H2361" s="107" t="s">
        <v>3243</v>
      </c>
      <c r="I2361" s="107" t="s">
        <v>13835</v>
      </c>
    </row>
    <row r="2362" spans="5:9" ht="15" x14ac:dyDescent="0.25">
      <c r="E2362">
        <v>102597</v>
      </c>
      <c r="F2362" t="s">
        <v>20942</v>
      </c>
      <c r="H2362" s="107" t="s">
        <v>3244</v>
      </c>
      <c r="I2362" s="107" t="s">
        <v>13836</v>
      </c>
    </row>
    <row r="2363" spans="5:9" ht="15" x14ac:dyDescent="0.25">
      <c r="E2363">
        <v>102598</v>
      </c>
      <c r="F2363" t="s">
        <v>23865</v>
      </c>
      <c r="H2363" s="107" t="s">
        <v>3245</v>
      </c>
      <c r="I2363" s="107" t="s">
        <v>13837</v>
      </c>
    </row>
    <row r="2364" spans="5:9" ht="15" x14ac:dyDescent="0.25">
      <c r="E2364">
        <v>102599</v>
      </c>
      <c r="F2364" t="s">
        <v>20943</v>
      </c>
      <c r="H2364" s="107" t="s">
        <v>3246</v>
      </c>
      <c r="I2364" s="107" t="s">
        <v>13838</v>
      </c>
    </row>
    <row r="2365" spans="5:9" ht="15" x14ac:dyDescent="0.25">
      <c r="E2365">
        <v>102600</v>
      </c>
      <c r="F2365" t="s">
        <v>20944</v>
      </c>
      <c r="H2365" s="107" t="s">
        <v>3247</v>
      </c>
      <c r="I2365" s="107" t="s">
        <v>13839</v>
      </c>
    </row>
    <row r="2366" spans="5:9" ht="15" x14ac:dyDescent="0.25">
      <c r="E2366">
        <v>102601</v>
      </c>
      <c r="F2366" t="s">
        <v>20900</v>
      </c>
      <c r="H2366" s="107" t="s">
        <v>3248</v>
      </c>
      <c r="I2366" s="107" t="s">
        <v>13840</v>
      </c>
    </row>
    <row r="2367" spans="5:9" ht="15" x14ac:dyDescent="0.25">
      <c r="E2367">
        <v>102602</v>
      </c>
      <c r="F2367" t="s">
        <v>20945</v>
      </c>
      <c r="H2367" s="107" t="s">
        <v>3249</v>
      </c>
      <c r="I2367" s="107" t="s">
        <v>13841</v>
      </c>
    </row>
    <row r="2368" spans="5:9" ht="15" x14ac:dyDescent="0.25">
      <c r="E2368">
        <v>102603</v>
      </c>
      <c r="F2368" t="s">
        <v>20946</v>
      </c>
      <c r="H2368" s="107" t="s">
        <v>3250</v>
      </c>
      <c r="I2368" s="107" t="s">
        <v>13842</v>
      </c>
    </row>
    <row r="2369" spans="5:9" ht="15" x14ac:dyDescent="0.25">
      <c r="E2369">
        <v>102605</v>
      </c>
      <c r="F2369" t="s">
        <v>20947</v>
      </c>
      <c r="H2369" s="107" t="s">
        <v>3251</v>
      </c>
      <c r="I2369" s="107" t="s">
        <v>13843</v>
      </c>
    </row>
    <row r="2370" spans="5:9" ht="15" x14ac:dyDescent="0.25">
      <c r="E2370">
        <v>102606</v>
      </c>
      <c r="F2370" t="s">
        <v>20948</v>
      </c>
      <c r="H2370" s="107" t="s">
        <v>3252</v>
      </c>
      <c r="I2370" s="107" t="s">
        <v>13844</v>
      </c>
    </row>
    <row r="2371" spans="5:9" ht="15" x14ac:dyDescent="0.25">
      <c r="E2371">
        <v>102607</v>
      </c>
      <c r="F2371" t="s">
        <v>20949</v>
      </c>
      <c r="H2371" s="107" t="s">
        <v>3253</v>
      </c>
      <c r="I2371" s="107" t="s">
        <v>13845</v>
      </c>
    </row>
    <row r="2372" spans="5:9" ht="15" x14ac:dyDescent="0.25">
      <c r="E2372">
        <v>102608</v>
      </c>
      <c r="F2372" t="s">
        <v>20950</v>
      </c>
      <c r="H2372" s="107" t="s">
        <v>3254</v>
      </c>
      <c r="I2372" s="107" t="s">
        <v>13846</v>
      </c>
    </row>
    <row r="2373" spans="5:9" ht="15" x14ac:dyDescent="0.25">
      <c r="E2373">
        <v>102609</v>
      </c>
      <c r="F2373" t="s">
        <v>20951</v>
      </c>
      <c r="H2373" s="107" t="s">
        <v>3255</v>
      </c>
      <c r="I2373" s="107" t="s">
        <v>13847</v>
      </c>
    </row>
    <row r="2374" spans="5:9" ht="15" x14ac:dyDescent="0.25">
      <c r="E2374">
        <v>102610</v>
      </c>
      <c r="F2374" t="s">
        <v>20920</v>
      </c>
      <c r="H2374" s="107" t="s">
        <v>3256</v>
      </c>
      <c r="I2374" s="107" t="s">
        <v>13848</v>
      </c>
    </row>
    <row r="2375" spans="5:9" ht="15" x14ac:dyDescent="0.25">
      <c r="E2375">
        <v>102611</v>
      </c>
      <c r="F2375" t="s">
        <v>20952</v>
      </c>
      <c r="H2375" s="107" t="s">
        <v>3257</v>
      </c>
      <c r="I2375" s="107" t="s">
        <v>13849</v>
      </c>
    </row>
    <row r="2376" spans="5:9" ht="15" x14ac:dyDescent="0.25">
      <c r="E2376">
        <v>102612</v>
      </c>
      <c r="F2376" t="s">
        <v>20806</v>
      </c>
      <c r="H2376" s="107" t="s">
        <v>3258</v>
      </c>
      <c r="I2376" s="107" t="s">
        <v>13850</v>
      </c>
    </row>
    <row r="2377" spans="5:9" ht="15" x14ac:dyDescent="0.25">
      <c r="E2377">
        <v>102613</v>
      </c>
      <c r="F2377" t="s">
        <v>20953</v>
      </c>
      <c r="H2377" s="107" t="s">
        <v>3259</v>
      </c>
      <c r="I2377" s="107" t="s">
        <v>13851</v>
      </c>
    </row>
    <row r="2378" spans="5:9" ht="15" x14ac:dyDescent="0.25">
      <c r="E2378">
        <v>102614</v>
      </c>
      <c r="F2378" t="s">
        <v>11458</v>
      </c>
      <c r="H2378" s="107" t="s">
        <v>3260</v>
      </c>
      <c r="I2378" s="107" t="s">
        <v>13852</v>
      </c>
    </row>
    <row r="2379" spans="5:9" ht="15" x14ac:dyDescent="0.25">
      <c r="E2379">
        <v>102615</v>
      </c>
      <c r="F2379" t="s">
        <v>20954</v>
      </c>
      <c r="H2379" s="107" t="s">
        <v>3261</v>
      </c>
      <c r="I2379" s="107" t="s">
        <v>13853</v>
      </c>
    </row>
    <row r="2380" spans="5:9" ht="15" x14ac:dyDescent="0.25">
      <c r="E2380">
        <v>102616</v>
      </c>
      <c r="F2380" t="s">
        <v>20955</v>
      </c>
      <c r="H2380" s="107" t="s">
        <v>3262</v>
      </c>
      <c r="I2380" s="107" t="s">
        <v>13854</v>
      </c>
    </row>
    <row r="2381" spans="5:9" ht="15" x14ac:dyDescent="0.25">
      <c r="E2381">
        <v>102617</v>
      </c>
      <c r="F2381" t="s">
        <v>20956</v>
      </c>
      <c r="H2381" s="107" t="s">
        <v>3263</v>
      </c>
      <c r="I2381" s="107" t="s">
        <v>13855</v>
      </c>
    </row>
    <row r="2382" spans="5:9" ht="15" x14ac:dyDescent="0.25">
      <c r="E2382">
        <v>102618</v>
      </c>
      <c r="F2382" t="s">
        <v>20957</v>
      </c>
      <c r="H2382" s="107" t="s">
        <v>3264</v>
      </c>
      <c r="I2382" s="107" t="s">
        <v>13856</v>
      </c>
    </row>
    <row r="2383" spans="5:9" ht="15" x14ac:dyDescent="0.25">
      <c r="E2383">
        <v>102619</v>
      </c>
      <c r="F2383" t="s">
        <v>20958</v>
      </c>
      <c r="H2383" s="107" t="s">
        <v>3265</v>
      </c>
      <c r="I2383" s="107" t="s">
        <v>13857</v>
      </c>
    </row>
    <row r="2384" spans="5:9" ht="15" x14ac:dyDescent="0.25">
      <c r="E2384">
        <v>102620</v>
      </c>
      <c r="F2384" t="s">
        <v>20959</v>
      </c>
      <c r="H2384" s="107" t="s">
        <v>3266</v>
      </c>
      <c r="I2384" s="107" t="s">
        <v>13858</v>
      </c>
    </row>
    <row r="2385" spans="5:9" ht="15" x14ac:dyDescent="0.25">
      <c r="E2385">
        <v>102621</v>
      </c>
      <c r="F2385" t="s">
        <v>20960</v>
      </c>
      <c r="H2385" s="107" t="s">
        <v>3267</v>
      </c>
      <c r="I2385" s="107" t="s">
        <v>13859</v>
      </c>
    </row>
    <row r="2386" spans="5:9" ht="15" x14ac:dyDescent="0.25">
      <c r="E2386">
        <v>102622</v>
      </c>
      <c r="F2386" t="s">
        <v>20961</v>
      </c>
      <c r="H2386" s="107" t="s">
        <v>3268</v>
      </c>
      <c r="I2386" s="107" t="s">
        <v>13860</v>
      </c>
    </row>
    <row r="2387" spans="5:9" ht="15" x14ac:dyDescent="0.25">
      <c r="E2387">
        <v>102623</v>
      </c>
      <c r="F2387" t="s">
        <v>20962</v>
      </c>
      <c r="H2387" s="107" t="s">
        <v>3269</v>
      </c>
      <c r="I2387" s="107" t="s">
        <v>13861</v>
      </c>
    </row>
    <row r="2388" spans="5:9" ht="15" x14ac:dyDescent="0.25">
      <c r="E2388">
        <v>102624</v>
      </c>
      <c r="F2388" t="s">
        <v>20963</v>
      </c>
      <c r="H2388" s="107" t="s">
        <v>3270</v>
      </c>
      <c r="I2388" s="107" t="s">
        <v>13862</v>
      </c>
    </row>
    <row r="2389" spans="5:9" ht="15" x14ac:dyDescent="0.25">
      <c r="E2389">
        <v>102625</v>
      </c>
      <c r="F2389" t="s">
        <v>20964</v>
      </c>
      <c r="H2389" s="107" t="s">
        <v>3271</v>
      </c>
      <c r="I2389" s="107" t="s">
        <v>13863</v>
      </c>
    </row>
    <row r="2390" spans="5:9" ht="15" x14ac:dyDescent="0.25">
      <c r="E2390">
        <v>102626</v>
      </c>
      <c r="F2390" t="s">
        <v>20965</v>
      </c>
      <c r="H2390" s="107" t="s">
        <v>3272</v>
      </c>
      <c r="I2390" s="107" t="s">
        <v>13864</v>
      </c>
    </row>
    <row r="2391" spans="5:9" ht="15" x14ac:dyDescent="0.25">
      <c r="E2391">
        <v>102627</v>
      </c>
      <c r="F2391" t="s">
        <v>20966</v>
      </c>
      <c r="H2391" s="107" t="s">
        <v>3273</v>
      </c>
      <c r="I2391" s="107" t="s">
        <v>13865</v>
      </c>
    </row>
    <row r="2392" spans="5:9" ht="15" x14ac:dyDescent="0.25">
      <c r="E2392">
        <v>102628</v>
      </c>
      <c r="F2392" t="s">
        <v>20967</v>
      </c>
      <c r="H2392" s="107" t="s">
        <v>3274</v>
      </c>
      <c r="I2392" s="107" t="s">
        <v>13866</v>
      </c>
    </row>
    <row r="2393" spans="5:9" ht="15" x14ac:dyDescent="0.25">
      <c r="E2393">
        <v>102629</v>
      </c>
      <c r="F2393" t="s">
        <v>20968</v>
      </c>
      <c r="H2393" s="107" t="s">
        <v>3275</v>
      </c>
      <c r="I2393" s="107" t="s">
        <v>13867</v>
      </c>
    </row>
    <row r="2394" spans="5:9" ht="15" x14ac:dyDescent="0.25">
      <c r="E2394">
        <v>102630</v>
      </c>
      <c r="F2394" t="s">
        <v>20969</v>
      </c>
      <c r="H2394" s="107" t="s">
        <v>3276</v>
      </c>
      <c r="I2394" s="107" t="s">
        <v>13868</v>
      </c>
    </row>
    <row r="2395" spans="5:9" ht="15" x14ac:dyDescent="0.25">
      <c r="E2395">
        <v>102631</v>
      </c>
      <c r="F2395" t="s">
        <v>20970</v>
      </c>
      <c r="H2395" s="107" t="s">
        <v>3277</v>
      </c>
      <c r="I2395" s="107" t="s">
        <v>13869</v>
      </c>
    </row>
    <row r="2396" spans="5:9" ht="15" x14ac:dyDescent="0.25">
      <c r="E2396">
        <v>102632</v>
      </c>
      <c r="F2396" t="s">
        <v>23866</v>
      </c>
      <c r="H2396" s="107" t="s">
        <v>3278</v>
      </c>
      <c r="I2396" s="107" t="s">
        <v>13870</v>
      </c>
    </row>
    <row r="2397" spans="5:9" ht="15" x14ac:dyDescent="0.25">
      <c r="E2397">
        <v>102633</v>
      </c>
      <c r="F2397" t="s">
        <v>20971</v>
      </c>
      <c r="H2397" s="107" t="s">
        <v>3279</v>
      </c>
      <c r="I2397" s="107" t="s">
        <v>13871</v>
      </c>
    </row>
    <row r="2398" spans="5:9" ht="15" x14ac:dyDescent="0.25">
      <c r="E2398">
        <v>102634</v>
      </c>
      <c r="F2398" t="s">
        <v>23867</v>
      </c>
      <c r="H2398" s="107" t="s">
        <v>3280</v>
      </c>
      <c r="I2398" s="107" t="s">
        <v>13872</v>
      </c>
    </row>
    <row r="2399" spans="5:9" ht="15" x14ac:dyDescent="0.25">
      <c r="E2399">
        <v>102635</v>
      </c>
      <c r="F2399" t="s">
        <v>23868</v>
      </c>
      <c r="H2399" s="107" t="s">
        <v>3281</v>
      </c>
      <c r="I2399" s="107" t="s">
        <v>13873</v>
      </c>
    </row>
    <row r="2400" spans="5:9" ht="15" x14ac:dyDescent="0.25">
      <c r="E2400">
        <v>102636</v>
      </c>
      <c r="F2400" t="s">
        <v>20811</v>
      </c>
      <c r="H2400" s="107" t="s">
        <v>3282</v>
      </c>
      <c r="I2400" s="107" t="s">
        <v>13874</v>
      </c>
    </row>
    <row r="2401" spans="5:9" ht="15" x14ac:dyDescent="0.25">
      <c r="E2401">
        <v>102637</v>
      </c>
      <c r="F2401" t="s">
        <v>20972</v>
      </c>
      <c r="H2401" s="107" t="s">
        <v>3283</v>
      </c>
      <c r="I2401" s="107" t="s">
        <v>13875</v>
      </c>
    </row>
    <row r="2402" spans="5:9" ht="15" x14ac:dyDescent="0.25">
      <c r="E2402">
        <v>102638</v>
      </c>
      <c r="F2402" t="s">
        <v>23869</v>
      </c>
      <c r="H2402" s="107" t="s">
        <v>3284</v>
      </c>
      <c r="I2402" s="107" t="s">
        <v>13876</v>
      </c>
    </row>
    <row r="2403" spans="5:9" ht="15" x14ac:dyDescent="0.25">
      <c r="E2403">
        <v>102639</v>
      </c>
      <c r="F2403" t="s">
        <v>20973</v>
      </c>
      <c r="H2403" s="107" t="s">
        <v>3285</v>
      </c>
      <c r="I2403" s="107" t="s">
        <v>13877</v>
      </c>
    </row>
    <row r="2404" spans="5:9" ht="15" x14ac:dyDescent="0.25">
      <c r="E2404">
        <v>102640</v>
      </c>
      <c r="F2404" t="s">
        <v>20974</v>
      </c>
      <c r="H2404" s="107" t="s">
        <v>3286</v>
      </c>
      <c r="I2404" s="107" t="s">
        <v>13878</v>
      </c>
    </row>
    <row r="2405" spans="5:9" ht="15" x14ac:dyDescent="0.25">
      <c r="E2405">
        <v>102641</v>
      </c>
      <c r="F2405" t="s">
        <v>20975</v>
      </c>
      <c r="H2405" s="107" t="s">
        <v>3287</v>
      </c>
      <c r="I2405" s="107" t="s">
        <v>13879</v>
      </c>
    </row>
    <row r="2406" spans="5:9" ht="15" x14ac:dyDescent="0.25">
      <c r="E2406">
        <v>102642</v>
      </c>
      <c r="F2406" t="s">
        <v>20976</v>
      </c>
      <c r="H2406" s="107" t="s">
        <v>3288</v>
      </c>
      <c r="I2406" s="107" t="s">
        <v>13880</v>
      </c>
    </row>
    <row r="2407" spans="5:9" ht="15" x14ac:dyDescent="0.25">
      <c r="E2407">
        <v>102643</v>
      </c>
      <c r="F2407" t="s">
        <v>20977</v>
      </c>
      <c r="H2407" s="107" t="s">
        <v>3289</v>
      </c>
      <c r="I2407" s="107" t="s">
        <v>13881</v>
      </c>
    </row>
    <row r="2408" spans="5:9" ht="15" x14ac:dyDescent="0.25">
      <c r="E2408">
        <v>102644</v>
      </c>
      <c r="F2408" t="s">
        <v>20978</v>
      </c>
      <c r="H2408" s="107" t="s">
        <v>3290</v>
      </c>
      <c r="I2408" s="107" t="s">
        <v>13882</v>
      </c>
    </row>
    <row r="2409" spans="5:9" ht="15" x14ac:dyDescent="0.25">
      <c r="E2409">
        <v>102645</v>
      </c>
      <c r="F2409" t="s">
        <v>20979</v>
      </c>
      <c r="H2409" s="107" t="s">
        <v>3291</v>
      </c>
      <c r="I2409" s="107" t="s">
        <v>13883</v>
      </c>
    </row>
    <row r="2410" spans="5:9" ht="15" x14ac:dyDescent="0.25">
      <c r="E2410">
        <v>102646</v>
      </c>
      <c r="F2410" t="s">
        <v>20980</v>
      </c>
      <c r="H2410" s="107" t="s">
        <v>3292</v>
      </c>
      <c r="I2410" s="107" t="s">
        <v>13884</v>
      </c>
    </row>
    <row r="2411" spans="5:9" ht="15" x14ac:dyDescent="0.25">
      <c r="E2411">
        <v>102647</v>
      </c>
      <c r="F2411" t="s">
        <v>23870</v>
      </c>
      <c r="H2411" s="107" t="s">
        <v>3293</v>
      </c>
      <c r="I2411" s="107" t="s">
        <v>13885</v>
      </c>
    </row>
    <row r="2412" spans="5:9" ht="15" x14ac:dyDescent="0.25">
      <c r="E2412">
        <v>102648</v>
      </c>
      <c r="F2412" t="s">
        <v>20981</v>
      </c>
      <c r="H2412" s="107" t="s">
        <v>3294</v>
      </c>
      <c r="I2412" s="107" t="s">
        <v>13886</v>
      </c>
    </row>
    <row r="2413" spans="5:9" ht="15" x14ac:dyDescent="0.25">
      <c r="E2413">
        <v>102649</v>
      </c>
      <c r="F2413" t="s">
        <v>20982</v>
      </c>
      <c r="H2413" s="107" t="s">
        <v>3295</v>
      </c>
      <c r="I2413" s="107" t="s">
        <v>13887</v>
      </c>
    </row>
    <row r="2414" spans="5:9" ht="15" x14ac:dyDescent="0.25">
      <c r="E2414">
        <v>102650</v>
      </c>
      <c r="F2414" t="s">
        <v>20983</v>
      </c>
      <c r="H2414" s="107" t="s">
        <v>3296</v>
      </c>
      <c r="I2414" s="107" t="s">
        <v>13888</v>
      </c>
    </row>
    <row r="2415" spans="5:9" ht="15" x14ac:dyDescent="0.25">
      <c r="E2415">
        <v>102651</v>
      </c>
      <c r="F2415" t="s">
        <v>20984</v>
      </c>
      <c r="H2415" s="107" t="s">
        <v>3297</v>
      </c>
      <c r="I2415" s="107" t="s">
        <v>13889</v>
      </c>
    </row>
    <row r="2416" spans="5:9" ht="15" x14ac:dyDescent="0.25">
      <c r="E2416">
        <v>102652</v>
      </c>
      <c r="F2416" t="s">
        <v>20985</v>
      </c>
      <c r="H2416" s="107" t="s">
        <v>3298</v>
      </c>
      <c r="I2416" s="107" t="s">
        <v>13890</v>
      </c>
    </row>
    <row r="2417" spans="5:9" ht="15" x14ac:dyDescent="0.25">
      <c r="E2417">
        <v>102653</v>
      </c>
      <c r="F2417" t="s">
        <v>20986</v>
      </c>
      <c r="H2417" s="107" t="s">
        <v>3299</v>
      </c>
      <c r="I2417" s="107" t="s">
        <v>13891</v>
      </c>
    </row>
    <row r="2418" spans="5:9" ht="15" x14ac:dyDescent="0.25">
      <c r="E2418">
        <v>102654</v>
      </c>
      <c r="F2418" t="s">
        <v>20987</v>
      </c>
      <c r="H2418" s="107" t="s">
        <v>3300</v>
      </c>
      <c r="I2418" s="107" t="s">
        <v>13892</v>
      </c>
    </row>
    <row r="2419" spans="5:9" ht="15" x14ac:dyDescent="0.25">
      <c r="E2419">
        <v>102655</v>
      </c>
      <c r="F2419" t="s">
        <v>20988</v>
      </c>
      <c r="H2419" s="107" t="s">
        <v>3301</v>
      </c>
      <c r="I2419" s="107" t="s">
        <v>13893</v>
      </c>
    </row>
    <row r="2420" spans="5:9" ht="15" x14ac:dyDescent="0.25">
      <c r="E2420">
        <v>102656</v>
      </c>
      <c r="F2420" t="s">
        <v>20989</v>
      </c>
      <c r="H2420" s="107" t="s">
        <v>3302</v>
      </c>
      <c r="I2420" s="107" t="s">
        <v>13894</v>
      </c>
    </row>
    <row r="2421" spans="5:9" ht="15" x14ac:dyDescent="0.25">
      <c r="E2421">
        <v>102657</v>
      </c>
      <c r="F2421" t="s">
        <v>20990</v>
      </c>
      <c r="H2421" s="107" t="s">
        <v>3303</v>
      </c>
      <c r="I2421" s="107" t="s">
        <v>13895</v>
      </c>
    </row>
    <row r="2422" spans="5:9" ht="15" x14ac:dyDescent="0.25">
      <c r="E2422">
        <v>102658</v>
      </c>
      <c r="F2422" t="s">
        <v>20991</v>
      </c>
      <c r="H2422" s="107" t="s">
        <v>3304</v>
      </c>
      <c r="I2422" s="107" t="s">
        <v>13896</v>
      </c>
    </row>
    <row r="2423" spans="5:9" ht="15" x14ac:dyDescent="0.25">
      <c r="E2423">
        <v>102659</v>
      </c>
      <c r="F2423" t="s">
        <v>23871</v>
      </c>
      <c r="H2423" s="107" t="s">
        <v>3305</v>
      </c>
      <c r="I2423" s="107" t="s">
        <v>13897</v>
      </c>
    </row>
    <row r="2424" spans="5:9" ht="15" x14ac:dyDescent="0.25">
      <c r="E2424">
        <v>102660</v>
      </c>
      <c r="F2424" t="s">
        <v>20992</v>
      </c>
      <c r="H2424" s="107" t="s">
        <v>3306</v>
      </c>
      <c r="I2424" s="107" t="s">
        <v>13898</v>
      </c>
    </row>
    <row r="2425" spans="5:9" ht="15" x14ac:dyDescent="0.25">
      <c r="E2425">
        <v>102661</v>
      </c>
      <c r="F2425" t="s">
        <v>20993</v>
      </c>
      <c r="H2425" s="107" t="s">
        <v>3307</v>
      </c>
      <c r="I2425" s="107" t="s">
        <v>13899</v>
      </c>
    </row>
    <row r="2426" spans="5:9" ht="15" x14ac:dyDescent="0.25">
      <c r="E2426">
        <v>102662</v>
      </c>
      <c r="F2426" t="s">
        <v>20994</v>
      </c>
      <c r="H2426" s="107" t="s">
        <v>3308</v>
      </c>
      <c r="I2426" s="107" t="s">
        <v>13900</v>
      </c>
    </row>
    <row r="2427" spans="5:9" ht="15" x14ac:dyDescent="0.25">
      <c r="E2427">
        <v>102663</v>
      </c>
      <c r="F2427" t="s">
        <v>20995</v>
      </c>
      <c r="H2427" s="107" t="s">
        <v>3309</v>
      </c>
      <c r="I2427" s="107" t="s">
        <v>13901</v>
      </c>
    </row>
    <row r="2428" spans="5:9" ht="15" x14ac:dyDescent="0.25">
      <c r="E2428">
        <v>102664</v>
      </c>
      <c r="F2428" t="s">
        <v>20996</v>
      </c>
      <c r="H2428" s="107" t="s">
        <v>3310</v>
      </c>
      <c r="I2428" s="107" t="s">
        <v>13902</v>
      </c>
    </row>
    <row r="2429" spans="5:9" ht="15" x14ac:dyDescent="0.25">
      <c r="E2429">
        <v>102665</v>
      </c>
      <c r="F2429" t="s">
        <v>20997</v>
      </c>
      <c r="H2429" s="107" t="s">
        <v>3311</v>
      </c>
      <c r="I2429" s="107" t="s">
        <v>13903</v>
      </c>
    </row>
    <row r="2430" spans="5:9" ht="15" x14ac:dyDescent="0.25">
      <c r="E2430">
        <v>102666</v>
      </c>
      <c r="F2430" t="s">
        <v>20998</v>
      </c>
      <c r="H2430" s="107" t="s">
        <v>3312</v>
      </c>
      <c r="I2430" s="107" t="s">
        <v>13904</v>
      </c>
    </row>
    <row r="2431" spans="5:9" ht="15" x14ac:dyDescent="0.25">
      <c r="E2431">
        <v>102667</v>
      </c>
      <c r="F2431" t="s">
        <v>20999</v>
      </c>
      <c r="H2431" s="107" t="s">
        <v>3313</v>
      </c>
      <c r="I2431" s="107" t="s">
        <v>13905</v>
      </c>
    </row>
    <row r="2432" spans="5:9" ht="15" x14ac:dyDescent="0.25">
      <c r="E2432">
        <v>102668</v>
      </c>
      <c r="F2432" t="s">
        <v>21000</v>
      </c>
      <c r="H2432" s="107" t="s">
        <v>3314</v>
      </c>
      <c r="I2432" s="107" t="s">
        <v>13906</v>
      </c>
    </row>
    <row r="2433" spans="5:9" ht="15" x14ac:dyDescent="0.25">
      <c r="E2433">
        <v>102669</v>
      </c>
      <c r="F2433" t="s">
        <v>21001</v>
      </c>
      <c r="H2433" s="107" t="s">
        <v>3315</v>
      </c>
      <c r="I2433" s="107" t="s">
        <v>13907</v>
      </c>
    </row>
    <row r="2434" spans="5:9" ht="15" x14ac:dyDescent="0.25">
      <c r="E2434">
        <v>102670</v>
      </c>
      <c r="F2434" t="s">
        <v>21002</v>
      </c>
      <c r="H2434" s="107" t="s">
        <v>3316</v>
      </c>
      <c r="I2434" s="107" t="s">
        <v>13908</v>
      </c>
    </row>
    <row r="2435" spans="5:9" ht="15" x14ac:dyDescent="0.25">
      <c r="E2435">
        <v>102671</v>
      </c>
      <c r="F2435" t="s">
        <v>21003</v>
      </c>
      <c r="H2435" s="107" t="s">
        <v>3317</v>
      </c>
      <c r="I2435" s="107" t="s">
        <v>13909</v>
      </c>
    </row>
    <row r="2436" spans="5:9" ht="15" x14ac:dyDescent="0.25">
      <c r="E2436">
        <v>102672</v>
      </c>
      <c r="F2436" t="s">
        <v>21004</v>
      </c>
      <c r="H2436" s="107" t="s">
        <v>3318</v>
      </c>
      <c r="I2436" s="107" t="s">
        <v>13910</v>
      </c>
    </row>
    <row r="2437" spans="5:9" ht="15" x14ac:dyDescent="0.25">
      <c r="E2437">
        <v>102673</v>
      </c>
      <c r="F2437" t="s">
        <v>21005</v>
      </c>
      <c r="H2437" s="107" t="s">
        <v>3319</v>
      </c>
      <c r="I2437" s="107" t="s">
        <v>13911</v>
      </c>
    </row>
    <row r="2438" spans="5:9" ht="15" x14ac:dyDescent="0.25">
      <c r="E2438">
        <v>102674</v>
      </c>
      <c r="F2438" t="s">
        <v>21006</v>
      </c>
      <c r="H2438" s="107" t="s">
        <v>3320</v>
      </c>
      <c r="I2438" s="107" t="s">
        <v>13912</v>
      </c>
    </row>
    <row r="2439" spans="5:9" ht="15" x14ac:dyDescent="0.25">
      <c r="E2439">
        <v>102675</v>
      </c>
      <c r="F2439" t="s">
        <v>21007</v>
      </c>
      <c r="H2439" s="107" t="s">
        <v>3321</v>
      </c>
      <c r="I2439" s="107" t="s">
        <v>13913</v>
      </c>
    </row>
    <row r="2440" spans="5:9" ht="15" x14ac:dyDescent="0.25">
      <c r="E2440">
        <v>102676</v>
      </c>
      <c r="F2440" t="s">
        <v>21008</v>
      </c>
      <c r="H2440" s="107" t="s">
        <v>3322</v>
      </c>
      <c r="I2440" s="107" t="s">
        <v>13914</v>
      </c>
    </row>
    <row r="2441" spans="5:9" ht="15" x14ac:dyDescent="0.25">
      <c r="E2441">
        <v>102677</v>
      </c>
      <c r="F2441" t="s">
        <v>21009</v>
      </c>
      <c r="H2441" s="107" t="s">
        <v>3323</v>
      </c>
      <c r="I2441" s="107" t="s">
        <v>13915</v>
      </c>
    </row>
    <row r="2442" spans="5:9" ht="15" x14ac:dyDescent="0.25">
      <c r="E2442">
        <v>102678</v>
      </c>
      <c r="F2442" t="s">
        <v>21010</v>
      </c>
      <c r="H2442" s="107" t="s">
        <v>3324</v>
      </c>
      <c r="I2442" s="107" t="s">
        <v>13916</v>
      </c>
    </row>
    <row r="2443" spans="5:9" ht="15" x14ac:dyDescent="0.25">
      <c r="E2443">
        <v>102679</v>
      </c>
      <c r="F2443" t="s">
        <v>21011</v>
      </c>
      <c r="H2443" s="107" t="s">
        <v>3325</v>
      </c>
      <c r="I2443" s="107" t="s">
        <v>13917</v>
      </c>
    </row>
    <row r="2444" spans="5:9" ht="15" x14ac:dyDescent="0.25">
      <c r="E2444">
        <v>102680</v>
      </c>
      <c r="F2444" t="s">
        <v>21012</v>
      </c>
      <c r="H2444" s="107" t="s">
        <v>3326</v>
      </c>
      <c r="I2444" s="107" t="s">
        <v>13918</v>
      </c>
    </row>
    <row r="2445" spans="5:9" ht="15" x14ac:dyDescent="0.25">
      <c r="E2445">
        <v>102681</v>
      </c>
      <c r="F2445" t="s">
        <v>23872</v>
      </c>
      <c r="H2445" s="107" t="s">
        <v>3327</v>
      </c>
      <c r="I2445" s="107" t="s">
        <v>13918</v>
      </c>
    </row>
    <row r="2446" spans="5:9" ht="15" x14ac:dyDescent="0.25">
      <c r="E2446">
        <v>102682</v>
      </c>
      <c r="F2446" t="s">
        <v>21013</v>
      </c>
      <c r="H2446" s="107" t="s">
        <v>3328</v>
      </c>
      <c r="I2446" s="107" t="s">
        <v>13919</v>
      </c>
    </row>
    <row r="2447" spans="5:9" ht="15" x14ac:dyDescent="0.25">
      <c r="E2447">
        <v>102684</v>
      </c>
      <c r="F2447" t="s">
        <v>21014</v>
      </c>
      <c r="H2447" s="107" t="s">
        <v>3329</v>
      </c>
      <c r="I2447" s="107" t="s">
        <v>13920</v>
      </c>
    </row>
    <row r="2448" spans="5:9" ht="15" x14ac:dyDescent="0.25">
      <c r="E2448">
        <v>102685</v>
      </c>
      <c r="F2448" t="s">
        <v>21015</v>
      </c>
      <c r="H2448" s="107" t="s">
        <v>3330</v>
      </c>
      <c r="I2448" s="107" t="s">
        <v>13921</v>
      </c>
    </row>
    <row r="2449" spans="5:9" ht="15" x14ac:dyDescent="0.25">
      <c r="E2449">
        <v>102686</v>
      </c>
      <c r="F2449" t="s">
        <v>21007</v>
      </c>
      <c r="H2449" s="107" t="s">
        <v>3331</v>
      </c>
      <c r="I2449" s="107" t="s">
        <v>13922</v>
      </c>
    </row>
    <row r="2450" spans="5:9" ht="15" x14ac:dyDescent="0.25">
      <c r="E2450">
        <v>102687</v>
      </c>
      <c r="F2450" t="s">
        <v>21016</v>
      </c>
      <c r="H2450" s="107" t="s">
        <v>3332</v>
      </c>
      <c r="I2450" s="107" t="s">
        <v>13923</v>
      </c>
    </row>
    <row r="2451" spans="5:9" ht="15" x14ac:dyDescent="0.25">
      <c r="E2451">
        <v>102688</v>
      </c>
      <c r="F2451" t="s">
        <v>21017</v>
      </c>
      <c r="H2451" s="107" t="s">
        <v>3333</v>
      </c>
      <c r="I2451" s="107" t="s">
        <v>13924</v>
      </c>
    </row>
    <row r="2452" spans="5:9" ht="15" x14ac:dyDescent="0.25">
      <c r="E2452">
        <v>102689</v>
      </c>
      <c r="F2452" t="s">
        <v>19000</v>
      </c>
      <c r="H2452" s="107" t="s">
        <v>3334</v>
      </c>
      <c r="I2452" s="107" t="s">
        <v>13925</v>
      </c>
    </row>
    <row r="2453" spans="5:9" ht="15" x14ac:dyDescent="0.25">
      <c r="E2453">
        <v>102690</v>
      </c>
      <c r="F2453" t="s">
        <v>21018</v>
      </c>
      <c r="H2453" s="107" t="s">
        <v>3335</v>
      </c>
      <c r="I2453" s="107" t="s">
        <v>13926</v>
      </c>
    </row>
    <row r="2454" spans="5:9" ht="15" x14ac:dyDescent="0.25">
      <c r="E2454">
        <v>102691</v>
      </c>
      <c r="F2454" t="s">
        <v>21019</v>
      </c>
      <c r="H2454" s="107" t="s">
        <v>3336</v>
      </c>
      <c r="I2454" s="107" t="s">
        <v>13927</v>
      </c>
    </row>
    <row r="2455" spans="5:9" ht="15" x14ac:dyDescent="0.25">
      <c r="E2455">
        <v>102692</v>
      </c>
      <c r="F2455" t="s">
        <v>21020</v>
      </c>
      <c r="H2455" s="107" t="s">
        <v>3337</v>
      </c>
      <c r="I2455" s="107" t="s">
        <v>13928</v>
      </c>
    </row>
    <row r="2456" spans="5:9" ht="15" x14ac:dyDescent="0.25">
      <c r="E2456">
        <v>102693</v>
      </c>
      <c r="F2456" t="s">
        <v>21021</v>
      </c>
      <c r="H2456" s="107" t="s">
        <v>3338</v>
      </c>
      <c r="I2456" s="107" t="s">
        <v>13929</v>
      </c>
    </row>
    <row r="2457" spans="5:9" ht="15" x14ac:dyDescent="0.25">
      <c r="E2457">
        <v>102695</v>
      </c>
      <c r="F2457" t="s">
        <v>11459</v>
      </c>
      <c r="H2457" s="107" t="s">
        <v>3339</v>
      </c>
      <c r="I2457" s="107" t="s">
        <v>13930</v>
      </c>
    </row>
    <row r="2458" spans="5:9" ht="15" x14ac:dyDescent="0.25">
      <c r="E2458">
        <v>102696</v>
      </c>
      <c r="F2458" t="s">
        <v>23873</v>
      </c>
      <c r="H2458" s="107" t="s">
        <v>3340</v>
      </c>
      <c r="I2458" s="107" t="s">
        <v>13930</v>
      </c>
    </row>
    <row r="2459" spans="5:9" ht="15" x14ac:dyDescent="0.25">
      <c r="E2459">
        <v>102697</v>
      </c>
      <c r="F2459" t="s">
        <v>21022</v>
      </c>
      <c r="H2459" s="107" t="s">
        <v>3341</v>
      </c>
      <c r="I2459" s="107" t="s">
        <v>13931</v>
      </c>
    </row>
    <row r="2460" spans="5:9" ht="15" x14ac:dyDescent="0.25">
      <c r="E2460">
        <v>102698</v>
      </c>
      <c r="F2460" t="s">
        <v>21023</v>
      </c>
      <c r="H2460" s="107" t="s">
        <v>3342</v>
      </c>
      <c r="I2460" s="107" t="s">
        <v>13932</v>
      </c>
    </row>
    <row r="2461" spans="5:9" ht="15" x14ac:dyDescent="0.25">
      <c r="E2461">
        <v>102699</v>
      </c>
      <c r="F2461" t="s">
        <v>20920</v>
      </c>
      <c r="H2461" s="107" t="s">
        <v>3343</v>
      </c>
      <c r="I2461" s="107" t="s">
        <v>13933</v>
      </c>
    </row>
    <row r="2462" spans="5:9" ht="15" x14ac:dyDescent="0.25">
      <c r="E2462">
        <v>102700</v>
      </c>
      <c r="F2462" t="s">
        <v>11460</v>
      </c>
      <c r="H2462" s="107" t="s">
        <v>3344</v>
      </c>
      <c r="I2462" s="107" t="s">
        <v>13934</v>
      </c>
    </row>
    <row r="2463" spans="5:9" ht="15" x14ac:dyDescent="0.25">
      <c r="E2463">
        <v>102701</v>
      </c>
      <c r="F2463" t="s">
        <v>21024</v>
      </c>
      <c r="H2463" s="107" t="s">
        <v>3345</v>
      </c>
      <c r="I2463" s="107" t="s">
        <v>13935</v>
      </c>
    </row>
    <row r="2464" spans="5:9" ht="15" x14ac:dyDescent="0.25">
      <c r="E2464">
        <v>102702</v>
      </c>
      <c r="F2464" t="s">
        <v>21025</v>
      </c>
      <c r="H2464" s="107" t="s">
        <v>3346</v>
      </c>
      <c r="I2464" s="107" t="s">
        <v>13936</v>
      </c>
    </row>
    <row r="2465" spans="5:9" ht="15" x14ac:dyDescent="0.25">
      <c r="E2465">
        <v>102703</v>
      </c>
      <c r="F2465" t="s">
        <v>21026</v>
      </c>
      <c r="H2465" s="107" t="s">
        <v>3347</v>
      </c>
      <c r="I2465" s="107" t="s">
        <v>13937</v>
      </c>
    </row>
    <row r="2466" spans="5:9" ht="15" x14ac:dyDescent="0.25">
      <c r="E2466">
        <v>102704</v>
      </c>
      <c r="F2466" t="s">
        <v>21007</v>
      </c>
      <c r="H2466" s="107" t="s">
        <v>3348</v>
      </c>
      <c r="I2466" s="107" t="s">
        <v>13938</v>
      </c>
    </row>
    <row r="2467" spans="5:9" ht="15" x14ac:dyDescent="0.25">
      <c r="E2467">
        <v>102705</v>
      </c>
      <c r="F2467" t="s">
        <v>23874</v>
      </c>
      <c r="H2467" s="107" t="s">
        <v>3349</v>
      </c>
      <c r="I2467" s="107" t="s">
        <v>13939</v>
      </c>
    </row>
    <row r="2468" spans="5:9" ht="15" x14ac:dyDescent="0.25">
      <c r="E2468">
        <v>102707</v>
      </c>
      <c r="F2468" t="s">
        <v>21027</v>
      </c>
      <c r="H2468" s="107" t="s">
        <v>3350</v>
      </c>
      <c r="I2468" s="107" t="s">
        <v>13940</v>
      </c>
    </row>
    <row r="2469" spans="5:9" ht="15" x14ac:dyDescent="0.25">
      <c r="E2469">
        <v>102708</v>
      </c>
      <c r="F2469" t="s">
        <v>23875</v>
      </c>
      <c r="H2469" s="107" t="s">
        <v>3351</v>
      </c>
      <c r="I2469" s="107" t="s">
        <v>13941</v>
      </c>
    </row>
    <row r="2470" spans="5:9" ht="15" x14ac:dyDescent="0.25">
      <c r="E2470">
        <v>102709</v>
      </c>
      <c r="F2470" t="s">
        <v>21028</v>
      </c>
      <c r="H2470" s="107" t="s">
        <v>3352</v>
      </c>
      <c r="I2470" s="107" t="s">
        <v>13942</v>
      </c>
    </row>
    <row r="2471" spans="5:9" ht="15" x14ac:dyDescent="0.25">
      <c r="E2471">
        <v>102710</v>
      </c>
      <c r="F2471" t="s">
        <v>21029</v>
      </c>
      <c r="H2471" s="107" t="s">
        <v>3353</v>
      </c>
      <c r="I2471" s="107" t="s">
        <v>13942</v>
      </c>
    </row>
    <row r="2472" spans="5:9" ht="15" x14ac:dyDescent="0.25">
      <c r="E2472">
        <v>102712</v>
      </c>
      <c r="F2472" t="s">
        <v>23876</v>
      </c>
      <c r="H2472" s="107" t="s">
        <v>3354</v>
      </c>
      <c r="I2472" s="107" t="s">
        <v>13943</v>
      </c>
    </row>
    <row r="2473" spans="5:9" ht="15" x14ac:dyDescent="0.25">
      <c r="E2473">
        <v>102713</v>
      </c>
      <c r="F2473" t="s">
        <v>20282</v>
      </c>
      <c r="H2473" s="107" t="s">
        <v>3355</v>
      </c>
      <c r="I2473" s="107" t="s">
        <v>13944</v>
      </c>
    </row>
    <row r="2474" spans="5:9" ht="15" x14ac:dyDescent="0.25">
      <c r="E2474">
        <v>102714</v>
      </c>
      <c r="F2474" t="s">
        <v>20868</v>
      </c>
      <c r="H2474" s="107" t="s">
        <v>3356</v>
      </c>
      <c r="I2474" s="107" t="s">
        <v>13945</v>
      </c>
    </row>
    <row r="2475" spans="5:9" ht="15" x14ac:dyDescent="0.25">
      <c r="E2475">
        <v>102715</v>
      </c>
      <c r="F2475" t="s">
        <v>20811</v>
      </c>
      <c r="H2475" s="107" t="s">
        <v>3357</v>
      </c>
      <c r="I2475" s="107" t="s">
        <v>13946</v>
      </c>
    </row>
    <row r="2476" spans="5:9" ht="15" x14ac:dyDescent="0.25">
      <c r="E2476">
        <v>102716</v>
      </c>
      <c r="F2476" t="s">
        <v>21030</v>
      </c>
      <c r="H2476" s="107" t="s">
        <v>3358</v>
      </c>
      <c r="I2476" s="107" t="s">
        <v>13947</v>
      </c>
    </row>
    <row r="2477" spans="5:9" ht="15" x14ac:dyDescent="0.25">
      <c r="E2477">
        <v>102717</v>
      </c>
      <c r="F2477" t="s">
        <v>23877</v>
      </c>
      <c r="H2477" s="107" t="s">
        <v>3359</v>
      </c>
      <c r="I2477" s="107" t="s">
        <v>13948</v>
      </c>
    </row>
    <row r="2478" spans="5:9" ht="15" x14ac:dyDescent="0.25">
      <c r="E2478">
        <v>102718</v>
      </c>
      <c r="F2478" t="s">
        <v>21031</v>
      </c>
      <c r="H2478" s="107" t="s">
        <v>3360</v>
      </c>
      <c r="I2478" s="107" t="s">
        <v>13949</v>
      </c>
    </row>
    <row r="2479" spans="5:9" ht="15" x14ac:dyDescent="0.25">
      <c r="E2479">
        <v>102719</v>
      </c>
      <c r="F2479" t="s">
        <v>23878</v>
      </c>
      <c r="H2479" s="107" t="s">
        <v>3361</v>
      </c>
      <c r="I2479" s="107" t="s">
        <v>13950</v>
      </c>
    </row>
    <row r="2480" spans="5:9" ht="15" x14ac:dyDescent="0.25">
      <c r="E2480">
        <v>102720</v>
      </c>
      <c r="F2480" t="s">
        <v>21032</v>
      </c>
      <c r="H2480" s="107" t="s">
        <v>3362</v>
      </c>
      <c r="I2480" s="107" t="s">
        <v>13951</v>
      </c>
    </row>
    <row r="2481" spans="5:9" ht="15" x14ac:dyDescent="0.25">
      <c r="E2481">
        <v>102720</v>
      </c>
      <c r="F2481" t="s">
        <v>21032</v>
      </c>
      <c r="H2481" s="107" t="s">
        <v>3363</v>
      </c>
      <c r="I2481" s="107" t="s">
        <v>13952</v>
      </c>
    </row>
    <row r="2482" spans="5:9" ht="15" x14ac:dyDescent="0.25">
      <c r="E2482">
        <v>102721</v>
      </c>
      <c r="F2482" t="s">
        <v>21033</v>
      </c>
      <c r="H2482" s="107" t="s">
        <v>3364</v>
      </c>
      <c r="I2482" s="107" t="s">
        <v>13953</v>
      </c>
    </row>
    <row r="2483" spans="5:9" ht="15" x14ac:dyDescent="0.25">
      <c r="E2483">
        <v>102722</v>
      </c>
      <c r="F2483" t="s">
        <v>21034</v>
      </c>
      <c r="H2483" s="107" t="s">
        <v>3365</v>
      </c>
      <c r="I2483" s="107" t="s">
        <v>13954</v>
      </c>
    </row>
    <row r="2484" spans="5:9" ht="15" x14ac:dyDescent="0.25">
      <c r="E2484">
        <v>102723</v>
      </c>
      <c r="F2484" t="s">
        <v>21035</v>
      </c>
      <c r="H2484" s="107" t="s">
        <v>3366</v>
      </c>
      <c r="I2484" s="107" t="s">
        <v>13955</v>
      </c>
    </row>
    <row r="2485" spans="5:9" ht="15" x14ac:dyDescent="0.25">
      <c r="E2485">
        <v>102724</v>
      </c>
      <c r="F2485" t="s">
        <v>21036</v>
      </c>
      <c r="H2485" s="107" t="s">
        <v>3367</v>
      </c>
      <c r="I2485" s="107" t="s">
        <v>13956</v>
      </c>
    </row>
    <row r="2486" spans="5:9" ht="15" x14ac:dyDescent="0.25">
      <c r="E2486">
        <v>102725</v>
      </c>
      <c r="F2486" t="s">
        <v>20920</v>
      </c>
      <c r="H2486" s="107" t="s">
        <v>3368</v>
      </c>
      <c r="I2486" s="107" t="s">
        <v>13957</v>
      </c>
    </row>
    <row r="2487" spans="5:9" ht="15" x14ac:dyDescent="0.25">
      <c r="E2487">
        <v>102726</v>
      </c>
      <c r="F2487" t="s">
        <v>23879</v>
      </c>
      <c r="H2487" s="107" t="s">
        <v>3369</v>
      </c>
      <c r="I2487" s="107" t="s">
        <v>13958</v>
      </c>
    </row>
    <row r="2488" spans="5:9" ht="15" x14ac:dyDescent="0.25">
      <c r="E2488">
        <v>102727</v>
      </c>
      <c r="F2488" t="s">
        <v>21037</v>
      </c>
      <c r="H2488" s="107" t="s">
        <v>3370</v>
      </c>
      <c r="I2488" s="107" t="s">
        <v>13959</v>
      </c>
    </row>
    <row r="2489" spans="5:9" ht="15" x14ac:dyDescent="0.25">
      <c r="E2489">
        <v>102728</v>
      </c>
      <c r="F2489" t="s">
        <v>20787</v>
      </c>
      <c r="H2489" s="107" t="s">
        <v>3371</v>
      </c>
      <c r="I2489" s="107" t="s">
        <v>13960</v>
      </c>
    </row>
    <row r="2490" spans="5:9" ht="15" x14ac:dyDescent="0.25">
      <c r="E2490">
        <v>102729</v>
      </c>
      <c r="F2490" t="s">
        <v>21038</v>
      </c>
      <c r="H2490" s="107" t="s">
        <v>3372</v>
      </c>
      <c r="I2490" s="107" t="s">
        <v>13961</v>
      </c>
    </row>
    <row r="2491" spans="5:9" ht="15" x14ac:dyDescent="0.25">
      <c r="E2491">
        <v>102730</v>
      </c>
      <c r="F2491" t="s">
        <v>21039</v>
      </c>
      <c r="H2491" s="107" t="s">
        <v>3373</v>
      </c>
      <c r="I2491" s="107" t="s">
        <v>13962</v>
      </c>
    </row>
    <row r="2492" spans="5:9" ht="15" x14ac:dyDescent="0.25">
      <c r="E2492">
        <v>102732</v>
      </c>
      <c r="F2492" t="s">
        <v>23880</v>
      </c>
      <c r="H2492" s="107" t="s">
        <v>3374</v>
      </c>
      <c r="I2492" s="107" t="s">
        <v>13963</v>
      </c>
    </row>
    <row r="2493" spans="5:9" ht="15" x14ac:dyDescent="0.25">
      <c r="E2493">
        <v>102733</v>
      </c>
      <c r="F2493" t="s">
        <v>20775</v>
      </c>
      <c r="H2493" s="107" t="s">
        <v>3375</v>
      </c>
      <c r="I2493" s="107" t="s">
        <v>13964</v>
      </c>
    </row>
    <row r="2494" spans="5:9" ht="15" x14ac:dyDescent="0.25">
      <c r="E2494">
        <v>102734</v>
      </c>
      <c r="F2494" t="s">
        <v>21040</v>
      </c>
      <c r="H2494" s="107" t="s">
        <v>3376</v>
      </c>
      <c r="I2494" s="107" t="s">
        <v>13965</v>
      </c>
    </row>
    <row r="2495" spans="5:9" ht="15" x14ac:dyDescent="0.25">
      <c r="E2495">
        <v>102735</v>
      </c>
      <c r="F2495" t="s">
        <v>21041</v>
      </c>
      <c r="H2495" s="107" t="s">
        <v>3377</v>
      </c>
      <c r="I2495" s="107" t="s">
        <v>13966</v>
      </c>
    </row>
    <row r="2496" spans="5:9" ht="15" x14ac:dyDescent="0.25">
      <c r="E2496">
        <v>102736</v>
      </c>
      <c r="F2496" t="s">
        <v>21042</v>
      </c>
      <c r="H2496" s="107" t="s">
        <v>3378</v>
      </c>
      <c r="I2496" s="107" t="s">
        <v>13967</v>
      </c>
    </row>
    <row r="2497" spans="5:9" ht="15" x14ac:dyDescent="0.25">
      <c r="E2497">
        <v>102737</v>
      </c>
      <c r="F2497" t="s">
        <v>23881</v>
      </c>
      <c r="H2497" s="107" t="s">
        <v>3379</v>
      </c>
      <c r="I2497" s="107" t="s">
        <v>13968</v>
      </c>
    </row>
    <row r="2498" spans="5:9" ht="15" x14ac:dyDescent="0.25">
      <c r="E2498">
        <v>102739</v>
      </c>
      <c r="F2498" t="s">
        <v>21007</v>
      </c>
      <c r="H2498" s="107" t="s">
        <v>3380</v>
      </c>
      <c r="I2498" s="107" t="s">
        <v>13969</v>
      </c>
    </row>
    <row r="2499" spans="5:9" ht="15" x14ac:dyDescent="0.25">
      <c r="E2499">
        <v>102740</v>
      </c>
      <c r="F2499" t="s">
        <v>21043</v>
      </c>
      <c r="H2499" s="107" t="s">
        <v>3381</v>
      </c>
      <c r="I2499" s="107" t="s">
        <v>13970</v>
      </c>
    </row>
    <row r="2500" spans="5:9" ht="15" x14ac:dyDescent="0.25">
      <c r="E2500">
        <v>102741</v>
      </c>
      <c r="F2500" t="s">
        <v>21044</v>
      </c>
      <c r="H2500" s="107" t="s">
        <v>3382</v>
      </c>
      <c r="I2500" s="107" t="s">
        <v>13971</v>
      </c>
    </row>
    <row r="2501" spans="5:9" ht="15" x14ac:dyDescent="0.25">
      <c r="E2501">
        <v>102742</v>
      </c>
      <c r="F2501" t="s">
        <v>23882</v>
      </c>
      <c r="H2501" s="107" t="s">
        <v>3383</v>
      </c>
      <c r="I2501" s="107" t="s">
        <v>13972</v>
      </c>
    </row>
    <row r="2502" spans="5:9" ht="15" x14ac:dyDescent="0.25">
      <c r="E2502">
        <v>102743</v>
      </c>
      <c r="F2502" t="s">
        <v>21045</v>
      </c>
      <c r="H2502" s="107" t="s">
        <v>3384</v>
      </c>
      <c r="I2502" s="107" t="s">
        <v>13973</v>
      </c>
    </row>
    <row r="2503" spans="5:9" ht="15" x14ac:dyDescent="0.25">
      <c r="E2503">
        <v>102744</v>
      </c>
      <c r="F2503" t="s">
        <v>21046</v>
      </c>
      <c r="H2503" s="107" t="s">
        <v>3385</v>
      </c>
      <c r="I2503" s="107" t="s">
        <v>13974</v>
      </c>
    </row>
    <row r="2504" spans="5:9" ht="15" x14ac:dyDescent="0.25">
      <c r="E2504">
        <v>102745</v>
      </c>
      <c r="F2504" t="s">
        <v>21047</v>
      </c>
      <c r="H2504" s="107" t="s">
        <v>3386</v>
      </c>
      <c r="I2504" s="107" t="s">
        <v>13975</v>
      </c>
    </row>
    <row r="2505" spans="5:9" ht="15" x14ac:dyDescent="0.25">
      <c r="E2505">
        <v>102746</v>
      </c>
      <c r="F2505" t="s">
        <v>21048</v>
      </c>
      <c r="H2505" s="107" t="s">
        <v>3387</v>
      </c>
      <c r="I2505" s="107" t="s">
        <v>13976</v>
      </c>
    </row>
    <row r="2506" spans="5:9" ht="15" x14ac:dyDescent="0.25">
      <c r="E2506">
        <v>102747</v>
      </c>
      <c r="F2506" t="s">
        <v>21049</v>
      </c>
      <c r="H2506" s="107" t="s">
        <v>3388</v>
      </c>
      <c r="I2506" s="107" t="s">
        <v>13977</v>
      </c>
    </row>
    <row r="2507" spans="5:9" ht="15" x14ac:dyDescent="0.25">
      <c r="E2507">
        <v>102748</v>
      </c>
      <c r="F2507" t="s">
        <v>21050</v>
      </c>
      <c r="H2507" s="107" t="s">
        <v>3389</v>
      </c>
      <c r="I2507" s="107" t="s">
        <v>13978</v>
      </c>
    </row>
    <row r="2508" spans="5:9" ht="15" x14ac:dyDescent="0.25">
      <c r="E2508">
        <v>102749</v>
      </c>
      <c r="F2508" t="s">
        <v>21051</v>
      </c>
      <c r="H2508" s="107" t="s">
        <v>3390</v>
      </c>
      <c r="I2508" s="107" t="s">
        <v>13979</v>
      </c>
    </row>
    <row r="2509" spans="5:9" ht="15" x14ac:dyDescent="0.25">
      <c r="E2509">
        <v>102750</v>
      </c>
      <c r="F2509" t="s">
        <v>21052</v>
      </c>
      <c r="H2509" s="107" t="s">
        <v>3391</v>
      </c>
      <c r="I2509" s="107" t="s">
        <v>13980</v>
      </c>
    </row>
    <row r="2510" spans="5:9" ht="15" x14ac:dyDescent="0.25">
      <c r="E2510">
        <v>102751</v>
      </c>
      <c r="F2510" t="s">
        <v>21053</v>
      </c>
      <c r="H2510" s="107" t="s">
        <v>3392</v>
      </c>
      <c r="I2510" s="107" t="s">
        <v>13981</v>
      </c>
    </row>
    <row r="2511" spans="5:9" ht="15" x14ac:dyDescent="0.25">
      <c r="E2511">
        <v>102753</v>
      </c>
      <c r="F2511" t="s">
        <v>23883</v>
      </c>
      <c r="H2511" s="107" t="s">
        <v>3393</v>
      </c>
      <c r="I2511" s="107" t="s">
        <v>13982</v>
      </c>
    </row>
    <row r="2512" spans="5:9" ht="15" x14ac:dyDescent="0.25">
      <c r="E2512">
        <v>102754</v>
      </c>
      <c r="F2512" t="s">
        <v>21054</v>
      </c>
      <c r="H2512" s="107" t="s">
        <v>3394</v>
      </c>
      <c r="I2512" s="107" t="s">
        <v>13983</v>
      </c>
    </row>
    <row r="2513" spans="5:9" ht="15" x14ac:dyDescent="0.25">
      <c r="E2513">
        <v>102755</v>
      </c>
      <c r="F2513" t="s">
        <v>21007</v>
      </c>
      <c r="H2513" s="107" t="s">
        <v>3395</v>
      </c>
      <c r="I2513" s="107" t="s">
        <v>13984</v>
      </c>
    </row>
    <row r="2514" spans="5:9" ht="15" x14ac:dyDescent="0.25">
      <c r="E2514">
        <v>102756</v>
      </c>
      <c r="F2514" t="s">
        <v>21055</v>
      </c>
      <c r="H2514" s="107" t="s">
        <v>3396</v>
      </c>
      <c r="I2514" s="107" t="s">
        <v>13985</v>
      </c>
    </row>
    <row r="2515" spans="5:9" ht="15" x14ac:dyDescent="0.25">
      <c r="E2515">
        <v>102757</v>
      </c>
      <c r="F2515" t="s">
        <v>21056</v>
      </c>
      <c r="H2515" s="107" t="s">
        <v>3397</v>
      </c>
      <c r="I2515" s="107" t="s">
        <v>13983</v>
      </c>
    </row>
    <row r="2516" spans="5:9" ht="15" x14ac:dyDescent="0.25">
      <c r="E2516">
        <v>102758</v>
      </c>
      <c r="F2516" t="s">
        <v>21057</v>
      </c>
      <c r="H2516" s="107" t="s">
        <v>3398</v>
      </c>
      <c r="I2516" s="107" t="s">
        <v>13986</v>
      </c>
    </row>
    <row r="2517" spans="5:9" ht="15" x14ac:dyDescent="0.25">
      <c r="E2517">
        <v>102759</v>
      </c>
      <c r="F2517" t="s">
        <v>21058</v>
      </c>
      <c r="H2517" s="107" t="s">
        <v>3399</v>
      </c>
      <c r="I2517" s="107" t="s">
        <v>13987</v>
      </c>
    </row>
    <row r="2518" spans="5:9" ht="15" x14ac:dyDescent="0.25">
      <c r="E2518">
        <v>102760</v>
      </c>
      <c r="F2518" t="s">
        <v>21059</v>
      </c>
      <c r="H2518" s="107" t="s">
        <v>3400</v>
      </c>
      <c r="I2518" s="107" t="s">
        <v>13988</v>
      </c>
    </row>
    <row r="2519" spans="5:9" ht="15" x14ac:dyDescent="0.25">
      <c r="E2519">
        <v>102761</v>
      </c>
      <c r="F2519" t="s">
        <v>21060</v>
      </c>
      <c r="H2519" s="107" t="s">
        <v>3401</v>
      </c>
      <c r="I2519" s="107" t="s">
        <v>13989</v>
      </c>
    </row>
    <row r="2520" spans="5:9" ht="15" x14ac:dyDescent="0.25">
      <c r="E2520">
        <v>102762</v>
      </c>
      <c r="F2520" t="s">
        <v>21061</v>
      </c>
      <c r="H2520" s="107" t="s">
        <v>3402</v>
      </c>
      <c r="I2520" s="107" t="s">
        <v>13990</v>
      </c>
    </row>
    <row r="2521" spans="5:9" ht="15" x14ac:dyDescent="0.25">
      <c r="E2521">
        <v>102763</v>
      </c>
      <c r="F2521" t="s">
        <v>21062</v>
      </c>
      <c r="H2521" s="107" t="s">
        <v>3403</v>
      </c>
      <c r="I2521" s="107" t="s">
        <v>13991</v>
      </c>
    </row>
    <row r="2522" spans="5:9" ht="15" x14ac:dyDescent="0.25">
      <c r="E2522">
        <v>102764</v>
      </c>
      <c r="F2522" t="s">
        <v>21063</v>
      </c>
      <c r="H2522" s="107" t="s">
        <v>3404</v>
      </c>
      <c r="I2522" s="107" t="s">
        <v>13992</v>
      </c>
    </row>
    <row r="2523" spans="5:9" ht="15" x14ac:dyDescent="0.25">
      <c r="E2523">
        <v>102765</v>
      </c>
      <c r="F2523" t="s">
        <v>23884</v>
      </c>
      <c r="H2523" s="107" t="s">
        <v>3405</v>
      </c>
      <c r="I2523" s="107" t="s">
        <v>13993</v>
      </c>
    </row>
    <row r="2524" spans="5:9" ht="15" x14ac:dyDescent="0.25">
      <c r="E2524">
        <v>102766</v>
      </c>
      <c r="F2524" t="s">
        <v>21064</v>
      </c>
      <c r="H2524" s="107" t="s">
        <v>3406</v>
      </c>
      <c r="I2524" s="107" t="s">
        <v>13994</v>
      </c>
    </row>
    <row r="2525" spans="5:9" ht="15" x14ac:dyDescent="0.25">
      <c r="E2525">
        <v>102767</v>
      </c>
      <c r="F2525" t="s">
        <v>21065</v>
      </c>
      <c r="H2525" s="107" t="s">
        <v>3407</v>
      </c>
      <c r="I2525" s="107" t="s">
        <v>13995</v>
      </c>
    </row>
    <row r="2526" spans="5:9" ht="15" x14ac:dyDescent="0.25">
      <c r="E2526">
        <v>102768</v>
      </c>
      <c r="F2526" t="s">
        <v>21066</v>
      </c>
      <c r="H2526" s="107" t="s">
        <v>3408</v>
      </c>
      <c r="I2526" s="107" t="s">
        <v>13996</v>
      </c>
    </row>
    <row r="2527" spans="5:9" ht="15" x14ac:dyDescent="0.25">
      <c r="E2527">
        <v>102769</v>
      </c>
      <c r="F2527" t="s">
        <v>11461</v>
      </c>
      <c r="H2527" s="107" t="s">
        <v>3409</v>
      </c>
      <c r="I2527" s="107" t="s">
        <v>13997</v>
      </c>
    </row>
    <row r="2528" spans="5:9" ht="15" x14ac:dyDescent="0.25">
      <c r="E2528">
        <v>102770</v>
      </c>
      <c r="F2528" t="s">
        <v>1502</v>
      </c>
      <c r="H2528" s="107" t="s">
        <v>3410</v>
      </c>
      <c r="I2528" s="107" t="s">
        <v>13998</v>
      </c>
    </row>
    <row r="2529" spans="5:9" ht="15" x14ac:dyDescent="0.25">
      <c r="E2529">
        <v>102771</v>
      </c>
      <c r="F2529" t="s">
        <v>21067</v>
      </c>
      <c r="H2529" s="107" t="s">
        <v>3411</v>
      </c>
      <c r="I2529" s="107" t="s">
        <v>13999</v>
      </c>
    </row>
    <row r="2530" spans="5:9" ht="15" x14ac:dyDescent="0.25">
      <c r="E2530">
        <v>102772</v>
      </c>
      <c r="F2530" t="s">
        <v>21068</v>
      </c>
      <c r="H2530" s="107" t="s">
        <v>3412</v>
      </c>
      <c r="I2530" s="107" t="s">
        <v>14000</v>
      </c>
    </row>
    <row r="2531" spans="5:9" ht="15" x14ac:dyDescent="0.25">
      <c r="E2531">
        <v>102773</v>
      </c>
      <c r="F2531" t="s">
        <v>21069</v>
      </c>
      <c r="H2531" s="107" t="s">
        <v>3413</v>
      </c>
      <c r="I2531" s="107" t="s">
        <v>14001</v>
      </c>
    </row>
    <row r="2532" spans="5:9" ht="15" x14ac:dyDescent="0.25">
      <c r="E2532">
        <v>102774</v>
      </c>
      <c r="F2532" t="s">
        <v>21070</v>
      </c>
      <c r="H2532" s="107" t="s">
        <v>3414</v>
      </c>
      <c r="I2532" s="107" t="s">
        <v>14002</v>
      </c>
    </row>
    <row r="2533" spans="5:9" ht="15" x14ac:dyDescent="0.25">
      <c r="E2533">
        <v>102775</v>
      </c>
      <c r="F2533" t="s">
        <v>21071</v>
      </c>
      <c r="H2533" s="107" t="s">
        <v>3415</v>
      </c>
      <c r="I2533" s="107" t="s">
        <v>14003</v>
      </c>
    </row>
    <row r="2534" spans="5:9" ht="15" x14ac:dyDescent="0.25">
      <c r="E2534">
        <v>102776</v>
      </c>
      <c r="F2534" t="s">
        <v>11462</v>
      </c>
      <c r="H2534" s="107" t="s">
        <v>3416</v>
      </c>
      <c r="I2534" s="107" t="s">
        <v>14004</v>
      </c>
    </row>
    <row r="2535" spans="5:9" ht="15" x14ac:dyDescent="0.25">
      <c r="E2535">
        <v>102777</v>
      </c>
      <c r="F2535" t="s">
        <v>11463</v>
      </c>
      <c r="H2535" s="107" t="s">
        <v>3417</v>
      </c>
      <c r="I2535" s="107" t="s">
        <v>14005</v>
      </c>
    </row>
    <row r="2536" spans="5:9" ht="15" x14ac:dyDescent="0.25">
      <c r="E2536">
        <v>102778</v>
      </c>
      <c r="F2536" t="s">
        <v>21072</v>
      </c>
      <c r="H2536" s="107" t="s">
        <v>3418</v>
      </c>
      <c r="I2536" s="107" t="s">
        <v>14006</v>
      </c>
    </row>
    <row r="2537" spans="5:9" ht="15" x14ac:dyDescent="0.25">
      <c r="E2537">
        <v>102779</v>
      </c>
      <c r="F2537" t="s">
        <v>21073</v>
      </c>
      <c r="H2537" s="107" t="s">
        <v>3419</v>
      </c>
      <c r="I2537" s="107" t="s">
        <v>14007</v>
      </c>
    </row>
    <row r="2538" spans="5:9" ht="15" x14ac:dyDescent="0.25">
      <c r="E2538">
        <v>102780</v>
      </c>
      <c r="F2538" t="s">
        <v>21074</v>
      </c>
      <c r="H2538" s="107" t="s">
        <v>3420</v>
      </c>
      <c r="I2538" s="107" t="s">
        <v>14008</v>
      </c>
    </row>
    <row r="2539" spans="5:9" ht="15" x14ac:dyDescent="0.25">
      <c r="E2539">
        <v>102781</v>
      </c>
      <c r="F2539" t="s">
        <v>21075</v>
      </c>
      <c r="H2539" s="107" t="s">
        <v>3421</v>
      </c>
      <c r="I2539" s="107" t="s">
        <v>14009</v>
      </c>
    </row>
    <row r="2540" spans="5:9" ht="15" x14ac:dyDescent="0.25">
      <c r="E2540">
        <v>102782</v>
      </c>
      <c r="F2540" t="s">
        <v>21076</v>
      </c>
      <c r="H2540" s="107" t="s">
        <v>3422</v>
      </c>
      <c r="I2540" s="107" t="s">
        <v>14010</v>
      </c>
    </row>
    <row r="2541" spans="5:9" ht="15" x14ac:dyDescent="0.25">
      <c r="E2541">
        <v>102783</v>
      </c>
      <c r="F2541" t="s">
        <v>21077</v>
      </c>
      <c r="H2541" s="107" t="s">
        <v>3423</v>
      </c>
      <c r="I2541" s="107" t="s">
        <v>14011</v>
      </c>
    </row>
    <row r="2542" spans="5:9" ht="15" x14ac:dyDescent="0.25">
      <c r="E2542">
        <v>102784</v>
      </c>
      <c r="F2542" t="s">
        <v>21078</v>
      </c>
      <c r="H2542" s="107" t="s">
        <v>3424</v>
      </c>
      <c r="I2542" s="107" t="s">
        <v>14012</v>
      </c>
    </row>
    <row r="2543" spans="5:9" ht="15" x14ac:dyDescent="0.25">
      <c r="E2543">
        <v>102785</v>
      </c>
      <c r="F2543" t="s">
        <v>21079</v>
      </c>
      <c r="H2543" s="107" t="s">
        <v>3425</v>
      </c>
      <c r="I2543" s="107" t="s">
        <v>14013</v>
      </c>
    </row>
    <row r="2544" spans="5:9" ht="15" x14ac:dyDescent="0.25">
      <c r="E2544">
        <v>102786</v>
      </c>
      <c r="F2544" t="s">
        <v>21080</v>
      </c>
      <c r="H2544" s="107" t="s">
        <v>3426</v>
      </c>
      <c r="I2544" s="107" t="s">
        <v>14014</v>
      </c>
    </row>
    <row r="2545" spans="5:9" ht="15" x14ac:dyDescent="0.25">
      <c r="E2545">
        <v>102787</v>
      </c>
      <c r="F2545" t="s">
        <v>1515</v>
      </c>
      <c r="H2545" s="107" t="s">
        <v>3427</v>
      </c>
      <c r="I2545" s="107" t="s">
        <v>14015</v>
      </c>
    </row>
    <row r="2546" spans="5:9" ht="15" x14ac:dyDescent="0.25">
      <c r="E2546">
        <v>102788</v>
      </c>
      <c r="F2546" t="s">
        <v>23885</v>
      </c>
      <c r="H2546" s="107" t="s">
        <v>3428</v>
      </c>
      <c r="I2546" s="107" t="s">
        <v>14016</v>
      </c>
    </row>
    <row r="2547" spans="5:9" ht="15" x14ac:dyDescent="0.25">
      <c r="E2547">
        <v>102789</v>
      </c>
      <c r="F2547" t="s">
        <v>21081</v>
      </c>
      <c r="H2547" s="107" t="s">
        <v>3429</v>
      </c>
      <c r="I2547" s="107" t="s">
        <v>14017</v>
      </c>
    </row>
    <row r="2548" spans="5:9" ht="15" x14ac:dyDescent="0.25">
      <c r="E2548">
        <v>102790</v>
      </c>
      <c r="F2548" t="s">
        <v>21082</v>
      </c>
      <c r="H2548" s="107" t="s">
        <v>3430</v>
      </c>
      <c r="I2548" s="107" t="s">
        <v>14018</v>
      </c>
    </row>
    <row r="2549" spans="5:9" ht="15" x14ac:dyDescent="0.25">
      <c r="E2549">
        <v>102791</v>
      </c>
      <c r="F2549" t="s">
        <v>21083</v>
      </c>
      <c r="H2549" s="107" t="s">
        <v>3431</v>
      </c>
      <c r="I2549" s="107" t="s">
        <v>14019</v>
      </c>
    </row>
    <row r="2550" spans="5:9" ht="15" x14ac:dyDescent="0.25">
      <c r="E2550">
        <v>102792</v>
      </c>
      <c r="F2550" t="s">
        <v>21084</v>
      </c>
      <c r="H2550" s="107" t="s">
        <v>3432</v>
      </c>
      <c r="I2550" s="107" t="s">
        <v>14020</v>
      </c>
    </row>
    <row r="2551" spans="5:9" ht="15" x14ac:dyDescent="0.25">
      <c r="E2551">
        <v>102793</v>
      </c>
      <c r="F2551" t="s">
        <v>1520</v>
      </c>
      <c r="H2551" s="107" t="s">
        <v>3433</v>
      </c>
      <c r="I2551" s="107" t="s">
        <v>14021</v>
      </c>
    </row>
    <row r="2552" spans="5:9" ht="15" x14ac:dyDescent="0.25">
      <c r="E2552">
        <v>102794</v>
      </c>
      <c r="F2552" t="s">
        <v>21085</v>
      </c>
      <c r="H2552" s="107" t="s">
        <v>3434</v>
      </c>
      <c r="I2552" s="107" t="s">
        <v>14022</v>
      </c>
    </row>
    <row r="2553" spans="5:9" ht="15" x14ac:dyDescent="0.25">
      <c r="E2553">
        <v>102795</v>
      </c>
      <c r="F2553" t="s">
        <v>21086</v>
      </c>
      <c r="H2553" s="107" t="s">
        <v>3435</v>
      </c>
      <c r="I2553" s="107" t="s">
        <v>14023</v>
      </c>
    </row>
    <row r="2554" spans="5:9" ht="15" x14ac:dyDescent="0.25">
      <c r="E2554">
        <v>102796</v>
      </c>
      <c r="F2554" t="s">
        <v>21087</v>
      </c>
      <c r="H2554" s="107" t="s">
        <v>3436</v>
      </c>
      <c r="I2554" s="107" t="s">
        <v>14024</v>
      </c>
    </row>
    <row r="2555" spans="5:9" ht="15" x14ac:dyDescent="0.25">
      <c r="E2555">
        <v>102797</v>
      </c>
      <c r="F2555" t="s">
        <v>21088</v>
      </c>
      <c r="H2555" s="107" t="s">
        <v>3437</v>
      </c>
      <c r="I2555" s="107" t="s">
        <v>14025</v>
      </c>
    </row>
    <row r="2556" spans="5:9" ht="15" x14ac:dyDescent="0.25">
      <c r="E2556">
        <v>102798</v>
      </c>
      <c r="F2556" t="s">
        <v>21089</v>
      </c>
      <c r="H2556" s="107" t="s">
        <v>3438</v>
      </c>
      <c r="I2556" s="107" t="s">
        <v>14026</v>
      </c>
    </row>
    <row r="2557" spans="5:9" ht="15" x14ac:dyDescent="0.25">
      <c r="E2557">
        <v>102799</v>
      </c>
      <c r="F2557" t="s">
        <v>21090</v>
      </c>
      <c r="H2557" s="107" t="s">
        <v>3439</v>
      </c>
      <c r="I2557" s="107" t="s">
        <v>14027</v>
      </c>
    </row>
    <row r="2558" spans="5:9" ht="15" x14ac:dyDescent="0.25">
      <c r="E2558">
        <v>102800</v>
      </c>
      <c r="F2558" t="s">
        <v>11464</v>
      </c>
      <c r="H2558" s="107" t="s">
        <v>3440</v>
      </c>
      <c r="I2558" s="107" t="s">
        <v>14028</v>
      </c>
    </row>
    <row r="2559" spans="5:9" ht="15" x14ac:dyDescent="0.25">
      <c r="E2559">
        <v>102801</v>
      </c>
      <c r="F2559" t="s">
        <v>21091</v>
      </c>
      <c r="H2559" s="107" t="s">
        <v>3441</v>
      </c>
      <c r="I2559" s="107" t="s">
        <v>14029</v>
      </c>
    </row>
    <row r="2560" spans="5:9" ht="15" x14ac:dyDescent="0.25">
      <c r="E2560">
        <v>102802</v>
      </c>
      <c r="F2560" t="s">
        <v>21092</v>
      </c>
      <c r="H2560" s="107" t="s">
        <v>3442</v>
      </c>
      <c r="I2560" s="107" t="s">
        <v>14030</v>
      </c>
    </row>
    <row r="2561" spans="5:9" ht="15" x14ac:dyDescent="0.25">
      <c r="E2561">
        <v>102803</v>
      </c>
      <c r="F2561" t="s">
        <v>21093</v>
      </c>
      <c r="H2561" s="107" t="s">
        <v>3443</v>
      </c>
      <c r="I2561" s="107" t="s">
        <v>14031</v>
      </c>
    </row>
    <row r="2562" spans="5:9" ht="15" x14ac:dyDescent="0.25">
      <c r="E2562">
        <v>102804</v>
      </c>
      <c r="F2562" t="s">
        <v>21094</v>
      </c>
      <c r="H2562" s="107" t="s">
        <v>3444</v>
      </c>
      <c r="I2562" s="107" t="s">
        <v>14032</v>
      </c>
    </row>
    <row r="2563" spans="5:9" ht="15" x14ac:dyDescent="0.25">
      <c r="E2563">
        <v>102805</v>
      </c>
      <c r="F2563" t="s">
        <v>21095</v>
      </c>
      <c r="H2563" s="107" t="s">
        <v>3445</v>
      </c>
      <c r="I2563" s="107" t="s">
        <v>14033</v>
      </c>
    </row>
    <row r="2564" spans="5:9" ht="15" x14ac:dyDescent="0.25">
      <c r="E2564">
        <v>102806</v>
      </c>
      <c r="F2564" t="s">
        <v>21096</v>
      </c>
      <c r="H2564" s="107" t="s">
        <v>3446</v>
      </c>
      <c r="I2564" s="107" t="s">
        <v>14034</v>
      </c>
    </row>
    <row r="2565" spans="5:9" ht="15" x14ac:dyDescent="0.25">
      <c r="E2565">
        <v>102807</v>
      </c>
      <c r="F2565" t="s">
        <v>21097</v>
      </c>
      <c r="H2565" s="107" t="s">
        <v>3447</v>
      </c>
      <c r="I2565" s="107" t="s">
        <v>14035</v>
      </c>
    </row>
    <row r="2566" spans="5:9" ht="15" x14ac:dyDescent="0.25">
      <c r="E2566">
        <v>102808</v>
      </c>
      <c r="F2566" t="s">
        <v>21098</v>
      </c>
      <c r="H2566" s="107" t="s">
        <v>3448</v>
      </c>
      <c r="I2566" s="107" t="s">
        <v>14036</v>
      </c>
    </row>
    <row r="2567" spans="5:9" ht="15" x14ac:dyDescent="0.25">
      <c r="E2567">
        <v>102809</v>
      </c>
      <c r="F2567" t="s">
        <v>21099</v>
      </c>
      <c r="H2567" s="107" t="s">
        <v>3449</v>
      </c>
      <c r="I2567" s="107" t="s">
        <v>13627</v>
      </c>
    </row>
    <row r="2568" spans="5:9" ht="15" x14ac:dyDescent="0.25">
      <c r="E2568">
        <v>102810</v>
      </c>
      <c r="F2568" t="s">
        <v>21100</v>
      </c>
      <c r="H2568" s="107" t="s">
        <v>3450</v>
      </c>
      <c r="I2568" s="107" t="s">
        <v>13628</v>
      </c>
    </row>
    <row r="2569" spans="5:9" ht="15" x14ac:dyDescent="0.25">
      <c r="E2569">
        <v>102811</v>
      </c>
      <c r="F2569" t="s">
        <v>21101</v>
      </c>
      <c r="H2569" s="107" t="s">
        <v>3451</v>
      </c>
      <c r="I2569" s="107" t="s">
        <v>3452</v>
      </c>
    </row>
    <row r="2570" spans="5:9" ht="15" x14ac:dyDescent="0.25">
      <c r="E2570">
        <v>102812</v>
      </c>
      <c r="F2570" t="s">
        <v>21102</v>
      </c>
      <c r="H2570" s="107" t="s">
        <v>3453</v>
      </c>
      <c r="I2570" s="107" t="s">
        <v>14037</v>
      </c>
    </row>
    <row r="2571" spans="5:9" ht="15" x14ac:dyDescent="0.25">
      <c r="E2571">
        <v>102813</v>
      </c>
      <c r="F2571" t="s">
        <v>21103</v>
      </c>
      <c r="H2571" s="107" t="s">
        <v>3454</v>
      </c>
      <c r="I2571" s="107" t="s">
        <v>14038</v>
      </c>
    </row>
    <row r="2572" spans="5:9" ht="15" x14ac:dyDescent="0.25">
      <c r="E2572">
        <v>102814</v>
      </c>
      <c r="F2572" t="s">
        <v>21104</v>
      </c>
      <c r="H2572" s="107" t="s">
        <v>3455</v>
      </c>
      <c r="I2572" s="107" t="s">
        <v>14039</v>
      </c>
    </row>
    <row r="2573" spans="5:9" ht="15" x14ac:dyDescent="0.25">
      <c r="E2573">
        <v>102815</v>
      </c>
      <c r="F2573" t="s">
        <v>21105</v>
      </c>
      <c r="H2573" s="107" t="s">
        <v>3456</v>
      </c>
      <c r="I2573" s="107" t="s">
        <v>14040</v>
      </c>
    </row>
    <row r="2574" spans="5:9" ht="15" x14ac:dyDescent="0.25">
      <c r="E2574">
        <v>102816</v>
      </c>
      <c r="F2574" t="s">
        <v>21106</v>
      </c>
      <c r="H2574" s="107" t="s">
        <v>3457</v>
      </c>
      <c r="I2574" s="107" t="s">
        <v>14041</v>
      </c>
    </row>
    <row r="2575" spans="5:9" ht="15" x14ac:dyDescent="0.25">
      <c r="E2575">
        <v>102817</v>
      </c>
      <c r="F2575" t="s">
        <v>21107</v>
      </c>
      <c r="H2575" s="107" t="s">
        <v>3458</v>
      </c>
      <c r="I2575" s="107" t="s">
        <v>14042</v>
      </c>
    </row>
    <row r="2576" spans="5:9" ht="15" x14ac:dyDescent="0.25">
      <c r="E2576">
        <v>102818</v>
      </c>
      <c r="F2576" t="s">
        <v>21108</v>
      </c>
      <c r="H2576" s="107" t="s">
        <v>3459</v>
      </c>
      <c r="I2576" s="107" t="s">
        <v>14043</v>
      </c>
    </row>
    <row r="2577" spans="5:9" ht="15" x14ac:dyDescent="0.25">
      <c r="E2577">
        <v>102819</v>
      </c>
      <c r="F2577" t="s">
        <v>21109</v>
      </c>
      <c r="H2577" s="107" t="s">
        <v>3460</v>
      </c>
      <c r="I2577" s="107" t="s">
        <v>14044</v>
      </c>
    </row>
    <row r="2578" spans="5:9" ht="15" x14ac:dyDescent="0.25">
      <c r="E2578">
        <v>102820</v>
      </c>
      <c r="F2578" t="s">
        <v>21110</v>
      </c>
      <c r="H2578" s="107" t="s">
        <v>3461</v>
      </c>
      <c r="I2578" s="107" t="s">
        <v>14045</v>
      </c>
    </row>
    <row r="2579" spans="5:9" ht="15" x14ac:dyDescent="0.25">
      <c r="E2579">
        <v>102821</v>
      </c>
      <c r="F2579" t="s">
        <v>21111</v>
      </c>
      <c r="H2579" s="107" t="s">
        <v>3462</v>
      </c>
      <c r="I2579" s="107" t="s">
        <v>14046</v>
      </c>
    </row>
    <row r="2580" spans="5:9" ht="15" x14ac:dyDescent="0.25">
      <c r="E2580">
        <v>102822</v>
      </c>
      <c r="F2580" t="s">
        <v>21112</v>
      </c>
      <c r="H2580" s="107" t="s">
        <v>3463</v>
      </c>
      <c r="I2580" s="107" t="s">
        <v>14047</v>
      </c>
    </row>
    <row r="2581" spans="5:9" ht="15" x14ac:dyDescent="0.25">
      <c r="E2581">
        <v>102823</v>
      </c>
      <c r="F2581" t="s">
        <v>21113</v>
      </c>
      <c r="H2581" s="107" t="s">
        <v>3464</v>
      </c>
      <c r="I2581" s="107" t="s">
        <v>14048</v>
      </c>
    </row>
    <row r="2582" spans="5:9" ht="15" x14ac:dyDescent="0.25">
      <c r="E2582">
        <v>102824</v>
      </c>
      <c r="F2582" t="s">
        <v>21114</v>
      </c>
      <c r="H2582" s="107" t="s">
        <v>3465</v>
      </c>
      <c r="I2582" s="107" t="s">
        <v>14049</v>
      </c>
    </row>
    <row r="2583" spans="5:9" ht="15" x14ac:dyDescent="0.25">
      <c r="E2583">
        <v>102825</v>
      </c>
      <c r="F2583" t="s">
        <v>21115</v>
      </c>
      <c r="H2583" s="107" t="s">
        <v>3466</v>
      </c>
      <c r="I2583" s="107" t="s">
        <v>14050</v>
      </c>
    </row>
    <row r="2584" spans="5:9" ht="15" x14ac:dyDescent="0.25">
      <c r="E2584">
        <v>102826</v>
      </c>
      <c r="F2584" t="s">
        <v>21116</v>
      </c>
      <c r="H2584" s="107" t="s">
        <v>3467</v>
      </c>
      <c r="I2584" s="107" t="s">
        <v>14051</v>
      </c>
    </row>
    <row r="2585" spans="5:9" ht="15" x14ac:dyDescent="0.25">
      <c r="E2585">
        <v>102827</v>
      </c>
      <c r="F2585" t="s">
        <v>21117</v>
      </c>
      <c r="H2585" s="107" t="s">
        <v>3468</v>
      </c>
      <c r="I2585" s="107" t="s">
        <v>14052</v>
      </c>
    </row>
    <row r="2586" spans="5:9" ht="15" x14ac:dyDescent="0.25">
      <c r="E2586">
        <v>102828</v>
      </c>
      <c r="F2586" t="s">
        <v>21118</v>
      </c>
      <c r="H2586" s="107" t="s">
        <v>3469</v>
      </c>
      <c r="I2586" s="107" t="s">
        <v>14053</v>
      </c>
    </row>
    <row r="2587" spans="5:9" ht="15" x14ac:dyDescent="0.25">
      <c r="E2587">
        <v>102829</v>
      </c>
      <c r="F2587" t="s">
        <v>21119</v>
      </c>
      <c r="H2587" s="107" t="s">
        <v>3470</v>
      </c>
      <c r="I2587" s="107" t="s">
        <v>14054</v>
      </c>
    </row>
    <row r="2588" spans="5:9" ht="15" x14ac:dyDescent="0.25">
      <c r="E2588">
        <v>102830</v>
      </c>
      <c r="F2588" t="s">
        <v>21120</v>
      </c>
      <c r="H2588" s="107" t="s">
        <v>3471</v>
      </c>
      <c r="I2588" s="107" t="s">
        <v>14055</v>
      </c>
    </row>
    <row r="2589" spans="5:9" ht="15" x14ac:dyDescent="0.25">
      <c r="E2589">
        <v>102831</v>
      </c>
      <c r="F2589" t="s">
        <v>21121</v>
      </c>
      <c r="H2589" s="107" t="s">
        <v>3472</v>
      </c>
      <c r="I2589" s="107" t="s">
        <v>14056</v>
      </c>
    </row>
    <row r="2590" spans="5:9" ht="15" x14ac:dyDescent="0.25">
      <c r="E2590">
        <v>102832</v>
      </c>
      <c r="F2590" t="s">
        <v>21122</v>
      </c>
      <c r="H2590" s="107" t="s">
        <v>3473</v>
      </c>
      <c r="I2590" s="107" t="s">
        <v>14057</v>
      </c>
    </row>
    <row r="2591" spans="5:9" ht="15" x14ac:dyDescent="0.25">
      <c r="E2591">
        <v>102833</v>
      </c>
      <c r="F2591" t="s">
        <v>92</v>
      </c>
      <c r="H2591" s="107" t="s">
        <v>3474</v>
      </c>
      <c r="I2591" s="107" t="s">
        <v>14058</v>
      </c>
    </row>
    <row r="2592" spans="5:9" ht="15" x14ac:dyDescent="0.25">
      <c r="E2592">
        <v>102834</v>
      </c>
      <c r="F2592" t="s">
        <v>21123</v>
      </c>
      <c r="H2592" s="107" t="s">
        <v>3475</v>
      </c>
      <c r="I2592" s="107" t="s">
        <v>14059</v>
      </c>
    </row>
    <row r="2593" spans="5:9" ht="15" x14ac:dyDescent="0.25">
      <c r="E2593">
        <v>102835</v>
      </c>
      <c r="F2593" t="s">
        <v>21124</v>
      </c>
      <c r="H2593" s="107" t="s">
        <v>3476</v>
      </c>
      <c r="I2593" s="107" t="s">
        <v>14060</v>
      </c>
    </row>
    <row r="2594" spans="5:9" ht="15" x14ac:dyDescent="0.25">
      <c r="E2594">
        <v>102836</v>
      </c>
      <c r="F2594" t="s">
        <v>21125</v>
      </c>
      <c r="H2594" s="107" t="s">
        <v>3477</v>
      </c>
      <c r="I2594" s="107" t="s">
        <v>14061</v>
      </c>
    </row>
    <row r="2595" spans="5:9" ht="15" x14ac:dyDescent="0.25">
      <c r="E2595">
        <v>102837</v>
      </c>
      <c r="F2595" t="s">
        <v>21126</v>
      </c>
      <c r="H2595" s="107" t="s">
        <v>3478</v>
      </c>
      <c r="I2595" s="107" t="s">
        <v>14062</v>
      </c>
    </row>
    <row r="2596" spans="5:9" ht="15" x14ac:dyDescent="0.25">
      <c r="E2596">
        <v>102838</v>
      </c>
      <c r="F2596" t="s">
        <v>21127</v>
      </c>
      <c r="H2596" s="107" t="s">
        <v>3479</v>
      </c>
      <c r="I2596" s="107" t="s">
        <v>14063</v>
      </c>
    </row>
    <row r="2597" spans="5:9" ht="15" x14ac:dyDescent="0.25">
      <c r="E2597">
        <v>102839</v>
      </c>
      <c r="F2597" t="s">
        <v>21128</v>
      </c>
      <c r="H2597" s="107" t="s">
        <v>3480</v>
      </c>
      <c r="I2597" s="107" t="s">
        <v>3481</v>
      </c>
    </row>
    <row r="2598" spans="5:9" ht="15" x14ac:dyDescent="0.25">
      <c r="E2598">
        <v>102840</v>
      </c>
      <c r="F2598" t="s">
        <v>21129</v>
      </c>
      <c r="H2598" s="107" t="s">
        <v>3482</v>
      </c>
      <c r="I2598" s="107" t="s">
        <v>3483</v>
      </c>
    </row>
    <row r="2599" spans="5:9" ht="15" x14ac:dyDescent="0.25">
      <c r="E2599">
        <v>102841</v>
      </c>
      <c r="F2599" t="s">
        <v>21130</v>
      </c>
      <c r="H2599" s="107" t="s">
        <v>3484</v>
      </c>
      <c r="I2599" s="107" t="s">
        <v>3485</v>
      </c>
    </row>
    <row r="2600" spans="5:9" ht="15" x14ac:dyDescent="0.25">
      <c r="E2600">
        <v>102842</v>
      </c>
      <c r="F2600" t="s">
        <v>11465</v>
      </c>
      <c r="H2600" s="107" t="s">
        <v>3486</v>
      </c>
      <c r="I2600" s="107" t="s">
        <v>14064</v>
      </c>
    </row>
    <row r="2601" spans="5:9" ht="15" x14ac:dyDescent="0.25">
      <c r="E2601">
        <v>102843</v>
      </c>
      <c r="F2601" t="s">
        <v>21131</v>
      </c>
      <c r="H2601" s="107" t="s">
        <v>3487</v>
      </c>
      <c r="I2601" s="107" t="s">
        <v>14065</v>
      </c>
    </row>
    <row r="2602" spans="5:9" ht="15" x14ac:dyDescent="0.25">
      <c r="E2602">
        <v>102844</v>
      </c>
      <c r="F2602" t="s">
        <v>21132</v>
      </c>
      <c r="H2602" s="107" t="s">
        <v>3488</v>
      </c>
      <c r="I2602" s="107" t="s">
        <v>14066</v>
      </c>
    </row>
    <row r="2603" spans="5:9" ht="15" x14ac:dyDescent="0.25">
      <c r="E2603">
        <v>102845</v>
      </c>
      <c r="F2603" t="s">
        <v>21133</v>
      </c>
      <c r="H2603" s="107" t="s">
        <v>3489</v>
      </c>
      <c r="I2603" s="107" t="s">
        <v>14067</v>
      </c>
    </row>
    <row r="2604" spans="5:9" ht="15" x14ac:dyDescent="0.25">
      <c r="E2604">
        <v>102846</v>
      </c>
      <c r="F2604" t="s">
        <v>21134</v>
      </c>
      <c r="H2604" s="107" t="s">
        <v>3490</v>
      </c>
      <c r="I2604" s="107" t="s">
        <v>14068</v>
      </c>
    </row>
    <row r="2605" spans="5:9" ht="15" x14ac:dyDescent="0.25">
      <c r="E2605">
        <v>102847</v>
      </c>
      <c r="F2605" t="s">
        <v>18846</v>
      </c>
      <c r="H2605" s="107" t="s">
        <v>3491</v>
      </c>
      <c r="I2605" s="107" t="s">
        <v>14069</v>
      </c>
    </row>
    <row r="2606" spans="5:9" ht="15" x14ac:dyDescent="0.25">
      <c r="E2606">
        <v>102848</v>
      </c>
      <c r="F2606" t="s">
        <v>11466</v>
      </c>
      <c r="H2606" s="107" t="s">
        <v>3492</v>
      </c>
      <c r="I2606" s="107" t="s">
        <v>14070</v>
      </c>
    </row>
    <row r="2607" spans="5:9" ht="15" x14ac:dyDescent="0.25">
      <c r="E2607">
        <v>102849</v>
      </c>
      <c r="F2607" t="s">
        <v>11467</v>
      </c>
      <c r="H2607" s="107" t="s">
        <v>3493</v>
      </c>
      <c r="I2607" s="107" t="s">
        <v>14071</v>
      </c>
    </row>
    <row r="2608" spans="5:9" ht="15" x14ac:dyDescent="0.25">
      <c r="E2608">
        <v>102850</v>
      </c>
      <c r="F2608" t="s">
        <v>21135</v>
      </c>
      <c r="H2608" s="107" t="s">
        <v>3494</v>
      </c>
      <c r="I2608" s="107" t="s">
        <v>14072</v>
      </c>
    </row>
    <row r="2609" spans="5:9" ht="15" x14ac:dyDescent="0.25">
      <c r="E2609">
        <v>102851</v>
      </c>
      <c r="F2609" t="s">
        <v>21136</v>
      </c>
      <c r="H2609" s="107" t="s">
        <v>3495</v>
      </c>
      <c r="I2609" s="107" t="s">
        <v>14073</v>
      </c>
    </row>
    <row r="2610" spans="5:9" ht="15" x14ac:dyDescent="0.25">
      <c r="E2610">
        <v>102852</v>
      </c>
      <c r="F2610" t="s">
        <v>21137</v>
      </c>
      <c r="H2610" s="107" t="s">
        <v>3496</v>
      </c>
      <c r="I2610" s="107" t="s">
        <v>14074</v>
      </c>
    </row>
    <row r="2611" spans="5:9" ht="15" x14ac:dyDescent="0.25">
      <c r="E2611">
        <v>102853</v>
      </c>
      <c r="F2611" t="s">
        <v>21138</v>
      </c>
      <c r="H2611" s="107" t="s">
        <v>3497</v>
      </c>
      <c r="I2611" s="107" t="s">
        <v>14075</v>
      </c>
    </row>
    <row r="2612" spans="5:9" ht="15" x14ac:dyDescent="0.25">
      <c r="E2612">
        <v>102854</v>
      </c>
      <c r="F2612" t="s">
        <v>21139</v>
      </c>
      <c r="H2612" s="107" t="s">
        <v>3498</v>
      </c>
      <c r="I2612" s="107" t="s">
        <v>14076</v>
      </c>
    </row>
    <row r="2613" spans="5:9" ht="15" x14ac:dyDescent="0.25">
      <c r="E2613">
        <v>102855</v>
      </c>
      <c r="F2613" t="s">
        <v>21140</v>
      </c>
      <c r="H2613" s="107" t="s">
        <v>3499</v>
      </c>
      <c r="I2613" s="107" t="s">
        <v>14077</v>
      </c>
    </row>
    <row r="2614" spans="5:9" ht="15" x14ac:dyDescent="0.25">
      <c r="E2614">
        <v>102856</v>
      </c>
      <c r="F2614" t="s">
        <v>21141</v>
      </c>
      <c r="H2614" s="107" t="s">
        <v>3500</v>
      </c>
      <c r="I2614" s="107" t="s">
        <v>14078</v>
      </c>
    </row>
    <row r="2615" spans="5:9" ht="15" x14ac:dyDescent="0.25">
      <c r="E2615">
        <v>102857</v>
      </c>
      <c r="F2615" t="s">
        <v>21142</v>
      </c>
      <c r="H2615" s="107" t="s">
        <v>3501</v>
      </c>
      <c r="I2615" s="107" t="s">
        <v>14079</v>
      </c>
    </row>
    <row r="2616" spans="5:9" ht="15" x14ac:dyDescent="0.25">
      <c r="E2616">
        <v>102858</v>
      </c>
      <c r="F2616" t="s">
        <v>21143</v>
      </c>
      <c r="H2616" s="107" t="s">
        <v>3502</v>
      </c>
      <c r="I2616" s="107" t="s">
        <v>14080</v>
      </c>
    </row>
    <row r="2617" spans="5:9" ht="15" x14ac:dyDescent="0.25">
      <c r="E2617">
        <v>102859</v>
      </c>
      <c r="F2617" t="s">
        <v>21144</v>
      </c>
      <c r="H2617" s="107" t="s">
        <v>3503</v>
      </c>
      <c r="I2617" s="107" t="s">
        <v>14081</v>
      </c>
    </row>
    <row r="2618" spans="5:9" ht="15" x14ac:dyDescent="0.25">
      <c r="E2618">
        <v>102860</v>
      </c>
      <c r="F2618" t="s">
        <v>21145</v>
      </c>
      <c r="H2618" s="107" t="s">
        <v>3504</v>
      </c>
      <c r="I2618" s="107" t="s">
        <v>14082</v>
      </c>
    </row>
    <row r="2619" spans="5:9" ht="15" x14ac:dyDescent="0.25">
      <c r="E2619">
        <v>102861</v>
      </c>
      <c r="F2619" t="s">
        <v>23886</v>
      </c>
      <c r="H2619" s="107" t="s">
        <v>3505</v>
      </c>
      <c r="I2619" s="107" t="s">
        <v>14083</v>
      </c>
    </row>
    <row r="2620" spans="5:9" ht="15" x14ac:dyDescent="0.25">
      <c r="E2620">
        <v>102862</v>
      </c>
      <c r="F2620" t="s">
        <v>1572</v>
      </c>
      <c r="H2620" s="107" t="s">
        <v>3506</v>
      </c>
      <c r="I2620" s="107" t="s">
        <v>14084</v>
      </c>
    </row>
    <row r="2621" spans="5:9" ht="15" x14ac:dyDescent="0.25">
      <c r="E2621">
        <v>102863</v>
      </c>
      <c r="F2621" t="s">
        <v>21146</v>
      </c>
      <c r="H2621" s="107" t="s">
        <v>3507</v>
      </c>
      <c r="I2621" s="107" t="s">
        <v>14085</v>
      </c>
    </row>
    <row r="2622" spans="5:9" ht="15" x14ac:dyDescent="0.25">
      <c r="E2622">
        <v>102864</v>
      </c>
      <c r="F2622" t="s">
        <v>21147</v>
      </c>
      <c r="H2622" s="107" t="s">
        <v>3508</v>
      </c>
      <c r="I2622" s="107" t="s">
        <v>14086</v>
      </c>
    </row>
    <row r="2623" spans="5:9" ht="15" x14ac:dyDescent="0.25">
      <c r="E2623">
        <v>102865</v>
      </c>
      <c r="F2623" t="s">
        <v>21148</v>
      </c>
      <c r="H2623" s="107" t="s">
        <v>3509</v>
      </c>
      <c r="I2623" s="107" t="s">
        <v>14087</v>
      </c>
    </row>
    <row r="2624" spans="5:9" ht="15" x14ac:dyDescent="0.25">
      <c r="E2624">
        <v>102866</v>
      </c>
      <c r="F2624" t="s">
        <v>21149</v>
      </c>
      <c r="H2624" s="107" t="s">
        <v>3510</v>
      </c>
      <c r="I2624" s="107" t="s">
        <v>14088</v>
      </c>
    </row>
    <row r="2625" spans="5:9" ht="15" x14ac:dyDescent="0.25">
      <c r="E2625">
        <v>102867</v>
      </c>
      <c r="F2625" t="s">
        <v>21150</v>
      </c>
      <c r="H2625" s="107" t="s">
        <v>3511</v>
      </c>
      <c r="I2625" s="107" t="s">
        <v>14089</v>
      </c>
    </row>
    <row r="2626" spans="5:9" ht="15" x14ac:dyDescent="0.25">
      <c r="E2626">
        <v>102868</v>
      </c>
      <c r="F2626" t="s">
        <v>21151</v>
      </c>
      <c r="H2626" s="107" t="s">
        <v>3512</v>
      </c>
      <c r="I2626" s="107" t="s">
        <v>14090</v>
      </c>
    </row>
    <row r="2627" spans="5:9" ht="15" x14ac:dyDescent="0.25">
      <c r="E2627">
        <v>102869</v>
      </c>
      <c r="F2627" t="s">
        <v>21152</v>
      </c>
      <c r="H2627" s="107" t="s">
        <v>3513</v>
      </c>
      <c r="I2627" s="107" t="s">
        <v>14091</v>
      </c>
    </row>
    <row r="2628" spans="5:9" ht="15" x14ac:dyDescent="0.25">
      <c r="E2628">
        <v>102870</v>
      </c>
      <c r="F2628" t="s">
        <v>21153</v>
      </c>
      <c r="H2628" s="107" t="s">
        <v>3514</v>
      </c>
      <c r="I2628" s="107" t="s">
        <v>14092</v>
      </c>
    </row>
    <row r="2629" spans="5:9" ht="15" x14ac:dyDescent="0.25">
      <c r="E2629">
        <v>102871</v>
      </c>
      <c r="F2629" t="s">
        <v>21154</v>
      </c>
      <c r="H2629" s="107" t="s">
        <v>3515</v>
      </c>
      <c r="I2629" s="107" t="s">
        <v>14093</v>
      </c>
    </row>
    <row r="2630" spans="5:9" ht="15" x14ac:dyDescent="0.25">
      <c r="E2630">
        <v>102872</v>
      </c>
      <c r="F2630" t="s">
        <v>21155</v>
      </c>
      <c r="H2630" s="107" t="s">
        <v>3516</v>
      </c>
      <c r="I2630" s="107" t="s">
        <v>14094</v>
      </c>
    </row>
    <row r="2631" spans="5:9" ht="15" x14ac:dyDescent="0.25">
      <c r="E2631">
        <v>102873</v>
      </c>
      <c r="F2631" t="s">
        <v>21156</v>
      </c>
      <c r="H2631" s="107" t="s">
        <v>3517</v>
      </c>
      <c r="I2631" s="107" t="s">
        <v>14095</v>
      </c>
    </row>
    <row r="2632" spans="5:9" ht="15" x14ac:dyDescent="0.25">
      <c r="E2632">
        <v>102874</v>
      </c>
      <c r="F2632" t="s">
        <v>21157</v>
      </c>
      <c r="H2632" s="107" t="s">
        <v>3518</v>
      </c>
      <c r="I2632" s="107" t="s">
        <v>14096</v>
      </c>
    </row>
    <row r="2633" spans="5:9" ht="15" x14ac:dyDescent="0.25">
      <c r="E2633">
        <v>102875</v>
      </c>
      <c r="F2633" t="s">
        <v>21158</v>
      </c>
      <c r="H2633" s="107" t="s">
        <v>3519</v>
      </c>
      <c r="I2633" s="107" t="s">
        <v>14097</v>
      </c>
    </row>
    <row r="2634" spans="5:9" ht="15" x14ac:dyDescent="0.25">
      <c r="E2634">
        <v>102876</v>
      </c>
      <c r="F2634" t="s">
        <v>21159</v>
      </c>
      <c r="H2634" s="107" t="s">
        <v>3520</v>
      </c>
      <c r="I2634" s="107" t="s">
        <v>14098</v>
      </c>
    </row>
    <row r="2635" spans="5:9" ht="15" x14ac:dyDescent="0.25">
      <c r="E2635">
        <v>102877</v>
      </c>
      <c r="F2635" t="s">
        <v>21160</v>
      </c>
      <c r="H2635" s="107" t="s">
        <v>3521</v>
      </c>
      <c r="I2635" s="107" t="s">
        <v>14099</v>
      </c>
    </row>
    <row r="2636" spans="5:9" ht="15" x14ac:dyDescent="0.25">
      <c r="E2636">
        <v>102878</v>
      </c>
      <c r="F2636" t="s">
        <v>21161</v>
      </c>
      <c r="H2636" s="107" t="s">
        <v>3522</v>
      </c>
      <c r="I2636" s="107" t="s">
        <v>14100</v>
      </c>
    </row>
    <row r="2637" spans="5:9" ht="15" x14ac:dyDescent="0.25">
      <c r="E2637">
        <v>102879</v>
      </c>
      <c r="F2637" t="s">
        <v>21162</v>
      </c>
      <c r="H2637" s="107" t="s">
        <v>3523</v>
      </c>
      <c r="I2637" s="107" t="s">
        <v>14101</v>
      </c>
    </row>
    <row r="2638" spans="5:9" ht="15" x14ac:dyDescent="0.25">
      <c r="E2638">
        <v>102880</v>
      </c>
      <c r="F2638" t="s">
        <v>21163</v>
      </c>
      <c r="H2638" s="107" t="s">
        <v>3524</v>
      </c>
      <c r="I2638" s="107" t="s">
        <v>14102</v>
      </c>
    </row>
    <row r="2639" spans="5:9" ht="15" x14ac:dyDescent="0.25">
      <c r="E2639">
        <v>102881</v>
      </c>
      <c r="F2639" t="s">
        <v>21164</v>
      </c>
      <c r="H2639" s="107" t="s">
        <v>3525</v>
      </c>
      <c r="I2639" s="107" t="s">
        <v>14103</v>
      </c>
    </row>
    <row r="2640" spans="5:9" ht="15" x14ac:dyDescent="0.25">
      <c r="E2640">
        <v>102882</v>
      </c>
      <c r="F2640" t="s">
        <v>21165</v>
      </c>
      <c r="H2640" s="107" t="s">
        <v>3526</v>
      </c>
      <c r="I2640" s="107" t="s">
        <v>14104</v>
      </c>
    </row>
    <row r="2641" spans="5:9" ht="15" x14ac:dyDescent="0.25">
      <c r="E2641">
        <v>102883</v>
      </c>
      <c r="F2641" t="s">
        <v>21166</v>
      </c>
      <c r="H2641" s="107" t="s">
        <v>3527</v>
      </c>
      <c r="I2641" s="107" t="s">
        <v>14105</v>
      </c>
    </row>
    <row r="2642" spans="5:9" ht="15" x14ac:dyDescent="0.25">
      <c r="E2642">
        <v>102884</v>
      </c>
      <c r="F2642" t="s">
        <v>21167</v>
      </c>
      <c r="H2642" s="107" t="s">
        <v>3528</v>
      </c>
      <c r="I2642" s="107" t="s">
        <v>14106</v>
      </c>
    </row>
    <row r="2643" spans="5:9" ht="15" x14ac:dyDescent="0.25">
      <c r="E2643">
        <v>102885</v>
      </c>
      <c r="F2643" t="s">
        <v>21168</v>
      </c>
      <c r="H2643" s="107" t="s">
        <v>3529</v>
      </c>
      <c r="I2643" s="107" t="s">
        <v>14107</v>
      </c>
    </row>
    <row r="2644" spans="5:9" ht="15" x14ac:dyDescent="0.25">
      <c r="E2644">
        <v>102886</v>
      </c>
      <c r="F2644" t="s">
        <v>21169</v>
      </c>
      <c r="H2644" s="107" t="s">
        <v>3530</v>
      </c>
      <c r="I2644" s="107" t="s">
        <v>14108</v>
      </c>
    </row>
    <row r="2645" spans="5:9" ht="15" x14ac:dyDescent="0.25">
      <c r="E2645">
        <v>102887</v>
      </c>
      <c r="F2645" t="s">
        <v>21170</v>
      </c>
      <c r="H2645" s="107" t="s">
        <v>3531</v>
      </c>
      <c r="I2645" s="107" t="s">
        <v>14109</v>
      </c>
    </row>
    <row r="2646" spans="5:9" ht="15" x14ac:dyDescent="0.25">
      <c r="E2646">
        <v>102888</v>
      </c>
      <c r="F2646" t="s">
        <v>21171</v>
      </c>
      <c r="H2646" s="107" t="s">
        <v>3532</v>
      </c>
      <c r="I2646" s="107" t="s">
        <v>14110</v>
      </c>
    </row>
    <row r="2647" spans="5:9" ht="15" x14ac:dyDescent="0.25">
      <c r="E2647">
        <v>102889</v>
      </c>
      <c r="F2647" t="s">
        <v>21172</v>
      </c>
      <c r="H2647" s="107" t="s">
        <v>3533</v>
      </c>
      <c r="I2647" s="107" t="s">
        <v>14111</v>
      </c>
    </row>
    <row r="2648" spans="5:9" ht="15" x14ac:dyDescent="0.25">
      <c r="E2648">
        <v>102890</v>
      </c>
      <c r="F2648" t="s">
        <v>21173</v>
      </c>
      <c r="H2648" s="107" t="s">
        <v>3534</v>
      </c>
      <c r="I2648" s="107" t="s">
        <v>14112</v>
      </c>
    </row>
    <row r="2649" spans="5:9" ht="15" x14ac:dyDescent="0.25">
      <c r="E2649">
        <v>102891</v>
      </c>
      <c r="F2649" t="s">
        <v>21174</v>
      </c>
      <c r="H2649" s="107" t="s">
        <v>3535</v>
      </c>
      <c r="I2649" s="107" t="s">
        <v>14113</v>
      </c>
    </row>
    <row r="2650" spans="5:9" ht="15" x14ac:dyDescent="0.25">
      <c r="E2650">
        <v>102892</v>
      </c>
      <c r="F2650" t="s">
        <v>21175</v>
      </c>
      <c r="H2650" s="107" t="s">
        <v>3536</v>
      </c>
      <c r="I2650" s="107" t="s">
        <v>14114</v>
      </c>
    </row>
    <row r="2651" spans="5:9" ht="15" x14ac:dyDescent="0.25">
      <c r="E2651">
        <v>102893</v>
      </c>
      <c r="F2651" t="s">
        <v>21176</v>
      </c>
      <c r="H2651" s="107" t="s">
        <v>3537</v>
      </c>
      <c r="I2651" s="107" t="s">
        <v>14115</v>
      </c>
    </row>
    <row r="2652" spans="5:9" ht="15" x14ac:dyDescent="0.25">
      <c r="E2652">
        <v>102894</v>
      </c>
      <c r="F2652" t="s">
        <v>21177</v>
      </c>
      <c r="H2652" s="107" t="s">
        <v>3538</v>
      </c>
      <c r="I2652" s="107" t="s">
        <v>14116</v>
      </c>
    </row>
    <row r="2653" spans="5:9" ht="15" x14ac:dyDescent="0.25">
      <c r="E2653">
        <v>102895</v>
      </c>
      <c r="F2653" t="s">
        <v>23887</v>
      </c>
      <c r="H2653" s="107" t="s">
        <v>3539</v>
      </c>
      <c r="I2653" s="107" t="s">
        <v>14117</v>
      </c>
    </row>
    <row r="2654" spans="5:9" ht="15" x14ac:dyDescent="0.25">
      <c r="E2654">
        <v>102896</v>
      </c>
      <c r="F2654" t="s">
        <v>21178</v>
      </c>
      <c r="H2654" s="107" t="s">
        <v>3540</v>
      </c>
      <c r="I2654" s="107" t="s">
        <v>14118</v>
      </c>
    </row>
    <row r="2655" spans="5:9" ht="15" x14ac:dyDescent="0.25">
      <c r="E2655">
        <v>102897</v>
      </c>
      <c r="F2655" t="s">
        <v>21132</v>
      </c>
      <c r="H2655" s="107" t="s">
        <v>3541</v>
      </c>
      <c r="I2655" s="107" t="s">
        <v>14119</v>
      </c>
    </row>
    <row r="2656" spans="5:9" ht="15" x14ac:dyDescent="0.25">
      <c r="E2656">
        <v>102898</v>
      </c>
      <c r="F2656" t="s">
        <v>21179</v>
      </c>
      <c r="H2656" s="107" t="s">
        <v>3542</v>
      </c>
      <c r="I2656" s="107" t="s">
        <v>14120</v>
      </c>
    </row>
    <row r="2657" spans="5:9" ht="15" x14ac:dyDescent="0.25">
      <c r="E2657">
        <v>102899</v>
      </c>
      <c r="F2657" t="s">
        <v>11468</v>
      </c>
      <c r="H2657" s="107" t="s">
        <v>3543</v>
      </c>
      <c r="I2657" s="107" t="s">
        <v>14121</v>
      </c>
    </row>
    <row r="2658" spans="5:9" ht="15" x14ac:dyDescent="0.25">
      <c r="E2658">
        <v>102900</v>
      </c>
      <c r="F2658" t="s">
        <v>21180</v>
      </c>
      <c r="H2658" s="107" t="s">
        <v>3544</v>
      </c>
      <c r="I2658" s="107" t="s">
        <v>14122</v>
      </c>
    </row>
    <row r="2659" spans="5:9" ht="15" x14ac:dyDescent="0.25">
      <c r="E2659">
        <v>102901</v>
      </c>
      <c r="F2659" t="s">
        <v>21181</v>
      </c>
      <c r="H2659" s="107" t="s">
        <v>3545</v>
      </c>
      <c r="I2659" s="107" t="s">
        <v>14123</v>
      </c>
    </row>
    <row r="2660" spans="5:9" ht="15" x14ac:dyDescent="0.25">
      <c r="E2660">
        <v>102902</v>
      </c>
      <c r="F2660" t="s">
        <v>21182</v>
      </c>
      <c r="H2660" s="107" t="s">
        <v>3546</v>
      </c>
      <c r="I2660" s="107" t="s">
        <v>14124</v>
      </c>
    </row>
    <row r="2661" spans="5:9" ht="15" x14ac:dyDescent="0.25">
      <c r="E2661">
        <v>102903</v>
      </c>
      <c r="F2661" t="s">
        <v>21183</v>
      </c>
      <c r="H2661" s="107" t="s">
        <v>3547</v>
      </c>
      <c r="I2661" s="107" t="s">
        <v>14125</v>
      </c>
    </row>
    <row r="2662" spans="5:9" ht="15" x14ac:dyDescent="0.25">
      <c r="E2662">
        <v>102904</v>
      </c>
      <c r="F2662" t="s">
        <v>21184</v>
      </c>
      <c r="H2662" s="107" t="s">
        <v>3548</v>
      </c>
      <c r="I2662" s="107" t="s">
        <v>14126</v>
      </c>
    </row>
    <row r="2663" spans="5:9" ht="15" x14ac:dyDescent="0.25">
      <c r="E2663">
        <v>102905</v>
      </c>
      <c r="F2663" t="s">
        <v>21185</v>
      </c>
      <c r="H2663" s="107" t="s">
        <v>3549</v>
      </c>
      <c r="I2663" s="107" t="s">
        <v>14127</v>
      </c>
    </row>
    <row r="2664" spans="5:9" ht="15" x14ac:dyDescent="0.25">
      <c r="E2664">
        <v>102906</v>
      </c>
      <c r="F2664" t="s">
        <v>21186</v>
      </c>
      <c r="H2664" s="107" t="s">
        <v>3550</v>
      </c>
      <c r="I2664" s="107" t="s">
        <v>14128</v>
      </c>
    </row>
    <row r="2665" spans="5:9" ht="15" x14ac:dyDescent="0.25">
      <c r="E2665">
        <v>102907</v>
      </c>
      <c r="F2665" t="s">
        <v>21187</v>
      </c>
      <c r="H2665" s="107" t="s">
        <v>3551</v>
      </c>
      <c r="I2665" s="107" t="s">
        <v>14129</v>
      </c>
    </row>
    <row r="2666" spans="5:9" ht="15" x14ac:dyDescent="0.25">
      <c r="E2666">
        <v>102908</v>
      </c>
      <c r="F2666" t="s">
        <v>21188</v>
      </c>
      <c r="H2666" s="107" t="s">
        <v>3552</v>
      </c>
      <c r="I2666" s="107" t="s">
        <v>14130</v>
      </c>
    </row>
    <row r="2667" spans="5:9" ht="15" x14ac:dyDescent="0.25">
      <c r="E2667">
        <v>102909</v>
      </c>
      <c r="F2667" t="s">
        <v>21189</v>
      </c>
      <c r="H2667" s="107" t="s">
        <v>3553</v>
      </c>
      <c r="I2667" s="107" t="s">
        <v>14131</v>
      </c>
    </row>
    <row r="2668" spans="5:9" ht="15" x14ac:dyDescent="0.25">
      <c r="E2668">
        <v>102910</v>
      </c>
      <c r="F2668" t="s">
        <v>21190</v>
      </c>
      <c r="H2668" s="107" t="s">
        <v>3554</v>
      </c>
      <c r="I2668" s="107" t="s">
        <v>14132</v>
      </c>
    </row>
    <row r="2669" spans="5:9" ht="15" x14ac:dyDescent="0.25">
      <c r="E2669">
        <v>102911</v>
      </c>
      <c r="F2669" t="s">
        <v>21191</v>
      </c>
      <c r="H2669" s="107" t="s">
        <v>3555</v>
      </c>
      <c r="I2669" s="107" t="s">
        <v>14133</v>
      </c>
    </row>
    <row r="2670" spans="5:9" ht="15" x14ac:dyDescent="0.25">
      <c r="E2670">
        <v>102912</v>
      </c>
      <c r="F2670" t="s">
        <v>21192</v>
      </c>
      <c r="H2670" s="107" t="s">
        <v>3556</v>
      </c>
      <c r="I2670" s="107" t="s">
        <v>14134</v>
      </c>
    </row>
    <row r="2671" spans="5:9" ht="15" x14ac:dyDescent="0.25">
      <c r="E2671">
        <v>102913</v>
      </c>
      <c r="F2671" t="s">
        <v>21193</v>
      </c>
      <c r="H2671" s="107" t="s">
        <v>3557</v>
      </c>
      <c r="I2671" s="107" t="s">
        <v>14135</v>
      </c>
    </row>
    <row r="2672" spans="5:9" ht="15" x14ac:dyDescent="0.25">
      <c r="E2672">
        <v>102914</v>
      </c>
      <c r="F2672" t="s">
        <v>21194</v>
      </c>
      <c r="H2672" s="107" t="s">
        <v>3558</v>
      </c>
      <c r="I2672" s="107" t="s">
        <v>14136</v>
      </c>
    </row>
    <row r="2673" spans="5:9" ht="15" x14ac:dyDescent="0.25">
      <c r="E2673">
        <v>102915</v>
      </c>
      <c r="F2673" t="s">
        <v>21195</v>
      </c>
      <c r="H2673" s="107" t="s">
        <v>3559</v>
      </c>
      <c r="I2673" s="107" t="s">
        <v>14137</v>
      </c>
    </row>
    <row r="2674" spans="5:9" ht="15" x14ac:dyDescent="0.25">
      <c r="E2674">
        <v>102916</v>
      </c>
      <c r="F2674" t="s">
        <v>21196</v>
      </c>
      <c r="H2674" s="107" t="s">
        <v>3560</v>
      </c>
      <c r="I2674" s="107" t="s">
        <v>14138</v>
      </c>
    </row>
    <row r="2675" spans="5:9" ht="15" x14ac:dyDescent="0.25">
      <c r="E2675">
        <v>102917</v>
      </c>
      <c r="F2675" t="s">
        <v>21197</v>
      </c>
      <c r="H2675" s="107" t="s">
        <v>3561</v>
      </c>
      <c r="I2675" s="107" t="s">
        <v>14139</v>
      </c>
    </row>
    <row r="2676" spans="5:9" ht="15" x14ac:dyDescent="0.25">
      <c r="E2676">
        <v>102918</v>
      </c>
      <c r="F2676" t="s">
        <v>21198</v>
      </c>
      <c r="H2676" s="107" t="s">
        <v>3562</v>
      </c>
      <c r="I2676" s="107" t="s">
        <v>14140</v>
      </c>
    </row>
    <row r="2677" spans="5:9" ht="15" x14ac:dyDescent="0.25">
      <c r="E2677">
        <v>102919</v>
      </c>
      <c r="F2677" t="s">
        <v>21199</v>
      </c>
      <c r="H2677" s="107" t="s">
        <v>3563</v>
      </c>
      <c r="I2677" s="107" t="s">
        <v>14141</v>
      </c>
    </row>
    <row r="2678" spans="5:9" ht="15" x14ac:dyDescent="0.25">
      <c r="E2678">
        <v>102920</v>
      </c>
      <c r="F2678" t="s">
        <v>21200</v>
      </c>
      <c r="H2678" s="107" t="s">
        <v>3564</v>
      </c>
      <c r="I2678" s="107" t="s">
        <v>14142</v>
      </c>
    </row>
    <row r="2679" spans="5:9" ht="15" x14ac:dyDescent="0.25">
      <c r="E2679">
        <v>102921</v>
      </c>
      <c r="F2679" t="s">
        <v>23888</v>
      </c>
      <c r="H2679" s="107" t="s">
        <v>3565</v>
      </c>
      <c r="I2679" s="107" t="s">
        <v>14143</v>
      </c>
    </row>
    <row r="2680" spans="5:9" ht="15" x14ac:dyDescent="0.25">
      <c r="E2680">
        <v>102922</v>
      </c>
      <c r="F2680" t="s">
        <v>21201</v>
      </c>
      <c r="H2680" s="107" t="s">
        <v>3566</v>
      </c>
      <c r="I2680" s="107" t="s">
        <v>14144</v>
      </c>
    </row>
    <row r="2681" spans="5:9" ht="15" x14ac:dyDescent="0.25">
      <c r="E2681">
        <v>102923</v>
      </c>
      <c r="F2681" t="s">
        <v>21202</v>
      </c>
      <c r="H2681" s="107" t="s">
        <v>3567</v>
      </c>
      <c r="I2681" s="107" t="s">
        <v>14145</v>
      </c>
    </row>
    <row r="2682" spans="5:9" ht="15" x14ac:dyDescent="0.25">
      <c r="E2682">
        <v>102924</v>
      </c>
      <c r="F2682" t="s">
        <v>21203</v>
      </c>
      <c r="H2682" s="107" t="s">
        <v>3568</v>
      </c>
      <c r="I2682" s="107" t="s">
        <v>14146</v>
      </c>
    </row>
    <row r="2683" spans="5:9" ht="15" x14ac:dyDescent="0.25">
      <c r="E2683">
        <v>102925</v>
      </c>
      <c r="F2683" t="s">
        <v>21204</v>
      </c>
      <c r="H2683" s="107" t="s">
        <v>3569</v>
      </c>
      <c r="I2683" s="107" t="s">
        <v>14147</v>
      </c>
    </row>
    <row r="2684" spans="5:9" ht="15" x14ac:dyDescent="0.25">
      <c r="E2684">
        <v>102926</v>
      </c>
      <c r="F2684" t="s">
        <v>21205</v>
      </c>
      <c r="H2684" s="107" t="s">
        <v>3570</v>
      </c>
      <c r="I2684" s="107" t="s">
        <v>14148</v>
      </c>
    </row>
    <row r="2685" spans="5:9" ht="15" x14ac:dyDescent="0.25">
      <c r="E2685">
        <v>102927</v>
      </c>
      <c r="F2685" t="s">
        <v>21206</v>
      </c>
      <c r="H2685" s="107" t="s">
        <v>3571</v>
      </c>
      <c r="I2685" s="107" t="s">
        <v>14149</v>
      </c>
    </row>
    <row r="2686" spans="5:9" ht="15" x14ac:dyDescent="0.25">
      <c r="E2686">
        <v>102928</v>
      </c>
      <c r="F2686" t="s">
        <v>21207</v>
      </c>
      <c r="H2686" s="107" t="s">
        <v>3572</v>
      </c>
      <c r="I2686" s="107" t="s">
        <v>14150</v>
      </c>
    </row>
    <row r="2687" spans="5:9" ht="15" x14ac:dyDescent="0.25">
      <c r="E2687">
        <v>102929</v>
      </c>
      <c r="F2687" t="s">
        <v>21208</v>
      </c>
      <c r="H2687" s="107" t="s">
        <v>3573</v>
      </c>
      <c r="I2687" s="107" t="s">
        <v>14151</v>
      </c>
    </row>
    <row r="2688" spans="5:9" ht="15" x14ac:dyDescent="0.25">
      <c r="E2688">
        <v>102930</v>
      </c>
      <c r="F2688" t="s">
        <v>21209</v>
      </c>
      <c r="H2688" s="107" t="s">
        <v>3574</v>
      </c>
      <c r="I2688" s="107" t="s">
        <v>14152</v>
      </c>
    </row>
    <row r="2689" spans="5:9" ht="15" x14ac:dyDescent="0.25">
      <c r="E2689">
        <v>102931</v>
      </c>
      <c r="F2689" t="s">
        <v>21210</v>
      </c>
      <c r="H2689" s="107" t="s">
        <v>3575</v>
      </c>
      <c r="I2689" s="107" t="s">
        <v>14153</v>
      </c>
    </row>
    <row r="2690" spans="5:9" ht="15" x14ac:dyDescent="0.25">
      <c r="E2690">
        <v>102932</v>
      </c>
      <c r="F2690" t="s">
        <v>21211</v>
      </c>
      <c r="H2690" s="107" t="s">
        <v>3576</v>
      </c>
      <c r="I2690" s="107" t="s">
        <v>14154</v>
      </c>
    </row>
    <row r="2691" spans="5:9" ht="15" x14ac:dyDescent="0.25">
      <c r="E2691">
        <v>102933</v>
      </c>
      <c r="F2691" t="s">
        <v>21212</v>
      </c>
      <c r="H2691" s="107" t="s">
        <v>3577</v>
      </c>
      <c r="I2691" s="107" t="s">
        <v>14155</v>
      </c>
    </row>
    <row r="2692" spans="5:9" ht="15" x14ac:dyDescent="0.25">
      <c r="E2692">
        <v>102934</v>
      </c>
      <c r="F2692" t="s">
        <v>21213</v>
      </c>
      <c r="H2692" s="107" t="s">
        <v>3578</v>
      </c>
      <c r="I2692" s="107" t="s">
        <v>14156</v>
      </c>
    </row>
    <row r="2693" spans="5:9" ht="15" x14ac:dyDescent="0.25">
      <c r="E2693">
        <v>102935</v>
      </c>
      <c r="F2693" t="s">
        <v>21214</v>
      </c>
      <c r="H2693" s="107" t="s">
        <v>3579</v>
      </c>
      <c r="I2693" s="107" t="s">
        <v>14157</v>
      </c>
    </row>
    <row r="2694" spans="5:9" ht="15" x14ac:dyDescent="0.25">
      <c r="E2694">
        <v>102936</v>
      </c>
      <c r="F2694" t="s">
        <v>21215</v>
      </c>
      <c r="H2694" s="107" t="s">
        <v>3580</v>
      </c>
      <c r="I2694" s="107" t="s">
        <v>14158</v>
      </c>
    </row>
    <row r="2695" spans="5:9" ht="15" x14ac:dyDescent="0.25">
      <c r="E2695">
        <v>102937</v>
      </c>
      <c r="F2695" t="s">
        <v>21216</v>
      </c>
      <c r="H2695" s="107" t="s">
        <v>3581</v>
      </c>
      <c r="I2695" s="107" t="s">
        <v>14159</v>
      </c>
    </row>
    <row r="2696" spans="5:9" ht="15" x14ac:dyDescent="0.25">
      <c r="E2696">
        <v>102938</v>
      </c>
      <c r="F2696" t="s">
        <v>21217</v>
      </c>
      <c r="H2696" s="107" t="s">
        <v>3582</v>
      </c>
      <c r="I2696" s="107" t="s">
        <v>14160</v>
      </c>
    </row>
    <row r="2697" spans="5:9" ht="15" x14ac:dyDescent="0.25">
      <c r="E2697">
        <v>102939</v>
      </c>
      <c r="F2697" t="s">
        <v>21218</v>
      </c>
      <c r="H2697" s="107" t="s">
        <v>3583</v>
      </c>
      <c r="I2697" s="107" t="s">
        <v>14161</v>
      </c>
    </row>
    <row r="2698" spans="5:9" ht="15" x14ac:dyDescent="0.25">
      <c r="E2698">
        <v>102940</v>
      </c>
      <c r="F2698" t="s">
        <v>21219</v>
      </c>
      <c r="H2698" s="107" t="s">
        <v>3584</v>
      </c>
      <c r="I2698" s="107" t="s">
        <v>14162</v>
      </c>
    </row>
    <row r="2699" spans="5:9" ht="15" x14ac:dyDescent="0.25">
      <c r="E2699">
        <v>102941</v>
      </c>
      <c r="F2699" t="s">
        <v>21219</v>
      </c>
      <c r="H2699" s="107" t="s">
        <v>3585</v>
      </c>
      <c r="I2699" s="107" t="s">
        <v>14163</v>
      </c>
    </row>
    <row r="2700" spans="5:9" ht="15" x14ac:dyDescent="0.25">
      <c r="E2700">
        <v>102942</v>
      </c>
      <c r="F2700" t="s">
        <v>21219</v>
      </c>
      <c r="H2700" s="107" t="s">
        <v>3586</v>
      </c>
      <c r="I2700" s="107" t="s">
        <v>14164</v>
      </c>
    </row>
    <row r="2701" spans="5:9" ht="15" x14ac:dyDescent="0.25">
      <c r="E2701">
        <v>102943</v>
      </c>
      <c r="F2701" t="s">
        <v>21219</v>
      </c>
      <c r="H2701" s="107" t="s">
        <v>3587</v>
      </c>
      <c r="I2701" s="107" t="s">
        <v>14165</v>
      </c>
    </row>
    <row r="2702" spans="5:9" ht="15" x14ac:dyDescent="0.25">
      <c r="E2702">
        <v>102944</v>
      </c>
      <c r="F2702" t="s">
        <v>21219</v>
      </c>
      <c r="H2702" s="107" t="s">
        <v>3588</v>
      </c>
      <c r="I2702" s="107" t="s">
        <v>14166</v>
      </c>
    </row>
    <row r="2703" spans="5:9" ht="15" x14ac:dyDescent="0.25">
      <c r="E2703">
        <v>102945</v>
      </c>
      <c r="F2703" t="s">
        <v>21220</v>
      </c>
      <c r="H2703" s="107" t="s">
        <v>3589</v>
      </c>
      <c r="I2703" s="107" t="s">
        <v>14167</v>
      </c>
    </row>
    <row r="2704" spans="5:9" ht="15" x14ac:dyDescent="0.25">
      <c r="E2704">
        <v>102946</v>
      </c>
      <c r="F2704" t="s">
        <v>20811</v>
      </c>
      <c r="H2704" s="107" t="s">
        <v>3590</v>
      </c>
      <c r="I2704" s="107" t="s">
        <v>14168</v>
      </c>
    </row>
    <row r="2705" spans="5:9" ht="15" x14ac:dyDescent="0.25">
      <c r="E2705">
        <v>102947</v>
      </c>
      <c r="F2705" t="s">
        <v>21221</v>
      </c>
      <c r="H2705" s="107" t="s">
        <v>3591</v>
      </c>
      <c r="I2705" s="107" t="s">
        <v>14169</v>
      </c>
    </row>
    <row r="2706" spans="5:9" ht="15" x14ac:dyDescent="0.25">
      <c r="E2706">
        <v>102948</v>
      </c>
      <c r="F2706" t="s">
        <v>21222</v>
      </c>
      <c r="H2706" s="107" t="s">
        <v>3592</v>
      </c>
      <c r="I2706" s="107" t="s">
        <v>14170</v>
      </c>
    </row>
    <row r="2707" spans="5:9" ht="15" x14ac:dyDescent="0.25">
      <c r="E2707">
        <v>102949</v>
      </c>
      <c r="F2707" t="s">
        <v>21223</v>
      </c>
      <c r="H2707" s="107" t="s">
        <v>3593</v>
      </c>
      <c r="I2707" s="107" t="s">
        <v>14171</v>
      </c>
    </row>
    <row r="2708" spans="5:9" ht="15" x14ac:dyDescent="0.25">
      <c r="E2708">
        <v>102950</v>
      </c>
      <c r="F2708" t="s">
        <v>21224</v>
      </c>
      <c r="H2708" s="107" t="s">
        <v>3594</v>
      </c>
      <c r="I2708" s="107" t="s">
        <v>14172</v>
      </c>
    </row>
    <row r="2709" spans="5:9" ht="15" x14ac:dyDescent="0.25">
      <c r="E2709">
        <v>102951</v>
      </c>
      <c r="F2709" t="s">
        <v>21225</v>
      </c>
      <c r="H2709" s="107" t="s">
        <v>3595</v>
      </c>
      <c r="I2709" s="107" t="s">
        <v>14173</v>
      </c>
    </row>
    <row r="2710" spans="5:9" ht="15" x14ac:dyDescent="0.25">
      <c r="E2710">
        <v>102952</v>
      </c>
      <c r="F2710" t="s">
        <v>21226</v>
      </c>
      <c r="H2710" s="107" t="s">
        <v>3596</v>
      </c>
      <c r="I2710" s="107" t="s">
        <v>14174</v>
      </c>
    </row>
    <row r="2711" spans="5:9" ht="15" x14ac:dyDescent="0.25">
      <c r="E2711">
        <v>102953</v>
      </c>
      <c r="F2711" t="s">
        <v>21227</v>
      </c>
      <c r="H2711" s="107" t="s">
        <v>3597</v>
      </c>
      <c r="I2711" s="107" t="s">
        <v>14175</v>
      </c>
    </row>
    <row r="2712" spans="5:9" ht="15" x14ac:dyDescent="0.25">
      <c r="E2712">
        <v>102954</v>
      </c>
      <c r="F2712" t="s">
        <v>21228</v>
      </c>
      <c r="H2712" s="107" t="s">
        <v>3598</v>
      </c>
      <c r="I2712" s="107" t="s">
        <v>14176</v>
      </c>
    </row>
    <row r="2713" spans="5:9" ht="15" x14ac:dyDescent="0.25">
      <c r="E2713">
        <v>102955</v>
      </c>
      <c r="F2713" t="s">
        <v>20207</v>
      </c>
      <c r="H2713" s="107" t="s">
        <v>3599</v>
      </c>
      <c r="I2713" s="107" t="s">
        <v>14177</v>
      </c>
    </row>
    <row r="2714" spans="5:9" ht="15" x14ac:dyDescent="0.25">
      <c r="E2714">
        <v>102956</v>
      </c>
      <c r="F2714" t="s">
        <v>21229</v>
      </c>
      <c r="H2714" s="107" t="s">
        <v>3600</v>
      </c>
      <c r="I2714" s="107" t="s">
        <v>14178</v>
      </c>
    </row>
    <row r="2715" spans="5:9" ht="15" x14ac:dyDescent="0.25">
      <c r="E2715">
        <v>102957</v>
      </c>
      <c r="F2715" t="s">
        <v>21230</v>
      </c>
      <c r="H2715" s="107" t="s">
        <v>3601</v>
      </c>
      <c r="I2715" s="107" t="s">
        <v>14179</v>
      </c>
    </row>
    <row r="2716" spans="5:9" ht="15" x14ac:dyDescent="0.25">
      <c r="E2716">
        <v>102958</v>
      </c>
      <c r="F2716" t="s">
        <v>21231</v>
      </c>
      <c r="H2716" s="107" t="s">
        <v>3602</v>
      </c>
      <c r="I2716" s="107" t="s">
        <v>14180</v>
      </c>
    </row>
    <row r="2717" spans="5:9" ht="15" x14ac:dyDescent="0.25">
      <c r="E2717">
        <v>102959</v>
      </c>
      <c r="F2717" t="s">
        <v>21232</v>
      </c>
      <c r="H2717" s="107" t="s">
        <v>3603</v>
      </c>
      <c r="I2717" s="107" t="s">
        <v>14181</v>
      </c>
    </row>
    <row r="2718" spans="5:9" ht="15" x14ac:dyDescent="0.25">
      <c r="E2718">
        <v>102960</v>
      </c>
      <c r="F2718" t="s">
        <v>21233</v>
      </c>
      <c r="H2718" s="107" t="s">
        <v>3604</v>
      </c>
      <c r="I2718" s="107" t="s">
        <v>14182</v>
      </c>
    </row>
    <row r="2719" spans="5:9" ht="15" x14ac:dyDescent="0.25">
      <c r="E2719">
        <v>102961</v>
      </c>
      <c r="F2719" t="s">
        <v>21234</v>
      </c>
      <c r="H2719" s="107" t="s">
        <v>3605</v>
      </c>
      <c r="I2719" s="107" t="s">
        <v>14183</v>
      </c>
    </row>
    <row r="2720" spans="5:9" ht="15" x14ac:dyDescent="0.25">
      <c r="E2720">
        <v>102962</v>
      </c>
      <c r="F2720" t="s">
        <v>21235</v>
      </c>
      <c r="H2720" s="107" t="s">
        <v>3606</v>
      </c>
      <c r="I2720" s="107" t="s">
        <v>14184</v>
      </c>
    </row>
    <row r="2721" spans="5:9" ht="15" x14ac:dyDescent="0.25">
      <c r="E2721">
        <v>102963</v>
      </c>
      <c r="F2721" t="s">
        <v>21236</v>
      </c>
      <c r="H2721" s="107" t="s">
        <v>3607</v>
      </c>
      <c r="I2721" s="107" t="s">
        <v>14185</v>
      </c>
    </row>
    <row r="2722" spans="5:9" ht="15" x14ac:dyDescent="0.25">
      <c r="E2722">
        <v>102964</v>
      </c>
      <c r="F2722" t="s">
        <v>21237</v>
      </c>
      <c r="H2722" s="107" t="s">
        <v>3608</v>
      </c>
      <c r="I2722" s="107" t="s">
        <v>14186</v>
      </c>
    </row>
    <row r="2723" spans="5:9" ht="15" x14ac:dyDescent="0.25">
      <c r="E2723">
        <v>102965</v>
      </c>
      <c r="F2723" t="s">
        <v>21238</v>
      </c>
      <c r="H2723" s="107" t="s">
        <v>3609</v>
      </c>
      <c r="I2723" s="107" t="s">
        <v>14187</v>
      </c>
    </row>
    <row r="2724" spans="5:9" ht="15" x14ac:dyDescent="0.25">
      <c r="E2724">
        <v>102966</v>
      </c>
      <c r="F2724" t="s">
        <v>21239</v>
      </c>
      <c r="H2724" s="107" t="s">
        <v>3610</v>
      </c>
      <c r="I2724" s="107" t="s">
        <v>14188</v>
      </c>
    </row>
    <row r="2725" spans="5:9" ht="15" x14ac:dyDescent="0.25">
      <c r="E2725">
        <v>102967</v>
      </c>
      <c r="F2725" t="s">
        <v>21240</v>
      </c>
      <c r="H2725" s="107" t="s">
        <v>3611</v>
      </c>
      <c r="I2725" s="107" t="s">
        <v>14189</v>
      </c>
    </row>
    <row r="2726" spans="5:9" ht="15" x14ac:dyDescent="0.25">
      <c r="E2726">
        <v>102968</v>
      </c>
      <c r="F2726" t="s">
        <v>21241</v>
      </c>
      <c r="H2726" s="107" t="s">
        <v>3612</v>
      </c>
      <c r="I2726" s="107" t="s">
        <v>14190</v>
      </c>
    </row>
    <row r="2727" spans="5:9" ht="15" x14ac:dyDescent="0.25">
      <c r="E2727">
        <v>102969</v>
      </c>
      <c r="F2727" t="s">
        <v>21242</v>
      </c>
      <c r="H2727" s="107" t="s">
        <v>3613</v>
      </c>
      <c r="I2727" s="107" t="s">
        <v>14191</v>
      </c>
    </row>
    <row r="2728" spans="5:9" ht="15" x14ac:dyDescent="0.25">
      <c r="E2728">
        <v>102970</v>
      </c>
      <c r="F2728" t="s">
        <v>21243</v>
      </c>
      <c r="H2728" s="107" t="s">
        <v>3614</v>
      </c>
      <c r="I2728" s="107" t="s">
        <v>14192</v>
      </c>
    </row>
    <row r="2729" spans="5:9" ht="15" x14ac:dyDescent="0.25">
      <c r="E2729">
        <v>102971</v>
      </c>
      <c r="F2729" t="s">
        <v>21244</v>
      </c>
      <c r="H2729" s="107" t="s">
        <v>3615</v>
      </c>
      <c r="I2729" s="107" t="s">
        <v>14193</v>
      </c>
    </row>
    <row r="2730" spans="5:9" ht="15" x14ac:dyDescent="0.25">
      <c r="E2730">
        <v>102972</v>
      </c>
      <c r="F2730" t="s">
        <v>21245</v>
      </c>
      <c r="H2730" s="107" t="s">
        <v>3616</v>
      </c>
      <c r="I2730" s="107" t="s">
        <v>14194</v>
      </c>
    </row>
    <row r="2731" spans="5:9" ht="15" x14ac:dyDescent="0.25">
      <c r="E2731">
        <v>102973</v>
      </c>
      <c r="F2731" t="s">
        <v>21246</v>
      </c>
      <c r="H2731" s="107" t="s">
        <v>3617</v>
      </c>
      <c r="I2731" s="107" t="s">
        <v>14195</v>
      </c>
    </row>
    <row r="2732" spans="5:9" ht="15" x14ac:dyDescent="0.25">
      <c r="E2732">
        <v>102974</v>
      </c>
      <c r="F2732" t="s">
        <v>21247</v>
      </c>
      <c r="H2732" s="107" t="s">
        <v>3618</v>
      </c>
      <c r="I2732" s="107" t="s">
        <v>14196</v>
      </c>
    </row>
    <row r="2733" spans="5:9" ht="15" x14ac:dyDescent="0.25">
      <c r="E2733">
        <v>102975</v>
      </c>
      <c r="F2733" t="s">
        <v>21248</v>
      </c>
      <c r="H2733" s="107" t="s">
        <v>3619</v>
      </c>
      <c r="I2733" s="107" t="s">
        <v>14197</v>
      </c>
    </row>
    <row r="2734" spans="5:9" ht="15" x14ac:dyDescent="0.25">
      <c r="E2734">
        <v>102976</v>
      </c>
      <c r="F2734" t="s">
        <v>21249</v>
      </c>
      <c r="H2734" s="107" t="s">
        <v>3620</v>
      </c>
      <c r="I2734" s="107" t="s">
        <v>14192</v>
      </c>
    </row>
    <row r="2735" spans="5:9" ht="15" x14ac:dyDescent="0.25">
      <c r="E2735">
        <v>102977</v>
      </c>
      <c r="F2735" t="s">
        <v>21250</v>
      </c>
      <c r="H2735" s="107" t="s">
        <v>3621</v>
      </c>
      <c r="I2735" s="107" t="s">
        <v>14198</v>
      </c>
    </row>
    <row r="2736" spans="5:9" ht="15" x14ac:dyDescent="0.25">
      <c r="E2736">
        <v>102978</v>
      </c>
      <c r="F2736" t="s">
        <v>21251</v>
      </c>
      <c r="H2736" s="107" t="s">
        <v>3622</v>
      </c>
      <c r="I2736" s="107" t="s">
        <v>14199</v>
      </c>
    </row>
    <row r="2737" spans="5:9" ht="15" x14ac:dyDescent="0.25">
      <c r="E2737">
        <v>102979</v>
      </c>
      <c r="F2737" t="s">
        <v>21252</v>
      </c>
      <c r="H2737" s="107" t="s">
        <v>3623</v>
      </c>
      <c r="I2737" s="107" t="s">
        <v>14200</v>
      </c>
    </row>
    <row r="2738" spans="5:9" ht="15" x14ac:dyDescent="0.25">
      <c r="E2738">
        <v>102980</v>
      </c>
      <c r="F2738" t="s">
        <v>21253</v>
      </c>
      <c r="H2738" s="107" t="s">
        <v>3624</v>
      </c>
      <c r="I2738" s="107" t="s">
        <v>14201</v>
      </c>
    </row>
    <row r="2739" spans="5:9" ht="15" x14ac:dyDescent="0.25">
      <c r="E2739">
        <v>102981</v>
      </c>
      <c r="F2739" t="s">
        <v>21254</v>
      </c>
      <c r="H2739" s="107" t="s">
        <v>3625</v>
      </c>
      <c r="I2739" s="107" t="s">
        <v>14202</v>
      </c>
    </row>
    <row r="2740" spans="5:9" ht="15" x14ac:dyDescent="0.25">
      <c r="E2740">
        <v>102982</v>
      </c>
      <c r="F2740" t="s">
        <v>21255</v>
      </c>
      <c r="H2740" s="107" t="s">
        <v>3626</v>
      </c>
      <c r="I2740" s="107" t="s">
        <v>14203</v>
      </c>
    </row>
    <row r="2741" spans="5:9" ht="15" x14ac:dyDescent="0.25">
      <c r="E2741">
        <v>102983</v>
      </c>
      <c r="F2741" t="s">
        <v>21256</v>
      </c>
      <c r="H2741" s="107" t="s">
        <v>3627</v>
      </c>
      <c r="I2741" s="107" t="s">
        <v>14204</v>
      </c>
    </row>
    <row r="2742" spans="5:9" ht="15" x14ac:dyDescent="0.25">
      <c r="E2742">
        <v>102984</v>
      </c>
      <c r="F2742" t="s">
        <v>21257</v>
      </c>
      <c r="H2742" s="107" t="s">
        <v>3628</v>
      </c>
      <c r="I2742" s="107" t="s">
        <v>14205</v>
      </c>
    </row>
    <row r="2743" spans="5:9" ht="15" x14ac:dyDescent="0.25">
      <c r="E2743">
        <v>102985</v>
      </c>
      <c r="F2743" t="s">
        <v>21258</v>
      </c>
      <c r="H2743" s="107" t="s">
        <v>3629</v>
      </c>
      <c r="I2743" s="107" t="s">
        <v>14206</v>
      </c>
    </row>
    <row r="2744" spans="5:9" ht="15" x14ac:dyDescent="0.25">
      <c r="E2744">
        <v>102986</v>
      </c>
      <c r="F2744" t="s">
        <v>21259</v>
      </c>
      <c r="H2744" s="107" t="s">
        <v>3630</v>
      </c>
      <c r="I2744" s="107" t="s">
        <v>14207</v>
      </c>
    </row>
    <row r="2745" spans="5:9" ht="15" x14ac:dyDescent="0.25">
      <c r="E2745">
        <v>102987</v>
      </c>
      <c r="F2745" t="s">
        <v>21260</v>
      </c>
      <c r="H2745" s="107" t="s">
        <v>3631</v>
      </c>
      <c r="I2745" s="107" t="s">
        <v>14208</v>
      </c>
    </row>
    <row r="2746" spans="5:9" ht="15" x14ac:dyDescent="0.25">
      <c r="E2746">
        <v>102988</v>
      </c>
      <c r="F2746" t="s">
        <v>21261</v>
      </c>
      <c r="H2746" s="107" t="s">
        <v>3632</v>
      </c>
      <c r="I2746" s="107" t="s">
        <v>14209</v>
      </c>
    </row>
    <row r="2747" spans="5:9" ht="15" x14ac:dyDescent="0.25">
      <c r="E2747">
        <v>102989</v>
      </c>
      <c r="F2747" t="s">
        <v>21262</v>
      </c>
      <c r="H2747" s="107" t="s">
        <v>3633</v>
      </c>
      <c r="I2747" s="107" t="s">
        <v>14210</v>
      </c>
    </row>
    <row r="2748" spans="5:9" ht="15" x14ac:dyDescent="0.25">
      <c r="E2748">
        <v>102990</v>
      </c>
      <c r="F2748" t="s">
        <v>21263</v>
      </c>
      <c r="H2748" s="107" t="s">
        <v>3634</v>
      </c>
      <c r="I2748" s="107" t="s">
        <v>14211</v>
      </c>
    </row>
    <row r="2749" spans="5:9" ht="15" x14ac:dyDescent="0.25">
      <c r="E2749">
        <v>102991</v>
      </c>
      <c r="F2749" t="s">
        <v>21264</v>
      </c>
      <c r="H2749" s="107" t="s">
        <v>3635</v>
      </c>
      <c r="I2749" s="107" t="s">
        <v>14212</v>
      </c>
    </row>
    <row r="2750" spans="5:9" ht="15" x14ac:dyDescent="0.25">
      <c r="E2750">
        <v>102992</v>
      </c>
      <c r="F2750" t="s">
        <v>21265</v>
      </c>
      <c r="H2750" s="107" t="s">
        <v>3636</v>
      </c>
      <c r="I2750" s="107" t="s">
        <v>14213</v>
      </c>
    </row>
    <row r="2751" spans="5:9" ht="15" x14ac:dyDescent="0.25">
      <c r="E2751">
        <v>102993</v>
      </c>
      <c r="F2751" t="s">
        <v>21266</v>
      </c>
      <c r="H2751" s="107" t="s">
        <v>3637</v>
      </c>
      <c r="I2751" s="107" t="s">
        <v>14214</v>
      </c>
    </row>
    <row r="2752" spans="5:9" ht="15" x14ac:dyDescent="0.25">
      <c r="E2752">
        <v>102996</v>
      </c>
      <c r="F2752" t="s">
        <v>21267</v>
      </c>
      <c r="H2752" s="107" t="s">
        <v>3638</v>
      </c>
      <c r="I2752" s="107" t="s">
        <v>14215</v>
      </c>
    </row>
    <row r="2753" spans="5:9" ht="15" x14ac:dyDescent="0.25">
      <c r="E2753">
        <v>102998</v>
      </c>
      <c r="F2753" t="s">
        <v>21268</v>
      </c>
      <c r="H2753" s="107" t="s">
        <v>3639</v>
      </c>
      <c r="I2753" s="107" t="s">
        <v>14216</v>
      </c>
    </row>
    <row r="2754" spans="5:9" ht="15" x14ac:dyDescent="0.25">
      <c r="E2754">
        <v>103000</v>
      </c>
      <c r="F2754" t="s">
        <v>21269</v>
      </c>
      <c r="H2754" s="107" t="s">
        <v>3640</v>
      </c>
      <c r="I2754" s="107" t="s">
        <v>14217</v>
      </c>
    </row>
    <row r="2755" spans="5:9" ht="15" x14ac:dyDescent="0.25">
      <c r="E2755">
        <v>103001</v>
      </c>
      <c r="F2755" t="s">
        <v>21270</v>
      </c>
      <c r="H2755" s="107" t="s">
        <v>3641</v>
      </c>
      <c r="I2755" s="107" t="s">
        <v>14218</v>
      </c>
    </row>
    <row r="2756" spans="5:9" ht="15" x14ac:dyDescent="0.25">
      <c r="E2756">
        <v>103002</v>
      </c>
      <c r="F2756" t="s">
        <v>21271</v>
      </c>
      <c r="H2756" s="107" t="s">
        <v>3642</v>
      </c>
      <c r="I2756" s="107" t="s">
        <v>14219</v>
      </c>
    </row>
    <row r="2757" spans="5:9" ht="15" x14ac:dyDescent="0.25">
      <c r="E2757">
        <v>103003</v>
      </c>
      <c r="F2757" t="s">
        <v>21272</v>
      </c>
      <c r="H2757" s="107" t="s">
        <v>3643</v>
      </c>
      <c r="I2757" s="107" t="s">
        <v>14220</v>
      </c>
    </row>
    <row r="2758" spans="5:9" ht="15" x14ac:dyDescent="0.25">
      <c r="E2758">
        <v>103006</v>
      </c>
      <c r="F2758" t="s">
        <v>21219</v>
      </c>
      <c r="H2758" s="107" t="s">
        <v>3644</v>
      </c>
      <c r="I2758" s="107" t="s">
        <v>14221</v>
      </c>
    </row>
    <row r="2759" spans="5:9" ht="15" x14ac:dyDescent="0.25">
      <c r="E2759">
        <v>103007</v>
      </c>
      <c r="F2759" t="s">
        <v>21273</v>
      </c>
      <c r="H2759" s="107" t="s">
        <v>3645</v>
      </c>
      <c r="I2759" s="107" t="s">
        <v>14222</v>
      </c>
    </row>
    <row r="2760" spans="5:9" ht="15" x14ac:dyDescent="0.25">
      <c r="E2760">
        <v>103008</v>
      </c>
      <c r="F2760" t="s">
        <v>21219</v>
      </c>
      <c r="H2760" s="107" t="s">
        <v>3646</v>
      </c>
      <c r="I2760" s="107" t="s">
        <v>14223</v>
      </c>
    </row>
    <row r="2761" spans="5:9" ht="15" x14ac:dyDescent="0.25">
      <c r="E2761">
        <v>103010</v>
      </c>
      <c r="F2761" t="s">
        <v>21219</v>
      </c>
      <c r="H2761" s="107" t="s">
        <v>3647</v>
      </c>
      <c r="I2761" s="107" t="s">
        <v>14224</v>
      </c>
    </row>
    <row r="2762" spans="5:9" ht="15" x14ac:dyDescent="0.25">
      <c r="E2762">
        <v>103011</v>
      </c>
      <c r="F2762" t="s">
        <v>20833</v>
      </c>
      <c r="H2762" s="107" t="s">
        <v>3648</v>
      </c>
      <c r="I2762" s="107" t="s">
        <v>14225</v>
      </c>
    </row>
    <row r="2763" spans="5:9" ht="15" x14ac:dyDescent="0.25">
      <c r="E2763">
        <v>103012</v>
      </c>
      <c r="F2763" t="s">
        <v>21274</v>
      </c>
      <c r="H2763" s="107" t="s">
        <v>3649</v>
      </c>
      <c r="I2763" s="107" t="s">
        <v>14226</v>
      </c>
    </row>
    <row r="2764" spans="5:9" ht="15" x14ac:dyDescent="0.25">
      <c r="E2764">
        <v>103013</v>
      </c>
      <c r="F2764" t="s">
        <v>21275</v>
      </c>
      <c r="H2764" s="107" t="s">
        <v>3650</v>
      </c>
      <c r="I2764" s="107" t="s">
        <v>14227</v>
      </c>
    </row>
    <row r="2765" spans="5:9" ht="15" x14ac:dyDescent="0.25">
      <c r="E2765">
        <v>103014</v>
      </c>
      <c r="F2765" t="s">
        <v>21276</v>
      </c>
      <c r="H2765" s="107" t="s">
        <v>3651</v>
      </c>
      <c r="I2765" s="107" t="s">
        <v>14228</v>
      </c>
    </row>
    <row r="2766" spans="5:9" ht="15" x14ac:dyDescent="0.25">
      <c r="E2766">
        <v>103015</v>
      </c>
      <c r="F2766" t="s">
        <v>21277</v>
      </c>
      <c r="H2766" s="107" t="s">
        <v>3652</v>
      </c>
      <c r="I2766" s="107" t="s">
        <v>14229</v>
      </c>
    </row>
    <row r="2767" spans="5:9" ht="15" x14ac:dyDescent="0.25">
      <c r="E2767">
        <v>103016</v>
      </c>
      <c r="F2767" t="s">
        <v>21278</v>
      </c>
      <c r="H2767" s="107" t="s">
        <v>3653</v>
      </c>
      <c r="I2767" s="107" t="s">
        <v>14230</v>
      </c>
    </row>
    <row r="2768" spans="5:9" ht="15" x14ac:dyDescent="0.25">
      <c r="E2768">
        <v>103017</v>
      </c>
      <c r="F2768" t="s">
        <v>21279</v>
      </c>
      <c r="H2768" s="107" t="s">
        <v>3654</v>
      </c>
      <c r="I2768" s="107" t="s">
        <v>14231</v>
      </c>
    </row>
    <row r="2769" spans="5:9" ht="15" x14ac:dyDescent="0.25">
      <c r="E2769">
        <v>103018</v>
      </c>
      <c r="F2769" t="s">
        <v>21280</v>
      </c>
      <c r="H2769" s="107" t="s">
        <v>3655</v>
      </c>
      <c r="I2769" s="107" t="s">
        <v>14232</v>
      </c>
    </row>
    <row r="2770" spans="5:9" ht="15" x14ac:dyDescent="0.25">
      <c r="E2770">
        <v>103021</v>
      </c>
      <c r="F2770" t="s">
        <v>21281</v>
      </c>
      <c r="H2770" s="107" t="s">
        <v>3656</v>
      </c>
      <c r="I2770" s="107" t="s">
        <v>14233</v>
      </c>
    </row>
    <row r="2771" spans="5:9" ht="15" x14ac:dyDescent="0.25">
      <c r="E2771">
        <v>103022</v>
      </c>
      <c r="F2771" t="s">
        <v>21282</v>
      </c>
      <c r="H2771" s="107" t="s">
        <v>3657</v>
      </c>
      <c r="I2771" s="107" t="s">
        <v>14234</v>
      </c>
    </row>
    <row r="2772" spans="5:9" ht="15" x14ac:dyDescent="0.25">
      <c r="E2772">
        <v>103023</v>
      </c>
      <c r="F2772" t="s">
        <v>21283</v>
      </c>
      <c r="H2772" s="107" t="s">
        <v>3658</v>
      </c>
      <c r="I2772" s="107" t="s">
        <v>14235</v>
      </c>
    </row>
    <row r="2773" spans="5:9" ht="15" x14ac:dyDescent="0.25">
      <c r="E2773">
        <v>103024</v>
      </c>
      <c r="F2773" t="s">
        <v>21284</v>
      </c>
      <c r="H2773" s="107" t="s">
        <v>3659</v>
      </c>
      <c r="I2773" s="107" t="s">
        <v>14236</v>
      </c>
    </row>
    <row r="2774" spans="5:9" ht="15" x14ac:dyDescent="0.25">
      <c r="E2774">
        <v>103025</v>
      </c>
      <c r="F2774" t="s">
        <v>21285</v>
      </c>
      <c r="H2774" s="107" t="s">
        <v>3660</v>
      </c>
      <c r="I2774" s="107" t="s">
        <v>14237</v>
      </c>
    </row>
    <row r="2775" spans="5:9" ht="15" x14ac:dyDescent="0.25">
      <c r="E2775">
        <v>103027</v>
      </c>
      <c r="F2775" t="s">
        <v>21219</v>
      </c>
      <c r="H2775" s="107" t="s">
        <v>3661</v>
      </c>
      <c r="I2775" s="107" t="s">
        <v>14238</v>
      </c>
    </row>
    <row r="2776" spans="5:9" ht="15" x14ac:dyDescent="0.25">
      <c r="E2776">
        <v>103028</v>
      </c>
      <c r="F2776" t="s">
        <v>19772</v>
      </c>
      <c r="H2776" s="107" t="s">
        <v>3662</v>
      </c>
      <c r="I2776" s="107" t="s">
        <v>14239</v>
      </c>
    </row>
    <row r="2777" spans="5:9" ht="15" x14ac:dyDescent="0.25">
      <c r="E2777">
        <v>103029</v>
      </c>
      <c r="F2777" t="s">
        <v>21286</v>
      </c>
      <c r="H2777" s="107" t="s">
        <v>3663</v>
      </c>
      <c r="I2777" s="107" t="s">
        <v>14240</v>
      </c>
    </row>
    <row r="2778" spans="5:9" ht="15" x14ac:dyDescent="0.25">
      <c r="E2778">
        <v>103030</v>
      </c>
      <c r="F2778" t="s">
        <v>21287</v>
      </c>
      <c r="H2778" s="107" t="s">
        <v>3664</v>
      </c>
      <c r="I2778" s="107" t="s">
        <v>14241</v>
      </c>
    </row>
    <row r="2779" spans="5:9" ht="15" x14ac:dyDescent="0.25">
      <c r="E2779">
        <v>103031</v>
      </c>
      <c r="F2779" t="s">
        <v>21288</v>
      </c>
      <c r="H2779" s="107" t="s">
        <v>3665</v>
      </c>
      <c r="I2779" s="107" t="s">
        <v>14242</v>
      </c>
    </row>
    <row r="2780" spans="5:9" ht="15" x14ac:dyDescent="0.25">
      <c r="E2780">
        <v>103032</v>
      </c>
      <c r="F2780" t="s">
        <v>21289</v>
      </c>
      <c r="H2780" s="107" t="s">
        <v>3666</v>
      </c>
      <c r="I2780" s="107" t="s">
        <v>14243</v>
      </c>
    </row>
    <row r="2781" spans="5:9" ht="15" x14ac:dyDescent="0.25">
      <c r="E2781">
        <v>103033</v>
      </c>
      <c r="F2781" t="s">
        <v>21290</v>
      </c>
      <c r="H2781" s="107" t="s">
        <v>3667</v>
      </c>
      <c r="I2781" s="107" t="s">
        <v>14244</v>
      </c>
    </row>
    <row r="2782" spans="5:9" ht="15" x14ac:dyDescent="0.25">
      <c r="E2782">
        <v>103034</v>
      </c>
      <c r="F2782" t="s">
        <v>21291</v>
      </c>
      <c r="H2782" s="107" t="s">
        <v>3668</v>
      </c>
      <c r="I2782" s="107" t="s">
        <v>14245</v>
      </c>
    </row>
    <row r="2783" spans="5:9" ht="15" x14ac:dyDescent="0.25">
      <c r="E2783">
        <v>103036</v>
      </c>
      <c r="F2783" t="s">
        <v>21292</v>
      </c>
      <c r="H2783" s="107" t="s">
        <v>3669</v>
      </c>
      <c r="I2783" s="107" t="s">
        <v>14246</v>
      </c>
    </row>
    <row r="2784" spans="5:9" ht="15" x14ac:dyDescent="0.25">
      <c r="E2784">
        <v>103037</v>
      </c>
      <c r="F2784" t="s">
        <v>21293</v>
      </c>
      <c r="H2784" s="107" t="s">
        <v>3670</v>
      </c>
      <c r="I2784" s="107" t="s">
        <v>14247</v>
      </c>
    </row>
    <row r="2785" spans="5:9" ht="15" x14ac:dyDescent="0.25">
      <c r="E2785">
        <v>103038</v>
      </c>
      <c r="F2785" t="s">
        <v>21219</v>
      </c>
      <c r="H2785" s="107" t="s">
        <v>3671</v>
      </c>
      <c r="I2785" s="107" t="s">
        <v>3672</v>
      </c>
    </row>
    <row r="2786" spans="5:9" ht="15" x14ac:dyDescent="0.25">
      <c r="E2786">
        <v>103039</v>
      </c>
      <c r="F2786" t="s">
        <v>21294</v>
      </c>
      <c r="H2786" s="107" t="s">
        <v>3673</v>
      </c>
      <c r="I2786" s="107" t="s">
        <v>14248</v>
      </c>
    </row>
    <row r="2787" spans="5:9" ht="15" x14ac:dyDescent="0.25">
      <c r="E2787">
        <v>103040</v>
      </c>
      <c r="F2787" t="s">
        <v>21295</v>
      </c>
      <c r="H2787" s="107" t="s">
        <v>3674</v>
      </c>
      <c r="I2787" s="107" t="s">
        <v>14249</v>
      </c>
    </row>
    <row r="2788" spans="5:9" ht="15" x14ac:dyDescent="0.25">
      <c r="E2788">
        <v>103041</v>
      </c>
      <c r="F2788" t="s">
        <v>21296</v>
      </c>
      <c r="H2788" s="107" t="s">
        <v>3675</v>
      </c>
      <c r="I2788" s="107" t="s">
        <v>14250</v>
      </c>
    </row>
    <row r="2789" spans="5:9" ht="15" x14ac:dyDescent="0.25">
      <c r="E2789">
        <v>103044</v>
      </c>
      <c r="F2789" t="s">
        <v>21297</v>
      </c>
      <c r="H2789" s="107" t="s">
        <v>3676</v>
      </c>
      <c r="I2789" s="107" t="s">
        <v>14251</v>
      </c>
    </row>
    <row r="2790" spans="5:9" ht="15" x14ac:dyDescent="0.25">
      <c r="E2790">
        <v>103045</v>
      </c>
      <c r="F2790" t="s">
        <v>21219</v>
      </c>
      <c r="H2790" s="107" t="s">
        <v>3677</v>
      </c>
      <c r="I2790" s="107" t="s">
        <v>14252</v>
      </c>
    </row>
    <row r="2791" spans="5:9" ht="15" x14ac:dyDescent="0.25">
      <c r="E2791">
        <v>103046</v>
      </c>
      <c r="F2791" t="s">
        <v>21298</v>
      </c>
      <c r="H2791" s="107" t="s">
        <v>3678</v>
      </c>
      <c r="I2791" s="107" t="s">
        <v>14253</v>
      </c>
    </row>
    <row r="2792" spans="5:9" ht="15" x14ac:dyDescent="0.25">
      <c r="E2792">
        <v>103047</v>
      </c>
      <c r="F2792" t="s">
        <v>21299</v>
      </c>
      <c r="H2792" s="107" t="s">
        <v>3679</v>
      </c>
      <c r="I2792" s="107" t="s">
        <v>14254</v>
      </c>
    </row>
    <row r="2793" spans="5:9" ht="15" x14ac:dyDescent="0.25">
      <c r="E2793">
        <v>103048</v>
      </c>
      <c r="F2793" t="s">
        <v>21300</v>
      </c>
      <c r="H2793" s="107" t="s">
        <v>3680</v>
      </c>
      <c r="I2793" s="107" t="s">
        <v>14255</v>
      </c>
    </row>
    <row r="2794" spans="5:9" ht="15" x14ac:dyDescent="0.25">
      <c r="E2794">
        <v>103049</v>
      </c>
      <c r="F2794" t="s">
        <v>21301</v>
      </c>
      <c r="H2794" s="107" t="s">
        <v>3681</v>
      </c>
      <c r="I2794" s="107" t="s">
        <v>14256</v>
      </c>
    </row>
    <row r="2795" spans="5:9" ht="15" x14ac:dyDescent="0.25">
      <c r="E2795">
        <v>103050</v>
      </c>
      <c r="F2795" t="s">
        <v>21302</v>
      </c>
      <c r="H2795" s="107" t="s">
        <v>3682</v>
      </c>
      <c r="I2795" s="107" t="s">
        <v>14257</v>
      </c>
    </row>
    <row r="2796" spans="5:9" ht="15" x14ac:dyDescent="0.25">
      <c r="E2796">
        <v>103052</v>
      </c>
      <c r="F2796" t="s">
        <v>21303</v>
      </c>
      <c r="H2796" s="107" t="s">
        <v>3683</v>
      </c>
      <c r="I2796" s="107" t="s">
        <v>14258</v>
      </c>
    </row>
    <row r="2797" spans="5:9" ht="15" x14ac:dyDescent="0.25">
      <c r="E2797">
        <v>103053</v>
      </c>
      <c r="F2797" t="s">
        <v>21304</v>
      </c>
      <c r="H2797" s="107" t="s">
        <v>141</v>
      </c>
      <c r="I2797" s="107" t="s">
        <v>3684</v>
      </c>
    </row>
    <row r="2798" spans="5:9" ht="15" x14ac:dyDescent="0.25">
      <c r="E2798">
        <v>103054</v>
      </c>
      <c r="F2798" t="s">
        <v>21305</v>
      </c>
      <c r="H2798" s="107" t="s">
        <v>3685</v>
      </c>
      <c r="I2798" s="107" t="s">
        <v>14259</v>
      </c>
    </row>
    <row r="2799" spans="5:9" ht="15" x14ac:dyDescent="0.25">
      <c r="E2799">
        <v>103055</v>
      </c>
      <c r="F2799" t="s">
        <v>21306</v>
      </c>
      <c r="H2799" s="107" t="s">
        <v>3686</v>
      </c>
      <c r="I2799" s="107" t="s">
        <v>14260</v>
      </c>
    </row>
    <row r="2800" spans="5:9" ht="15" x14ac:dyDescent="0.25">
      <c r="E2800">
        <v>103056</v>
      </c>
      <c r="F2800" t="s">
        <v>21307</v>
      </c>
      <c r="H2800" s="107" t="s">
        <v>3687</v>
      </c>
      <c r="I2800" s="107" t="s">
        <v>14261</v>
      </c>
    </row>
    <row r="2801" spans="5:9" ht="15" x14ac:dyDescent="0.25">
      <c r="E2801">
        <v>103057</v>
      </c>
      <c r="F2801" t="s">
        <v>21308</v>
      </c>
      <c r="H2801" s="107" t="s">
        <v>3688</v>
      </c>
      <c r="I2801" s="107" t="s">
        <v>14262</v>
      </c>
    </row>
    <row r="2802" spans="5:9" ht="15" x14ac:dyDescent="0.25">
      <c r="E2802">
        <v>103058</v>
      </c>
      <c r="F2802" t="s">
        <v>21309</v>
      </c>
      <c r="H2802" s="107" t="s">
        <v>3689</v>
      </c>
      <c r="I2802" s="107" t="s">
        <v>14263</v>
      </c>
    </row>
    <row r="2803" spans="5:9" ht="15" x14ac:dyDescent="0.25">
      <c r="E2803">
        <v>103059</v>
      </c>
      <c r="F2803" t="s">
        <v>21310</v>
      </c>
      <c r="H2803" s="107" t="s">
        <v>3690</v>
      </c>
      <c r="I2803" s="107" t="s">
        <v>14264</v>
      </c>
    </row>
    <row r="2804" spans="5:9" ht="15" x14ac:dyDescent="0.25">
      <c r="E2804">
        <v>103060</v>
      </c>
      <c r="F2804" t="s">
        <v>21311</v>
      </c>
      <c r="H2804" s="107" t="s">
        <v>3691</v>
      </c>
      <c r="I2804" s="107" t="s">
        <v>14265</v>
      </c>
    </row>
    <row r="2805" spans="5:9" ht="15" x14ac:dyDescent="0.25">
      <c r="E2805">
        <v>103061</v>
      </c>
      <c r="F2805" t="s">
        <v>21312</v>
      </c>
      <c r="H2805" s="107" t="s">
        <v>3692</v>
      </c>
      <c r="I2805" s="107" t="s">
        <v>14266</v>
      </c>
    </row>
    <row r="2806" spans="5:9" ht="15" x14ac:dyDescent="0.25">
      <c r="E2806">
        <v>103063</v>
      </c>
      <c r="F2806" t="s">
        <v>21313</v>
      </c>
      <c r="H2806" s="107" t="s">
        <v>3693</v>
      </c>
      <c r="I2806" s="107" t="s">
        <v>14267</v>
      </c>
    </row>
    <row r="2807" spans="5:9" ht="15" x14ac:dyDescent="0.25">
      <c r="E2807">
        <v>103064</v>
      </c>
      <c r="F2807" t="s">
        <v>21314</v>
      </c>
      <c r="H2807" s="107" t="s">
        <v>3694</v>
      </c>
      <c r="I2807" s="107" t="s">
        <v>14266</v>
      </c>
    </row>
    <row r="2808" spans="5:9" ht="15" x14ac:dyDescent="0.25">
      <c r="E2808">
        <v>103065</v>
      </c>
      <c r="F2808" t="s">
        <v>21315</v>
      </c>
      <c r="H2808" s="107" t="s">
        <v>3695</v>
      </c>
      <c r="I2808" s="107" t="s">
        <v>14265</v>
      </c>
    </row>
    <row r="2809" spans="5:9" ht="15" x14ac:dyDescent="0.25">
      <c r="E2809">
        <v>103066</v>
      </c>
      <c r="F2809" t="s">
        <v>21316</v>
      </c>
      <c r="H2809" s="107" t="s">
        <v>3696</v>
      </c>
      <c r="I2809" s="107" t="s">
        <v>14266</v>
      </c>
    </row>
    <row r="2810" spans="5:9" ht="15" x14ac:dyDescent="0.25">
      <c r="E2810">
        <v>103069</v>
      </c>
      <c r="F2810" t="s">
        <v>21317</v>
      </c>
      <c r="H2810" s="107" t="s">
        <v>3697</v>
      </c>
      <c r="I2810" s="107" t="s">
        <v>14267</v>
      </c>
    </row>
    <row r="2811" spans="5:9" ht="15" x14ac:dyDescent="0.25">
      <c r="E2811">
        <v>103070</v>
      </c>
      <c r="F2811" t="s">
        <v>21318</v>
      </c>
      <c r="H2811" s="107" t="s">
        <v>3698</v>
      </c>
      <c r="I2811" s="107" t="s">
        <v>14266</v>
      </c>
    </row>
    <row r="2812" spans="5:9" ht="15" x14ac:dyDescent="0.25">
      <c r="E2812">
        <v>103074</v>
      </c>
      <c r="F2812" t="s">
        <v>21219</v>
      </c>
      <c r="H2812" s="107" t="s">
        <v>3699</v>
      </c>
      <c r="I2812" s="107" t="s">
        <v>14267</v>
      </c>
    </row>
    <row r="2813" spans="5:9" ht="15" x14ac:dyDescent="0.25">
      <c r="E2813">
        <v>103075</v>
      </c>
      <c r="F2813" t="s">
        <v>21319</v>
      </c>
      <c r="H2813" s="107" t="s">
        <v>3700</v>
      </c>
      <c r="I2813" s="107" t="s">
        <v>14266</v>
      </c>
    </row>
    <row r="2814" spans="5:9" ht="15" x14ac:dyDescent="0.25">
      <c r="E2814">
        <v>103078</v>
      </c>
      <c r="F2814" t="s">
        <v>21219</v>
      </c>
      <c r="H2814" s="107" t="s">
        <v>3701</v>
      </c>
      <c r="I2814" s="107" t="s">
        <v>14267</v>
      </c>
    </row>
    <row r="2815" spans="5:9" ht="15" x14ac:dyDescent="0.25">
      <c r="E2815">
        <v>103079</v>
      </c>
      <c r="F2815" t="s">
        <v>21320</v>
      </c>
      <c r="H2815" s="107" t="s">
        <v>3702</v>
      </c>
      <c r="I2815" s="107" t="s">
        <v>14266</v>
      </c>
    </row>
    <row r="2816" spans="5:9" ht="15" x14ac:dyDescent="0.25">
      <c r="E2816">
        <v>103080</v>
      </c>
      <c r="F2816" t="s">
        <v>21321</v>
      </c>
      <c r="H2816" s="107" t="s">
        <v>3703</v>
      </c>
      <c r="I2816" s="107" t="s">
        <v>14267</v>
      </c>
    </row>
    <row r="2817" spans="5:9" ht="15" x14ac:dyDescent="0.25">
      <c r="E2817">
        <v>103081</v>
      </c>
      <c r="F2817" t="s">
        <v>11469</v>
      </c>
      <c r="H2817" s="107" t="s">
        <v>3704</v>
      </c>
      <c r="I2817" s="107" t="s">
        <v>14266</v>
      </c>
    </row>
    <row r="2818" spans="5:9" ht="15" x14ac:dyDescent="0.25">
      <c r="E2818">
        <v>103082</v>
      </c>
      <c r="F2818" t="s">
        <v>11412</v>
      </c>
      <c r="H2818" s="107" t="s">
        <v>3705</v>
      </c>
      <c r="I2818" s="107" t="s">
        <v>14268</v>
      </c>
    </row>
    <row r="2819" spans="5:9" ht="15" x14ac:dyDescent="0.25">
      <c r="E2819">
        <v>103083</v>
      </c>
      <c r="F2819" t="s">
        <v>11412</v>
      </c>
      <c r="H2819" s="107" t="s">
        <v>3706</v>
      </c>
      <c r="I2819" s="107" t="s">
        <v>14269</v>
      </c>
    </row>
    <row r="2820" spans="5:9" ht="15" x14ac:dyDescent="0.25">
      <c r="E2820">
        <v>103084</v>
      </c>
      <c r="F2820" t="s">
        <v>1668</v>
      </c>
      <c r="H2820" s="107" t="s">
        <v>3707</v>
      </c>
      <c r="I2820" s="107" t="s">
        <v>14270</v>
      </c>
    </row>
    <row r="2821" spans="5:9" ht="15" x14ac:dyDescent="0.25">
      <c r="E2821">
        <v>103085</v>
      </c>
      <c r="F2821" t="s">
        <v>11470</v>
      </c>
      <c r="H2821" s="107" t="s">
        <v>3708</v>
      </c>
      <c r="I2821" s="107" t="s">
        <v>14271</v>
      </c>
    </row>
    <row r="2822" spans="5:9" ht="15" x14ac:dyDescent="0.25">
      <c r="E2822">
        <v>103086</v>
      </c>
      <c r="F2822" t="s">
        <v>21322</v>
      </c>
      <c r="H2822" s="107" t="s">
        <v>3709</v>
      </c>
      <c r="I2822" s="107" t="s">
        <v>14272</v>
      </c>
    </row>
    <row r="2823" spans="5:9" ht="15" x14ac:dyDescent="0.25">
      <c r="E2823">
        <v>103087</v>
      </c>
      <c r="F2823" t="s">
        <v>21323</v>
      </c>
      <c r="H2823" s="107" t="s">
        <v>3710</v>
      </c>
      <c r="I2823" s="107" t="s">
        <v>14273</v>
      </c>
    </row>
    <row r="2824" spans="5:9" ht="15" x14ac:dyDescent="0.25">
      <c r="E2824">
        <v>103088</v>
      </c>
      <c r="F2824" t="s">
        <v>21324</v>
      </c>
      <c r="H2824" s="107" t="s">
        <v>3711</v>
      </c>
      <c r="I2824" s="107" t="s">
        <v>14274</v>
      </c>
    </row>
    <row r="2825" spans="5:9" ht="15" x14ac:dyDescent="0.25">
      <c r="E2825">
        <v>103089</v>
      </c>
      <c r="F2825" t="s">
        <v>21325</v>
      </c>
      <c r="H2825" s="107" t="s">
        <v>3712</v>
      </c>
      <c r="I2825" s="107" t="s">
        <v>14275</v>
      </c>
    </row>
    <row r="2826" spans="5:9" ht="15" x14ac:dyDescent="0.25">
      <c r="E2826">
        <v>103090</v>
      </c>
      <c r="F2826" t="s">
        <v>21326</v>
      </c>
      <c r="H2826" s="107" t="s">
        <v>3713</v>
      </c>
      <c r="I2826" s="107" t="s">
        <v>14276</v>
      </c>
    </row>
    <row r="2827" spans="5:9" ht="15" x14ac:dyDescent="0.25">
      <c r="E2827">
        <v>103091</v>
      </c>
      <c r="F2827" t="s">
        <v>21327</v>
      </c>
      <c r="H2827" s="107" t="s">
        <v>3714</v>
      </c>
      <c r="I2827" s="107" t="s">
        <v>14277</v>
      </c>
    </row>
    <row r="2828" spans="5:9" ht="15" x14ac:dyDescent="0.25">
      <c r="E2828">
        <v>103092</v>
      </c>
      <c r="F2828" t="s">
        <v>23889</v>
      </c>
      <c r="H2828" s="107" t="s">
        <v>3715</v>
      </c>
      <c r="I2828" s="107" t="s">
        <v>14278</v>
      </c>
    </row>
    <row r="2829" spans="5:9" ht="15" x14ac:dyDescent="0.25">
      <c r="E2829">
        <v>103093</v>
      </c>
      <c r="F2829" t="s">
        <v>21328</v>
      </c>
      <c r="H2829" s="107" t="s">
        <v>3716</v>
      </c>
      <c r="I2829" s="107" t="s">
        <v>14279</v>
      </c>
    </row>
    <row r="2830" spans="5:9" ht="15" x14ac:dyDescent="0.25">
      <c r="E2830">
        <v>103094</v>
      </c>
      <c r="F2830" t="s">
        <v>21329</v>
      </c>
      <c r="H2830" s="107" t="s">
        <v>3717</v>
      </c>
      <c r="I2830" s="107" t="s">
        <v>14280</v>
      </c>
    </row>
    <row r="2831" spans="5:9" ht="15" x14ac:dyDescent="0.25">
      <c r="E2831">
        <v>103095</v>
      </c>
      <c r="F2831" t="s">
        <v>21330</v>
      </c>
      <c r="H2831" s="107" t="s">
        <v>3718</v>
      </c>
      <c r="I2831" s="107" t="s">
        <v>14281</v>
      </c>
    </row>
    <row r="2832" spans="5:9" ht="15" x14ac:dyDescent="0.25">
      <c r="E2832">
        <v>103096</v>
      </c>
      <c r="F2832" t="s">
        <v>21331</v>
      </c>
      <c r="H2832" s="107" t="s">
        <v>3719</v>
      </c>
      <c r="I2832" s="107" t="s">
        <v>14282</v>
      </c>
    </row>
    <row r="2833" spans="5:9" ht="15" x14ac:dyDescent="0.25">
      <c r="E2833">
        <v>103097</v>
      </c>
      <c r="F2833" t="s">
        <v>21332</v>
      </c>
      <c r="H2833" s="107" t="s">
        <v>3720</v>
      </c>
      <c r="I2833" s="107" t="s">
        <v>14283</v>
      </c>
    </row>
    <row r="2834" spans="5:9" ht="15" x14ac:dyDescent="0.25">
      <c r="E2834">
        <v>103098</v>
      </c>
      <c r="F2834" t="s">
        <v>21333</v>
      </c>
      <c r="H2834" s="107" t="s">
        <v>3721</v>
      </c>
      <c r="I2834" s="107" t="s">
        <v>14284</v>
      </c>
    </row>
    <row r="2835" spans="5:9" ht="15" x14ac:dyDescent="0.25">
      <c r="E2835">
        <v>103099</v>
      </c>
      <c r="F2835" t="s">
        <v>21334</v>
      </c>
      <c r="H2835" s="107" t="s">
        <v>3722</v>
      </c>
      <c r="I2835" s="107" t="s">
        <v>14285</v>
      </c>
    </row>
    <row r="2836" spans="5:9" ht="15" x14ac:dyDescent="0.25">
      <c r="E2836">
        <v>103100</v>
      </c>
      <c r="F2836" t="s">
        <v>19636</v>
      </c>
      <c r="H2836" s="107" t="s">
        <v>3723</v>
      </c>
      <c r="I2836" s="107" t="s">
        <v>14286</v>
      </c>
    </row>
    <row r="2837" spans="5:9" ht="15" x14ac:dyDescent="0.25">
      <c r="E2837">
        <v>103101</v>
      </c>
      <c r="F2837" t="s">
        <v>21335</v>
      </c>
      <c r="H2837" s="107" t="s">
        <v>3724</v>
      </c>
      <c r="I2837" s="107" t="s">
        <v>14287</v>
      </c>
    </row>
    <row r="2838" spans="5:9" ht="15" x14ac:dyDescent="0.25">
      <c r="E2838">
        <v>103102</v>
      </c>
      <c r="F2838" t="s">
        <v>21336</v>
      </c>
      <c r="H2838" s="107" t="s">
        <v>3725</v>
      </c>
      <c r="I2838" s="107" t="s">
        <v>14288</v>
      </c>
    </row>
    <row r="2839" spans="5:9" ht="15" x14ac:dyDescent="0.25">
      <c r="E2839">
        <v>103103</v>
      </c>
      <c r="F2839" t="s">
        <v>21337</v>
      </c>
      <c r="H2839" s="107" t="s">
        <v>3726</v>
      </c>
      <c r="I2839" s="107" t="s">
        <v>14289</v>
      </c>
    </row>
    <row r="2840" spans="5:9" ht="15" x14ac:dyDescent="0.25">
      <c r="E2840">
        <v>103104</v>
      </c>
      <c r="F2840" t="s">
        <v>21338</v>
      </c>
      <c r="H2840" s="107" t="s">
        <v>3727</v>
      </c>
      <c r="I2840" s="107" t="s">
        <v>14290</v>
      </c>
    </row>
    <row r="2841" spans="5:9" ht="15" x14ac:dyDescent="0.25">
      <c r="E2841">
        <v>103105</v>
      </c>
      <c r="F2841" t="s">
        <v>21339</v>
      </c>
      <c r="H2841" s="107" t="s">
        <v>3728</v>
      </c>
      <c r="I2841" s="107" t="s">
        <v>14291</v>
      </c>
    </row>
    <row r="2842" spans="5:9" ht="15" x14ac:dyDescent="0.25">
      <c r="E2842">
        <v>103106</v>
      </c>
      <c r="F2842" t="s">
        <v>21340</v>
      </c>
      <c r="H2842" s="107" t="s">
        <v>3729</v>
      </c>
      <c r="I2842" s="107" t="s">
        <v>14292</v>
      </c>
    </row>
    <row r="2843" spans="5:9" ht="15" x14ac:dyDescent="0.25">
      <c r="E2843">
        <v>103107</v>
      </c>
      <c r="F2843" t="s">
        <v>21341</v>
      </c>
      <c r="H2843" s="107" t="s">
        <v>3730</v>
      </c>
      <c r="I2843" s="107" t="s">
        <v>14293</v>
      </c>
    </row>
    <row r="2844" spans="5:9" ht="15" x14ac:dyDescent="0.25">
      <c r="E2844">
        <v>103108</v>
      </c>
      <c r="F2844" t="s">
        <v>129</v>
      </c>
      <c r="H2844" s="107" t="s">
        <v>3731</v>
      </c>
      <c r="I2844" s="107" t="s">
        <v>14294</v>
      </c>
    </row>
    <row r="2845" spans="5:9" ht="15" x14ac:dyDescent="0.25">
      <c r="E2845">
        <v>103109</v>
      </c>
      <c r="F2845" t="s">
        <v>21342</v>
      </c>
      <c r="H2845" s="107" t="s">
        <v>3732</v>
      </c>
      <c r="I2845" s="107" t="s">
        <v>14295</v>
      </c>
    </row>
    <row r="2846" spans="5:9" ht="15" x14ac:dyDescent="0.25">
      <c r="E2846">
        <v>103110</v>
      </c>
      <c r="F2846" t="s">
        <v>21343</v>
      </c>
      <c r="H2846" s="107" t="s">
        <v>3733</v>
      </c>
      <c r="I2846" s="107" t="s">
        <v>14296</v>
      </c>
    </row>
    <row r="2847" spans="5:9" ht="15" x14ac:dyDescent="0.25">
      <c r="E2847">
        <v>103111</v>
      </c>
      <c r="F2847" t="s">
        <v>21344</v>
      </c>
      <c r="H2847" s="107" t="s">
        <v>3734</v>
      </c>
      <c r="I2847" s="107" t="s">
        <v>14297</v>
      </c>
    </row>
    <row r="2848" spans="5:9" ht="15" x14ac:dyDescent="0.25">
      <c r="E2848">
        <v>103112</v>
      </c>
      <c r="F2848" t="s">
        <v>21345</v>
      </c>
      <c r="H2848" s="107" t="s">
        <v>3735</v>
      </c>
      <c r="I2848" s="107" t="s">
        <v>14298</v>
      </c>
    </row>
    <row r="2849" spans="5:9" ht="15" x14ac:dyDescent="0.25">
      <c r="E2849">
        <v>103113</v>
      </c>
      <c r="F2849" t="s">
        <v>21346</v>
      </c>
      <c r="H2849" s="107" t="s">
        <v>3736</v>
      </c>
      <c r="I2849" s="107" t="s">
        <v>14299</v>
      </c>
    </row>
    <row r="2850" spans="5:9" ht="15" x14ac:dyDescent="0.25">
      <c r="E2850">
        <v>103114</v>
      </c>
      <c r="F2850" t="s">
        <v>21347</v>
      </c>
      <c r="H2850" s="107" t="s">
        <v>3737</v>
      </c>
      <c r="I2850" s="107" t="s">
        <v>14300</v>
      </c>
    </row>
    <row r="2851" spans="5:9" ht="15" x14ac:dyDescent="0.25">
      <c r="E2851">
        <v>103115</v>
      </c>
      <c r="F2851" t="s">
        <v>21348</v>
      </c>
      <c r="H2851" s="107" t="s">
        <v>3738</v>
      </c>
      <c r="I2851" s="107" t="s">
        <v>14301</v>
      </c>
    </row>
    <row r="2852" spans="5:9" ht="15" x14ac:dyDescent="0.25">
      <c r="E2852">
        <v>103116</v>
      </c>
      <c r="F2852" t="s">
        <v>21349</v>
      </c>
      <c r="H2852" s="107" t="s">
        <v>3739</v>
      </c>
      <c r="I2852" s="107" t="s">
        <v>3740</v>
      </c>
    </row>
    <row r="2853" spans="5:9" ht="15" x14ac:dyDescent="0.25">
      <c r="E2853">
        <v>103117</v>
      </c>
      <c r="F2853" t="s">
        <v>21350</v>
      </c>
      <c r="H2853" s="107" t="s">
        <v>3741</v>
      </c>
      <c r="I2853" s="107" t="s">
        <v>3742</v>
      </c>
    </row>
    <row r="2854" spans="5:9" ht="15" x14ac:dyDescent="0.25">
      <c r="E2854">
        <v>103118</v>
      </c>
      <c r="F2854" t="s">
        <v>21351</v>
      </c>
      <c r="H2854" s="107" t="s">
        <v>3743</v>
      </c>
      <c r="I2854" s="107" t="s">
        <v>3744</v>
      </c>
    </row>
    <row r="2855" spans="5:9" ht="15" x14ac:dyDescent="0.25">
      <c r="E2855">
        <v>103119</v>
      </c>
      <c r="F2855" t="s">
        <v>21352</v>
      </c>
      <c r="H2855" s="107" t="s">
        <v>3745</v>
      </c>
      <c r="I2855" s="107" t="s">
        <v>3746</v>
      </c>
    </row>
    <row r="2856" spans="5:9" ht="15" x14ac:dyDescent="0.25">
      <c r="E2856">
        <v>103120</v>
      </c>
      <c r="F2856" t="s">
        <v>21353</v>
      </c>
      <c r="H2856" s="107" t="s">
        <v>3747</v>
      </c>
      <c r="I2856" s="107" t="s">
        <v>14302</v>
      </c>
    </row>
    <row r="2857" spans="5:9" ht="15" x14ac:dyDescent="0.25">
      <c r="E2857">
        <v>103121</v>
      </c>
      <c r="F2857" t="s">
        <v>21354</v>
      </c>
      <c r="H2857" s="107" t="s">
        <v>3748</v>
      </c>
      <c r="I2857" s="107" t="s">
        <v>14303</v>
      </c>
    </row>
    <row r="2858" spans="5:9" ht="15" x14ac:dyDescent="0.25">
      <c r="E2858">
        <v>103122</v>
      </c>
      <c r="F2858" t="s">
        <v>21355</v>
      </c>
      <c r="H2858" s="107" t="s">
        <v>3749</v>
      </c>
      <c r="I2858" s="107" t="s">
        <v>14304</v>
      </c>
    </row>
    <row r="2859" spans="5:9" ht="15" x14ac:dyDescent="0.25">
      <c r="E2859">
        <v>103123</v>
      </c>
      <c r="F2859" t="s">
        <v>21356</v>
      </c>
      <c r="H2859" s="107" t="s">
        <v>3750</v>
      </c>
      <c r="I2859" s="107" t="s">
        <v>14305</v>
      </c>
    </row>
    <row r="2860" spans="5:9" ht="15" x14ac:dyDescent="0.25">
      <c r="E2860">
        <v>103124</v>
      </c>
      <c r="F2860" t="s">
        <v>21357</v>
      </c>
      <c r="H2860" s="107" t="s">
        <v>3751</v>
      </c>
      <c r="I2860" s="107" t="s">
        <v>14306</v>
      </c>
    </row>
    <row r="2861" spans="5:9" ht="15" x14ac:dyDescent="0.25">
      <c r="E2861">
        <v>103125</v>
      </c>
      <c r="F2861" t="s">
        <v>21358</v>
      </c>
      <c r="H2861" s="107" t="s">
        <v>3752</v>
      </c>
      <c r="I2861" s="107" t="s">
        <v>14307</v>
      </c>
    </row>
    <row r="2862" spans="5:9" ht="15" x14ac:dyDescent="0.25">
      <c r="E2862">
        <v>103126</v>
      </c>
      <c r="F2862" t="s">
        <v>21359</v>
      </c>
      <c r="H2862" s="107" t="s">
        <v>3753</v>
      </c>
      <c r="I2862" s="107" t="s">
        <v>14307</v>
      </c>
    </row>
    <row r="2863" spans="5:9" ht="15" x14ac:dyDescent="0.25">
      <c r="E2863">
        <v>103127</v>
      </c>
      <c r="F2863" t="s">
        <v>21360</v>
      </c>
      <c r="H2863" s="107" t="s">
        <v>3754</v>
      </c>
      <c r="I2863" s="107" t="s">
        <v>14308</v>
      </c>
    </row>
    <row r="2864" spans="5:9" ht="15" x14ac:dyDescent="0.25">
      <c r="E2864">
        <v>103128</v>
      </c>
      <c r="F2864" t="s">
        <v>21361</v>
      </c>
      <c r="H2864" s="107" t="s">
        <v>3755</v>
      </c>
      <c r="I2864" s="107" t="s">
        <v>14309</v>
      </c>
    </row>
    <row r="2865" spans="5:9" ht="15" x14ac:dyDescent="0.25">
      <c r="E2865">
        <v>103129</v>
      </c>
      <c r="F2865" t="s">
        <v>21056</v>
      </c>
      <c r="H2865" s="107" t="s">
        <v>3756</v>
      </c>
      <c r="I2865" s="107" t="s">
        <v>14310</v>
      </c>
    </row>
    <row r="2866" spans="5:9" ht="15" x14ac:dyDescent="0.25">
      <c r="E2866">
        <v>103130</v>
      </c>
      <c r="F2866" t="s">
        <v>21362</v>
      </c>
      <c r="H2866" s="107" t="s">
        <v>3757</v>
      </c>
      <c r="I2866" s="107" t="s">
        <v>14311</v>
      </c>
    </row>
    <row r="2867" spans="5:9" ht="15" x14ac:dyDescent="0.25">
      <c r="E2867">
        <v>103131</v>
      </c>
      <c r="F2867" t="s">
        <v>79</v>
      </c>
      <c r="H2867" s="107" t="s">
        <v>3758</v>
      </c>
      <c r="I2867" s="107" t="s">
        <v>14312</v>
      </c>
    </row>
    <row r="2868" spans="5:9" ht="15" x14ac:dyDescent="0.25">
      <c r="E2868">
        <v>103132</v>
      </c>
      <c r="F2868" t="s">
        <v>21363</v>
      </c>
      <c r="H2868" s="107" t="s">
        <v>3759</v>
      </c>
      <c r="I2868" s="107" t="s">
        <v>14313</v>
      </c>
    </row>
    <row r="2869" spans="5:9" ht="15" x14ac:dyDescent="0.25">
      <c r="E2869">
        <v>103133</v>
      </c>
      <c r="F2869" t="s">
        <v>21364</v>
      </c>
      <c r="H2869" s="107" t="s">
        <v>3760</v>
      </c>
      <c r="I2869" s="107" t="s">
        <v>14314</v>
      </c>
    </row>
    <row r="2870" spans="5:9" ht="15" x14ac:dyDescent="0.25">
      <c r="E2870">
        <v>103134</v>
      </c>
      <c r="F2870" t="s">
        <v>21365</v>
      </c>
      <c r="H2870" s="107" t="s">
        <v>3761</v>
      </c>
      <c r="I2870" s="107" t="s">
        <v>14315</v>
      </c>
    </row>
    <row r="2871" spans="5:9" ht="15" x14ac:dyDescent="0.25">
      <c r="E2871">
        <v>103135</v>
      </c>
      <c r="F2871" t="s">
        <v>21366</v>
      </c>
      <c r="H2871" s="107" t="s">
        <v>3762</v>
      </c>
      <c r="I2871" s="107" t="s">
        <v>14316</v>
      </c>
    </row>
    <row r="2872" spans="5:9" ht="15" x14ac:dyDescent="0.25">
      <c r="E2872">
        <v>103136</v>
      </c>
      <c r="F2872" t="s">
        <v>21367</v>
      </c>
      <c r="H2872" s="107" t="s">
        <v>3763</v>
      </c>
      <c r="I2872" s="107" t="s">
        <v>14317</v>
      </c>
    </row>
    <row r="2873" spans="5:9" ht="15" x14ac:dyDescent="0.25">
      <c r="E2873">
        <v>103137</v>
      </c>
      <c r="F2873" t="s">
        <v>21368</v>
      </c>
      <c r="H2873" s="107" t="s">
        <v>3764</v>
      </c>
      <c r="I2873" s="107" t="s">
        <v>14318</v>
      </c>
    </row>
    <row r="2874" spans="5:9" ht="15" x14ac:dyDescent="0.25">
      <c r="E2874">
        <v>103138</v>
      </c>
      <c r="F2874" t="s">
        <v>21369</v>
      </c>
      <c r="H2874" s="107" t="s">
        <v>3765</v>
      </c>
      <c r="I2874" s="107" t="s">
        <v>14319</v>
      </c>
    </row>
    <row r="2875" spans="5:9" ht="15" x14ac:dyDescent="0.25">
      <c r="E2875">
        <v>103139</v>
      </c>
      <c r="F2875" t="s">
        <v>21370</v>
      </c>
      <c r="H2875" s="107" t="s">
        <v>3766</v>
      </c>
      <c r="I2875" s="107" t="s">
        <v>14320</v>
      </c>
    </row>
    <row r="2876" spans="5:9" ht="15" x14ac:dyDescent="0.25">
      <c r="E2876">
        <v>103140</v>
      </c>
      <c r="F2876" t="s">
        <v>21371</v>
      </c>
      <c r="H2876" s="107" t="s">
        <v>3767</v>
      </c>
      <c r="I2876" s="107" t="s">
        <v>14321</v>
      </c>
    </row>
    <row r="2877" spans="5:9" ht="15" x14ac:dyDescent="0.25">
      <c r="E2877">
        <v>103141</v>
      </c>
      <c r="F2877" t="s">
        <v>21372</v>
      </c>
      <c r="H2877" s="107" t="s">
        <v>3768</v>
      </c>
      <c r="I2877" s="107" t="s">
        <v>14322</v>
      </c>
    </row>
    <row r="2878" spans="5:9" ht="15" x14ac:dyDescent="0.25">
      <c r="E2878">
        <v>103142</v>
      </c>
      <c r="F2878" t="s">
        <v>21373</v>
      </c>
      <c r="H2878" s="107" t="s">
        <v>3769</v>
      </c>
      <c r="I2878" s="107" t="s">
        <v>14323</v>
      </c>
    </row>
    <row r="2879" spans="5:9" ht="15" x14ac:dyDescent="0.25">
      <c r="E2879">
        <v>103143</v>
      </c>
      <c r="F2879" t="s">
        <v>21374</v>
      </c>
      <c r="H2879" s="107" t="s">
        <v>3770</v>
      </c>
      <c r="I2879" s="107" t="s">
        <v>14324</v>
      </c>
    </row>
    <row r="2880" spans="5:9" ht="15" x14ac:dyDescent="0.25">
      <c r="E2880">
        <v>103144</v>
      </c>
      <c r="F2880" t="s">
        <v>21375</v>
      </c>
      <c r="H2880" s="107" t="s">
        <v>3771</v>
      </c>
      <c r="I2880" s="107" t="s">
        <v>14325</v>
      </c>
    </row>
    <row r="2881" spans="5:9" ht="15" x14ac:dyDescent="0.25">
      <c r="E2881">
        <v>103145</v>
      </c>
      <c r="F2881" t="s">
        <v>23890</v>
      </c>
      <c r="H2881" s="107" t="s">
        <v>3772</v>
      </c>
      <c r="I2881" s="107" t="s">
        <v>14326</v>
      </c>
    </row>
    <row r="2882" spans="5:9" ht="15" x14ac:dyDescent="0.25">
      <c r="E2882">
        <v>103146</v>
      </c>
      <c r="F2882" t="s">
        <v>23891</v>
      </c>
      <c r="H2882" s="107" t="s">
        <v>3773</v>
      </c>
      <c r="I2882" s="107" t="s">
        <v>14327</v>
      </c>
    </row>
    <row r="2883" spans="5:9" ht="15" x14ac:dyDescent="0.25">
      <c r="E2883">
        <v>103147</v>
      </c>
      <c r="F2883" t="s">
        <v>23892</v>
      </c>
      <c r="H2883" s="107" t="s">
        <v>3774</v>
      </c>
      <c r="I2883" s="107" t="s">
        <v>14328</v>
      </c>
    </row>
    <row r="2884" spans="5:9" ht="15" x14ac:dyDescent="0.25">
      <c r="E2884">
        <v>103148</v>
      </c>
      <c r="F2884" t="s">
        <v>23893</v>
      </c>
      <c r="H2884" s="107" t="s">
        <v>3775</v>
      </c>
      <c r="I2884" s="107" t="s">
        <v>14329</v>
      </c>
    </row>
    <row r="2885" spans="5:9" ht="15" x14ac:dyDescent="0.25">
      <c r="E2885">
        <v>103149</v>
      </c>
      <c r="F2885" t="s">
        <v>21376</v>
      </c>
      <c r="H2885" s="107" t="s">
        <v>3776</v>
      </c>
      <c r="I2885" s="107" t="s">
        <v>14330</v>
      </c>
    </row>
    <row r="2886" spans="5:9" ht="15" x14ac:dyDescent="0.25">
      <c r="E2886">
        <v>103150</v>
      </c>
      <c r="F2886" t="s">
        <v>23894</v>
      </c>
      <c r="H2886" s="107" t="s">
        <v>3777</v>
      </c>
      <c r="I2886" s="107" t="s">
        <v>14331</v>
      </c>
    </row>
    <row r="2887" spans="5:9" ht="15" x14ac:dyDescent="0.25">
      <c r="E2887">
        <v>103151</v>
      </c>
      <c r="F2887" t="s">
        <v>23895</v>
      </c>
      <c r="H2887" s="107" t="s">
        <v>3778</v>
      </c>
      <c r="I2887" s="107" t="s">
        <v>14332</v>
      </c>
    </row>
    <row r="2888" spans="5:9" ht="15" x14ac:dyDescent="0.25">
      <c r="E2888">
        <v>103152</v>
      </c>
      <c r="F2888" t="s">
        <v>21377</v>
      </c>
      <c r="H2888" s="107" t="s">
        <v>3779</v>
      </c>
      <c r="I2888" s="107" t="s">
        <v>14333</v>
      </c>
    </row>
    <row r="2889" spans="5:9" ht="15" x14ac:dyDescent="0.25">
      <c r="E2889">
        <v>103153</v>
      </c>
      <c r="F2889" t="s">
        <v>21378</v>
      </c>
      <c r="H2889" s="107" t="s">
        <v>3780</v>
      </c>
      <c r="I2889" s="107" t="s">
        <v>14334</v>
      </c>
    </row>
    <row r="2890" spans="5:9" ht="15" x14ac:dyDescent="0.25">
      <c r="E2890">
        <v>103154</v>
      </c>
      <c r="F2890" t="s">
        <v>21379</v>
      </c>
      <c r="H2890" s="107" t="s">
        <v>3781</v>
      </c>
      <c r="I2890" s="107" t="s">
        <v>14335</v>
      </c>
    </row>
    <row r="2891" spans="5:9" ht="15" x14ac:dyDescent="0.25">
      <c r="E2891">
        <v>103155</v>
      </c>
      <c r="F2891" t="s">
        <v>21380</v>
      </c>
      <c r="H2891" s="107" t="s">
        <v>3782</v>
      </c>
      <c r="I2891" s="107" t="s">
        <v>14336</v>
      </c>
    </row>
    <row r="2892" spans="5:9" ht="15" x14ac:dyDescent="0.25">
      <c r="E2892">
        <v>103156</v>
      </c>
      <c r="F2892" t="s">
        <v>21381</v>
      </c>
      <c r="H2892" s="107" t="s">
        <v>3783</v>
      </c>
      <c r="I2892" s="107" t="s">
        <v>14337</v>
      </c>
    </row>
    <row r="2893" spans="5:9" ht="15" x14ac:dyDescent="0.25">
      <c r="E2893">
        <v>103157</v>
      </c>
      <c r="F2893" t="s">
        <v>21382</v>
      </c>
      <c r="H2893" s="107" t="s">
        <v>3784</v>
      </c>
      <c r="I2893" s="107" t="s">
        <v>14338</v>
      </c>
    </row>
    <row r="2894" spans="5:9" ht="15" x14ac:dyDescent="0.25">
      <c r="E2894">
        <v>103158</v>
      </c>
      <c r="F2894" t="s">
        <v>21383</v>
      </c>
      <c r="H2894" s="107" t="s">
        <v>3785</v>
      </c>
      <c r="I2894" s="107" t="s">
        <v>14339</v>
      </c>
    </row>
    <row r="2895" spans="5:9" ht="15" x14ac:dyDescent="0.25">
      <c r="E2895">
        <v>103159</v>
      </c>
      <c r="F2895" t="s">
        <v>21384</v>
      </c>
      <c r="H2895" s="107" t="s">
        <v>3786</v>
      </c>
      <c r="I2895" s="107" t="s">
        <v>14340</v>
      </c>
    </row>
    <row r="2896" spans="5:9" ht="15" x14ac:dyDescent="0.25">
      <c r="E2896">
        <v>103160</v>
      </c>
      <c r="F2896" t="s">
        <v>21385</v>
      </c>
      <c r="H2896" s="107" t="s">
        <v>3787</v>
      </c>
      <c r="I2896" s="107" t="s">
        <v>14341</v>
      </c>
    </row>
    <row r="2897" spans="5:9" ht="15" x14ac:dyDescent="0.25">
      <c r="E2897">
        <v>103161</v>
      </c>
      <c r="F2897" t="s">
        <v>21386</v>
      </c>
      <c r="H2897" s="107" t="s">
        <v>3788</v>
      </c>
      <c r="I2897" s="107" t="s">
        <v>14342</v>
      </c>
    </row>
    <row r="2898" spans="5:9" ht="15" x14ac:dyDescent="0.25">
      <c r="E2898">
        <v>103162</v>
      </c>
      <c r="F2898" t="s">
        <v>21387</v>
      </c>
      <c r="H2898" s="107" t="s">
        <v>3789</v>
      </c>
      <c r="I2898" s="107" t="s">
        <v>14343</v>
      </c>
    </row>
    <row r="2899" spans="5:9" ht="15" x14ac:dyDescent="0.25">
      <c r="E2899">
        <v>103163</v>
      </c>
      <c r="F2899" t="s">
        <v>21388</v>
      </c>
      <c r="H2899" s="107" t="s">
        <v>3790</v>
      </c>
      <c r="I2899" s="107" t="s">
        <v>14344</v>
      </c>
    </row>
    <row r="2900" spans="5:9" ht="15" x14ac:dyDescent="0.25">
      <c r="E2900">
        <v>103164</v>
      </c>
      <c r="F2900" t="s">
        <v>23896</v>
      </c>
      <c r="H2900" s="107" t="s">
        <v>3791</v>
      </c>
      <c r="I2900" s="107" t="s">
        <v>14345</v>
      </c>
    </row>
    <row r="2901" spans="5:9" ht="15" x14ac:dyDescent="0.25">
      <c r="E2901">
        <v>103165</v>
      </c>
      <c r="F2901" t="s">
        <v>21389</v>
      </c>
      <c r="H2901" s="107" t="s">
        <v>3792</v>
      </c>
      <c r="I2901" s="107" t="s">
        <v>14346</v>
      </c>
    </row>
    <row r="2902" spans="5:9" ht="15" x14ac:dyDescent="0.25">
      <c r="E2902">
        <v>103166</v>
      </c>
      <c r="F2902" t="s">
        <v>21390</v>
      </c>
      <c r="H2902" s="107" t="s">
        <v>3793</v>
      </c>
      <c r="I2902" s="107" t="s">
        <v>14347</v>
      </c>
    </row>
    <row r="2903" spans="5:9" ht="15" x14ac:dyDescent="0.25">
      <c r="E2903">
        <v>103167</v>
      </c>
      <c r="F2903" t="s">
        <v>21391</v>
      </c>
      <c r="H2903" s="107" t="s">
        <v>3794</v>
      </c>
      <c r="I2903" s="107" t="s">
        <v>14348</v>
      </c>
    </row>
    <row r="2904" spans="5:9" ht="15" x14ac:dyDescent="0.25">
      <c r="E2904">
        <v>103168</v>
      </c>
      <c r="F2904" t="s">
        <v>21392</v>
      </c>
      <c r="H2904" s="107" t="s">
        <v>3795</v>
      </c>
      <c r="I2904" s="107" t="s">
        <v>14349</v>
      </c>
    </row>
    <row r="2905" spans="5:9" ht="15" x14ac:dyDescent="0.25">
      <c r="E2905">
        <v>103169</v>
      </c>
      <c r="F2905" t="s">
        <v>21393</v>
      </c>
      <c r="H2905" s="107" t="s">
        <v>3796</v>
      </c>
      <c r="I2905" s="107" t="s">
        <v>14350</v>
      </c>
    </row>
    <row r="2906" spans="5:9" ht="15" x14ac:dyDescent="0.25">
      <c r="E2906">
        <v>103170</v>
      </c>
      <c r="F2906" t="s">
        <v>21394</v>
      </c>
      <c r="H2906" s="107" t="s">
        <v>3797</v>
      </c>
      <c r="I2906" s="107" t="s">
        <v>14351</v>
      </c>
    </row>
    <row r="2907" spans="5:9" ht="15" x14ac:dyDescent="0.25">
      <c r="E2907">
        <v>103171</v>
      </c>
      <c r="F2907" t="s">
        <v>21395</v>
      </c>
      <c r="H2907" s="107" t="s">
        <v>3798</v>
      </c>
      <c r="I2907" s="107" t="s">
        <v>14352</v>
      </c>
    </row>
    <row r="2908" spans="5:9" ht="15" x14ac:dyDescent="0.25">
      <c r="E2908">
        <v>103172</v>
      </c>
      <c r="F2908" t="s">
        <v>21396</v>
      </c>
      <c r="H2908" s="107" t="s">
        <v>3799</v>
      </c>
      <c r="I2908" s="107" t="s">
        <v>14353</v>
      </c>
    </row>
    <row r="2909" spans="5:9" ht="15" x14ac:dyDescent="0.25">
      <c r="E2909">
        <v>103173</v>
      </c>
      <c r="F2909" t="s">
        <v>21397</v>
      </c>
      <c r="H2909" s="107" t="s">
        <v>3800</v>
      </c>
      <c r="I2909" s="107" t="s">
        <v>14354</v>
      </c>
    </row>
    <row r="2910" spans="5:9" ht="15" x14ac:dyDescent="0.25">
      <c r="E2910">
        <v>103174</v>
      </c>
      <c r="F2910" t="s">
        <v>21398</v>
      </c>
      <c r="H2910" s="107" t="s">
        <v>3801</v>
      </c>
      <c r="I2910" s="107" t="s">
        <v>14355</v>
      </c>
    </row>
    <row r="2911" spans="5:9" ht="15" x14ac:dyDescent="0.25">
      <c r="E2911">
        <v>103175</v>
      </c>
      <c r="F2911" t="s">
        <v>21399</v>
      </c>
      <c r="H2911" s="107" t="s">
        <v>3802</v>
      </c>
      <c r="I2911" s="107" t="s">
        <v>14356</v>
      </c>
    </row>
    <row r="2912" spans="5:9" ht="15" x14ac:dyDescent="0.25">
      <c r="E2912">
        <v>103176</v>
      </c>
      <c r="F2912" t="s">
        <v>21400</v>
      </c>
      <c r="H2912" s="107" t="s">
        <v>3803</v>
      </c>
      <c r="I2912" s="107" t="s">
        <v>3804</v>
      </c>
    </row>
    <row r="2913" spans="5:9" ht="15" x14ac:dyDescent="0.25">
      <c r="E2913">
        <v>103177</v>
      </c>
      <c r="F2913" t="s">
        <v>21401</v>
      </c>
      <c r="H2913" s="107" t="s">
        <v>3805</v>
      </c>
      <c r="I2913" s="107" t="s">
        <v>14357</v>
      </c>
    </row>
    <row r="2914" spans="5:9" ht="15" x14ac:dyDescent="0.25">
      <c r="E2914">
        <v>103178</v>
      </c>
      <c r="F2914" t="s">
        <v>21402</v>
      </c>
      <c r="H2914" s="107" t="s">
        <v>3806</v>
      </c>
      <c r="I2914" s="107" t="s">
        <v>14358</v>
      </c>
    </row>
    <row r="2915" spans="5:9" ht="15" x14ac:dyDescent="0.25">
      <c r="E2915">
        <v>103179</v>
      </c>
      <c r="F2915" t="s">
        <v>21403</v>
      </c>
      <c r="H2915" s="107" t="s">
        <v>3807</v>
      </c>
      <c r="I2915" s="107" t="s">
        <v>14359</v>
      </c>
    </row>
    <row r="2916" spans="5:9" ht="15" x14ac:dyDescent="0.25">
      <c r="E2916">
        <v>103180</v>
      </c>
      <c r="F2916" t="s">
        <v>21404</v>
      </c>
      <c r="H2916" s="107" t="s">
        <v>3808</v>
      </c>
      <c r="I2916" s="107" t="s">
        <v>14360</v>
      </c>
    </row>
    <row r="2917" spans="5:9" ht="15" x14ac:dyDescent="0.25">
      <c r="E2917">
        <v>103181</v>
      </c>
      <c r="F2917" t="s">
        <v>21405</v>
      </c>
      <c r="H2917" s="107" t="s">
        <v>3809</v>
      </c>
      <c r="I2917" s="107" t="s">
        <v>14361</v>
      </c>
    </row>
    <row r="2918" spans="5:9" ht="15" x14ac:dyDescent="0.25">
      <c r="E2918">
        <v>103182</v>
      </c>
      <c r="F2918" t="s">
        <v>21406</v>
      </c>
      <c r="H2918" s="107" t="s">
        <v>3810</v>
      </c>
      <c r="I2918" s="107" t="s">
        <v>14362</v>
      </c>
    </row>
    <row r="2919" spans="5:9" ht="15" x14ac:dyDescent="0.25">
      <c r="E2919">
        <v>103183</v>
      </c>
      <c r="F2919" t="s">
        <v>21407</v>
      </c>
      <c r="H2919" s="107" t="s">
        <v>3811</v>
      </c>
      <c r="I2919" s="107" t="s">
        <v>14363</v>
      </c>
    </row>
    <row r="2920" spans="5:9" ht="15" x14ac:dyDescent="0.25">
      <c r="E2920">
        <v>103184</v>
      </c>
      <c r="F2920" t="s">
        <v>21408</v>
      </c>
      <c r="H2920" s="107" t="s">
        <v>3812</v>
      </c>
      <c r="I2920" s="107" t="s">
        <v>14364</v>
      </c>
    </row>
    <row r="2921" spans="5:9" ht="15" x14ac:dyDescent="0.25">
      <c r="E2921">
        <v>103185</v>
      </c>
      <c r="F2921" t="s">
        <v>21409</v>
      </c>
      <c r="H2921" s="107" t="s">
        <v>3813</v>
      </c>
      <c r="I2921" s="107" t="s">
        <v>14365</v>
      </c>
    </row>
    <row r="2922" spans="5:9" ht="15" x14ac:dyDescent="0.25">
      <c r="E2922">
        <v>103186</v>
      </c>
      <c r="F2922" t="s">
        <v>21410</v>
      </c>
      <c r="H2922" s="107" t="s">
        <v>3814</v>
      </c>
      <c r="I2922" s="107" t="s">
        <v>14366</v>
      </c>
    </row>
    <row r="2923" spans="5:9" ht="15" x14ac:dyDescent="0.25">
      <c r="E2923">
        <v>103187</v>
      </c>
      <c r="F2923" t="s">
        <v>21411</v>
      </c>
      <c r="H2923" s="107" t="s">
        <v>3815</v>
      </c>
      <c r="I2923" s="107" t="s">
        <v>14367</v>
      </c>
    </row>
    <row r="2924" spans="5:9" ht="15" x14ac:dyDescent="0.25">
      <c r="E2924">
        <v>103188</v>
      </c>
      <c r="F2924" t="s">
        <v>20095</v>
      </c>
      <c r="H2924" s="107" t="s">
        <v>3816</v>
      </c>
      <c r="I2924" s="107" t="s">
        <v>14368</v>
      </c>
    </row>
    <row r="2925" spans="5:9" ht="15" x14ac:dyDescent="0.25">
      <c r="E2925">
        <v>103189</v>
      </c>
      <c r="F2925" t="s">
        <v>21412</v>
      </c>
      <c r="H2925" s="107" t="s">
        <v>3817</v>
      </c>
      <c r="I2925" s="107" t="s">
        <v>14369</v>
      </c>
    </row>
    <row r="2926" spans="5:9" ht="15" x14ac:dyDescent="0.25">
      <c r="E2926">
        <v>103190</v>
      </c>
      <c r="F2926" t="s">
        <v>21413</v>
      </c>
      <c r="H2926" s="107" t="s">
        <v>3818</v>
      </c>
      <c r="I2926" s="107" t="s">
        <v>14370</v>
      </c>
    </row>
    <row r="2927" spans="5:9" ht="15" x14ac:dyDescent="0.25">
      <c r="E2927">
        <v>103191</v>
      </c>
      <c r="F2927" t="s">
        <v>21414</v>
      </c>
      <c r="H2927" s="107" t="s">
        <v>3819</v>
      </c>
      <c r="I2927" s="107" t="s">
        <v>14371</v>
      </c>
    </row>
    <row r="2928" spans="5:9" ht="15" x14ac:dyDescent="0.25">
      <c r="E2928">
        <v>103192</v>
      </c>
      <c r="F2928" t="s">
        <v>21415</v>
      </c>
      <c r="H2928" s="107" t="s">
        <v>3820</v>
      </c>
      <c r="I2928" s="107" t="s">
        <v>14372</v>
      </c>
    </row>
    <row r="2929" spans="5:9" ht="15" x14ac:dyDescent="0.25">
      <c r="E2929">
        <v>103193</v>
      </c>
      <c r="F2929" t="s">
        <v>21416</v>
      </c>
      <c r="H2929" s="107" t="s">
        <v>3821</v>
      </c>
      <c r="I2929" s="107" t="s">
        <v>14373</v>
      </c>
    </row>
    <row r="2930" spans="5:9" ht="15" x14ac:dyDescent="0.25">
      <c r="E2930">
        <v>103194</v>
      </c>
      <c r="F2930" t="s">
        <v>21417</v>
      </c>
      <c r="H2930" s="107" t="s">
        <v>3822</v>
      </c>
      <c r="I2930" s="107" t="s">
        <v>14374</v>
      </c>
    </row>
    <row r="2931" spans="5:9" ht="15" x14ac:dyDescent="0.25">
      <c r="E2931">
        <v>103195</v>
      </c>
      <c r="F2931" t="s">
        <v>21418</v>
      </c>
      <c r="H2931" s="107" t="s">
        <v>3823</v>
      </c>
      <c r="I2931" s="107" t="s">
        <v>14375</v>
      </c>
    </row>
    <row r="2932" spans="5:9" ht="15" x14ac:dyDescent="0.25">
      <c r="E2932">
        <v>103196</v>
      </c>
      <c r="F2932" t="s">
        <v>21419</v>
      </c>
      <c r="H2932" s="107" t="s">
        <v>3824</v>
      </c>
      <c r="I2932" s="107" t="s">
        <v>14376</v>
      </c>
    </row>
    <row r="2933" spans="5:9" ht="15" x14ac:dyDescent="0.25">
      <c r="E2933">
        <v>103197</v>
      </c>
      <c r="F2933" t="s">
        <v>21420</v>
      </c>
      <c r="H2933" s="107" t="s">
        <v>3825</v>
      </c>
      <c r="I2933" s="107" t="s">
        <v>14377</v>
      </c>
    </row>
    <row r="2934" spans="5:9" ht="15" x14ac:dyDescent="0.25">
      <c r="E2934">
        <v>103198</v>
      </c>
      <c r="F2934" t="s">
        <v>21421</v>
      </c>
      <c r="H2934" s="107" t="s">
        <v>3826</v>
      </c>
      <c r="I2934" s="107" t="s">
        <v>14378</v>
      </c>
    </row>
    <row r="2935" spans="5:9" ht="15" x14ac:dyDescent="0.25">
      <c r="E2935">
        <v>103199</v>
      </c>
      <c r="F2935" t="s">
        <v>21422</v>
      </c>
      <c r="H2935" s="107" t="s">
        <v>3827</v>
      </c>
      <c r="I2935" s="107" t="s">
        <v>14379</v>
      </c>
    </row>
    <row r="2936" spans="5:9" ht="15" x14ac:dyDescent="0.25">
      <c r="E2936">
        <v>103200</v>
      </c>
      <c r="F2936" t="s">
        <v>21423</v>
      </c>
      <c r="H2936" s="107" t="s">
        <v>3828</v>
      </c>
      <c r="I2936" s="107" t="s">
        <v>14380</v>
      </c>
    </row>
    <row r="2937" spans="5:9" ht="15" x14ac:dyDescent="0.25">
      <c r="E2937">
        <v>103201</v>
      </c>
      <c r="F2937" t="s">
        <v>21424</v>
      </c>
      <c r="H2937" s="107" t="s">
        <v>3829</v>
      </c>
      <c r="I2937" s="107" t="s">
        <v>14381</v>
      </c>
    </row>
    <row r="2938" spans="5:9" ht="15" x14ac:dyDescent="0.25">
      <c r="E2938">
        <v>103202</v>
      </c>
      <c r="F2938" t="s">
        <v>11471</v>
      </c>
      <c r="H2938" s="107" t="s">
        <v>3830</v>
      </c>
      <c r="I2938" s="107" t="s">
        <v>14382</v>
      </c>
    </row>
    <row r="2939" spans="5:9" ht="15" x14ac:dyDescent="0.25">
      <c r="E2939">
        <v>103203</v>
      </c>
      <c r="F2939" t="s">
        <v>21425</v>
      </c>
      <c r="H2939" s="107" t="s">
        <v>3831</v>
      </c>
      <c r="I2939" s="107" t="s">
        <v>14383</v>
      </c>
    </row>
    <row r="2940" spans="5:9" ht="15" x14ac:dyDescent="0.25">
      <c r="E2940">
        <v>103204</v>
      </c>
      <c r="F2940" t="s">
        <v>21426</v>
      </c>
      <c r="H2940" s="107" t="s">
        <v>3832</v>
      </c>
      <c r="I2940" s="107" t="s">
        <v>14384</v>
      </c>
    </row>
    <row r="2941" spans="5:9" ht="15" x14ac:dyDescent="0.25">
      <c r="E2941">
        <v>103205</v>
      </c>
      <c r="F2941" t="s">
        <v>19000</v>
      </c>
      <c r="H2941" s="107" t="s">
        <v>3833</v>
      </c>
      <c r="I2941" s="107" t="s">
        <v>14385</v>
      </c>
    </row>
    <row r="2942" spans="5:9" ht="15" x14ac:dyDescent="0.25">
      <c r="E2942">
        <v>103206</v>
      </c>
      <c r="F2942" t="s">
        <v>19000</v>
      </c>
      <c r="H2942" s="107" t="s">
        <v>3834</v>
      </c>
      <c r="I2942" s="107" t="s">
        <v>14386</v>
      </c>
    </row>
    <row r="2943" spans="5:9" ht="15" x14ac:dyDescent="0.25">
      <c r="E2943">
        <v>103207</v>
      </c>
      <c r="F2943" t="s">
        <v>21427</v>
      </c>
      <c r="H2943" s="107" t="s">
        <v>3835</v>
      </c>
      <c r="I2943" s="107" t="s">
        <v>14387</v>
      </c>
    </row>
    <row r="2944" spans="5:9" ht="15" x14ac:dyDescent="0.25">
      <c r="E2944">
        <v>103208</v>
      </c>
      <c r="F2944" t="s">
        <v>19000</v>
      </c>
      <c r="H2944" s="107" t="s">
        <v>3836</v>
      </c>
      <c r="I2944" s="107" t="s">
        <v>14388</v>
      </c>
    </row>
    <row r="2945" spans="5:9" ht="15" x14ac:dyDescent="0.25">
      <c r="E2945">
        <v>103209</v>
      </c>
      <c r="F2945" t="s">
        <v>23897</v>
      </c>
      <c r="H2945" s="107" t="s">
        <v>3837</v>
      </c>
      <c r="I2945" s="107" t="s">
        <v>14389</v>
      </c>
    </row>
    <row r="2946" spans="5:9" ht="15" x14ac:dyDescent="0.25">
      <c r="E2946">
        <v>103210</v>
      </c>
      <c r="F2946" t="s">
        <v>23898</v>
      </c>
      <c r="H2946" s="107" t="s">
        <v>3838</v>
      </c>
      <c r="I2946" s="107" t="s">
        <v>14390</v>
      </c>
    </row>
    <row r="2947" spans="5:9" ht="15" x14ac:dyDescent="0.25">
      <c r="E2947">
        <v>103211</v>
      </c>
      <c r="F2947" t="s">
        <v>23899</v>
      </c>
      <c r="H2947" s="107" t="s">
        <v>3839</v>
      </c>
      <c r="I2947" s="107" t="s">
        <v>14391</v>
      </c>
    </row>
    <row r="2948" spans="5:9" ht="15" x14ac:dyDescent="0.25">
      <c r="E2948">
        <v>103212</v>
      </c>
      <c r="F2948" t="s">
        <v>23900</v>
      </c>
      <c r="H2948" s="107" t="s">
        <v>3840</v>
      </c>
      <c r="I2948" s="107" t="s">
        <v>14392</v>
      </c>
    </row>
    <row r="2949" spans="5:9" ht="15" x14ac:dyDescent="0.25">
      <c r="E2949">
        <v>103213</v>
      </c>
      <c r="F2949" t="s">
        <v>23901</v>
      </c>
      <c r="H2949" s="107" t="s">
        <v>3841</v>
      </c>
      <c r="I2949" s="107" t="s">
        <v>14393</v>
      </c>
    </row>
    <row r="2950" spans="5:9" ht="15" x14ac:dyDescent="0.25">
      <c r="E2950">
        <v>103214</v>
      </c>
      <c r="F2950" t="s">
        <v>21428</v>
      </c>
      <c r="H2950" s="107" t="s">
        <v>3842</v>
      </c>
      <c r="I2950" s="107" t="s">
        <v>14394</v>
      </c>
    </row>
    <row r="2951" spans="5:9" ht="15" x14ac:dyDescent="0.25">
      <c r="E2951">
        <v>103215</v>
      </c>
      <c r="F2951" t="s">
        <v>21429</v>
      </c>
      <c r="H2951" s="107" t="s">
        <v>3843</v>
      </c>
      <c r="I2951" s="107" t="s">
        <v>14395</v>
      </c>
    </row>
    <row r="2952" spans="5:9" ht="15" x14ac:dyDescent="0.25">
      <c r="E2952">
        <v>103216</v>
      </c>
      <c r="F2952" t="s">
        <v>21430</v>
      </c>
      <c r="H2952" s="107" t="s">
        <v>3844</v>
      </c>
      <c r="I2952" s="107" t="s">
        <v>14396</v>
      </c>
    </row>
    <row r="2953" spans="5:9" ht="15" x14ac:dyDescent="0.25">
      <c r="E2953">
        <v>103217</v>
      </c>
      <c r="F2953" t="s">
        <v>21431</v>
      </c>
      <c r="H2953" s="107" t="s">
        <v>3845</v>
      </c>
      <c r="I2953" s="107" t="s">
        <v>14397</v>
      </c>
    </row>
    <row r="2954" spans="5:9" ht="15" x14ac:dyDescent="0.25">
      <c r="E2954">
        <v>103218</v>
      </c>
      <c r="F2954" t="s">
        <v>21432</v>
      </c>
      <c r="H2954" s="107" t="s">
        <v>3846</v>
      </c>
      <c r="I2954" s="107" t="s">
        <v>14398</v>
      </c>
    </row>
    <row r="2955" spans="5:9" ht="15" x14ac:dyDescent="0.25">
      <c r="E2955">
        <v>103219</v>
      </c>
      <c r="F2955" t="s">
        <v>21433</v>
      </c>
      <c r="H2955" s="107" t="s">
        <v>3847</v>
      </c>
      <c r="I2955" s="107" t="s">
        <v>14399</v>
      </c>
    </row>
    <row r="2956" spans="5:9" ht="15" x14ac:dyDescent="0.25">
      <c r="E2956">
        <v>103220</v>
      </c>
      <c r="F2956" t="s">
        <v>21434</v>
      </c>
      <c r="H2956" s="107" t="s">
        <v>3848</v>
      </c>
      <c r="I2956" s="107" t="s">
        <v>14400</v>
      </c>
    </row>
    <row r="2957" spans="5:9" ht="15" x14ac:dyDescent="0.25">
      <c r="E2957">
        <v>103221</v>
      </c>
      <c r="F2957" t="s">
        <v>21435</v>
      </c>
      <c r="H2957" s="107" t="s">
        <v>3849</v>
      </c>
      <c r="I2957" s="107" t="s">
        <v>13588</v>
      </c>
    </row>
    <row r="2958" spans="5:9" ht="15" x14ac:dyDescent="0.25">
      <c r="E2958">
        <v>103222</v>
      </c>
      <c r="F2958" t="s">
        <v>21436</v>
      </c>
      <c r="H2958" s="107" t="s">
        <v>3850</v>
      </c>
      <c r="I2958" s="107" t="s">
        <v>14401</v>
      </c>
    </row>
    <row r="2959" spans="5:9" ht="15" x14ac:dyDescent="0.25">
      <c r="E2959">
        <v>103223</v>
      </c>
      <c r="F2959" t="s">
        <v>21437</v>
      </c>
      <c r="H2959" s="107" t="s">
        <v>3851</v>
      </c>
      <c r="I2959" s="107" t="s">
        <v>14402</v>
      </c>
    </row>
    <row r="2960" spans="5:9" ht="15" x14ac:dyDescent="0.25">
      <c r="E2960">
        <v>103224</v>
      </c>
      <c r="F2960" t="s">
        <v>21438</v>
      </c>
      <c r="H2960" s="107" t="s">
        <v>3852</v>
      </c>
      <c r="I2960" s="107" t="s">
        <v>14403</v>
      </c>
    </row>
    <row r="2961" spans="5:9" ht="15" x14ac:dyDescent="0.25">
      <c r="E2961">
        <v>103225</v>
      </c>
      <c r="F2961" t="s">
        <v>21439</v>
      </c>
      <c r="H2961" s="107" t="s">
        <v>3853</v>
      </c>
      <c r="I2961" s="107" t="s">
        <v>14404</v>
      </c>
    </row>
    <row r="2962" spans="5:9" ht="15" x14ac:dyDescent="0.25">
      <c r="E2962">
        <v>103226</v>
      </c>
      <c r="F2962" t="s">
        <v>21440</v>
      </c>
      <c r="H2962" s="107" t="s">
        <v>3854</v>
      </c>
      <c r="I2962" s="107" t="s">
        <v>3855</v>
      </c>
    </row>
    <row r="2963" spans="5:9" ht="15" x14ac:dyDescent="0.25">
      <c r="E2963">
        <v>103227</v>
      </c>
      <c r="F2963" t="s">
        <v>21441</v>
      </c>
      <c r="H2963" s="107" t="s">
        <v>3856</v>
      </c>
      <c r="I2963" s="107" t="s">
        <v>14405</v>
      </c>
    </row>
    <row r="2964" spans="5:9" ht="15" x14ac:dyDescent="0.25">
      <c r="E2964">
        <v>103228</v>
      </c>
      <c r="F2964" t="s">
        <v>21442</v>
      </c>
      <c r="H2964" s="107" t="s">
        <v>3857</v>
      </c>
      <c r="I2964" s="107" t="s">
        <v>14406</v>
      </c>
    </row>
    <row r="2965" spans="5:9" ht="15" x14ac:dyDescent="0.25">
      <c r="E2965">
        <v>103229</v>
      </c>
      <c r="F2965" t="s">
        <v>23902</v>
      </c>
      <c r="H2965" s="107" t="s">
        <v>3858</v>
      </c>
      <c r="I2965" s="107" t="s">
        <v>14407</v>
      </c>
    </row>
    <row r="2966" spans="5:9" ht="15" x14ac:dyDescent="0.25">
      <c r="E2966">
        <v>103230</v>
      </c>
      <c r="F2966" t="s">
        <v>21045</v>
      </c>
      <c r="H2966" s="107" t="s">
        <v>3859</v>
      </c>
      <c r="I2966" s="107" t="s">
        <v>14408</v>
      </c>
    </row>
    <row r="2967" spans="5:9" ht="15" x14ac:dyDescent="0.25">
      <c r="E2967">
        <v>103231</v>
      </c>
      <c r="F2967" t="s">
        <v>21443</v>
      </c>
      <c r="H2967" s="107" t="s">
        <v>3860</v>
      </c>
      <c r="I2967" s="107" t="s">
        <v>3861</v>
      </c>
    </row>
    <row r="2968" spans="5:9" ht="15" x14ac:dyDescent="0.25">
      <c r="E2968">
        <v>103232</v>
      </c>
      <c r="F2968" t="s">
        <v>21444</v>
      </c>
      <c r="H2968" s="107" t="s">
        <v>3862</v>
      </c>
      <c r="I2968" s="107" t="s">
        <v>14409</v>
      </c>
    </row>
    <row r="2969" spans="5:9" ht="15" x14ac:dyDescent="0.25">
      <c r="E2969">
        <v>103233</v>
      </c>
      <c r="F2969" t="s">
        <v>21445</v>
      </c>
      <c r="H2969" s="107" t="s">
        <v>3863</v>
      </c>
      <c r="I2969" s="107" t="s">
        <v>14410</v>
      </c>
    </row>
    <row r="2970" spans="5:9" ht="15" x14ac:dyDescent="0.25">
      <c r="E2970">
        <v>103234</v>
      </c>
      <c r="F2970" t="s">
        <v>21446</v>
      </c>
      <c r="H2970" s="107" t="s">
        <v>3864</v>
      </c>
      <c r="I2970" s="107" t="s">
        <v>14411</v>
      </c>
    </row>
    <row r="2971" spans="5:9" ht="15" x14ac:dyDescent="0.25">
      <c r="E2971">
        <v>103235</v>
      </c>
      <c r="F2971" t="s">
        <v>1707</v>
      </c>
      <c r="H2971" s="107" t="s">
        <v>3865</v>
      </c>
      <c r="I2971" s="107" t="s">
        <v>14412</v>
      </c>
    </row>
    <row r="2972" spans="5:9" ht="15" x14ac:dyDescent="0.25">
      <c r="E2972">
        <v>103236</v>
      </c>
      <c r="F2972" t="s">
        <v>11472</v>
      </c>
      <c r="H2972" s="107" t="s">
        <v>3866</v>
      </c>
      <c r="I2972" s="107" t="s">
        <v>14413</v>
      </c>
    </row>
    <row r="2973" spans="5:9" ht="15" x14ac:dyDescent="0.25">
      <c r="E2973">
        <v>103237</v>
      </c>
      <c r="F2973" t="s">
        <v>11473</v>
      </c>
      <c r="H2973" s="107" t="s">
        <v>3867</v>
      </c>
      <c r="I2973" s="107" t="s">
        <v>14414</v>
      </c>
    </row>
    <row r="2974" spans="5:9" ht="15" x14ac:dyDescent="0.25">
      <c r="E2974">
        <v>103238</v>
      </c>
      <c r="F2974" t="s">
        <v>11474</v>
      </c>
      <c r="H2974" s="107" t="s">
        <v>3868</v>
      </c>
      <c r="I2974" s="107" t="s">
        <v>14415</v>
      </c>
    </row>
    <row r="2975" spans="5:9" ht="15" x14ac:dyDescent="0.25">
      <c r="E2975">
        <v>103239</v>
      </c>
      <c r="F2975" t="s">
        <v>21447</v>
      </c>
      <c r="H2975" s="107" t="s">
        <v>3869</v>
      </c>
      <c r="I2975" s="107" t="s">
        <v>14416</v>
      </c>
    </row>
    <row r="2976" spans="5:9" ht="15" x14ac:dyDescent="0.25">
      <c r="E2976">
        <v>103240</v>
      </c>
      <c r="F2976" t="s">
        <v>21448</v>
      </c>
      <c r="H2976" s="107" t="s">
        <v>3870</v>
      </c>
      <c r="I2976" s="107" t="s">
        <v>14417</v>
      </c>
    </row>
    <row r="2977" spans="5:9" ht="15" x14ac:dyDescent="0.25">
      <c r="E2977">
        <v>103241</v>
      </c>
      <c r="F2977" t="s">
        <v>21449</v>
      </c>
      <c r="H2977" s="107" t="s">
        <v>3871</v>
      </c>
      <c r="I2977" s="107" t="s">
        <v>14418</v>
      </c>
    </row>
    <row r="2978" spans="5:9" ht="15" x14ac:dyDescent="0.25">
      <c r="E2978">
        <v>103242</v>
      </c>
      <c r="F2978" t="s">
        <v>21450</v>
      </c>
      <c r="H2978" s="107" t="s">
        <v>3872</v>
      </c>
      <c r="I2978" s="107" t="s">
        <v>14419</v>
      </c>
    </row>
    <row r="2979" spans="5:9" ht="15" x14ac:dyDescent="0.25">
      <c r="E2979">
        <v>103243</v>
      </c>
      <c r="F2979" t="s">
        <v>21451</v>
      </c>
      <c r="H2979" s="107" t="s">
        <v>3873</v>
      </c>
      <c r="I2979" s="107" t="s">
        <v>14420</v>
      </c>
    </row>
    <row r="2980" spans="5:9" ht="15" x14ac:dyDescent="0.25">
      <c r="E2980">
        <v>103244</v>
      </c>
      <c r="F2980" t="s">
        <v>23903</v>
      </c>
      <c r="H2980" s="107" t="s">
        <v>3874</v>
      </c>
      <c r="I2980" s="107" t="s">
        <v>14421</v>
      </c>
    </row>
    <row r="2981" spans="5:9" ht="15" x14ac:dyDescent="0.25">
      <c r="E2981">
        <v>103245</v>
      </c>
      <c r="F2981" t="s">
        <v>21452</v>
      </c>
      <c r="H2981" s="107" t="s">
        <v>3875</v>
      </c>
      <c r="I2981" s="107" t="s">
        <v>14422</v>
      </c>
    </row>
    <row r="2982" spans="5:9" ht="15" x14ac:dyDescent="0.25">
      <c r="E2982">
        <v>103246</v>
      </c>
      <c r="F2982" t="s">
        <v>21453</v>
      </c>
      <c r="H2982" s="107" t="s">
        <v>3876</v>
      </c>
      <c r="I2982" s="107" t="s">
        <v>14423</v>
      </c>
    </row>
    <row r="2983" spans="5:9" ht="15" x14ac:dyDescent="0.25">
      <c r="E2983">
        <v>103247</v>
      </c>
      <c r="F2983" t="s">
        <v>21454</v>
      </c>
      <c r="H2983" s="107" t="s">
        <v>3877</v>
      </c>
      <c r="I2983" s="107" t="s">
        <v>14424</v>
      </c>
    </row>
    <row r="2984" spans="5:9" ht="15" x14ac:dyDescent="0.25">
      <c r="E2984">
        <v>103248</v>
      </c>
      <c r="F2984" t="s">
        <v>21455</v>
      </c>
      <c r="H2984" s="107" t="s">
        <v>3878</v>
      </c>
      <c r="I2984" s="107" t="s">
        <v>14425</v>
      </c>
    </row>
    <row r="2985" spans="5:9" ht="15" x14ac:dyDescent="0.25">
      <c r="E2985">
        <v>103249</v>
      </c>
      <c r="F2985" t="s">
        <v>21456</v>
      </c>
      <c r="H2985" s="107" t="s">
        <v>3879</v>
      </c>
      <c r="I2985" s="107" t="s">
        <v>14426</v>
      </c>
    </row>
    <row r="2986" spans="5:9" ht="15" x14ac:dyDescent="0.25">
      <c r="E2986">
        <v>103250</v>
      </c>
      <c r="F2986" t="s">
        <v>21457</v>
      </c>
      <c r="H2986" s="107" t="s">
        <v>3880</v>
      </c>
      <c r="I2986" s="107" t="s">
        <v>14427</v>
      </c>
    </row>
    <row r="2987" spans="5:9" ht="15" x14ac:dyDescent="0.25">
      <c r="E2987">
        <v>103251</v>
      </c>
      <c r="F2987" t="s">
        <v>21458</v>
      </c>
      <c r="H2987" s="107" t="s">
        <v>3881</v>
      </c>
      <c r="I2987" s="107" t="s">
        <v>14428</v>
      </c>
    </row>
    <row r="2988" spans="5:9" ht="15" x14ac:dyDescent="0.25">
      <c r="E2988">
        <v>103252</v>
      </c>
      <c r="F2988" t="s">
        <v>21459</v>
      </c>
      <c r="H2988" s="107" t="s">
        <v>3882</v>
      </c>
      <c r="I2988" s="107" t="s">
        <v>14429</v>
      </c>
    </row>
    <row r="2989" spans="5:9" ht="15" x14ac:dyDescent="0.25">
      <c r="E2989">
        <v>103253</v>
      </c>
      <c r="F2989" t="s">
        <v>21460</v>
      </c>
      <c r="H2989" s="107" t="s">
        <v>3883</v>
      </c>
      <c r="I2989" s="107" t="s">
        <v>14430</v>
      </c>
    </row>
    <row r="2990" spans="5:9" ht="15" x14ac:dyDescent="0.25">
      <c r="E2990">
        <v>103254</v>
      </c>
      <c r="F2990" t="s">
        <v>18936</v>
      </c>
      <c r="H2990" s="107" t="s">
        <v>3884</v>
      </c>
      <c r="I2990" s="107" t="s">
        <v>14431</v>
      </c>
    </row>
    <row r="2991" spans="5:9" ht="15" x14ac:dyDescent="0.25">
      <c r="E2991">
        <v>103255</v>
      </c>
      <c r="F2991" t="s">
        <v>23904</v>
      </c>
      <c r="H2991" s="107" t="s">
        <v>3885</v>
      </c>
      <c r="I2991" s="107" t="s">
        <v>14432</v>
      </c>
    </row>
    <row r="2992" spans="5:9" ht="15" x14ac:dyDescent="0.25">
      <c r="E2992">
        <v>103256</v>
      </c>
      <c r="F2992" t="s">
        <v>23905</v>
      </c>
      <c r="H2992" s="107" t="s">
        <v>3886</v>
      </c>
      <c r="I2992" s="107" t="s">
        <v>14433</v>
      </c>
    </row>
    <row r="2993" spans="5:9" ht="15" x14ac:dyDescent="0.25">
      <c r="E2993">
        <v>103257</v>
      </c>
      <c r="F2993" t="s">
        <v>21461</v>
      </c>
      <c r="H2993" s="107" t="s">
        <v>3887</v>
      </c>
      <c r="I2993" s="107" t="s">
        <v>14434</v>
      </c>
    </row>
    <row r="2994" spans="5:9" ht="15" x14ac:dyDescent="0.25">
      <c r="E2994">
        <v>103258</v>
      </c>
      <c r="F2994" t="s">
        <v>21462</v>
      </c>
      <c r="H2994" s="107" t="s">
        <v>3888</v>
      </c>
      <c r="I2994" s="107" t="s">
        <v>14435</v>
      </c>
    </row>
    <row r="2995" spans="5:9" ht="15" x14ac:dyDescent="0.25">
      <c r="E2995">
        <v>103259</v>
      </c>
      <c r="F2995" t="s">
        <v>21463</v>
      </c>
      <c r="H2995" s="107" t="s">
        <v>3889</v>
      </c>
      <c r="I2995" s="107" t="s">
        <v>13230</v>
      </c>
    </row>
    <row r="2996" spans="5:9" ht="15" x14ac:dyDescent="0.25">
      <c r="E2996">
        <v>103260</v>
      </c>
      <c r="F2996" t="s">
        <v>21464</v>
      </c>
      <c r="H2996" s="107" t="s">
        <v>3890</v>
      </c>
      <c r="I2996" s="107" t="s">
        <v>14436</v>
      </c>
    </row>
    <row r="2997" spans="5:9" ht="15" x14ac:dyDescent="0.25">
      <c r="E2997">
        <v>103261</v>
      </c>
      <c r="F2997" t="s">
        <v>21465</v>
      </c>
      <c r="H2997" s="107" t="s">
        <v>3891</v>
      </c>
      <c r="I2997" s="107" t="s">
        <v>14437</v>
      </c>
    </row>
    <row r="2998" spans="5:9" ht="15" x14ac:dyDescent="0.25">
      <c r="E2998">
        <v>103262</v>
      </c>
      <c r="F2998" t="s">
        <v>21466</v>
      </c>
      <c r="H2998" s="107" t="s">
        <v>3892</v>
      </c>
      <c r="I2998" s="107" t="s">
        <v>14438</v>
      </c>
    </row>
    <row r="2999" spans="5:9" ht="15" x14ac:dyDescent="0.25">
      <c r="E2999">
        <v>103263</v>
      </c>
      <c r="F2999" t="s">
        <v>21467</v>
      </c>
      <c r="H2999" s="107" t="s">
        <v>3893</v>
      </c>
      <c r="I2999" s="107" t="s">
        <v>14439</v>
      </c>
    </row>
    <row r="3000" spans="5:9" ht="15" x14ac:dyDescent="0.25">
      <c r="E3000">
        <v>103264</v>
      </c>
      <c r="F3000" t="s">
        <v>21468</v>
      </c>
      <c r="H3000" s="107" t="s">
        <v>3894</v>
      </c>
      <c r="I3000" s="107" t="s">
        <v>12690</v>
      </c>
    </row>
    <row r="3001" spans="5:9" ht="15" x14ac:dyDescent="0.25">
      <c r="E3001">
        <v>103265</v>
      </c>
      <c r="F3001" t="s">
        <v>21469</v>
      </c>
      <c r="H3001" s="107" t="s">
        <v>3895</v>
      </c>
      <c r="I3001" s="107" t="s">
        <v>14440</v>
      </c>
    </row>
    <row r="3002" spans="5:9" ht="15" x14ac:dyDescent="0.25">
      <c r="E3002">
        <v>103266</v>
      </c>
      <c r="F3002" t="s">
        <v>21470</v>
      </c>
      <c r="H3002" s="107" t="s">
        <v>3896</v>
      </c>
      <c r="I3002" s="107" t="s">
        <v>14441</v>
      </c>
    </row>
    <row r="3003" spans="5:9" ht="15" x14ac:dyDescent="0.25">
      <c r="E3003">
        <v>103267</v>
      </c>
      <c r="F3003" t="s">
        <v>21471</v>
      </c>
      <c r="H3003" s="107" t="s">
        <v>3897</v>
      </c>
      <c r="I3003" s="107" t="s">
        <v>14442</v>
      </c>
    </row>
    <row r="3004" spans="5:9" ht="15" x14ac:dyDescent="0.25">
      <c r="E3004">
        <v>103268</v>
      </c>
      <c r="F3004" t="s">
        <v>21471</v>
      </c>
      <c r="H3004" s="107" t="s">
        <v>3898</v>
      </c>
      <c r="I3004" s="107" t="s">
        <v>14443</v>
      </c>
    </row>
    <row r="3005" spans="5:9" ht="15" x14ac:dyDescent="0.25">
      <c r="E3005">
        <v>103269</v>
      </c>
      <c r="F3005" t="s">
        <v>21472</v>
      </c>
      <c r="H3005" s="107" t="s">
        <v>3899</v>
      </c>
      <c r="I3005" s="107" t="s">
        <v>14444</v>
      </c>
    </row>
    <row r="3006" spans="5:9" ht="15" x14ac:dyDescent="0.25">
      <c r="E3006">
        <v>103270</v>
      </c>
      <c r="F3006" t="s">
        <v>21471</v>
      </c>
      <c r="H3006" s="107" t="s">
        <v>3900</v>
      </c>
      <c r="I3006" s="107" t="s">
        <v>14445</v>
      </c>
    </row>
    <row r="3007" spans="5:9" ht="15" x14ac:dyDescent="0.25">
      <c r="E3007">
        <v>103271</v>
      </c>
      <c r="F3007" t="s">
        <v>21473</v>
      </c>
      <c r="H3007" s="107" t="s">
        <v>3901</v>
      </c>
      <c r="I3007" s="107" t="s">
        <v>14446</v>
      </c>
    </row>
    <row r="3008" spans="5:9" ht="15" x14ac:dyDescent="0.25">
      <c r="E3008">
        <v>103272</v>
      </c>
      <c r="F3008" t="s">
        <v>21471</v>
      </c>
      <c r="H3008" s="107" t="s">
        <v>3902</v>
      </c>
      <c r="I3008" s="107" t="s">
        <v>14447</v>
      </c>
    </row>
    <row r="3009" spans="5:9" ht="15" x14ac:dyDescent="0.25">
      <c r="E3009">
        <v>103273</v>
      </c>
      <c r="F3009" t="s">
        <v>18958</v>
      </c>
      <c r="H3009" s="107" t="s">
        <v>3903</v>
      </c>
      <c r="I3009" s="107" t="s">
        <v>14448</v>
      </c>
    </row>
    <row r="3010" spans="5:9" ht="15" x14ac:dyDescent="0.25">
      <c r="E3010">
        <v>103274</v>
      </c>
      <c r="F3010" t="s">
        <v>23906</v>
      </c>
      <c r="H3010" s="107" t="s">
        <v>3904</v>
      </c>
      <c r="I3010" s="107" t="s">
        <v>14449</v>
      </c>
    </row>
    <row r="3011" spans="5:9" ht="15" x14ac:dyDescent="0.25">
      <c r="E3011">
        <v>103275</v>
      </c>
      <c r="F3011" t="s">
        <v>23907</v>
      </c>
      <c r="H3011" s="107" t="s">
        <v>3905</v>
      </c>
      <c r="I3011" s="107" t="s">
        <v>14450</v>
      </c>
    </row>
    <row r="3012" spans="5:9" ht="15" x14ac:dyDescent="0.25">
      <c r="E3012">
        <v>103276</v>
      </c>
      <c r="F3012" t="s">
        <v>21474</v>
      </c>
      <c r="H3012" s="107" t="s">
        <v>3906</v>
      </c>
      <c r="I3012" s="107" t="s">
        <v>14451</v>
      </c>
    </row>
    <row r="3013" spans="5:9" ht="15" x14ac:dyDescent="0.25">
      <c r="E3013">
        <v>103277</v>
      </c>
      <c r="F3013" t="s">
        <v>21475</v>
      </c>
      <c r="H3013" s="107" t="s">
        <v>3907</v>
      </c>
      <c r="I3013" s="107" t="s">
        <v>14452</v>
      </c>
    </row>
    <row r="3014" spans="5:9" ht="15" x14ac:dyDescent="0.25">
      <c r="E3014">
        <v>103278</v>
      </c>
      <c r="F3014" t="s">
        <v>23908</v>
      </c>
      <c r="H3014" s="107" t="s">
        <v>3908</v>
      </c>
      <c r="I3014" s="107" t="s">
        <v>14453</v>
      </c>
    </row>
    <row r="3015" spans="5:9" ht="15" x14ac:dyDescent="0.25">
      <c r="E3015">
        <v>103279</v>
      </c>
      <c r="F3015" t="s">
        <v>21476</v>
      </c>
      <c r="H3015" s="107" t="s">
        <v>3909</v>
      </c>
      <c r="I3015" s="107" t="s">
        <v>14454</v>
      </c>
    </row>
    <row r="3016" spans="5:9" ht="15" x14ac:dyDescent="0.25">
      <c r="E3016">
        <v>103280</v>
      </c>
      <c r="F3016" t="s">
        <v>21477</v>
      </c>
      <c r="H3016" s="107" t="s">
        <v>3910</v>
      </c>
      <c r="I3016" s="107" t="s">
        <v>14455</v>
      </c>
    </row>
    <row r="3017" spans="5:9" ht="15" x14ac:dyDescent="0.25">
      <c r="E3017">
        <v>103281</v>
      </c>
      <c r="F3017" t="s">
        <v>21478</v>
      </c>
      <c r="H3017" s="107" t="s">
        <v>3911</v>
      </c>
      <c r="I3017" s="107" t="s">
        <v>14456</v>
      </c>
    </row>
    <row r="3018" spans="5:9" ht="15" x14ac:dyDescent="0.25">
      <c r="E3018">
        <v>103282</v>
      </c>
      <c r="F3018" t="s">
        <v>11475</v>
      </c>
      <c r="H3018" s="107" t="s">
        <v>3912</v>
      </c>
      <c r="I3018" s="107" t="s">
        <v>14457</v>
      </c>
    </row>
    <row r="3019" spans="5:9" ht="15" x14ac:dyDescent="0.25">
      <c r="E3019">
        <v>103283</v>
      </c>
      <c r="F3019" t="s">
        <v>20876</v>
      </c>
      <c r="H3019" s="107" t="s">
        <v>3913</v>
      </c>
      <c r="I3019" s="107" t="s">
        <v>3914</v>
      </c>
    </row>
    <row r="3020" spans="5:9" ht="15" x14ac:dyDescent="0.25">
      <c r="E3020">
        <v>103284</v>
      </c>
      <c r="F3020" t="s">
        <v>21479</v>
      </c>
      <c r="H3020" s="107" t="s">
        <v>3915</v>
      </c>
      <c r="I3020" s="107" t="s">
        <v>3916</v>
      </c>
    </row>
    <row r="3021" spans="5:9" ht="15" x14ac:dyDescent="0.25">
      <c r="E3021">
        <v>103285</v>
      </c>
      <c r="F3021" t="s">
        <v>21480</v>
      </c>
      <c r="H3021" s="107" t="s">
        <v>3917</v>
      </c>
      <c r="I3021" s="107" t="s">
        <v>13710</v>
      </c>
    </row>
    <row r="3022" spans="5:9" ht="15" x14ac:dyDescent="0.25">
      <c r="E3022">
        <v>103286</v>
      </c>
      <c r="F3022" t="s">
        <v>21481</v>
      </c>
      <c r="H3022" s="107" t="s">
        <v>3918</v>
      </c>
      <c r="I3022" s="107" t="s">
        <v>13716</v>
      </c>
    </row>
    <row r="3023" spans="5:9" ht="15" x14ac:dyDescent="0.25">
      <c r="E3023">
        <v>103287</v>
      </c>
      <c r="F3023" t="s">
        <v>21482</v>
      </c>
      <c r="H3023" s="107" t="s">
        <v>3919</v>
      </c>
      <c r="I3023" s="107" t="s">
        <v>13729</v>
      </c>
    </row>
    <row r="3024" spans="5:9" ht="15" x14ac:dyDescent="0.25">
      <c r="E3024">
        <v>103288</v>
      </c>
      <c r="F3024" t="s">
        <v>21483</v>
      </c>
      <c r="H3024" s="107" t="s">
        <v>3920</v>
      </c>
      <c r="I3024" s="107" t="s">
        <v>14367</v>
      </c>
    </row>
    <row r="3025" spans="5:9" ht="15" x14ac:dyDescent="0.25">
      <c r="E3025">
        <v>103289</v>
      </c>
      <c r="F3025" t="s">
        <v>21484</v>
      </c>
      <c r="H3025" s="107" t="s">
        <v>3921</v>
      </c>
      <c r="I3025" s="107" t="s">
        <v>23009</v>
      </c>
    </row>
    <row r="3026" spans="5:9" ht="15" x14ac:dyDescent="0.25">
      <c r="E3026">
        <v>103290</v>
      </c>
      <c r="F3026" t="s">
        <v>21485</v>
      </c>
      <c r="H3026" s="107" t="s">
        <v>3922</v>
      </c>
      <c r="I3026" s="107" t="s">
        <v>14458</v>
      </c>
    </row>
    <row r="3027" spans="5:9" ht="15" x14ac:dyDescent="0.25">
      <c r="E3027">
        <v>103291</v>
      </c>
      <c r="F3027" t="s">
        <v>21486</v>
      </c>
      <c r="H3027" s="107" t="s">
        <v>3923</v>
      </c>
      <c r="I3027" s="107" t="s">
        <v>14459</v>
      </c>
    </row>
    <row r="3028" spans="5:9" ht="15" x14ac:dyDescent="0.25">
      <c r="E3028">
        <v>103292</v>
      </c>
      <c r="F3028" t="s">
        <v>21487</v>
      </c>
      <c r="H3028" s="107" t="s">
        <v>3924</v>
      </c>
      <c r="I3028" s="107" t="s">
        <v>14460</v>
      </c>
    </row>
    <row r="3029" spans="5:9" ht="15" x14ac:dyDescent="0.25">
      <c r="E3029">
        <v>103293</v>
      </c>
      <c r="F3029" t="s">
        <v>11476</v>
      </c>
      <c r="H3029" s="107" t="s">
        <v>3925</v>
      </c>
      <c r="I3029" s="107" t="s">
        <v>14461</v>
      </c>
    </row>
    <row r="3030" spans="5:9" ht="15" x14ac:dyDescent="0.25">
      <c r="E3030">
        <v>103294</v>
      </c>
      <c r="F3030" t="s">
        <v>21488</v>
      </c>
      <c r="H3030" s="107" t="s">
        <v>3926</v>
      </c>
      <c r="I3030" s="107" t="s">
        <v>14462</v>
      </c>
    </row>
    <row r="3031" spans="5:9" ht="15" x14ac:dyDescent="0.25">
      <c r="E3031">
        <v>103295</v>
      </c>
      <c r="F3031" t="s">
        <v>21489</v>
      </c>
      <c r="H3031" s="107" t="s">
        <v>3927</v>
      </c>
      <c r="I3031" s="107" t="s">
        <v>14463</v>
      </c>
    </row>
    <row r="3032" spans="5:9" ht="15" x14ac:dyDescent="0.25">
      <c r="E3032">
        <v>103296</v>
      </c>
      <c r="F3032" t="s">
        <v>21490</v>
      </c>
      <c r="H3032" s="107" t="s">
        <v>3928</v>
      </c>
      <c r="I3032" s="107" t="s">
        <v>14464</v>
      </c>
    </row>
    <row r="3033" spans="5:9" ht="15" x14ac:dyDescent="0.25">
      <c r="E3033">
        <v>103297</v>
      </c>
      <c r="F3033" t="s">
        <v>6660</v>
      </c>
      <c r="H3033" s="107" t="s">
        <v>3929</v>
      </c>
      <c r="I3033" s="107" t="s">
        <v>14465</v>
      </c>
    </row>
    <row r="3034" spans="5:9" ht="15" x14ac:dyDescent="0.25">
      <c r="E3034">
        <v>103298</v>
      </c>
      <c r="F3034" t="s">
        <v>11477</v>
      </c>
      <c r="H3034" s="107" t="s">
        <v>3930</v>
      </c>
      <c r="I3034" s="107" t="s">
        <v>14466</v>
      </c>
    </row>
    <row r="3035" spans="5:9" ht="15" x14ac:dyDescent="0.25">
      <c r="E3035">
        <v>103299</v>
      </c>
      <c r="F3035" t="s">
        <v>11478</v>
      </c>
      <c r="H3035" s="107" t="s">
        <v>3931</v>
      </c>
      <c r="I3035" s="107" t="s">
        <v>14467</v>
      </c>
    </row>
    <row r="3036" spans="5:9" ht="15" x14ac:dyDescent="0.25">
      <c r="E3036">
        <v>103300</v>
      </c>
      <c r="F3036" t="s">
        <v>21491</v>
      </c>
      <c r="H3036" s="107" t="s">
        <v>3932</v>
      </c>
      <c r="I3036" s="107" t="s">
        <v>14468</v>
      </c>
    </row>
    <row r="3037" spans="5:9" ht="15" x14ac:dyDescent="0.25">
      <c r="E3037">
        <v>103301</v>
      </c>
      <c r="F3037" t="s">
        <v>21492</v>
      </c>
      <c r="H3037" s="107" t="s">
        <v>3933</v>
      </c>
      <c r="I3037" s="107" t="s">
        <v>14469</v>
      </c>
    </row>
    <row r="3038" spans="5:9" ht="15" x14ac:dyDescent="0.25">
      <c r="E3038">
        <v>103302</v>
      </c>
      <c r="F3038" t="s">
        <v>21493</v>
      </c>
      <c r="H3038" s="107" t="s">
        <v>3934</v>
      </c>
      <c r="I3038" s="107" t="s">
        <v>14470</v>
      </c>
    </row>
    <row r="3039" spans="5:9" ht="15" x14ac:dyDescent="0.25">
      <c r="E3039">
        <v>103303</v>
      </c>
      <c r="F3039" t="s">
        <v>21494</v>
      </c>
      <c r="H3039" s="107" t="s">
        <v>3935</v>
      </c>
      <c r="I3039" s="107" t="s">
        <v>14471</v>
      </c>
    </row>
    <row r="3040" spans="5:9" ht="15" x14ac:dyDescent="0.25">
      <c r="E3040">
        <v>103304</v>
      </c>
      <c r="F3040" t="s">
        <v>21495</v>
      </c>
      <c r="H3040" s="107" t="s">
        <v>3936</v>
      </c>
      <c r="I3040" s="107" t="s">
        <v>14472</v>
      </c>
    </row>
    <row r="3041" spans="5:9" ht="15" x14ac:dyDescent="0.25">
      <c r="E3041">
        <v>103305</v>
      </c>
      <c r="F3041" t="s">
        <v>21496</v>
      </c>
      <c r="H3041" s="107" t="s">
        <v>3937</v>
      </c>
      <c r="I3041" s="107" t="s">
        <v>14473</v>
      </c>
    </row>
    <row r="3042" spans="5:9" ht="15" x14ac:dyDescent="0.25">
      <c r="E3042">
        <v>103306</v>
      </c>
      <c r="F3042" t="s">
        <v>21497</v>
      </c>
      <c r="H3042" s="107" t="s">
        <v>3938</v>
      </c>
      <c r="I3042" s="107" t="s">
        <v>13539</v>
      </c>
    </row>
    <row r="3043" spans="5:9" ht="15" x14ac:dyDescent="0.25">
      <c r="E3043">
        <v>103307</v>
      </c>
      <c r="F3043" t="s">
        <v>21498</v>
      </c>
      <c r="H3043" s="107" t="s">
        <v>3939</v>
      </c>
      <c r="I3043" s="107" t="s">
        <v>14474</v>
      </c>
    </row>
    <row r="3044" spans="5:9" ht="15" x14ac:dyDescent="0.25">
      <c r="E3044">
        <v>103308</v>
      </c>
      <c r="F3044" t="s">
        <v>21499</v>
      </c>
      <c r="H3044" s="107" t="s">
        <v>3940</v>
      </c>
      <c r="I3044" s="107" t="s">
        <v>3941</v>
      </c>
    </row>
    <row r="3045" spans="5:9" ht="15" x14ac:dyDescent="0.25">
      <c r="E3045">
        <v>103309</v>
      </c>
      <c r="F3045" t="s">
        <v>21500</v>
      </c>
      <c r="H3045" s="107" t="s">
        <v>3942</v>
      </c>
      <c r="I3045" s="107" t="s">
        <v>14475</v>
      </c>
    </row>
    <row r="3046" spans="5:9" ht="15" x14ac:dyDescent="0.25">
      <c r="E3046">
        <v>103310</v>
      </c>
      <c r="F3046" t="s">
        <v>21501</v>
      </c>
      <c r="H3046" s="107" t="s">
        <v>3943</v>
      </c>
      <c r="I3046" s="107" t="s">
        <v>14476</v>
      </c>
    </row>
    <row r="3047" spans="5:9" ht="15" x14ac:dyDescent="0.25">
      <c r="E3047">
        <v>103311</v>
      </c>
      <c r="F3047" t="s">
        <v>21502</v>
      </c>
      <c r="H3047" s="107" t="s">
        <v>3944</v>
      </c>
      <c r="I3047" s="107" t="s">
        <v>14477</v>
      </c>
    </row>
    <row r="3048" spans="5:9" ht="15" x14ac:dyDescent="0.25">
      <c r="E3048">
        <v>103312</v>
      </c>
      <c r="F3048" t="s">
        <v>23909</v>
      </c>
      <c r="H3048" s="107" t="s">
        <v>3945</v>
      </c>
      <c r="I3048" s="107" t="s">
        <v>14478</v>
      </c>
    </row>
    <row r="3049" spans="5:9" ht="15" x14ac:dyDescent="0.25">
      <c r="E3049">
        <v>103313</v>
      </c>
      <c r="F3049" t="s">
        <v>21503</v>
      </c>
      <c r="H3049" s="107" t="s">
        <v>3946</v>
      </c>
      <c r="I3049" s="107" t="s">
        <v>14479</v>
      </c>
    </row>
    <row r="3050" spans="5:9" ht="15" x14ac:dyDescent="0.25">
      <c r="E3050">
        <v>103314</v>
      </c>
      <c r="F3050" t="s">
        <v>69</v>
      </c>
      <c r="H3050" s="107" t="s">
        <v>3947</v>
      </c>
      <c r="I3050" s="107" t="s">
        <v>14480</v>
      </c>
    </row>
    <row r="3051" spans="5:9" ht="15" x14ac:dyDescent="0.25">
      <c r="E3051">
        <v>103316</v>
      </c>
      <c r="F3051" t="s">
        <v>21504</v>
      </c>
      <c r="H3051" s="107" t="s">
        <v>3948</v>
      </c>
      <c r="I3051" s="107" t="s">
        <v>14481</v>
      </c>
    </row>
    <row r="3052" spans="5:9" ht="15" x14ac:dyDescent="0.25">
      <c r="E3052">
        <v>103317</v>
      </c>
      <c r="F3052" t="s">
        <v>20900</v>
      </c>
      <c r="H3052" s="107" t="s">
        <v>3949</v>
      </c>
      <c r="I3052" s="107" t="s">
        <v>14482</v>
      </c>
    </row>
    <row r="3053" spans="5:9" ht="15" x14ac:dyDescent="0.25">
      <c r="E3053">
        <v>103318</v>
      </c>
      <c r="F3053" t="s">
        <v>21505</v>
      </c>
      <c r="H3053" s="107" t="s">
        <v>3950</v>
      </c>
      <c r="I3053" s="107" t="s">
        <v>14483</v>
      </c>
    </row>
    <row r="3054" spans="5:9" ht="15" x14ac:dyDescent="0.25">
      <c r="E3054">
        <v>103319</v>
      </c>
      <c r="F3054" t="s">
        <v>21506</v>
      </c>
      <c r="H3054" s="107" t="s">
        <v>3951</v>
      </c>
      <c r="I3054" s="107" t="s">
        <v>23010</v>
      </c>
    </row>
    <row r="3055" spans="5:9" ht="15" x14ac:dyDescent="0.25">
      <c r="E3055">
        <v>103320</v>
      </c>
      <c r="F3055" t="s">
        <v>21507</v>
      </c>
      <c r="H3055" s="107" t="s">
        <v>3952</v>
      </c>
      <c r="I3055" s="107" t="s">
        <v>14484</v>
      </c>
    </row>
    <row r="3056" spans="5:9" ht="15" x14ac:dyDescent="0.25">
      <c r="E3056">
        <v>103321</v>
      </c>
      <c r="F3056" t="s">
        <v>21508</v>
      </c>
      <c r="H3056" s="107" t="s">
        <v>3953</v>
      </c>
      <c r="I3056" s="107" t="s">
        <v>14485</v>
      </c>
    </row>
    <row r="3057" spans="5:9" ht="15" x14ac:dyDescent="0.25">
      <c r="E3057">
        <v>103321</v>
      </c>
      <c r="F3057" t="s">
        <v>21508</v>
      </c>
      <c r="H3057" s="107" t="s">
        <v>3954</v>
      </c>
      <c r="I3057" s="107" t="s">
        <v>14486</v>
      </c>
    </row>
    <row r="3058" spans="5:9" ht="15" x14ac:dyDescent="0.25">
      <c r="E3058">
        <v>103322</v>
      </c>
      <c r="F3058" t="s">
        <v>21509</v>
      </c>
      <c r="H3058" s="107" t="s">
        <v>3955</v>
      </c>
      <c r="I3058" s="107" t="s">
        <v>14487</v>
      </c>
    </row>
    <row r="3059" spans="5:9" ht="15" x14ac:dyDescent="0.25">
      <c r="E3059">
        <v>103323</v>
      </c>
      <c r="F3059" t="s">
        <v>21510</v>
      </c>
      <c r="H3059" s="107" t="s">
        <v>3956</v>
      </c>
      <c r="I3059" s="107" t="s">
        <v>14488</v>
      </c>
    </row>
    <row r="3060" spans="5:9" ht="15" x14ac:dyDescent="0.25">
      <c r="E3060">
        <v>103324</v>
      </c>
      <c r="F3060" t="s">
        <v>21511</v>
      </c>
      <c r="H3060" s="107" t="s">
        <v>3957</v>
      </c>
      <c r="I3060" s="107" t="s">
        <v>14489</v>
      </c>
    </row>
    <row r="3061" spans="5:9" ht="15" x14ac:dyDescent="0.25">
      <c r="E3061">
        <v>103325</v>
      </c>
      <c r="F3061" t="s">
        <v>21512</v>
      </c>
      <c r="H3061" s="107" t="s">
        <v>3958</v>
      </c>
      <c r="I3061" s="107" t="s">
        <v>14490</v>
      </c>
    </row>
    <row r="3062" spans="5:9" ht="15" x14ac:dyDescent="0.25">
      <c r="E3062">
        <v>103326</v>
      </c>
      <c r="F3062" t="s">
        <v>21513</v>
      </c>
      <c r="H3062" s="107" t="s">
        <v>3959</v>
      </c>
      <c r="I3062" s="107" t="s">
        <v>14491</v>
      </c>
    </row>
    <row r="3063" spans="5:9" ht="15" x14ac:dyDescent="0.25">
      <c r="E3063">
        <v>103327</v>
      </c>
      <c r="F3063" t="s">
        <v>11479</v>
      </c>
      <c r="H3063" s="107" t="s">
        <v>3960</v>
      </c>
      <c r="I3063" s="107" t="s">
        <v>14492</v>
      </c>
    </row>
    <row r="3064" spans="5:9" ht="15" x14ac:dyDescent="0.25">
      <c r="E3064">
        <v>103328</v>
      </c>
      <c r="F3064" t="s">
        <v>21514</v>
      </c>
      <c r="H3064" s="107" t="s">
        <v>3961</v>
      </c>
      <c r="I3064" s="107" t="s">
        <v>14493</v>
      </c>
    </row>
    <row r="3065" spans="5:9" ht="15" x14ac:dyDescent="0.25">
      <c r="E3065">
        <v>103329</v>
      </c>
      <c r="F3065" t="s">
        <v>11480</v>
      </c>
      <c r="H3065" s="107" t="s">
        <v>3962</v>
      </c>
      <c r="I3065" s="107" t="s">
        <v>14494</v>
      </c>
    </row>
    <row r="3066" spans="5:9" ht="15" x14ac:dyDescent="0.25">
      <c r="E3066">
        <v>103330</v>
      </c>
      <c r="F3066" t="s">
        <v>11481</v>
      </c>
      <c r="H3066" s="107" t="s">
        <v>3963</v>
      </c>
      <c r="I3066" s="107" t="s">
        <v>14495</v>
      </c>
    </row>
    <row r="3067" spans="5:9" ht="15" x14ac:dyDescent="0.25">
      <c r="E3067">
        <v>103331</v>
      </c>
      <c r="F3067" t="s">
        <v>11482</v>
      </c>
      <c r="H3067" s="107" t="s">
        <v>3964</v>
      </c>
      <c r="I3067" s="107" t="s">
        <v>14496</v>
      </c>
    </row>
    <row r="3068" spans="5:9" ht="15" x14ac:dyDescent="0.25">
      <c r="E3068">
        <v>103332</v>
      </c>
      <c r="F3068" t="s">
        <v>11483</v>
      </c>
      <c r="H3068" s="107" t="s">
        <v>3965</v>
      </c>
      <c r="I3068" s="107" t="s">
        <v>14497</v>
      </c>
    </row>
    <row r="3069" spans="5:9" ht="15" x14ac:dyDescent="0.25">
      <c r="E3069">
        <v>103333</v>
      </c>
      <c r="F3069" t="s">
        <v>21515</v>
      </c>
      <c r="H3069" s="107" t="s">
        <v>3966</v>
      </c>
      <c r="I3069" s="107" t="s">
        <v>14498</v>
      </c>
    </row>
    <row r="3070" spans="5:9" ht="15" x14ac:dyDescent="0.25">
      <c r="E3070">
        <v>103334</v>
      </c>
      <c r="F3070" t="s">
        <v>11484</v>
      </c>
      <c r="H3070" s="107" t="s">
        <v>3967</v>
      </c>
      <c r="I3070" s="107" t="s">
        <v>14499</v>
      </c>
    </row>
    <row r="3071" spans="5:9" ht="15" x14ac:dyDescent="0.25">
      <c r="E3071">
        <v>103335</v>
      </c>
      <c r="F3071" t="s">
        <v>21516</v>
      </c>
      <c r="H3071" s="107" t="s">
        <v>3968</v>
      </c>
      <c r="I3071" s="107" t="s">
        <v>14500</v>
      </c>
    </row>
    <row r="3072" spans="5:9" ht="15" x14ac:dyDescent="0.25">
      <c r="E3072">
        <v>103336</v>
      </c>
      <c r="F3072" t="s">
        <v>21517</v>
      </c>
      <c r="H3072" s="107" t="s">
        <v>3969</v>
      </c>
      <c r="I3072" s="107" t="s">
        <v>14501</v>
      </c>
    </row>
    <row r="3073" spans="5:9" ht="15" x14ac:dyDescent="0.25">
      <c r="E3073">
        <v>103337</v>
      </c>
      <c r="F3073" t="s">
        <v>11485</v>
      </c>
      <c r="H3073" s="107" t="s">
        <v>3970</v>
      </c>
      <c r="I3073" s="107" t="s">
        <v>14502</v>
      </c>
    </row>
    <row r="3074" spans="5:9" ht="15" x14ac:dyDescent="0.25">
      <c r="E3074">
        <v>103338</v>
      </c>
      <c r="F3074" t="s">
        <v>21518</v>
      </c>
      <c r="H3074" s="107" t="s">
        <v>3971</v>
      </c>
      <c r="I3074" s="107" t="s">
        <v>14503</v>
      </c>
    </row>
    <row r="3075" spans="5:9" ht="15" x14ac:dyDescent="0.25">
      <c r="E3075">
        <v>103339</v>
      </c>
      <c r="F3075" t="s">
        <v>21519</v>
      </c>
      <c r="H3075" s="107" t="s">
        <v>3972</v>
      </c>
      <c r="I3075" s="107" t="s">
        <v>14504</v>
      </c>
    </row>
    <row r="3076" spans="5:9" ht="15" x14ac:dyDescent="0.25">
      <c r="E3076">
        <v>103340</v>
      </c>
      <c r="F3076" t="s">
        <v>21520</v>
      </c>
      <c r="H3076" s="107" t="s">
        <v>3973</v>
      </c>
      <c r="I3076" s="107" t="s">
        <v>14505</v>
      </c>
    </row>
    <row r="3077" spans="5:9" ht="15" x14ac:dyDescent="0.25">
      <c r="E3077">
        <v>103341</v>
      </c>
      <c r="F3077" t="s">
        <v>21521</v>
      </c>
      <c r="H3077" s="107" t="s">
        <v>3974</v>
      </c>
      <c r="I3077" s="107" t="s">
        <v>14506</v>
      </c>
    </row>
    <row r="3078" spans="5:9" ht="15" x14ac:dyDescent="0.25">
      <c r="E3078">
        <v>103342</v>
      </c>
      <c r="F3078" t="s">
        <v>21522</v>
      </c>
      <c r="H3078" s="107" t="s">
        <v>3975</v>
      </c>
      <c r="I3078" s="107" t="s">
        <v>14507</v>
      </c>
    </row>
    <row r="3079" spans="5:9" ht="15" x14ac:dyDescent="0.25">
      <c r="E3079">
        <v>103343</v>
      </c>
      <c r="F3079" t="s">
        <v>21523</v>
      </c>
      <c r="H3079" s="107" t="s">
        <v>3976</v>
      </c>
      <c r="I3079" s="107" t="s">
        <v>14508</v>
      </c>
    </row>
    <row r="3080" spans="5:9" ht="15" x14ac:dyDescent="0.25">
      <c r="E3080">
        <v>103344</v>
      </c>
      <c r="F3080" t="s">
        <v>21524</v>
      </c>
      <c r="H3080" s="107" t="s">
        <v>3977</v>
      </c>
      <c r="I3080" s="107" t="s">
        <v>14509</v>
      </c>
    </row>
    <row r="3081" spans="5:9" ht="15" x14ac:dyDescent="0.25">
      <c r="E3081">
        <v>103345</v>
      </c>
      <c r="F3081" t="s">
        <v>21525</v>
      </c>
      <c r="H3081" s="107" t="s">
        <v>3978</v>
      </c>
      <c r="I3081" s="107" t="s">
        <v>14510</v>
      </c>
    </row>
    <row r="3082" spans="5:9" ht="15" x14ac:dyDescent="0.25">
      <c r="E3082">
        <v>103346</v>
      </c>
      <c r="F3082" t="s">
        <v>11486</v>
      </c>
      <c r="H3082" s="107" t="s">
        <v>3979</v>
      </c>
      <c r="I3082" s="107" t="s">
        <v>14511</v>
      </c>
    </row>
    <row r="3083" spans="5:9" ht="15" x14ac:dyDescent="0.25">
      <c r="E3083">
        <v>103347</v>
      </c>
      <c r="F3083" t="s">
        <v>1732</v>
      </c>
      <c r="H3083" s="107" t="s">
        <v>3980</v>
      </c>
      <c r="I3083" s="107" t="s">
        <v>14512</v>
      </c>
    </row>
    <row r="3084" spans="5:9" ht="15" x14ac:dyDescent="0.25">
      <c r="E3084">
        <v>103348</v>
      </c>
      <c r="F3084" t="s">
        <v>21526</v>
      </c>
      <c r="H3084" s="107" t="s">
        <v>3981</v>
      </c>
      <c r="I3084" s="107" t="s">
        <v>14513</v>
      </c>
    </row>
    <row r="3085" spans="5:9" ht="15" x14ac:dyDescent="0.25">
      <c r="E3085">
        <v>103349</v>
      </c>
      <c r="F3085" t="s">
        <v>23910</v>
      </c>
      <c r="H3085" s="107" t="s">
        <v>3982</v>
      </c>
      <c r="I3085" s="107" t="s">
        <v>14514</v>
      </c>
    </row>
    <row r="3086" spans="5:9" ht="15" x14ac:dyDescent="0.25">
      <c r="E3086">
        <v>103350</v>
      </c>
      <c r="F3086" t="s">
        <v>21527</v>
      </c>
      <c r="H3086" s="107" t="s">
        <v>3983</v>
      </c>
      <c r="I3086" s="107" t="s">
        <v>14515</v>
      </c>
    </row>
    <row r="3087" spans="5:9" ht="15" x14ac:dyDescent="0.25">
      <c r="E3087">
        <v>103351</v>
      </c>
      <c r="F3087" t="s">
        <v>21528</v>
      </c>
      <c r="H3087" s="107" t="s">
        <v>3984</v>
      </c>
      <c r="I3087" s="107" t="s">
        <v>14516</v>
      </c>
    </row>
    <row r="3088" spans="5:9" ht="15" x14ac:dyDescent="0.25">
      <c r="E3088">
        <v>103352</v>
      </c>
      <c r="F3088" t="s">
        <v>21529</v>
      </c>
      <c r="H3088" s="107" t="s">
        <v>3985</v>
      </c>
      <c r="I3088" s="107" t="s">
        <v>14517</v>
      </c>
    </row>
    <row r="3089" spans="5:9" ht="15" x14ac:dyDescent="0.25">
      <c r="E3089">
        <v>103353</v>
      </c>
      <c r="F3089" t="s">
        <v>21530</v>
      </c>
      <c r="H3089" s="107" t="s">
        <v>3986</v>
      </c>
      <c r="I3089" s="107" t="s">
        <v>14518</v>
      </c>
    </row>
    <row r="3090" spans="5:9" ht="15" x14ac:dyDescent="0.25">
      <c r="E3090">
        <v>103354</v>
      </c>
      <c r="F3090" t="s">
        <v>21531</v>
      </c>
      <c r="H3090" s="107" t="s">
        <v>3987</v>
      </c>
      <c r="I3090" s="107" t="s">
        <v>14519</v>
      </c>
    </row>
    <row r="3091" spans="5:9" ht="15" x14ac:dyDescent="0.25">
      <c r="E3091">
        <v>103355</v>
      </c>
      <c r="F3091" t="s">
        <v>23911</v>
      </c>
      <c r="H3091" s="107" t="s">
        <v>3988</v>
      </c>
      <c r="I3091" s="107" t="s">
        <v>14520</v>
      </c>
    </row>
    <row r="3092" spans="5:9" ht="15" x14ac:dyDescent="0.25">
      <c r="E3092">
        <v>103356</v>
      </c>
      <c r="F3092" t="s">
        <v>23912</v>
      </c>
      <c r="H3092" s="107" t="s">
        <v>3989</v>
      </c>
      <c r="I3092" s="107" t="s">
        <v>14521</v>
      </c>
    </row>
    <row r="3093" spans="5:9" ht="15" x14ac:dyDescent="0.25">
      <c r="E3093">
        <v>103357</v>
      </c>
      <c r="F3093" t="s">
        <v>21532</v>
      </c>
      <c r="H3093" s="107" t="s">
        <v>3990</v>
      </c>
      <c r="I3093" s="107" t="s">
        <v>14522</v>
      </c>
    </row>
    <row r="3094" spans="5:9" ht="15" x14ac:dyDescent="0.25">
      <c r="E3094">
        <v>103358</v>
      </c>
      <c r="F3094" t="s">
        <v>21533</v>
      </c>
      <c r="H3094" s="107" t="s">
        <v>3991</v>
      </c>
      <c r="I3094" s="107" t="s">
        <v>3992</v>
      </c>
    </row>
    <row r="3095" spans="5:9" ht="15" x14ac:dyDescent="0.25">
      <c r="E3095">
        <v>103359</v>
      </c>
      <c r="F3095" t="s">
        <v>21534</v>
      </c>
      <c r="H3095" s="107" t="s">
        <v>3993</v>
      </c>
      <c r="I3095" s="107" t="s">
        <v>3994</v>
      </c>
    </row>
    <row r="3096" spans="5:9" ht="15" x14ac:dyDescent="0.25">
      <c r="E3096">
        <v>103360</v>
      </c>
      <c r="F3096" t="s">
        <v>21206</v>
      </c>
      <c r="H3096" s="107" t="s">
        <v>3995</v>
      </c>
      <c r="I3096" s="107" t="s">
        <v>3996</v>
      </c>
    </row>
    <row r="3097" spans="5:9" ht="15" x14ac:dyDescent="0.25">
      <c r="E3097">
        <v>103361</v>
      </c>
      <c r="F3097" t="s">
        <v>21535</v>
      </c>
      <c r="H3097" s="107" t="s">
        <v>3997</v>
      </c>
      <c r="I3097" s="107" t="s">
        <v>3998</v>
      </c>
    </row>
    <row r="3098" spans="5:9" ht="15" x14ac:dyDescent="0.25">
      <c r="E3098">
        <v>103362</v>
      </c>
      <c r="F3098" t="s">
        <v>21536</v>
      </c>
      <c r="H3098" s="107" t="s">
        <v>3999</v>
      </c>
      <c r="I3098" s="107" t="s">
        <v>4000</v>
      </c>
    </row>
    <row r="3099" spans="5:9" ht="15" x14ac:dyDescent="0.25">
      <c r="E3099">
        <v>103363</v>
      </c>
      <c r="F3099" t="s">
        <v>21537</v>
      </c>
      <c r="H3099" s="107" t="s">
        <v>4001</v>
      </c>
      <c r="I3099" s="107" t="s">
        <v>4002</v>
      </c>
    </row>
    <row r="3100" spans="5:9" ht="15" x14ac:dyDescent="0.25">
      <c r="E3100">
        <v>103364</v>
      </c>
      <c r="F3100" t="s">
        <v>21538</v>
      </c>
      <c r="H3100" s="107" t="s">
        <v>4003</v>
      </c>
      <c r="I3100" s="107" t="s">
        <v>4004</v>
      </c>
    </row>
    <row r="3101" spans="5:9" ht="15" x14ac:dyDescent="0.25">
      <c r="E3101">
        <v>103365</v>
      </c>
      <c r="F3101" t="s">
        <v>21539</v>
      </c>
      <c r="H3101" s="107" t="s">
        <v>4005</v>
      </c>
      <c r="I3101" s="107" t="s">
        <v>4006</v>
      </c>
    </row>
    <row r="3102" spans="5:9" ht="15" x14ac:dyDescent="0.25">
      <c r="E3102">
        <v>103366</v>
      </c>
      <c r="F3102" t="s">
        <v>21540</v>
      </c>
      <c r="H3102" s="107" t="s">
        <v>4007</v>
      </c>
      <c r="I3102" s="107" t="s">
        <v>4008</v>
      </c>
    </row>
    <row r="3103" spans="5:9" ht="15" x14ac:dyDescent="0.25">
      <c r="E3103">
        <v>103367</v>
      </c>
      <c r="F3103" t="s">
        <v>21541</v>
      </c>
      <c r="H3103" s="107" t="s">
        <v>4009</v>
      </c>
      <c r="I3103" s="107" t="s">
        <v>4010</v>
      </c>
    </row>
    <row r="3104" spans="5:9" ht="15" x14ac:dyDescent="0.25">
      <c r="E3104">
        <v>103368</v>
      </c>
      <c r="F3104" t="s">
        <v>21542</v>
      </c>
      <c r="H3104" s="107" t="s">
        <v>4011</v>
      </c>
      <c r="I3104" s="107" t="s">
        <v>4012</v>
      </c>
    </row>
    <row r="3105" spans="5:9" ht="15" x14ac:dyDescent="0.25">
      <c r="E3105">
        <v>103369</v>
      </c>
      <c r="F3105" t="s">
        <v>21543</v>
      </c>
      <c r="H3105" s="107" t="s">
        <v>4013</v>
      </c>
      <c r="I3105" s="107" t="s">
        <v>4014</v>
      </c>
    </row>
    <row r="3106" spans="5:9" ht="15" x14ac:dyDescent="0.25">
      <c r="E3106">
        <v>103370</v>
      </c>
      <c r="F3106" t="s">
        <v>21544</v>
      </c>
      <c r="H3106" s="107" t="s">
        <v>4015</v>
      </c>
      <c r="I3106" s="107" t="s">
        <v>14523</v>
      </c>
    </row>
    <row r="3107" spans="5:9" ht="15" x14ac:dyDescent="0.25">
      <c r="E3107">
        <v>103371</v>
      </c>
      <c r="F3107" t="s">
        <v>21545</v>
      </c>
      <c r="H3107" s="107" t="s">
        <v>4016</v>
      </c>
      <c r="I3107" s="107" t="s">
        <v>14524</v>
      </c>
    </row>
    <row r="3108" spans="5:9" ht="15" x14ac:dyDescent="0.25">
      <c r="E3108">
        <v>103372</v>
      </c>
      <c r="F3108" t="s">
        <v>23913</v>
      </c>
      <c r="H3108" s="107" t="s">
        <v>4017</v>
      </c>
      <c r="I3108" s="107" t="s">
        <v>14525</v>
      </c>
    </row>
    <row r="3109" spans="5:9" ht="15" x14ac:dyDescent="0.25">
      <c r="E3109">
        <v>103373</v>
      </c>
      <c r="F3109" t="s">
        <v>23914</v>
      </c>
      <c r="H3109" s="107" t="s">
        <v>4018</v>
      </c>
      <c r="I3109" s="107" t="s">
        <v>14526</v>
      </c>
    </row>
    <row r="3110" spans="5:9" ht="15" x14ac:dyDescent="0.25">
      <c r="E3110">
        <v>103374</v>
      </c>
      <c r="F3110" t="s">
        <v>21546</v>
      </c>
      <c r="H3110" s="107" t="s">
        <v>4019</v>
      </c>
      <c r="I3110" s="107" t="s">
        <v>14527</v>
      </c>
    </row>
    <row r="3111" spans="5:9" ht="15" x14ac:dyDescent="0.25">
      <c r="E3111">
        <v>103375</v>
      </c>
      <c r="F3111" t="s">
        <v>21547</v>
      </c>
      <c r="H3111" s="107" t="s">
        <v>4020</v>
      </c>
      <c r="I3111" s="107" t="s">
        <v>14528</v>
      </c>
    </row>
    <row r="3112" spans="5:9" ht="15" x14ac:dyDescent="0.25">
      <c r="E3112">
        <v>103376</v>
      </c>
      <c r="F3112" t="s">
        <v>21548</v>
      </c>
      <c r="H3112" s="107" t="s">
        <v>4021</v>
      </c>
      <c r="I3112" s="107" t="s">
        <v>14529</v>
      </c>
    </row>
    <row r="3113" spans="5:9" ht="15" x14ac:dyDescent="0.25">
      <c r="E3113">
        <v>103377</v>
      </c>
      <c r="F3113" t="s">
        <v>21549</v>
      </c>
      <c r="H3113" s="107" t="s">
        <v>4022</v>
      </c>
      <c r="I3113" s="107" t="s">
        <v>14391</v>
      </c>
    </row>
    <row r="3114" spans="5:9" ht="15" x14ac:dyDescent="0.25">
      <c r="E3114">
        <v>103378</v>
      </c>
      <c r="F3114" t="s">
        <v>21550</v>
      </c>
      <c r="H3114" s="107" t="s">
        <v>4023</v>
      </c>
      <c r="I3114" s="107" t="s">
        <v>14530</v>
      </c>
    </row>
    <row r="3115" spans="5:9" ht="15" x14ac:dyDescent="0.25">
      <c r="E3115">
        <v>103379</v>
      </c>
      <c r="F3115" t="s">
        <v>20218</v>
      </c>
      <c r="H3115" s="107" t="s">
        <v>4024</v>
      </c>
      <c r="I3115" s="107" t="s">
        <v>14531</v>
      </c>
    </row>
    <row r="3116" spans="5:9" ht="15" x14ac:dyDescent="0.25">
      <c r="E3116">
        <v>103380</v>
      </c>
      <c r="F3116" t="s">
        <v>21551</v>
      </c>
      <c r="H3116" s="107" t="s">
        <v>4025</v>
      </c>
      <c r="I3116" s="107" t="s">
        <v>14532</v>
      </c>
    </row>
    <row r="3117" spans="5:9" ht="15" x14ac:dyDescent="0.25">
      <c r="E3117">
        <v>103381</v>
      </c>
      <c r="F3117" t="s">
        <v>21552</v>
      </c>
      <c r="H3117" s="107" t="s">
        <v>4026</v>
      </c>
      <c r="I3117" s="107" t="s">
        <v>14533</v>
      </c>
    </row>
    <row r="3118" spans="5:9" ht="15" x14ac:dyDescent="0.25">
      <c r="E3118">
        <v>103382</v>
      </c>
      <c r="F3118" t="s">
        <v>11412</v>
      </c>
      <c r="H3118" s="107" t="s">
        <v>4027</v>
      </c>
      <c r="I3118" s="107" t="s">
        <v>14534</v>
      </c>
    </row>
    <row r="3119" spans="5:9" ht="15" x14ac:dyDescent="0.25">
      <c r="E3119">
        <v>103383</v>
      </c>
      <c r="F3119" t="s">
        <v>23915</v>
      </c>
      <c r="H3119" s="107" t="s">
        <v>4028</v>
      </c>
      <c r="I3119" s="107" t="s">
        <v>14535</v>
      </c>
    </row>
    <row r="3120" spans="5:9" ht="15" x14ac:dyDescent="0.25">
      <c r="E3120">
        <v>103384</v>
      </c>
      <c r="F3120" t="s">
        <v>21553</v>
      </c>
      <c r="H3120" s="107" t="s">
        <v>4029</v>
      </c>
      <c r="I3120" s="107" t="s">
        <v>4030</v>
      </c>
    </row>
    <row r="3121" spans="5:9" ht="15" x14ac:dyDescent="0.25">
      <c r="E3121">
        <v>103385</v>
      </c>
      <c r="F3121" t="s">
        <v>21554</v>
      </c>
      <c r="H3121" s="107" t="s">
        <v>4031</v>
      </c>
      <c r="I3121" s="107" t="s">
        <v>14536</v>
      </c>
    </row>
    <row r="3122" spans="5:9" ht="15" x14ac:dyDescent="0.25">
      <c r="E3122">
        <v>103386</v>
      </c>
      <c r="F3122" t="s">
        <v>21555</v>
      </c>
      <c r="H3122" s="107" t="s">
        <v>4032</v>
      </c>
      <c r="I3122" s="107" t="s">
        <v>4033</v>
      </c>
    </row>
    <row r="3123" spans="5:9" ht="15" x14ac:dyDescent="0.25">
      <c r="E3123">
        <v>103387</v>
      </c>
      <c r="F3123" t="s">
        <v>21556</v>
      </c>
      <c r="H3123" s="107" t="s">
        <v>4034</v>
      </c>
      <c r="I3123" s="107" t="s">
        <v>4035</v>
      </c>
    </row>
    <row r="3124" spans="5:9" ht="15" x14ac:dyDescent="0.25">
      <c r="E3124">
        <v>103388</v>
      </c>
      <c r="F3124" t="s">
        <v>21557</v>
      </c>
      <c r="H3124" s="107" t="s">
        <v>4036</v>
      </c>
      <c r="I3124" s="107" t="s">
        <v>4037</v>
      </c>
    </row>
    <row r="3125" spans="5:9" ht="15" x14ac:dyDescent="0.25">
      <c r="E3125">
        <v>103389</v>
      </c>
      <c r="F3125" t="s">
        <v>21558</v>
      </c>
      <c r="H3125" s="107" t="s">
        <v>4038</v>
      </c>
      <c r="I3125" s="107" t="s">
        <v>14537</v>
      </c>
    </row>
    <row r="3126" spans="5:9" ht="15" x14ac:dyDescent="0.25">
      <c r="E3126">
        <v>103390</v>
      </c>
      <c r="F3126" t="s">
        <v>21559</v>
      </c>
      <c r="H3126" s="107" t="s">
        <v>4039</v>
      </c>
      <c r="I3126" s="107" t="s">
        <v>14538</v>
      </c>
    </row>
    <row r="3127" spans="5:9" ht="15" x14ac:dyDescent="0.25">
      <c r="E3127">
        <v>103391</v>
      </c>
      <c r="F3127" t="s">
        <v>21560</v>
      </c>
      <c r="H3127" s="107" t="s">
        <v>4040</v>
      </c>
      <c r="I3127" s="107" t="s">
        <v>14539</v>
      </c>
    </row>
    <row r="3128" spans="5:9" ht="15" x14ac:dyDescent="0.25">
      <c r="E3128">
        <v>103392</v>
      </c>
      <c r="F3128" t="s">
        <v>21561</v>
      </c>
      <c r="H3128" s="107" t="s">
        <v>4041</v>
      </c>
      <c r="I3128" s="107" t="s">
        <v>14540</v>
      </c>
    </row>
    <row r="3129" spans="5:9" ht="15" x14ac:dyDescent="0.25">
      <c r="E3129">
        <v>103393</v>
      </c>
      <c r="F3129" t="s">
        <v>21562</v>
      </c>
      <c r="H3129" s="107" t="s">
        <v>4042</v>
      </c>
      <c r="I3129" s="107" t="s">
        <v>4043</v>
      </c>
    </row>
    <row r="3130" spans="5:9" ht="15" x14ac:dyDescent="0.25">
      <c r="E3130">
        <v>103394</v>
      </c>
      <c r="F3130" t="s">
        <v>21563</v>
      </c>
      <c r="H3130" s="107" t="s">
        <v>4044</v>
      </c>
      <c r="I3130" s="107" t="s">
        <v>14541</v>
      </c>
    </row>
    <row r="3131" spans="5:9" ht="15" x14ac:dyDescent="0.25">
      <c r="E3131">
        <v>103395</v>
      </c>
      <c r="F3131" t="s">
        <v>21564</v>
      </c>
      <c r="H3131" s="107" t="s">
        <v>4045</v>
      </c>
      <c r="I3131" s="107" t="s">
        <v>14542</v>
      </c>
    </row>
    <row r="3132" spans="5:9" ht="15" x14ac:dyDescent="0.25">
      <c r="E3132">
        <v>103396</v>
      </c>
      <c r="F3132" t="s">
        <v>21565</v>
      </c>
      <c r="H3132" s="107" t="s">
        <v>4046</v>
      </c>
      <c r="I3132" s="107" t="s">
        <v>14543</v>
      </c>
    </row>
    <row r="3133" spans="5:9" ht="15" x14ac:dyDescent="0.25">
      <c r="E3133">
        <v>103397</v>
      </c>
      <c r="F3133" t="s">
        <v>21566</v>
      </c>
      <c r="H3133" s="107" t="s">
        <v>4047</v>
      </c>
      <c r="I3133" s="107" t="s">
        <v>14544</v>
      </c>
    </row>
    <row r="3134" spans="5:9" ht="15" x14ac:dyDescent="0.25">
      <c r="E3134">
        <v>103398</v>
      </c>
      <c r="F3134" t="s">
        <v>21567</v>
      </c>
      <c r="H3134" s="107" t="s">
        <v>4048</v>
      </c>
      <c r="I3134" s="107" t="s">
        <v>14545</v>
      </c>
    </row>
    <row r="3135" spans="5:9" ht="15" x14ac:dyDescent="0.25">
      <c r="E3135">
        <v>103399</v>
      </c>
      <c r="F3135" t="s">
        <v>21568</v>
      </c>
      <c r="H3135" s="107" t="s">
        <v>4049</v>
      </c>
      <c r="I3135" s="107" t="s">
        <v>14546</v>
      </c>
    </row>
    <row r="3136" spans="5:9" ht="15" x14ac:dyDescent="0.25">
      <c r="E3136">
        <v>103400</v>
      </c>
      <c r="F3136" t="s">
        <v>21569</v>
      </c>
      <c r="H3136" s="107" t="s">
        <v>4050</v>
      </c>
      <c r="I3136" s="107" t="s">
        <v>14547</v>
      </c>
    </row>
    <row r="3137" spans="5:9" ht="15" x14ac:dyDescent="0.25">
      <c r="E3137">
        <v>103401</v>
      </c>
      <c r="F3137" t="s">
        <v>21570</v>
      </c>
      <c r="H3137" s="107" t="s">
        <v>4051</v>
      </c>
      <c r="I3137" s="107" t="s">
        <v>14548</v>
      </c>
    </row>
    <row r="3138" spans="5:9" ht="15" x14ac:dyDescent="0.25">
      <c r="E3138">
        <v>103402</v>
      </c>
      <c r="F3138" t="s">
        <v>21571</v>
      </c>
      <c r="H3138" s="107" t="s">
        <v>4052</v>
      </c>
      <c r="I3138" s="107" t="s">
        <v>14549</v>
      </c>
    </row>
    <row r="3139" spans="5:9" ht="15" x14ac:dyDescent="0.25">
      <c r="E3139">
        <v>103403</v>
      </c>
      <c r="F3139" t="s">
        <v>21572</v>
      </c>
      <c r="H3139" s="107" t="s">
        <v>4053</v>
      </c>
      <c r="I3139" s="107" t="s">
        <v>14550</v>
      </c>
    </row>
    <row r="3140" spans="5:9" ht="15" x14ac:dyDescent="0.25">
      <c r="E3140">
        <v>103404</v>
      </c>
      <c r="F3140" t="s">
        <v>21573</v>
      </c>
      <c r="H3140" s="107" t="s">
        <v>4054</v>
      </c>
      <c r="I3140" s="107" t="s">
        <v>14551</v>
      </c>
    </row>
    <row r="3141" spans="5:9" ht="15" x14ac:dyDescent="0.25">
      <c r="E3141">
        <v>103405</v>
      </c>
      <c r="F3141" t="s">
        <v>21574</v>
      </c>
      <c r="H3141" s="107" t="s">
        <v>4055</v>
      </c>
      <c r="I3141" s="107" t="s">
        <v>14552</v>
      </c>
    </row>
    <row r="3142" spans="5:9" ht="15" x14ac:dyDescent="0.25">
      <c r="E3142">
        <v>103406</v>
      </c>
      <c r="F3142" t="s">
        <v>21575</v>
      </c>
      <c r="H3142" s="107" t="s">
        <v>4056</v>
      </c>
      <c r="I3142" s="107" t="s">
        <v>14553</v>
      </c>
    </row>
    <row r="3143" spans="5:9" ht="15" x14ac:dyDescent="0.25">
      <c r="E3143">
        <v>103407</v>
      </c>
      <c r="F3143" t="s">
        <v>21576</v>
      </c>
      <c r="H3143" s="107" t="s">
        <v>4057</v>
      </c>
      <c r="I3143" s="107" t="s">
        <v>14554</v>
      </c>
    </row>
    <row r="3144" spans="5:9" ht="15" x14ac:dyDescent="0.25">
      <c r="E3144">
        <v>103408</v>
      </c>
      <c r="F3144" t="s">
        <v>23916</v>
      </c>
      <c r="H3144" s="107" t="s">
        <v>4058</v>
      </c>
      <c r="I3144" s="107" t="s">
        <v>14555</v>
      </c>
    </row>
    <row r="3145" spans="5:9" ht="15" x14ac:dyDescent="0.25">
      <c r="E3145">
        <v>103409</v>
      </c>
      <c r="F3145" t="s">
        <v>21577</v>
      </c>
      <c r="H3145" s="107" t="s">
        <v>4059</v>
      </c>
      <c r="I3145" s="107" t="s">
        <v>14556</v>
      </c>
    </row>
    <row r="3146" spans="5:9" ht="15" x14ac:dyDescent="0.25">
      <c r="E3146">
        <v>103410</v>
      </c>
      <c r="F3146" t="s">
        <v>21578</v>
      </c>
      <c r="H3146" s="107" t="s">
        <v>4060</v>
      </c>
      <c r="I3146" s="107" t="s">
        <v>14557</v>
      </c>
    </row>
    <row r="3147" spans="5:9" ht="15" x14ac:dyDescent="0.25">
      <c r="E3147">
        <v>103411</v>
      </c>
      <c r="F3147" t="s">
        <v>21579</v>
      </c>
      <c r="H3147" s="107" t="s">
        <v>4061</v>
      </c>
      <c r="I3147" s="107" t="s">
        <v>14558</v>
      </c>
    </row>
    <row r="3148" spans="5:9" ht="15" x14ac:dyDescent="0.25">
      <c r="E3148">
        <v>103412</v>
      </c>
      <c r="F3148" t="s">
        <v>23917</v>
      </c>
      <c r="H3148" s="107" t="s">
        <v>4062</v>
      </c>
      <c r="I3148" s="107" t="s">
        <v>14559</v>
      </c>
    </row>
    <row r="3149" spans="5:9" ht="15" x14ac:dyDescent="0.25">
      <c r="E3149">
        <v>103413</v>
      </c>
      <c r="F3149" t="s">
        <v>23918</v>
      </c>
      <c r="H3149" s="107" t="s">
        <v>4063</v>
      </c>
      <c r="I3149" s="107" t="s">
        <v>14560</v>
      </c>
    </row>
    <row r="3150" spans="5:9" ht="15" x14ac:dyDescent="0.25">
      <c r="E3150">
        <v>103414</v>
      </c>
      <c r="F3150" t="s">
        <v>23919</v>
      </c>
      <c r="H3150" s="107" t="s">
        <v>4064</v>
      </c>
      <c r="I3150" s="107" t="s">
        <v>14561</v>
      </c>
    </row>
    <row r="3151" spans="5:9" ht="15" x14ac:dyDescent="0.25">
      <c r="E3151">
        <v>103415</v>
      </c>
      <c r="F3151" t="s">
        <v>23920</v>
      </c>
      <c r="H3151" s="107" t="s">
        <v>4065</v>
      </c>
      <c r="I3151" s="107" t="s">
        <v>14562</v>
      </c>
    </row>
    <row r="3152" spans="5:9" ht="15" x14ac:dyDescent="0.25">
      <c r="E3152">
        <v>103416</v>
      </c>
      <c r="F3152" t="s">
        <v>23921</v>
      </c>
      <c r="H3152" s="107" t="s">
        <v>4066</v>
      </c>
      <c r="I3152" s="107" t="s">
        <v>14563</v>
      </c>
    </row>
    <row r="3153" spans="5:9" ht="15" x14ac:dyDescent="0.25">
      <c r="E3153">
        <v>103417</v>
      </c>
      <c r="F3153" t="s">
        <v>21580</v>
      </c>
      <c r="H3153" s="107" t="s">
        <v>4067</v>
      </c>
      <c r="I3153" s="107" t="s">
        <v>4068</v>
      </c>
    </row>
    <row r="3154" spans="5:9" ht="15" x14ac:dyDescent="0.25">
      <c r="E3154">
        <v>103418</v>
      </c>
      <c r="F3154" t="s">
        <v>21581</v>
      </c>
      <c r="H3154" s="107" t="s">
        <v>4069</v>
      </c>
      <c r="I3154" s="107" t="s">
        <v>14564</v>
      </c>
    </row>
    <row r="3155" spans="5:9" ht="15" x14ac:dyDescent="0.25">
      <c r="E3155">
        <v>103419</v>
      </c>
      <c r="F3155" t="s">
        <v>21582</v>
      </c>
      <c r="H3155" s="107" t="s">
        <v>4070</v>
      </c>
      <c r="I3155" s="107" t="s">
        <v>14565</v>
      </c>
    </row>
    <row r="3156" spans="5:9" ht="15" x14ac:dyDescent="0.25">
      <c r="E3156">
        <v>103420</v>
      </c>
      <c r="F3156" t="s">
        <v>21583</v>
      </c>
      <c r="H3156" s="107" t="s">
        <v>4071</v>
      </c>
      <c r="I3156" s="107" t="s">
        <v>14566</v>
      </c>
    </row>
    <row r="3157" spans="5:9" ht="15" x14ac:dyDescent="0.25">
      <c r="E3157">
        <v>103421</v>
      </c>
      <c r="F3157" t="s">
        <v>21584</v>
      </c>
      <c r="H3157" s="107" t="s">
        <v>4072</v>
      </c>
      <c r="I3157" s="107" t="s">
        <v>14567</v>
      </c>
    </row>
    <row r="3158" spans="5:9" ht="15" x14ac:dyDescent="0.25">
      <c r="E3158">
        <v>103422</v>
      </c>
      <c r="F3158" t="s">
        <v>21585</v>
      </c>
      <c r="H3158" s="107" t="s">
        <v>4073</v>
      </c>
      <c r="I3158" s="107" t="s">
        <v>14568</v>
      </c>
    </row>
    <row r="3159" spans="5:9" ht="15" x14ac:dyDescent="0.25">
      <c r="E3159">
        <v>103423</v>
      </c>
      <c r="F3159" t="s">
        <v>21586</v>
      </c>
      <c r="H3159" s="107" t="s">
        <v>4074</v>
      </c>
      <c r="I3159" s="107" t="s">
        <v>14569</v>
      </c>
    </row>
    <row r="3160" spans="5:9" ht="15" x14ac:dyDescent="0.25">
      <c r="E3160">
        <v>103424</v>
      </c>
      <c r="F3160" t="s">
        <v>21587</v>
      </c>
      <c r="H3160" s="107" t="s">
        <v>4075</v>
      </c>
      <c r="I3160" s="107" t="s">
        <v>14570</v>
      </c>
    </row>
    <row r="3161" spans="5:9" ht="15" x14ac:dyDescent="0.25">
      <c r="E3161">
        <v>103425</v>
      </c>
      <c r="F3161" t="s">
        <v>21588</v>
      </c>
      <c r="H3161" s="107" t="s">
        <v>4076</v>
      </c>
      <c r="I3161" s="107" t="s">
        <v>14571</v>
      </c>
    </row>
    <row r="3162" spans="5:9" ht="15" x14ac:dyDescent="0.25">
      <c r="E3162">
        <v>103426</v>
      </c>
      <c r="F3162" t="s">
        <v>21589</v>
      </c>
      <c r="H3162" s="107" t="s">
        <v>4077</v>
      </c>
      <c r="I3162" s="107" t="s">
        <v>14572</v>
      </c>
    </row>
    <row r="3163" spans="5:9" ht="15" x14ac:dyDescent="0.25">
      <c r="E3163">
        <v>103427</v>
      </c>
      <c r="F3163" t="s">
        <v>21590</v>
      </c>
      <c r="H3163" s="107" t="s">
        <v>4078</v>
      </c>
      <c r="I3163" s="107" t="s">
        <v>4079</v>
      </c>
    </row>
    <row r="3164" spans="5:9" ht="15" x14ac:dyDescent="0.25">
      <c r="E3164">
        <v>103428</v>
      </c>
      <c r="F3164" t="s">
        <v>21591</v>
      </c>
      <c r="H3164" s="107" t="s">
        <v>4080</v>
      </c>
      <c r="I3164" s="107" t="s">
        <v>4081</v>
      </c>
    </row>
    <row r="3165" spans="5:9" ht="15" x14ac:dyDescent="0.25">
      <c r="E3165">
        <v>103429</v>
      </c>
      <c r="F3165" t="s">
        <v>1787</v>
      </c>
      <c r="H3165" s="107" t="s">
        <v>4082</v>
      </c>
      <c r="I3165" s="107" t="s">
        <v>4083</v>
      </c>
    </row>
    <row r="3166" spans="5:9" ht="15" x14ac:dyDescent="0.25">
      <c r="E3166">
        <v>103430</v>
      </c>
      <c r="F3166" t="s">
        <v>1790</v>
      </c>
      <c r="H3166" s="107" t="s">
        <v>4084</v>
      </c>
      <c r="I3166" s="107" t="s">
        <v>4085</v>
      </c>
    </row>
    <row r="3167" spans="5:9" ht="15" x14ac:dyDescent="0.25">
      <c r="E3167">
        <v>103431</v>
      </c>
      <c r="F3167" t="s">
        <v>1793</v>
      </c>
      <c r="H3167" s="107" t="s">
        <v>4086</v>
      </c>
      <c r="I3167" s="107" t="s">
        <v>4087</v>
      </c>
    </row>
    <row r="3168" spans="5:9" ht="15" x14ac:dyDescent="0.25">
      <c r="E3168">
        <v>103432</v>
      </c>
      <c r="F3168" t="s">
        <v>11487</v>
      </c>
      <c r="H3168" s="107" t="s">
        <v>4088</v>
      </c>
      <c r="I3168" s="107" t="s">
        <v>4089</v>
      </c>
    </row>
    <row r="3169" spans="5:9" ht="15" x14ac:dyDescent="0.25">
      <c r="E3169">
        <v>103433</v>
      </c>
      <c r="F3169" t="s">
        <v>1798</v>
      </c>
      <c r="H3169" s="107" t="s">
        <v>4090</v>
      </c>
      <c r="I3169" s="107" t="s">
        <v>4091</v>
      </c>
    </row>
    <row r="3170" spans="5:9" ht="15" x14ac:dyDescent="0.25">
      <c r="E3170">
        <v>103434</v>
      </c>
      <c r="F3170" t="s">
        <v>1801</v>
      </c>
      <c r="H3170" s="107" t="s">
        <v>4092</v>
      </c>
      <c r="I3170" s="107" t="s">
        <v>4093</v>
      </c>
    </row>
    <row r="3171" spans="5:9" ht="15" x14ac:dyDescent="0.25">
      <c r="E3171">
        <v>103435</v>
      </c>
      <c r="F3171" t="s">
        <v>1804</v>
      </c>
      <c r="H3171" s="107" t="s">
        <v>4094</v>
      </c>
      <c r="I3171" s="107" t="s">
        <v>4095</v>
      </c>
    </row>
    <row r="3172" spans="5:9" ht="15" x14ac:dyDescent="0.25">
      <c r="E3172">
        <v>103436</v>
      </c>
      <c r="F3172" t="s">
        <v>1807</v>
      </c>
      <c r="H3172" s="107" t="s">
        <v>4096</v>
      </c>
      <c r="I3172" s="107" t="s">
        <v>4097</v>
      </c>
    </row>
    <row r="3173" spans="5:9" ht="15" x14ac:dyDescent="0.25">
      <c r="E3173">
        <v>103437</v>
      </c>
      <c r="F3173" t="s">
        <v>1810</v>
      </c>
      <c r="H3173" s="107" t="s">
        <v>4098</v>
      </c>
      <c r="I3173" s="107" t="s">
        <v>4099</v>
      </c>
    </row>
    <row r="3174" spans="5:9" ht="15" x14ac:dyDescent="0.25">
      <c r="E3174">
        <v>103438</v>
      </c>
      <c r="F3174" t="s">
        <v>1813</v>
      </c>
      <c r="H3174" s="107" t="s">
        <v>4100</v>
      </c>
      <c r="I3174" s="107" t="s">
        <v>4101</v>
      </c>
    </row>
    <row r="3175" spans="5:9" ht="15" x14ac:dyDescent="0.25">
      <c r="E3175">
        <v>103439</v>
      </c>
      <c r="F3175" t="s">
        <v>1816</v>
      </c>
      <c r="H3175" s="107" t="s">
        <v>4102</v>
      </c>
      <c r="I3175" s="107" t="s">
        <v>4103</v>
      </c>
    </row>
    <row r="3176" spans="5:9" ht="15" x14ac:dyDescent="0.25">
      <c r="E3176">
        <v>103440</v>
      </c>
      <c r="F3176" t="s">
        <v>1819</v>
      </c>
      <c r="H3176" s="107" t="s">
        <v>4104</v>
      </c>
      <c r="I3176" s="107" t="s">
        <v>4105</v>
      </c>
    </row>
    <row r="3177" spans="5:9" ht="15" x14ac:dyDescent="0.25">
      <c r="E3177">
        <v>103441</v>
      </c>
      <c r="F3177" t="s">
        <v>1822</v>
      </c>
      <c r="H3177" s="107" t="s">
        <v>4106</v>
      </c>
      <c r="I3177" s="107" t="s">
        <v>4107</v>
      </c>
    </row>
    <row r="3178" spans="5:9" ht="15" x14ac:dyDescent="0.25">
      <c r="E3178">
        <v>103442</v>
      </c>
      <c r="F3178" t="s">
        <v>21592</v>
      </c>
      <c r="H3178" s="107" t="s">
        <v>4108</v>
      </c>
      <c r="I3178" s="107" t="s">
        <v>4109</v>
      </c>
    </row>
    <row r="3179" spans="5:9" ht="15" x14ac:dyDescent="0.25">
      <c r="E3179">
        <v>103443</v>
      </c>
      <c r="F3179" t="s">
        <v>23922</v>
      </c>
      <c r="H3179" s="107" t="s">
        <v>4110</v>
      </c>
      <c r="I3179" s="107" t="s">
        <v>4111</v>
      </c>
    </row>
    <row r="3180" spans="5:9" ht="15" x14ac:dyDescent="0.25">
      <c r="E3180">
        <v>103444</v>
      </c>
      <c r="F3180" t="s">
        <v>23923</v>
      </c>
      <c r="H3180" s="107" t="s">
        <v>4112</v>
      </c>
      <c r="I3180" s="107" t="s">
        <v>4113</v>
      </c>
    </row>
    <row r="3181" spans="5:9" ht="15" x14ac:dyDescent="0.25">
      <c r="E3181">
        <v>103445</v>
      </c>
      <c r="F3181" t="s">
        <v>19486</v>
      </c>
      <c r="H3181" s="107" t="s">
        <v>4114</v>
      </c>
      <c r="I3181" s="107" t="s">
        <v>4115</v>
      </c>
    </row>
    <row r="3182" spans="5:9" ht="15" x14ac:dyDescent="0.25">
      <c r="E3182">
        <v>103446</v>
      </c>
      <c r="F3182" t="s">
        <v>23924</v>
      </c>
      <c r="H3182" s="107" t="s">
        <v>4116</v>
      </c>
      <c r="I3182" s="107" t="s">
        <v>4117</v>
      </c>
    </row>
    <row r="3183" spans="5:9" ht="15" x14ac:dyDescent="0.25">
      <c r="E3183">
        <v>103447</v>
      </c>
      <c r="F3183" t="s">
        <v>21593</v>
      </c>
      <c r="H3183" s="107" t="s">
        <v>4118</v>
      </c>
      <c r="I3183" s="107" t="s">
        <v>4119</v>
      </c>
    </row>
    <row r="3184" spans="5:9" ht="15" x14ac:dyDescent="0.25">
      <c r="E3184">
        <v>103448</v>
      </c>
      <c r="F3184" t="s">
        <v>21594</v>
      </c>
      <c r="H3184" s="107" t="s">
        <v>4120</v>
      </c>
      <c r="I3184" s="107" t="s">
        <v>4121</v>
      </c>
    </row>
    <row r="3185" spans="5:9" ht="15" x14ac:dyDescent="0.25">
      <c r="E3185">
        <v>103449</v>
      </c>
      <c r="F3185" t="s">
        <v>1827</v>
      </c>
      <c r="H3185" s="107" t="s">
        <v>4122</v>
      </c>
      <c r="I3185" s="107" t="s">
        <v>4123</v>
      </c>
    </row>
    <row r="3186" spans="5:9" ht="15" x14ac:dyDescent="0.25">
      <c r="E3186">
        <v>103450</v>
      </c>
      <c r="F3186" t="s">
        <v>1830</v>
      </c>
      <c r="H3186" s="107" t="s">
        <v>4124</v>
      </c>
      <c r="I3186" s="107" t="s">
        <v>4125</v>
      </c>
    </row>
    <row r="3187" spans="5:9" ht="15" x14ac:dyDescent="0.25">
      <c r="E3187">
        <v>103451</v>
      </c>
      <c r="F3187" t="s">
        <v>1833</v>
      </c>
      <c r="H3187" s="107" t="s">
        <v>4126</v>
      </c>
      <c r="I3187" s="107" t="s">
        <v>4127</v>
      </c>
    </row>
    <row r="3188" spans="5:9" ht="15" x14ac:dyDescent="0.25">
      <c r="E3188">
        <v>103452</v>
      </c>
      <c r="F3188" t="s">
        <v>21595</v>
      </c>
      <c r="H3188" s="107" t="s">
        <v>4128</v>
      </c>
      <c r="I3188" s="107" t="s">
        <v>4129</v>
      </c>
    </row>
    <row r="3189" spans="5:9" ht="15" x14ac:dyDescent="0.25">
      <c r="E3189">
        <v>103453</v>
      </c>
      <c r="F3189" t="s">
        <v>21596</v>
      </c>
      <c r="H3189" s="107" t="s">
        <v>4130</v>
      </c>
      <c r="I3189" s="107" t="s">
        <v>4131</v>
      </c>
    </row>
    <row r="3190" spans="5:9" ht="15" x14ac:dyDescent="0.25">
      <c r="E3190">
        <v>103454</v>
      </c>
      <c r="F3190" t="s">
        <v>21597</v>
      </c>
      <c r="H3190" s="107" t="s">
        <v>4132</v>
      </c>
      <c r="I3190" s="107" t="s">
        <v>4133</v>
      </c>
    </row>
    <row r="3191" spans="5:9" ht="15" x14ac:dyDescent="0.25">
      <c r="E3191">
        <v>103455</v>
      </c>
      <c r="F3191" t="s">
        <v>21598</v>
      </c>
      <c r="H3191" s="107" t="s">
        <v>4134</v>
      </c>
      <c r="I3191" s="107" t="s">
        <v>4135</v>
      </c>
    </row>
    <row r="3192" spans="5:9" ht="15" x14ac:dyDescent="0.25">
      <c r="E3192">
        <v>103456</v>
      </c>
      <c r="F3192" t="s">
        <v>21599</v>
      </c>
      <c r="H3192" s="107" t="s">
        <v>4136</v>
      </c>
      <c r="I3192" s="107" t="s">
        <v>4137</v>
      </c>
    </row>
    <row r="3193" spans="5:9" ht="15" x14ac:dyDescent="0.25">
      <c r="E3193">
        <v>103457</v>
      </c>
      <c r="F3193" t="s">
        <v>23925</v>
      </c>
      <c r="H3193" s="107" t="s">
        <v>4138</v>
      </c>
      <c r="I3193" s="107" t="s">
        <v>4139</v>
      </c>
    </row>
    <row r="3194" spans="5:9" ht="15" x14ac:dyDescent="0.25">
      <c r="E3194">
        <v>103458</v>
      </c>
      <c r="F3194" t="s">
        <v>21600</v>
      </c>
      <c r="H3194" s="107" t="s">
        <v>4140</v>
      </c>
      <c r="I3194" s="107" t="s">
        <v>4141</v>
      </c>
    </row>
    <row r="3195" spans="5:9" ht="15" x14ac:dyDescent="0.25">
      <c r="E3195">
        <v>103459</v>
      </c>
      <c r="F3195" t="s">
        <v>21601</v>
      </c>
      <c r="H3195" s="107" t="s">
        <v>4142</v>
      </c>
      <c r="I3195" s="107" t="s">
        <v>4143</v>
      </c>
    </row>
    <row r="3196" spans="5:9" ht="15" x14ac:dyDescent="0.25">
      <c r="E3196">
        <v>103460</v>
      </c>
      <c r="F3196" t="s">
        <v>21602</v>
      </c>
      <c r="H3196" s="107" t="s">
        <v>4144</v>
      </c>
      <c r="I3196" s="107" t="s">
        <v>4145</v>
      </c>
    </row>
    <row r="3197" spans="5:9" ht="15" x14ac:dyDescent="0.25">
      <c r="E3197">
        <v>103461</v>
      </c>
      <c r="F3197" t="s">
        <v>21603</v>
      </c>
      <c r="H3197" s="107" t="s">
        <v>4146</v>
      </c>
      <c r="I3197" s="107" t="s">
        <v>4147</v>
      </c>
    </row>
    <row r="3198" spans="5:9" ht="15" x14ac:dyDescent="0.25">
      <c r="E3198">
        <v>103462</v>
      </c>
      <c r="F3198" t="s">
        <v>21604</v>
      </c>
      <c r="H3198" s="107" t="s">
        <v>4148</v>
      </c>
      <c r="I3198" s="107" t="s">
        <v>4149</v>
      </c>
    </row>
    <row r="3199" spans="5:9" ht="15" x14ac:dyDescent="0.25">
      <c r="E3199">
        <v>103463</v>
      </c>
      <c r="F3199" t="s">
        <v>11489</v>
      </c>
      <c r="H3199" s="107" t="s">
        <v>4150</v>
      </c>
      <c r="I3199" s="107" t="s">
        <v>4151</v>
      </c>
    </row>
    <row r="3200" spans="5:9" ht="15" x14ac:dyDescent="0.25">
      <c r="E3200">
        <v>103464</v>
      </c>
      <c r="F3200" t="s">
        <v>11490</v>
      </c>
      <c r="H3200" s="107" t="s">
        <v>4152</v>
      </c>
      <c r="I3200" s="107" t="s">
        <v>4153</v>
      </c>
    </row>
    <row r="3201" spans="5:9" ht="15" x14ac:dyDescent="0.25">
      <c r="E3201">
        <v>103465</v>
      </c>
      <c r="F3201" t="s">
        <v>11491</v>
      </c>
      <c r="H3201" s="107" t="s">
        <v>4154</v>
      </c>
      <c r="I3201" s="107" t="s">
        <v>4155</v>
      </c>
    </row>
    <row r="3202" spans="5:9" ht="15" x14ac:dyDescent="0.25">
      <c r="E3202">
        <v>103466</v>
      </c>
      <c r="F3202" t="s">
        <v>21605</v>
      </c>
      <c r="H3202" s="107" t="s">
        <v>4156</v>
      </c>
      <c r="I3202" s="107" t="s">
        <v>4157</v>
      </c>
    </row>
    <row r="3203" spans="5:9" ht="15" x14ac:dyDescent="0.25">
      <c r="E3203">
        <v>103467</v>
      </c>
      <c r="F3203" t="s">
        <v>21606</v>
      </c>
      <c r="H3203" s="107" t="s">
        <v>4158</v>
      </c>
      <c r="I3203" s="107" t="s">
        <v>4159</v>
      </c>
    </row>
    <row r="3204" spans="5:9" ht="15" x14ac:dyDescent="0.25">
      <c r="E3204">
        <v>103468</v>
      </c>
      <c r="F3204" t="s">
        <v>11492</v>
      </c>
      <c r="H3204" s="107" t="s">
        <v>4160</v>
      </c>
      <c r="I3204" s="107" t="s">
        <v>4161</v>
      </c>
    </row>
    <row r="3205" spans="5:9" ht="15" x14ac:dyDescent="0.25">
      <c r="E3205">
        <v>103469</v>
      </c>
      <c r="F3205" t="s">
        <v>11493</v>
      </c>
      <c r="H3205" s="107" t="s">
        <v>4162</v>
      </c>
      <c r="I3205" s="107" t="s">
        <v>4163</v>
      </c>
    </row>
    <row r="3206" spans="5:9" ht="15" x14ac:dyDescent="0.25">
      <c r="E3206">
        <v>103470</v>
      </c>
      <c r="F3206" t="s">
        <v>21607</v>
      </c>
      <c r="H3206" s="107" t="s">
        <v>4164</v>
      </c>
      <c r="I3206" s="107" t="s">
        <v>4165</v>
      </c>
    </row>
    <row r="3207" spans="5:9" ht="15" x14ac:dyDescent="0.25">
      <c r="E3207">
        <v>103471</v>
      </c>
      <c r="F3207" t="s">
        <v>11494</v>
      </c>
      <c r="H3207" s="107" t="s">
        <v>4166</v>
      </c>
      <c r="I3207" s="107" t="s">
        <v>4167</v>
      </c>
    </row>
    <row r="3208" spans="5:9" ht="15" x14ac:dyDescent="0.25">
      <c r="E3208">
        <v>103472</v>
      </c>
      <c r="F3208" t="s">
        <v>21608</v>
      </c>
      <c r="H3208" s="107" t="s">
        <v>4168</v>
      </c>
      <c r="I3208" s="107" t="s">
        <v>4169</v>
      </c>
    </row>
    <row r="3209" spans="5:9" ht="15" x14ac:dyDescent="0.25">
      <c r="E3209">
        <v>103473</v>
      </c>
      <c r="F3209" t="s">
        <v>18935</v>
      </c>
      <c r="H3209" s="107" t="s">
        <v>4170</v>
      </c>
      <c r="I3209" s="107" t="s">
        <v>4171</v>
      </c>
    </row>
    <row r="3210" spans="5:9" ht="15" x14ac:dyDescent="0.25">
      <c r="E3210">
        <v>103474</v>
      </c>
      <c r="F3210" t="s">
        <v>20484</v>
      </c>
      <c r="H3210" s="107" t="s">
        <v>4172</v>
      </c>
      <c r="I3210" s="107" t="s">
        <v>4173</v>
      </c>
    </row>
    <row r="3211" spans="5:9" ht="15" x14ac:dyDescent="0.25">
      <c r="E3211">
        <v>103475</v>
      </c>
      <c r="F3211" t="s">
        <v>21609</v>
      </c>
      <c r="H3211" s="107" t="s">
        <v>4174</v>
      </c>
      <c r="I3211" s="107" t="s">
        <v>4175</v>
      </c>
    </row>
    <row r="3212" spans="5:9" ht="15" x14ac:dyDescent="0.25">
      <c r="E3212">
        <v>103476</v>
      </c>
      <c r="F3212" t="s">
        <v>21610</v>
      </c>
      <c r="H3212" s="107" t="s">
        <v>4176</v>
      </c>
      <c r="I3212" s="107" t="s">
        <v>4177</v>
      </c>
    </row>
    <row r="3213" spans="5:9" ht="15" x14ac:dyDescent="0.25">
      <c r="E3213">
        <v>103477</v>
      </c>
      <c r="F3213" t="s">
        <v>21611</v>
      </c>
      <c r="H3213" s="107" t="s">
        <v>4178</v>
      </c>
      <c r="I3213" s="107" t="s">
        <v>4179</v>
      </c>
    </row>
    <row r="3214" spans="5:9" ht="15" x14ac:dyDescent="0.25">
      <c r="E3214">
        <v>103478</v>
      </c>
      <c r="F3214" t="s">
        <v>21612</v>
      </c>
      <c r="H3214" s="107" t="s">
        <v>4180</v>
      </c>
      <c r="I3214" s="107" t="s">
        <v>4181</v>
      </c>
    </row>
    <row r="3215" spans="5:9" ht="15" x14ac:dyDescent="0.25">
      <c r="E3215">
        <v>103479</v>
      </c>
      <c r="F3215" t="s">
        <v>21613</v>
      </c>
      <c r="H3215" s="107" t="s">
        <v>4182</v>
      </c>
      <c r="I3215" s="107" t="s">
        <v>4183</v>
      </c>
    </row>
    <row r="3216" spans="5:9" ht="15" x14ac:dyDescent="0.25">
      <c r="E3216">
        <v>103480</v>
      </c>
      <c r="F3216" t="s">
        <v>21614</v>
      </c>
      <c r="H3216" s="107" t="s">
        <v>4184</v>
      </c>
      <c r="I3216" s="107" t="s">
        <v>4185</v>
      </c>
    </row>
    <row r="3217" spans="5:9" ht="15" x14ac:dyDescent="0.25">
      <c r="E3217">
        <v>103481</v>
      </c>
      <c r="F3217" t="s">
        <v>21615</v>
      </c>
      <c r="H3217" s="107" t="s">
        <v>4186</v>
      </c>
      <c r="I3217" s="107" t="s">
        <v>4187</v>
      </c>
    </row>
    <row r="3218" spans="5:9" ht="15" x14ac:dyDescent="0.25">
      <c r="E3218">
        <v>103482</v>
      </c>
      <c r="F3218" t="s">
        <v>21616</v>
      </c>
      <c r="H3218" s="107" t="s">
        <v>4188</v>
      </c>
      <c r="I3218" s="107" t="s">
        <v>4189</v>
      </c>
    </row>
    <row r="3219" spans="5:9" ht="15" x14ac:dyDescent="0.25">
      <c r="E3219">
        <v>103483</v>
      </c>
      <c r="F3219" t="s">
        <v>21617</v>
      </c>
      <c r="H3219" s="107" t="s">
        <v>4190</v>
      </c>
      <c r="I3219" s="107" t="s">
        <v>4191</v>
      </c>
    </row>
    <row r="3220" spans="5:9" ht="15" x14ac:dyDescent="0.25">
      <c r="E3220">
        <v>103484</v>
      </c>
      <c r="F3220" t="s">
        <v>11495</v>
      </c>
      <c r="H3220" s="107" t="s">
        <v>4192</v>
      </c>
      <c r="I3220" s="107" t="s">
        <v>4193</v>
      </c>
    </row>
    <row r="3221" spans="5:9" ht="15" x14ac:dyDescent="0.25">
      <c r="E3221">
        <v>103485</v>
      </c>
      <c r="F3221" t="s">
        <v>21618</v>
      </c>
      <c r="H3221" s="107" t="s">
        <v>4194</v>
      </c>
      <c r="I3221" s="107" t="s">
        <v>4195</v>
      </c>
    </row>
    <row r="3222" spans="5:9" ht="15" x14ac:dyDescent="0.25">
      <c r="E3222">
        <v>103486</v>
      </c>
      <c r="F3222" t="s">
        <v>21619</v>
      </c>
      <c r="H3222" s="107" t="s">
        <v>4196</v>
      </c>
      <c r="I3222" s="107" t="s">
        <v>4197</v>
      </c>
    </row>
    <row r="3223" spans="5:9" ht="15" x14ac:dyDescent="0.25">
      <c r="E3223">
        <v>103487</v>
      </c>
      <c r="F3223" t="s">
        <v>21620</v>
      </c>
      <c r="H3223" s="107" t="s">
        <v>4198</v>
      </c>
      <c r="I3223" s="107" t="s">
        <v>4199</v>
      </c>
    </row>
    <row r="3224" spans="5:9" ht="15" x14ac:dyDescent="0.25">
      <c r="E3224">
        <v>103488</v>
      </c>
      <c r="F3224" t="s">
        <v>21621</v>
      </c>
      <c r="H3224" s="107" t="s">
        <v>4200</v>
      </c>
      <c r="I3224" s="107" t="s">
        <v>4201</v>
      </c>
    </row>
    <row r="3225" spans="5:9" ht="15" x14ac:dyDescent="0.25">
      <c r="E3225">
        <v>103489</v>
      </c>
      <c r="F3225" t="s">
        <v>21622</v>
      </c>
      <c r="H3225" s="107" t="s">
        <v>4202</v>
      </c>
      <c r="I3225" s="107" t="s">
        <v>4203</v>
      </c>
    </row>
    <row r="3226" spans="5:9" ht="15" x14ac:dyDescent="0.25">
      <c r="E3226">
        <v>103490</v>
      </c>
      <c r="F3226" t="s">
        <v>21623</v>
      </c>
      <c r="H3226" s="107" t="s">
        <v>4204</v>
      </c>
      <c r="I3226" s="107" t="s">
        <v>4205</v>
      </c>
    </row>
    <row r="3227" spans="5:9" ht="15" x14ac:dyDescent="0.25">
      <c r="E3227">
        <v>103491</v>
      </c>
      <c r="F3227" t="s">
        <v>21624</v>
      </c>
      <c r="H3227" s="107" t="s">
        <v>4206</v>
      </c>
      <c r="I3227" s="107" t="s">
        <v>4207</v>
      </c>
    </row>
    <row r="3228" spans="5:9" ht="15" x14ac:dyDescent="0.25">
      <c r="E3228">
        <v>103492</v>
      </c>
      <c r="F3228" t="s">
        <v>21625</v>
      </c>
      <c r="H3228" s="107" t="s">
        <v>4208</v>
      </c>
      <c r="I3228" s="107" t="s">
        <v>4209</v>
      </c>
    </row>
    <row r="3229" spans="5:9" ht="15" x14ac:dyDescent="0.25">
      <c r="E3229">
        <v>103493</v>
      </c>
      <c r="F3229" t="s">
        <v>21626</v>
      </c>
      <c r="H3229" s="107" t="s">
        <v>4210</v>
      </c>
      <c r="I3229" s="107" t="s">
        <v>4211</v>
      </c>
    </row>
    <row r="3230" spans="5:9" ht="15" x14ac:dyDescent="0.25">
      <c r="E3230">
        <v>103494</v>
      </c>
      <c r="F3230" t="s">
        <v>11496</v>
      </c>
      <c r="H3230" s="107" t="s">
        <v>4212</v>
      </c>
      <c r="I3230" s="107" t="s">
        <v>4213</v>
      </c>
    </row>
    <row r="3231" spans="5:9" ht="15" x14ac:dyDescent="0.25">
      <c r="E3231">
        <v>103495</v>
      </c>
      <c r="F3231" t="s">
        <v>21627</v>
      </c>
      <c r="H3231" s="107" t="s">
        <v>4214</v>
      </c>
      <c r="I3231" s="107" t="s">
        <v>4215</v>
      </c>
    </row>
    <row r="3232" spans="5:9" ht="15" x14ac:dyDescent="0.25">
      <c r="E3232">
        <v>103496</v>
      </c>
      <c r="F3232" t="s">
        <v>21628</v>
      </c>
      <c r="H3232" s="107" t="s">
        <v>4216</v>
      </c>
      <c r="I3232" s="107" t="s">
        <v>4217</v>
      </c>
    </row>
    <row r="3233" spans="5:9" ht="15" x14ac:dyDescent="0.25">
      <c r="E3233">
        <v>103497</v>
      </c>
      <c r="F3233" t="s">
        <v>21629</v>
      </c>
      <c r="H3233" s="107" t="s">
        <v>4218</v>
      </c>
      <c r="I3233" s="107" t="s">
        <v>4219</v>
      </c>
    </row>
    <row r="3234" spans="5:9" ht="15" x14ac:dyDescent="0.25">
      <c r="E3234">
        <v>103498</v>
      </c>
      <c r="F3234" t="s">
        <v>21630</v>
      </c>
      <c r="H3234" s="107" t="s">
        <v>4220</v>
      </c>
      <c r="I3234" s="107" t="s">
        <v>4221</v>
      </c>
    </row>
    <row r="3235" spans="5:9" ht="15" x14ac:dyDescent="0.25">
      <c r="E3235">
        <v>103499</v>
      </c>
      <c r="F3235" t="s">
        <v>21631</v>
      </c>
      <c r="H3235" s="107" t="s">
        <v>4222</v>
      </c>
      <c r="I3235" s="107" t="s">
        <v>4223</v>
      </c>
    </row>
    <row r="3236" spans="5:9" ht="15" x14ac:dyDescent="0.25">
      <c r="E3236">
        <v>103500</v>
      </c>
      <c r="F3236" t="s">
        <v>21632</v>
      </c>
      <c r="H3236" s="107" t="s">
        <v>4224</v>
      </c>
      <c r="I3236" s="107" t="s">
        <v>4225</v>
      </c>
    </row>
    <row r="3237" spans="5:9" ht="15" x14ac:dyDescent="0.25">
      <c r="E3237">
        <v>103501</v>
      </c>
      <c r="F3237" t="s">
        <v>21633</v>
      </c>
      <c r="H3237" s="107" t="s">
        <v>4226</v>
      </c>
      <c r="I3237" s="107" t="s">
        <v>4227</v>
      </c>
    </row>
    <row r="3238" spans="5:9" ht="15" x14ac:dyDescent="0.25">
      <c r="E3238">
        <v>103502</v>
      </c>
      <c r="F3238" t="s">
        <v>21634</v>
      </c>
      <c r="H3238" s="107" t="s">
        <v>4228</v>
      </c>
      <c r="I3238" s="107" t="s">
        <v>4229</v>
      </c>
    </row>
    <row r="3239" spans="5:9" ht="15" x14ac:dyDescent="0.25">
      <c r="E3239">
        <v>103503</v>
      </c>
      <c r="F3239" t="s">
        <v>11497</v>
      </c>
      <c r="H3239" s="107" t="s">
        <v>4230</v>
      </c>
      <c r="I3239" s="107" t="s">
        <v>4231</v>
      </c>
    </row>
    <row r="3240" spans="5:9" ht="15" x14ac:dyDescent="0.25">
      <c r="E3240">
        <v>103504</v>
      </c>
      <c r="F3240" t="s">
        <v>21635</v>
      </c>
      <c r="H3240" s="107" t="s">
        <v>4232</v>
      </c>
      <c r="I3240" s="107" t="s">
        <v>4233</v>
      </c>
    </row>
    <row r="3241" spans="5:9" ht="15" x14ac:dyDescent="0.25">
      <c r="E3241">
        <v>103505</v>
      </c>
      <c r="F3241" t="s">
        <v>21636</v>
      </c>
      <c r="H3241" s="107" t="s">
        <v>4234</v>
      </c>
      <c r="I3241" s="107" t="s">
        <v>4235</v>
      </c>
    </row>
    <row r="3242" spans="5:9" ht="15" x14ac:dyDescent="0.25">
      <c r="E3242">
        <v>103506</v>
      </c>
      <c r="F3242" t="s">
        <v>21637</v>
      </c>
      <c r="H3242" s="107" t="s">
        <v>4236</v>
      </c>
      <c r="I3242" s="107" t="s">
        <v>4237</v>
      </c>
    </row>
    <row r="3243" spans="5:9" ht="15" x14ac:dyDescent="0.25">
      <c r="E3243">
        <v>103507</v>
      </c>
      <c r="F3243" t="s">
        <v>21638</v>
      </c>
      <c r="H3243" s="107" t="s">
        <v>4238</v>
      </c>
      <c r="I3243" s="107" t="s">
        <v>4239</v>
      </c>
    </row>
    <row r="3244" spans="5:9" ht="15" x14ac:dyDescent="0.25">
      <c r="E3244">
        <v>103508</v>
      </c>
      <c r="F3244" t="s">
        <v>21639</v>
      </c>
      <c r="H3244" s="107" t="s">
        <v>4240</v>
      </c>
      <c r="I3244" s="107" t="s">
        <v>4241</v>
      </c>
    </row>
    <row r="3245" spans="5:9" ht="15" x14ac:dyDescent="0.25">
      <c r="E3245">
        <v>103509</v>
      </c>
      <c r="F3245" t="s">
        <v>21640</v>
      </c>
      <c r="H3245" s="107" t="s">
        <v>4242</v>
      </c>
      <c r="I3245" s="107" t="s">
        <v>4243</v>
      </c>
    </row>
    <row r="3246" spans="5:9" ht="15" x14ac:dyDescent="0.25">
      <c r="E3246">
        <v>103510</v>
      </c>
      <c r="F3246" t="s">
        <v>21641</v>
      </c>
      <c r="H3246" s="107" t="s">
        <v>4244</v>
      </c>
      <c r="I3246" s="107" t="s">
        <v>4245</v>
      </c>
    </row>
    <row r="3247" spans="5:9" ht="15" x14ac:dyDescent="0.25">
      <c r="E3247">
        <v>103511</v>
      </c>
      <c r="F3247" t="s">
        <v>21642</v>
      </c>
      <c r="H3247" s="107" t="s">
        <v>4246</v>
      </c>
      <c r="I3247" s="107" t="s">
        <v>4247</v>
      </c>
    </row>
    <row r="3248" spans="5:9" ht="15" x14ac:dyDescent="0.25">
      <c r="E3248">
        <v>103512</v>
      </c>
      <c r="F3248" t="s">
        <v>21643</v>
      </c>
      <c r="H3248" s="107" t="s">
        <v>4248</v>
      </c>
      <c r="I3248" s="107" t="s">
        <v>4249</v>
      </c>
    </row>
    <row r="3249" spans="5:9" ht="15" x14ac:dyDescent="0.25">
      <c r="E3249">
        <v>103513</v>
      </c>
      <c r="F3249" t="s">
        <v>21644</v>
      </c>
      <c r="H3249" s="107" t="s">
        <v>4250</v>
      </c>
      <c r="I3249" s="107" t="s">
        <v>4251</v>
      </c>
    </row>
    <row r="3250" spans="5:9" ht="15" x14ac:dyDescent="0.25">
      <c r="E3250">
        <v>103514</v>
      </c>
      <c r="F3250" t="s">
        <v>21645</v>
      </c>
      <c r="H3250" s="107" t="s">
        <v>4252</v>
      </c>
      <c r="I3250" s="107" t="s">
        <v>4253</v>
      </c>
    </row>
    <row r="3251" spans="5:9" ht="15" x14ac:dyDescent="0.25">
      <c r="E3251">
        <v>103515</v>
      </c>
      <c r="F3251" t="s">
        <v>23926</v>
      </c>
      <c r="H3251" s="107" t="s">
        <v>4254</v>
      </c>
      <c r="I3251" s="107" t="s">
        <v>4255</v>
      </c>
    </row>
    <row r="3252" spans="5:9" ht="15" x14ac:dyDescent="0.25">
      <c r="E3252">
        <v>103516</v>
      </c>
      <c r="F3252" t="s">
        <v>21646</v>
      </c>
      <c r="H3252" s="107" t="s">
        <v>4256</v>
      </c>
      <c r="I3252" s="107" t="s">
        <v>4257</v>
      </c>
    </row>
    <row r="3253" spans="5:9" ht="15" x14ac:dyDescent="0.25">
      <c r="E3253">
        <v>103517</v>
      </c>
      <c r="F3253" t="s">
        <v>21647</v>
      </c>
      <c r="H3253" s="107" t="s">
        <v>4258</v>
      </c>
      <c r="I3253" s="107" t="s">
        <v>4259</v>
      </c>
    </row>
    <row r="3254" spans="5:9" ht="15" x14ac:dyDescent="0.25">
      <c r="E3254">
        <v>103518</v>
      </c>
      <c r="F3254" t="s">
        <v>23927</v>
      </c>
      <c r="H3254" s="107" t="s">
        <v>4260</v>
      </c>
      <c r="I3254" s="107" t="s">
        <v>4261</v>
      </c>
    </row>
    <row r="3255" spans="5:9" ht="15" x14ac:dyDescent="0.25">
      <c r="E3255">
        <v>103519</v>
      </c>
      <c r="F3255" t="s">
        <v>21648</v>
      </c>
      <c r="H3255" s="107" t="s">
        <v>4262</v>
      </c>
      <c r="I3255" s="107" t="s">
        <v>4263</v>
      </c>
    </row>
    <row r="3256" spans="5:9" ht="15" x14ac:dyDescent="0.25">
      <c r="E3256">
        <v>103520</v>
      </c>
      <c r="F3256" t="s">
        <v>21649</v>
      </c>
      <c r="H3256" s="107" t="s">
        <v>4264</v>
      </c>
      <c r="I3256" s="107" t="s">
        <v>4265</v>
      </c>
    </row>
    <row r="3257" spans="5:9" ht="15" x14ac:dyDescent="0.25">
      <c r="E3257">
        <v>103521</v>
      </c>
      <c r="F3257" t="s">
        <v>21650</v>
      </c>
      <c r="H3257" s="107" t="s">
        <v>4266</v>
      </c>
      <c r="I3257" s="107" t="s">
        <v>4267</v>
      </c>
    </row>
    <row r="3258" spans="5:9" ht="15" x14ac:dyDescent="0.25">
      <c r="E3258">
        <v>103522</v>
      </c>
      <c r="F3258" t="s">
        <v>21651</v>
      </c>
      <c r="H3258" s="107" t="s">
        <v>4268</v>
      </c>
      <c r="I3258" s="107" t="s">
        <v>4269</v>
      </c>
    </row>
    <row r="3259" spans="5:9" ht="15" x14ac:dyDescent="0.25">
      <c r="E3259">
        <v>103523</v>
      </c>
      <c r="F3259" t="s">
        <v>23928</v>
      </c>
      <c r="H3259" s="107" t="s">
        <v>4270</v>
      </c>
      <c r="I3259" s="107" t="s">
        <v>4271</v>
      </c>
    </row>
    <row r="3260" spans="5:9" ht="15" x14ac:dyDescent="0.25">
      <c r="E3260">
        <v>103524</v>
      </c>
      <c r="F3260" t="s">
        <v>23929</v>
      </c>
      <c r="H3260" s="107" t="s">
        <v>4272</v>
      </c>
      <c r="I3260" s="107" t="s">
        <v>4273</v>
      </c>
    </row>
    <row r="3261" spans="5:9" ht="15" x14ac:dyDescent="0.25">
      <c r="E3261">
        <v>103525</v>
      </c>
      <c r="F3261" t="s">
        <v>21652</v>
      </c>
      <c r="H3261" s="107" t="s">
        <v>4274</v>
      </c>
      <c r="I3261" s="107" t="s">
        <v>4275</v>
      </c>
    </row>
    <row r="3262" spans="5:9" ht="15" x14ac:dyDescent="0.25">
      <c r="E3262">
        <v>103526</v>
      </c>
      <c r="F3262" t="s">
        <v>21653</v>
      </c>
      <c r="H3262" s="107" t="s">
        <v>4276</v>
      </c>
      <c r="I3262" s="107" t="s">
        <v>4277</v>
      </c>
    </row>
    <row r="3263" spans="5:9" ht="15" x14ac:dyDescent="0.25">
      <c r="E3263">
        <v>103527</v>
      </c>
      <c r="F3263" t="s">
        <v>21654</v>
      </c>
      <c r="H3263" s="107" t="s">
        <v>4278</v>
      </c>
      <c r="I3263" s="107" t="s">
        <v>4279</v>
      </c>
    </row>
    <row r="3264" spans="5:9" ht="15" x14ac:dyDescent="0.25">
      <c r="E3264">
        <v>103528</v>
      </c>
      <c r="F3264" t="s">
        <v>21655</v>
      </c>
      <c r="H3264" s="107" t="s">
        <v>4280</v>
      </c>
      <c r="I3264" s="107" t="s">
        <v>4281</v>
      </c>
    </row>
    <row r="3265" spans="5:9" ht="15" x14ac:dyDescent="0.25">
      <c r="E3265">
        <v>103529</v>
      </c>
      <c r="F3265" t="s">
        <v>21656</v>
      </c>
      <c r="H3265" s="107" t="s">
        <v>4282</v>
      </c>
      <c r="I3265" s="107" t="s">
        <v>4283</v>
      </c>
    </row>
    <row r="3266" spans="5:9" ht="15" x14ac:dyDescent="0.25">
      <c r="E3266">
        <v>103530</v>
      </c>
      <c r="F3266" t="s">
        <v>21657</v>
      </c>
      <c r="H3266" s="107" t="s">
        <v>4284</v>
      </c>
      <c r="I3266" s="107" t="s">
        <v>4285</v>
      </c>
    </row>
    <row r="3267" spans="5:9" ht="15" x14ac:dyDescent="0.25">
      <c r="E3267">
        <v>103531</v>
      </c>
      <c r="F3267" t="s">
        <v>21658</v>
      </c>
      <c r="H3267" s="107" t="s">
        <v>4286</v>
      </c>
      <c r="I3267" s="107" t="s">
        <v>4287</v>
      </c>
    </row>
    <row r="3268" spans="5:9" ht="15" x14ac:dyDescent="0.25">
      <c r="E3268">
        <v>103532</v>
      </c>
      <c r="F3268" t="s">
        <v>21659</v>
      </c>
      <c r="H3268" s="107" t="s">
        <v>4288</v>
      </c>
      <c r="I3268" s="107" t="s">
        <v>4289</v>
      </c>
    </row>
    <row r="3269" spans="5:9" ht="15" x14ac:dyDescent="0.25">
      <c r="E3269">
        <v>103533</v>
      </c>
      <c r="F3269" t="s">
        <v>21660</v>
      </c>
      <c r="H3269" s="107" t="s">
        <v>4290</v>
      </c>
      <c r="I3269" s="107" t="s">
        <v>4291</v>
      </c>
    </row>
    <row r="3270" spans="5:9" ht="15" x14ac:dyDescent="0.25">
      <c r="E3270">
        <v>103534</v>
      </c>
      <c r="F3270" t="s">
        <v>23930</v>
      </c>
      <c r="H3270" s="107" t="s">
        <v>4292</v>
      </c>
      <c r="I3270" s="107" t="s">
        <v>4293</v>
      </c>
    </row>
    <row r="3271" spans="5:9" ht="15" x14ac:dyDescent="0.25">
      <c r="E3271">
        <v>103535</v>
      </c>
      <c r="F3271" t="s">
        <v>1921</v>
      </c>
      <c r="H3271" s="107" t="s">
        <v>4294</v>
      </c>
      <c r="I3271" s="107" t="s">
        <v>4295</v>
      </c>
    </row>
    <row r="3272" spans="5:9" ht="15" x14ac:dyDescent="0.25">
      <c r="E3272">
        <v>103536</v>
      </c>
      <c r="F3272" t="s">
        <v>11498</v>
      </c>
      <c r="H3272" s="107" t="s">
        <v>4296</v>
      </c>
      <c r="I3272" s="107" t="s">
        <v>4297</v>
      </c>
    </row>
    <row r="3273" spans="5:9" ht="15" x14ac:dyDescent="0.25">
      <c r="E3273">
        <v>103537</v>
      </c>
      <c r="F3273" t="s">
        <v>21661</v>
      </c>
      <c r="H3273" s="107" t="s">
        <v>4298</v>
      </c>
      <c r="I3273" s="107" t="s">
        <v>4299</v>
      </c>
    </row>
    <row r="3274" spans="5:9" ht="15" x14ac:dyDescent="0.25">
      <c r="E3274">
        <v>103538</v>
      </c>
      <c r="F3274" t="s">
        <v>21662</v>
      </c>
      <c r="H3274" s="107" t="s">
        <v>4300</v>
      </c>
      <c r="I3274" s="107" t="s">
        <v>4301</v>
      </c>
    </row>
    <row r="3275" spans="5:9" ht="15" x14ac:dyDescent="0.25">
      <c r="E3275">
        <v>103539</v>
      </c>
      <c r="F3275" t="s">
        <v>21663</v>
      </c>
      <c r="H3275" s="107" t="s">
        <v>4302</v>
      </c>
      <c r="I3275" s="107" t="s">
        <v>4303</v>
      </c>
    </row>
    <row r="3276" spans="5:9" ht="15" x14ac:dyDescent="0.25">
      <c r="E3276">
        <v>103540</v>
      </c>
      <c r="F3276" t="s">
        <v>21664</v>
      </c>
      <c r="H3276" s="107" t="s">
        <v>4304</v>
      </c>
      <c r="I3276" s="107" t="s">
        <v>4305</v>
      </c>
    </row>
    <row r="3277" spans="5:9" ht="15" x14ac:dyDescent="0.25">
      <c r="E3277">
        <v>103541</v>
      </c>
      <c r="F3277" t="s">
        <v>21665</v>
      </c>
      <c r="H3277" s="107" t="s">
        <v>4306</v>
      </c>
      <c r="I3277" s="107" t="s">
        <v>4307</v>
      </c>
    </row>
    <row r="3278" spans="5:9" ht="15" x14ac:dyDescent="0.25">
      <c r="E3278">
        <v>103542</v>
      </c>
      <c r="F3278" t="s">
        <v>11499</v>
      </c>
      <c r="H3278" s="107" t="s">
        <v>4308</v>
      </c>
      <c r="I3278" s="107" t="s">
        <v>4309</v>
      </c>
    </row>
    <row r="3279" spans="5:9" ht="15" x14ac:dyDescent="0.25">
      <c r="E3279">
        <v>103543</v>
      </c>
      <c r="F3279" t="s">
        <v>21666</v>
      </c>
      <c r="H3279" s="107" t="s">
        <v>4310</v>
      </c>
      <c r="I3279" s="107" t="s">
        <v>4311</v>
      </c>
    </row>
    <row r="3280" spans="5:9" ht="15" x14ac:dyDescent="0.25">
      <c r="E3280">
        <v>103544</v>
      </c>
      <c r="F3280" t="s">
        <v>21667</v>
      </c>
      <c r="H3280" s="107" t="s">
        <v>4312</v>
      </c>
      <c r="I3280" s="107" t="s">
        <v>4313</v>
      </c>
    </row>
    <row r="3281" spans="5:9" ht="15" x14ac:dyDescent="0.25">
      <c r="E3281">
        <v>103545</v>
      </c>
      <c r="F3281" t="s">
        <v>21668</v>
      </c>
      <c r="H3281" s="107" t="s">
        <v>4314</v>
      </c>
      <c r="I3281" s="107" t="s">
        <v>4315</v>
      </c>
    </row>
    <row r="3282" spans="5:9" ht="15" x14ac:dyDescent="0.25">
      <c r="E3282">
        <v>103546</v>
      </c>
      <c r="F3282" t="s">
        <v>21669</v>
      </c>
      <c r="H3282" s="107" t="s">
        <v>4316</v>
      </c>
      <c r="I3282" s="107" t="s">
        <v>4317</v>
      </c>
    </row>
    <row r="3283" spans="5:9" ht="15" x14ac:dyDescent="0.25">
      <c r="E3283">
        <v>103547</v>
      </c>
      <c r="F3283" t="s">
        <v>21670</v>
      </c>
      <c r="H3283" s="107" t="s">
        <v>4318</v>
      </c>
      <c r="I3283" s="107" t="s">
        <v>4319</v>
      </c>
    </row>
    <row r="3284" spans="5:9" ht="15" x14ac:dyDescent="0.25">
      <c r="E3284">
        <v>103548</v>
      </c>
      <c r="F3284" t="s">
        <v>21671</v>
      </c>
      <c r="H3284" s="107" t="s">
        <v>4320</v>
      </c>
      <c r="I3284" s="107" t="s">
        <v>4321</v>
      </c>
    </row>
    <row r="3285" spans="5:9" ht="15" x14ac:dyDescent="0.25">
      <c r="E3285">
        <v>103549</v>
      </c>
      <c r="F3285" t="s">
        <v>21672</v>
      </c>
      <c r="H3285" s="107" t="s">
        <v>4322</v>
      </c>
      <c r="I3285" s="107" t="s">
        <v>4323</v>
      </c>
    </row>
    <row r="3286" spans="5:9" ht="15" x14ac:dyDescent="0.25">
      <c r="E3286">
        <v>103550</v>
      </c>
      <c r="F3286" t="s">
        <v>21673</v>
      </c>
      <c r="H3286" s="107" t="s">
        <v>4324</v>
      </c>
      <c r="I3286" s="107" t="s">
        <v>4325</v>
      </c>
    </row>
    <row r="3287" spans="5:9" ht="15" x14ac:dyDescent="0.25">
      <c r="E3287">
        <v>103551</v>
      </c>
      <c r="F3287" t="s">
        <v>21674</v>
      </c>
      <c r="H3287" s="107" t="s">
        <v>4326</v>
      </c>
      <c r="I3287" s="107" t="s">
        <v>4327</v>
      </c>
    </row>
    <row r="3288" spans="5:9" ht="15" x14ac:dyDescent="0.25">
      <c r="E3288">
        <v>103552</v>
      </c>
      <c r="F3288" t="s">
        <v>21675</v>
      </c>
      <c r="H3288" s="107" t="s">
        <v>4328</v>
      </c>
      <c r="I3288" s="107" t="s">
        <v>4329</v>
      </c>
    </row>
    <row r="3289" spans="5:9" ht="15" x14ac:dyDescent="0.25">
      <c r="E3289">
        <v>103553</v>
      </c>
      <c r="F3289" t="s">
        <v>21676</v>
      </c>
      <c r="H3289" s="107" t="s">
        <v>4330</v>
      </c>
      <c r="I3289" s="107" t="s">
        <v>4331</v>
      </c>
    </row>
    <row r="3290" spans="5:9" ht="15" x14ac:dyDescent="0.25">
      <c r="E3290">
        <v>103554</v>
      </c>
      <c r="F3290" t="s">
        <v>21677</v>
      </c>
      <c r="H3290" s="107" t="s">
        <v>4332</v>
      </c>
      <c r="I3290" s="107" t="s">
        <v>4333</v>
      </c>
    </row>
    <row r="3291" spans="5:9" ht="15" x14ac:dyDescent="0.25">
      <c r="E3291">
        <v>103555</v>
      </c>
      <c r="F3291" t="s">
        <v>21678</v>
      </c>
      <c r="H3291" s="107" t="s">
        <v>4334</v>
      </c>
      <c r="I3291" s="107" t="s">
        <v>4335</v>
      </c>
    </row>
    <row r="3292" spans="5:9" ht="15" x14ac:dyDescent="0.25">
      <c r="E3292">
        <v>103556</v>
      </c>
      <c r="F3292" t="s">
        <v>21679</v>
      </c>
      <c r="H3292" s="107" t="s">
        <v>4336</v>
      </c>
      <c r="I3292" s="107" t="s">
        <v>4337</v>
      </c>
    </row>
    <row r="3293" spans="5:9" ht="15" x14ac:dyDescent="0.25">
      <c r="E3293">
        <v>103557</v>
      </c>
      <c r="F3293" t="s">
        <v>19486</v>
      </c>
      <c r="H3293" s="107" t="s">
        <v>4338</v>
      </c>
      <c r="I3293" s="107" t="s">
        <v>4339</v>
      </c>
    </row>
    <row r="3294" spans="5:9" ht="15" x14ac:dyDescent="0.25">
      <c r="E3294">
        <v>103558</v>
      </c>
      <c r="F3294" t="s">
        <v>21680</v>
      </c>
      <c r="H3294" s="107" t="s">
        <v>4340</v>
      </c>
      <c r="I3294" s="107" t="s">
        <v>4341</v>
      </c>
    </row>
    <row r="3295" spans="5:9" ht="15" x14ac:dyDescent="0.25">
      <c r="E3295">
        <v>103559</v>
      </c>
      <c r="F3295" t="s">
        <v>21681</v>
      </c>
      <c r="H3295" s="107" t="s">
        <v>4342</v>
      </c>
      <c r="I3295" s="107" t="s">
        <v>4343</v>
      </c>
    </row>
    <row r="3296" spans="5:9" ht="15" x14ac:dyDescent="0.25">
      <c r="E3296">
        <v>103560</v>
      </c>
      <c r="F3296" t="s">
        <v>21682</v>
      </c>
      <c r="H3296" s="107" t="s">
        <v>4344</v>
      </c>
      <c r="I3296" s="107" t="s">
        <v>4345</v>
      </c>
    </row>
    <row r="3297" spans="5:9" ht="15" x14ac:dyDescent="0.25">
      <c r="E3297">
        <v>103561</v>
      </c>
      <c r="F3297" t="s">
        <v>21683</v>
      </c>
      <c r="H3297" s="107" t="s">
        <v>4346</v>
      </c>
      <c r="I3297" s="107" t="s">
        <v>4347</v>
      </c>
    </row>
    <row r="3298" spans="5:9" ht="15" x14ac:dyDescent="0.25">
      <c r="E3298">
        <v>103562</v>
      </c>
      <c r="F3298" t="s">
        <v>23931</v>
      </c>
      <c r="H3298" s="107" t="s">
        <v>4348</v>
      </c>
      <c r="I3298" s="107" t="s">
        <v>4349</v>
      </c>
    </row>
    <row r="3299" spans="5:9" ht="15" x14ac:dyDescent="0.25">
      <c r="E3299">
        <v>103563</v>
      </c>
      <c r="F3299" t="s">
        <v>23932</v>
      </c>
      <c r="H3299" s="107" t="s">
        <v>4350</v>
      </c>
      <c r="I3299" s="107" t="s">
        <v>4351</v>
      </c>
    </row>
    <row r="3300" spans="5:9" ht="15" x14ac:dyDescent="0.25">
      <c r="E3300">
        <v>103564</v>
      </c>
      <c r="F3300" t="s">
        <v>21684</v>
      </c>
      <c r="H3300" s="107" t="s">
        <v>4352</v>
      </c>
      <c r="I3300" s="107" t="s">
        <v>4353</v>
      </c>
    </row>
    <row r="3301" spans="5:9" ht="15" x14ac:dyDescent="0.25">
      <c r="E3301">
        <v>103565</v>
      </c>
      <c r="F3301" t="s">
        <v>21685</v>
      </c>
      <c r="H3301" s="107" t="s">
        <v>4354</v>
      </c>
      <c r="I3301" s="107" t="s">
        <v>4355</v>
      </c>
    </row>
    <row r="3302" spans="5:9" ht="15" x14ac:dyDescent="0.25">
      <c r="E3302">
        <v>103566</v>
      </c>
      <c r="F3302" t="s">
        <v>20964</v>
      </c>
      <c r="H3302" s="107" t="s">
        <v>4356</v>
      </c>
      <c r="I3302" s="107" t="s">
        <v>4357</v>
      </c>
    </row>
    <row r="3303" spans="5:9" ht="15" x14ac:dyDescent="0.25">
      <c r="E3303">
        <v>103567</v>
      </c>
      <c r="F3303" t="s">
        <v>21686</v>
      </c>
      <c r="H3303" s="107" t="s">
        <v>4358</v>
      </c>
      <c r="I3303" s="107" t="s">
        <v>4359</v>
      </c>
    </row>
    <row r="3304" spans="5:9" ht="15" x14ac:dyDescent="0.25">
      <c r="E3304">
        <v>103568</v>
      </c>
      <c r="F3304" t="s">
        <v>21687</v>
      </c>
      <c r="H3304" s="107" t="s">
        <v>4360</v>
      </c>
      <c r="I3304" s="107" t="s">
        <v>4361</v>
      </c>
    </row>
    <row r="3305" spans="5:9" ht="15" x14ac:dyDescent="0.25">
      <c r="E3305">
        <v>103569</v>
      </c>
      <c r="F3305" t="s">
        <v>21688</v>
      </c>
      <c r="H3305" s="107" t="s">
        <v>4362</v>
      </c>
      <c r="I3305" s="107" t="s">
        <v>4363</v>
      </c>
    </row>
    <row r="3306" spans="5:9" ht="15" x14ac:dyDescent="0.25">
      <c r="E3306">
        <v>103570</v>
      </c>
      <c r="F3306" t="s">
        <v>21689</v>
      </c>
      <c r="H3306" s="107" t="s">
        <v>4364</v>
      </c>
      <c r="I3306" s="107" t="s">
        <v>4365</v>
      </c>
    </row>
    <row r="3307" spans="5:9" ht="15" x14ac:dyDescent="0.25">
      <c r="E3307">
        <v>103571</v>
      </c>
      <c r="F3307" t="s">
        <v>21690</v>
      </c>
      <c r="H3307" s="107" t="s">
        <v>4366</v>
      </c>
      <c r="I3307" s="107" t="s">
        <v>4367</v>
      </c>
    </row>
    <row r="3308" spans="5:9" ht="15" x14ac:dyDescent="0.25">
      <c r="E3308">
        <v>103572</v>
      </c>
      <c r="F3308" t="s">
        <v>21691</v>
      </c>
      <c r="H3308" s="107" t="s">
        <v>4368</v>
      </c>
      <c r="I3308" s="107" t="s">
        <v>4369</v>
      </c>
    </row>
    <row r="3309" spans="5:9" ht="15" x14ac:dyDescent="0.25">
      <c r="E3309">
        <v>103573</v>
      </c>
      <c r="F3309" t="s">
        <v>23933</v>
      </c>
      <c r="H3309" s="107" t="s">
        <v>4370</v>
      </c>
      <c r="I3309" s="107" t="s">
        <v>4371</v>
      </c>
    </row>
    <row r="3310" spans="5:9" ht="15" x14ac:dyDescent="0.25">
      <c r="E3310">
        <v>103574</v>
      </c>
      <c r="F3310" t="s">
        <v>23934</v>
      </c>
      <c r="H3310" s="107" t="s">
        <v>4372</v>
      </c>
      <c r="I3310" s="107" t="s">
        <v>4373</v>
      </c>
    </row>
    <row r="3311" spans="5:9" ht="15" x14ac:dyDescent="0.25">
      <c r="E3311">
        <v>103575</v>
      </c>
      <c r="F3311" t="s">
        <v>21692</v>
      </c>
      <c r="H3311" s="107" t="s">
        <v>4374</v>
      </c>
      <c r="I3311" s="107" t="s">
        <v>4375</v>
      </c>
    </row>
    <row r="3312" spans="5:9" ht="15" x14ac:dyDescent="0.25">
      <c r="E3312">
        <v>103576</v>
      </c>
      <c r="F3312" t="s">
        <v>21693</v>
      </c>
      <c r="H3312" s="107" t="s">
        <v>4376</v>
      </c>
      <c r="I3312" s="107" t="s">
        <v>4377</v>
      </c>
    </row>
    <row r="3313" spans="5:9" ht="15" x14ac:dyDescent="0.25">
      <c r="E3313">
        <v>103577</v>
      </c>
      <c r="F3313" t="s">
        <v>11500</v>
      </c>
      <c r="H3313" s="107" t="s">
        <v>4378</v>
      </c>
      <c r="I3313" s="107" t="s">
        <v>4379</v>
      </c>
    </row>
    <row r="3314" spans="5:9" ht="15" x14ac:dyDescent="0.25">
      <c r="E3314">
        <v>103578</v>
      </c>
      <c r="F3314" t="s">
        <v>21694</v>
      </c>
      <c r="H3314" s="107" t="s">
        <v>4380</v>
      </c>
      <c r="I3314" s="107" t="s">
        <v>4381</v>
      </c>
    </row>
    <row r="3315" spans="5:9" ht="15" x14ac:dyDescent="0.25">
      <c r="E3315">
        <v>103579</v>
      </c>
      <c r="F3315" t="s">
        <v>21695</v>
      </c>
      <c r="H3315" s="107" t="s">
        <v>4382</v>
      </c>
      <c r="I3315" s="107" t="s">
        <v>4383</v>
      </c>
    </row>
    <row r="3316" spans="5:9" ht="15" x14ac:dyDescent="0.25">
      <c r="E3316">
        <v>103580</v>
      </c>
      <c r="F3316" t="s">
        <v>21696</v>
      </c>
      <c r="H3316" s="107" t="s">
        <v>4384</v>
      </c>
      <c r="I3316" s="107" t="s">
        <v>4385</v>
      </c>
    </row>
    <row r="3317" spans="5:9" ht="15" x14ac:dyDescent="0.25">
      <c r="E3317">
        <v>103581</v>
      </c>
      <c r="F3317" t="s">
        <v>21697</v>
      </c>
      <c r="H3317" s="107" t="s">
        <v>4386</v>
      </c>
      <c r="I3317" s="107" t="s">
        <v>4387</v>
      </c>
    </row>
    <row r="3318" spans="5:9" ht="15" x14ac:dyDescent="0.25">
      <c r="E3318">
        <v>103582</v>
      </c>
      <c r="F3318" t="s">
        <v>21698</v>
      </c>
      <c r="H3318" s="107" t="s">
        <v>4388</v>
      </c>
      <c r="I3318" s="107" t="s">
        <v>4389</v>
      </c>
    </row>
    <row r="3319" spans="5:9" ht="15" x14ac:dyDescent="0.25">
      <c r="E3319">
        <v>103583</v>
      </c>
      <c r="F3319" t="s">
        <v>21699</v>
      </c>
      <c r="H3319" s="107" t="s">
        <v>4390</v>
      </c>
      <c r="I3319" s="107" t="s">
        <v>4391</v>
      </c>
    </row>
    <row r="3320" spans="5:9" ht="15" x14ac:dyDescent="0.25">
      <c r="E3320">
        <v>103584</v>
      </c>
      <c r="F3320" t="s">
        <v>21700</v>
      </c>
      <c r="H3320" s="107" t="s">
        <v>4392</v>
      </c>
      <c r="I3320" s="107" t="s">
        <v>4393</v>
      </c>
    </row>
    <row r="3321" spans="5:9" ht="15" x14ac:dyDescent="0.25">
      <c r="E3321">
        <v>103585</v>
      </c>
      <c r="F3321" t="s">
        <v>21701</v>
      </c>
      <c r="H3321" s="107" t="s">
        <v>4394</v>
      </c>
      <c r="I3321" s="107" t="s">
        <v>4395</v>
      </c>
    </row>
    <row r="3322" spans="5:9" ht="15" x14ac:dyDescent="0.25">
      <c r="E3322">
        <v>103586</v>
      </c>
      <c r="F3322" t="s">
        <v>21702</v>
      </c>
      <c r="H3322" s="107" t="s">
        <v>4396</v>
      </c>
      <c r="I3322" s="107" t="s">
        <v>4397</v>
      </c>
    </row>
    <row r="3323" spans="5:9" ht="15" x14ac:dyDescent="0.25">
      <c r="E3323">
        <v>103587</v>
      </c>
      <c r="F3323" t="s">
        <v>21703</v>
      </c>
      <c r="H3323" s="107" t="s">
        <v>4398</v>
      </c>
      <c r="I3323" s="107" t="s">
        <v>4399</v>
      </c>
    </row>
    <row r="3324" spans="5:9" ht="15" x14ac:dyDescent="0.25">
      <c r="E3324">
        <v>103588</v>
      </c>
      <c r="F3324" t="s">
        <v>21704</v>
      </c>
      <c r="H3324" s="107" t="s">
        <v>4400</v>
      </c>
      <c r="I3324" s="107" t="s">
        <v>4401</v>
      </c>
    </row>
    <row r="3325" spans="5:9" ht="15" x14ac:dyDescent="0.25">
      <c r="E3325">
        <v>103589</v>
      </c>
      <c r="F3325" t="s">
        <v>21705</v>
      </c>
      <c r="H3325" s="107" t="s">
        <v>4402</v>
      </c>
      <c r="I3325" s="107" t="s">
        <v>4403</v>
      </c>
    </row>
    <row r="3326" spans="5:9" ht="15" x14ac:dyDescent="0.25">
      <c r="E3326">
        <v>103590</v>
      </c>
      <c r="F3326" t="s">
        <v>21706</v>
      </c>
      <c r="H3326" s="107" t="s">
        <v>4404</v>
      </c>
      <c r="I3326" s="107" t="s">
        <v>4405</v>
      </c>
    </row>
    <row r="3327" spans="5:9" ht="15" x14ac:dyDescent="0.25">
      <c r="E3327">
        <v>103591</v>
      </c>
      <c r="F3327" t="s">
        <v>21707</v>
      </c>
      <c r="H3327" s="107" t="s">
        <v>4406</v>
      </c>
      <c r="I3327" s="107" t="s">
        <v>4407</v>
      </c>
    </row>
    <row r="3328" spans="5:9" ht="15" x14ac:dyDescent="0.25">
      <c r="E3328">
        <v>103592</v>
      </c>
      <c r="F3328" t="s">
        <v>21708</v>
      </c>
      <c r="H3328" s="107" t="s">
        <v>4408</v>
      </c>
      <c r="I3328" s="107" t="s">
        <v>4409</v>
      </c>
    </row>
    <row r="3329" spans="5:9" ht="15" x14ac:dyDescent="0.25">
      <c r="E3329">
        <v>103593</v>
      </c>
      <c r="F3329" t="s">
        <v>21709</v>
      </c>
      <c r="H3329" s="107" t="s">
        <v>4410</v>
      </c>
      <c r="I3329" s="107" t="s">
        <v>4411</v>
      </c>
    </row>
    <row r="3330" spans="5:9" ht="15" x14ac:dyDescent="0.25">
      <c r="E3330">
        <v>103594</v>
      </c>
      <c r="F3330" t="s">
        <v>21710</v>
      </c>
      <c r="H3330" s="107" t="s">
        <v>4412</v>
      </c>
      <c r="I3330" s="107" t="s">
        <v>4413</v>
      </c>
    </row>
    <row r="3331" spans="5:9" ht="15" x14ac:dyDescent="0.25">
      <c r="E3331">
        <v>103595</v>
      </c>
      <c r="F3331" t="s">
        <v>21711</v>
      </c>
      <c r="H3331" s="107" t="s">
        <v>4414</v>
      </c>
      <c r="I3331" s="107" t="s">
        <v>4415</v>
      </c>
    </row>
    <row r="3332" spans="5:9" ht="15" x14ac:dyDescent="0.25">
      <c r="E3332">
        <v>103596</v>
      </c>
      <c r="F3332" t="s">
        <v>21712</v>
      </c>
      <c r="H3332" s="107" t="s">
        <v>4416</v>
      </c>
      <c r="I3332" s="107" t="s">
        <v>4417</v>
      </c>
    </row>
    <row r="3333" spans="5:9" ht="15" x14ac:dyDescent="0.25">
      <c r="E3333">
        <v>103597</v>
      </c>
      <c r="F3333" t="s">
        <v>21713</v>
      </c>
      <c r="H3333" s="107" t="s">
        <v>4418</v>
      </c>
      <c r="I3333" s="107" t="s">
        <v>4419</v>
      </c>
    </row>
    <row r="3334" spans="5:9" ht="15" x14ac:dyDescent="0.25">
      <c r="E3334">
        <v>103598</v>
      </c>
      <c r="F3334" t="s">
        <v>21714</v>
      </c>
      <c r="H3334" s="107" t="s">
        <v>4420</v>
      </c>
      <c r="I3334" s="107" t="s">
        <v>4421</v>
      </c>
    </row>
    <row r="3335" spans="5:9" ht="15" x14ac:dyDescent="0.25">
      <c r="E3335">
        <v>103599</v>
      </c>
      <c r="F3335" t="s">
        <v>21715</v>
      </c>
      <c r="H3335" s="107" t="s">
        <v>4422</v>
      </c>
      <c r="I3335" s="107" t="s">
        <v>4423</v>
      </c>
    </row>
    <row r="3336" spans="5:9" ht="15" x14ac:dyDescent="0.25">
      <c r="E3336">
        <v>103600</v>
      </c>
      <c r="F3336" t="s">
        <v>21716</v>
      </c>
      <c r="H3336" s="107" t="s">
        <v>4424</v>
      </c>
      <c r="I3336" s="107" t="s">
        <v>4425</v>
      </c>
    </row>
    <row r="3337" spans="5:9" ht="15" x14ac:dyDescent="0.25">
      <c r="E3337">
        <v>103601</v>
      </c>
      <c r="F3337" t="s">
        <v>21717</v>
      </c>
      <c r="H3337" s="107" t="s">
        <v>4426</v>
      </c>
      <c r="I3337" s="107" t="s">
        <v>4427</v>
      </c>
    </row>
    <row r="3338" spans="5:9" ht="15" x14ac:dyDescent="0.25">
      <c r="E3338">
        <v>103602</v>
      </c>
      <c r="F3338" t="s">
        <v>21718</v>
      </c>
      <c r="H3338" s="107" t="s">
        <v>4428</v>
      </c>
      <c r="I3338" s="107" t="s">
        <v>4429</v>
      </c>
    </row>
    <row r="3339" spans="5:9" ht="15" x14ac:dyDescent="0.25">
      <c r="E3339">
        <v>103603</v>
      </c>
      <c r="F3339" t="s">
        <v>21719</v>
      </c>
      <c r="H3339" s="107" t="s">
        <v>4430</v>
      </c>
      <c r="I3339" s="107" t="s">
        <v>4431</v>
      </c>
    </row>
    <row r="3340" spans="5:9" ht="15" x14ac:dyDescent="0.25">
      <c r="E3340">
        <v>103604</v>
      </c>
      <c r="F3340" t="s">
        <v>21720</v>
      </c>
      <c r="H3340" s="107" t="s">
        <v>4432</v>
      </c>
      <c r="I3340" s="107" t="s">
        <v>4433</v>
      </c>
    </row>
    <row r="3341" spans="5:9" ht="15" x14ac:dyDescent="0.25">
      <c r="E3341">
        <v>103605</v>
      </c>
      <c r="F3341" t="s">
        <v>18962</v>
      </c>
      <c r="H3341" s="107" t="s">
        <v>4434</v>
      </c>
      <c r="I3341" s="107" t="s">
        <v>4435</v>
      </c>
    </row>
    <row r="3342" spans="5:9" ht="15" x14ac:dyDescent="0.25">
      <c r="E3342">
        <v>103606</v>
      </c>
      <c r="F3342" t="s">
        <v>21721</v>
      </c>
      <c r="H3342" s="107" t="s">
        <v>4436</v>
      </c>
      <c r="I3342" s="107" t="s">
        <v>4437</v>
      </c>
    </row>
    <row r="3343" spans="5:9" ht="15" x14ac:dyDescent="0.25">
      <c r="E3343">
        <v>103607</v>
      </c>
      <c r="F3343" t="s">
        <v>21722</v>
      </c>
      <c r="H3343" s="107" t="s">
        <v>4438</v>
      </c>
      <c r="I3343" s="107" t="s">
        <v>4439</v>
      </c>
    </row>
    <row r="3344" spans="5:9" ht="15" x14ac:dyDescent="0.25">
      <c r="E3344">
        <v>103608</v>
      </c>
      <c r="F3344" t="s">
        <v>21723</v>
      </c>
      <c r="H3344" s="107" t="s">
        <v>4440</v>
      </c>
      <c r="I3344" s="107" t="s">
        <v>4441</v>
      </c>
    </row>
    <row r="3345" spans="5:9" ht="15" x14ac:dyDescent="0.25">
      <c r="E3345">
        <v>103609</v>
      </c>
      <c r="F3345" t="s">
        <v>23935</v>
      </c>
      <c r="H3345" s="107" t="s">
        <v>4442</v>
      </c>
      <c r="I3345" s="107" t="s">
        <v>4443</v>
      </c>
    </row>
    <row r="3346" spans="5:9" ht="15" x14ac:dyDescent="0.25">
      <c r="E3346">
        <v>103610</v>
      </c>
      <c r="F3346" t="s">
        <v>21724</v>
      </c>
      <c r="H3346" s="107" t="s">
        <v>4444</v>
      </c>
      <c r="I3346" s="107" t="s">
        <v>4445</v>
      </c>
    </row>
    <row r="3347" spans="5:9" ht="15" x14ac:dyDescent="0.25">
      <c r="E3347">
        <v>103611</v>
      </c>
      <c r="F3347" t="s">
        <v>21725</v>
      </c>
      <c r="H3347" s="107" t="s">
        <v>4446</v>
      </c>
      <c r="I3347" s="107" t="s">
        <v>4447</v>
      </c>
    </row>
    <row r="3348" spans="5:9" ht="15" x14ac:dyDescent="0.25">
      <c r="E3348">
        <v>103612</v>
      </c>
      <c r="F3348" t="s">
        <v>21726</v>
      </c>
      <c r="H3348" s="107" t="s">
        <v>4448</v>
      </c>
      <c r="I3348" s="107" t="s">
        <v>4449</v>
      </c>
    </row>
    <row r="3349" spans="5:9" ht="15" x14ac:dyDescent="0.25">
      <c r="E3349">
        <v>103613</v>
      </c>
      <c r="F3349" t="s">
        <v>21727</v>
      </c>
      <c r="H3349" s="107" t="s">
        <v>4450</v>
      </c>
      <c r="I3349" s="107" t="s">
        <v>4451</v>
      </c>
    </row>
    <row r="3350" spans="5:9" ht="15" x14ac:dyDescent="0.25">
      <c r="E3350">
        <v>103614</v>
      </c>
      <c r="F3350" t="s">
        <v>23936</v>
      </c>
      <c r="H3350" s="107" t="s">
        <v>4452</v>
      </c>
      <c r="I3350" s="107" t="s">
        <v>4453</v>
      </c>
    </row>
    <row r="3351" spans="5:9" ht="15" x14ac:dyDescent="0.25">
      <c r="E3351">
        <v>103615</v>
      </c>
      <c r="F3351" t="s">
        <v>21728</v>
      </c>
      <c r="H3351" s="107" t="s">
        <v>4454</v>
      </c>
      <c r="I3351" s="107" t="s">
        <v>4455</v>
      </c>
    </row>
    <row r="3352" spans="5:9" ht="15" x14ac:dyDescent="0.25">
      <c r="E3352">
        <v>103616</v>
      </c>
      <c r="F3352" t="s">
        <v>21729</v>
      </c>
      <c r="H3352" s="107" t="s">
        <v>4456</v>
      </c>
      <c r="I3352" s="107" t="s">
        <v>4457</v>
      </c>
    </row>
    <row r="3353" spans="5:9" ht="15" x14ac:dyDescent="0.25">
      <c r="E3353">
        <v>103617</v>
      </c>
      <c r="F3353" t="s">
        <v>21730</v>
      </c>
      <c r="H3353" s="107" t="s">
        <v>4458</v>
      </c>
      <c r="I3353" s="107" t="s">
        <v>4459</v>
      </c>
    </row>
    <row r="3354" spans="5:9" ht="15" x14ac:dyDescent="0.25">
      <c r="E3354">
        <v>103618</v>
      </c>
      <c r="F3354" t="s">
        <v>21731</v>
      </c>
      <c r="H3354" s="107" t="s">
        <v>4460</v>
      </c>
      <c r="I3354" s="107" t="s">
        <v>4461</v>
      </c>
    </row>
    <row r="3355" spans="5:9" ht="15" x14ac:dyDescent="0.25">
      <c r="E3355">
        <v>103619</v>
      </c>
      <c r="F3355" t="s">
        <v>21732</v>
      </c>
      <c r="H3355" s="107" t="s">
        <v>4462</v>
      </c>
      <c r="I3355" s="107" t="s">
        <v>4463</v>
      </c>
    </row>
    <row r="3356" spans="5:9" ht="15" x14ac:dyDescent="0.25">
      <c r="E3356">
        <v>103620</v>
      </c>
      <c r="F3356" t="s">
        <v>21733</v>
      </c>
      <c r="H3356" s="107" t="s">
        <v>4464</v>
      </c>
      <c r="I3356" s="107" t="s">
        <v>4465</v>
      </c>
    </row>
    <row r="3357" spans="5:9" ht="15" x14ac:dyDescent="0.25">
      <c r="E3357">
        <v>103621</v>
      </c>
      <c r="F3357" t="s">
        <v>21734</v>
      </c>
      <c r="H3357" s="107" t="s">
        <v>4466</v>
      </c>
      <c r="I3357" s="107" t="s">
        <v>4467</v>
      </c>
    </row>
    <row r="3358" spans="5:9" ht="15" x14ac:dyDescent="0.25">
      <c r="E3358">
        <v>103622</v>
      </c>
      <c r="F3358" t="s">
        <v>21735</v>
      </c>
      <c r="H3358" s="107" t="s">
        <v>4468</v>
      </c>
      <c r="I3358" s="107" t="s">
        <v>4469</v>
      </c>
    </row>
    <row r="3359" spans="5:9" ht="15" x14ac:dyDescent="0.25">
      <c r="E3359">
        <v>103623</v>
      </c>
      <c r="F3359" t="s">
        <v>21736</v>
      </c>
      <c r="H3359" s="107" t="s">
        <v>4470</v>
      </c>
      <c r="I3359" s="107" t="s">
        <v>4471</v>
      </c>
    </row>
    <row r="3360" spans="5:9" ht="15" x14ac:dyDescent="0.25">
      <c r="E3360">
        <v>103624</v>
      </c>
      <c r="F3360" t="s">
        <v>21737</v>
      </c>
      <c r="H3360" s="107" t="s">
        <v>4472</v>
      </c>
      <c r="I3360" s="107" t="s">
        <v>4473</v>
      </c>
    </row>
    <row r="3361" spans="5:9" ht="15" x14ac:dyDescent="0.25">
      <c r="E3361">
        <v>103625</v>
      </c>
      <c r="F3361" t="s">
        <v>21738</v>
      </c>
      <c r="H3361" s="107" t="s">
        <v>4474</v>
      </c>
      <c r="I3361" s="107" t="s">
        <v>4475</v>
      </c>
    </row>
    <row r="3362" spans="5:9" ht="15" x14ac:dyDescent="0.25">
      <c r="E3362">
        <v>103626</v>
      </c>
      <c r="F3362" t="s">
        <v>21739</v>
      </c>
      <c r="H3362" s="107" t="s">
        <v>4476</v>
      </c>
      <c r="I3362" s="107" t="s">
        <v>4477</v>
      </c>
    </row>
    <row r="3363" spans="5:9" ht="15" x14ac:dyDescent="0.25">
      <c r="E3363">
        <v>103627</v>
      </c>
      <c r="F3363" t="s">
        <v>21740</v>
      </c>
      <c r="H3363" s="107" t="s">
        <v>4478</v>
      </c>
      <c r="I3363" s="107" t="s">
        <v>4479</v>
      </c>
    </row>
    <row r="3364" spans="5:9" ht="15" x14ac:dyDescent="0.25">
      <c r="E3364">
        <v>103628</v>
      </c>
      <c r="F3364" t="s">
        <v>21741</v>
      </c>
      <c r="H3364" s="107" t="s">
        <v>4480</v>
      </c>
      <c r="I3364" s="107" t="s">
        <v>4481</v>
      </c>
    </row>
    <row r="3365" spans="5:9" ht="15" x14ac:dyDescent="0.25">
      <c r="E3365">
        <v>103629</v>
      </c>
      <c r="F3365" t="s">
        <v>21742</v>
      </c>
      <c r="H3365" s="107" t="s">
        <v>4482</v>
      </c>
      <c r="I3365" s="107" t="s">
        <v>4483</v>
      </c>
    </row>
    <row r="3366" spans="5:9" ht="15" x14ac:dyDescent="0.25">
      <c r="E3366">
        <v>103630</v>
      </c>
      <c r="F3366" t="s">
        <v>21743</v>
      </c>
      <c r="H3366" s="107" t="s">
        <v>4484</v>
      </c>
      <c r="I3366" s="107" t="s">
        <v>4485</v>
      </c>
    </row>
    <row r="3367" spans="5:9" ht="15" x14ac:dyDescent="0.25">
      <c r="E3367">
        <v>103631</v>
      </c>
      <c r="F3367" t="s">
        <v>21744</v>
      </c>
      <c r="H3367" s="107" t="s">
        <v>4486</v>
      </c>
      <c r="I3367" s="107" t="s">
        <v>4487</v>
      </c>
    </row>
    <row r="3368" spans="5:9" ht="15" x14ac:dyDescent="0.25">
      <c r="E3368">
        <v>103632</v>
      </c>
      <c r="F3368" t="s">
        <v>21745</v>
      </c>
      <c r="H3368" s="107" t="s">
        <v>4488</v>
      </c>
      <c r="I3368" s="107" t="s">
        <v>4489</v>
      </c>
    </row>
    <row r="3369" spans="5:9" ht="15" x14ac:dyDescent="0.25">
      <c r="E3369">
        <v>103633</v>
      </c>
      <c r="F3369" t="s">
        <v>21746</v>
      </c>
      <c r="H3369" s="107" t="s">
        <v>4490</v>
      </c>
      <c r="I3369" s="107" t="s">
        <v>4491</v>
      </c>
    </row>
    <row r="3370" spans="5:9" ht="15" x14ac:dyDescent="0.25">
      <c r="E3370">
        <v>103634</v>
      </c>
      <c r="F3370" t="s">
        <v>21747</v>
      </c>
      <c r="H3370" s="107" t="s">
        <v>4492</v>
      </c>
      <c r="I3370" s="107" t="s">
        <v>4493</v>
      </c>
    </row>
    <row r="3371" spans="5:9" ht="15" x14ac:dyDescent="0.25">
      <c r="E3371">
        <v>103635</v>
      </c>
      <c r="F3371" t="s">
        <v>21748</v>
      </c>
      <c r="H3371" s="107" t="s">
        <v>4494</v>
      </c>
      <c r="I3371" s="107" t="s">
        <v>4495</v>
      </c>
    </row>
    <row r="3372" spans="5:9" ht="15" x14ac:dyDescent="0.25">
      <c r="E3372">
        <v>103636</v>
      </c>
      <c r="F3372" t="s">
        <v>21749</v>
      </c>
      <c r="H3372" s="107" t="s">
        <v>4496</v>
      </c>
      <c r="I3372" s="107" t="s">
        <v>4497</v>
      </c>
    </row>
    <row r="3373" spans="5:9" ht="15" x14ac:dyDescent="0.25">
      <c r="E3373">
        <v>103637</v>
      </c>
      <c r="F3373" t="s">
        <v>21750</v>
      </c>
      <c r="H3373" s="107" t="s">
        <v>4498</v>
      </c>
      <c r="I3373" s="107" t="s">
        <v>4499</v>
      </c>
    </row>
    <row r="3374" spans="5:9" ht="15" x14ac:dyDescent="0.25">
      <c r="E3374">
        <v>103638</v>
      </c>
      <c r="F3374" t="s">
        <v>21751</v>
      </c>
      <c r="H3374" s="107" t="s">
        <v>4500</v>
      </c>
      <c r="I3374" s="107" t="s">
        <v>4501</v>
      </c>
    </row>
    <row r="3375" spans="5:9" ht="15" x14ac:dyDescent="0.25">
      <c r="E3375">
        <v>103639</v>
      </c>
      <c r="F3375" t="s">
        <v>21752</v>
      </c>
      <c r="H3375" s="107" t="s">
        <v>4502</v>
      </c>
      <c r="I3375" s="107" t="s">
        <v>4503</v>
      </c>
    </row>
    <row r="3376" spans="5:9" ht="15" x14ac:dyDescent="0.25">
      <c r="E3376">
        <v>103640</v>
      </c>
      <c r="F3376" t="s">
        <v>21753</v>
      </c>
      <c r="H3376" s="107" t="s">
        <v>4504</v>
      </c>
      <c r="I3376" s="107" t="s">
        <v>4505</v>
      </c>
    </row>
    <row r="3377" spans="5:9" ht="15" x14ac:dyDescent="0.25">
      <c r="E3377">
        <v>103641</v>
      </c>
      <c r="F3377" t="s">
        <v>21754</v>
      </c>
      <c r="H3377" s="107" t="s">
        <v>4506</v>
      </c>
      <c r="I3377" s="107" t="s">
        <v>4507</v>
      </c>
    </row>
    <row r="3378" spans="5:9" ht="15" x14ac:dyDescent="0.25">
      <c r="E3378">
        <v>103642</v>
      </c>
      <c r="F3378" t="s">
        <v>21755</v>
      </c>
      <c r="H3378" s="107" t="s">
        <v>4508</v>
      </c>
      <c r="I3378" s="107" t="s">
        <v>4509</v>
      </c>
    </row>
    <row r="3379" spans="5:9" ht="15" x14ac:dyDescent="0.25">
      <c r="E3379">
        <v>103643</v>
      </c>
      <c r="F3379" t="s">
        <v>21756</v>
      </c>
      <c r="H3379" s="107" t="s">
        <v>4510</v>
      </c>
      <c r="I3379" s="107" t="s">
        <v>4511</v>
      </c>
    </row>
    <row r="3380" spans="5:9" ht="15" x14ac:dyDescent="0.25">
      <c r="E3380">
        <v>103644</v>
      </c>
      <c r="F3380" t="s">
        <v>21757</v>
      </c>
      <c r="H3380" s="107" t="s">
        <v>4512</v>
      </c>
      <c r="I3380" s="107" t="s">
        <v>4513</v>
      </c>
    </row>
    <row r="3381" spans="5:9" ht="15" x14ac:dyDescent="0.25">
      <c r="E3381">
        <v>103645</v>
      </c>
      <c r="F3381" t="s">
        <v>21758</v>
      </c>
      <c r="H3381" s="107" t="s">
        <v>4514</v>
      </c>
      <c r="I3381" s="107" t="s">
        <v>4515</v>
      </c>
    </row>
    <row r="3382" spans="5:9" ht="15" x14ac:dyDescent="0.25">
      <c r="E3382">
        <v>103646</v>
      </c>
      <c r="F3382" t="s">
        <v>21759</v>
      </c>
      <c r="H3382" s="107" t="s">
        <v>4516</v>
      </c>
      <c r="I3382" s="107" t="s">
        <v>4517</v>
      </c>
    </row>
    <row r="3383" spans="5:9" ht="15" x14ac:dyDescent="0.25">
      <c r="E3383">
        <v>103647</v>
      </c>
      <c r="F3383" t="s">
        <v>21760</v>
      </c>
      <c r="H3383" s="107" t="s">
        <v>4518</v>
      </c>
      <c r="I3383" s="107" t="s">
        <v>4519</v>
      </c>
    </row>
    <row r="3384" spans="5:9" ht="15" x14ac:dyDescent="0.25">
      <c r="E3384">
        <v>103648</v>
      </c>
      <c r="F3384" t="s">
        <v>21761</v>
      </c>
      <c r="H3384" s="107" t="s">
        <v>4520</v>
      </c>
      <c r="I3384" s="107" t="s">
        <v>4521</v>
      </c>
    </row>
    <row r="3385" spans="5:9" ht="15" x14ac:dyDescent="0.25">
      <c r="E3385">
        <v>103649</v>
      </c>
      <c r="F3385" t="s">
        <v>21762</v>
      </c>
      <c r="H3385" s="107" t="s">
        <v>4522</v>
      </c>
      <c r="I3385" s="107" t="s">
        <v>4523</v>
      </c>
    </row>
    <row r="3386" spans="5:9" ht="15" x14ac:dyDescent="0.25">
      <c r="E3386">
        <v>103650</v>
      </c>
      <c r="F3386" t="s">
        <v>21763</v>
      </c>
      <c r="H3386" s="107" t="s">
        <v>4524</v>
      </c>
      <c r="I3386" s="107" t="s">
        <v>4525</v>
      </c>
    </row>
    <row r="3387" spans="5:9" ht="15" x14ac:dyDescent="0.25">
      <c r="E3387">
        <v>103651</v>
      </c>
      <c r="F3387" t="s">
        <v>21764</v>
      </c>
      <c r="H3387" s="107" t="s">
        <v>4526</v>
      </c>
      <c r="I3387" s="107" t="s">
        <v>4527</v>
      </c>
    </row>
    <row r="3388" spans="5:9" ht="15" x14ac:dyDescent="0.25">
      <c r="E3388">
        <v>103652</v>
      </c>
      <c r="F3388" t="s">
        <v>21765</v>
      </c>
      <c r="H3388" s="107" t="s">
        <v>4528</v>
      </c>
      <c r="I3388" s="107" t="s">
        <v>4529</v>
      </c>
    </row>
    <row r="3389" spans="5:9" ht="15" x14ac:dyDescent="0.25">
      <c r="E3389">
        <v>103653</v>
      </c>
      <c r="F3389" t="s">
        <v>21766</v>
      </c>
      <c r="H3389" s="107" t="s">
        <v>4530</v>
      </c>
      <c r="I3389" s="107" t="s">
        <v>4531</v>
      </c>
    </row>
    <row r="3390" spans="5:9" ht="15" x14ac:dyDescent="0.25">
      <c r="E3390">
        <v>103654</v>
      </c>
      <c r="F3390" t="s">
        <v>21767</v>
      </c>
      <c r="H3390" s="107" t="s">
        <v>4532</v>
      </c>
      <c r="I3390" s="107" t="s">
        <v>4533</v>
      </c>
    </row>
    <row r="3391" spans="5:9" ht="15" x14ac:dyDescent="0.25">
      <c r="E3391">
        <v>103655</v>
      </c>
      <c r="F3391" t="s">
        <v>21768</v>
      </c>
      <c r="H3391" s="107" t="s">
        <v>4534</v>
      </c>
      <c r="I3391" s="107" t="s">
        <v>4535</v>
      </c>
    </row>
    <row r="3392" spans="5:9" ht="15" x14ac:dyDescent="0.25">
      <c r="E3392">
        <v>103656</v>
      </c>
      <c r="F3392" t="s">
        <v>21769</v>
      </c>
      <c r="H3392" s="107" t="s">
        <v>4536</v>
      </c>
      <c r="I3392" s="107" t="s">
        <v>4537</v>
      </c>
    </row>
    <row r="3393" spans="5:9" ht="15" x14ac:dyDescent="0.25">
      <c r="E3393">
        <v>103657</v>
      </c>
      <c r="F3393" t="s">
        <v>21770</v>
      </c>
      <c r="H3393" s="107" t="s">
        <v>4538</v>
      </c>
      <c r="I3393" s="107" t="s">
        <v>4539</v>
      </c>
    </row>
    <row r="3394" spans="5:9" ht="15" x14ac:dyDescent="0.25">
      <c r="E3394">
        <v>103658</v>
      </c>
      <c r="F3394" t="s">
        <v>21771</v>
      </c>
      <c r="H3394" s="107" t="s">
        <v>4540</v>
      </c>
      <c r="I3394" s="107" t="s">
        <v>4541</v>
      </c>
    </row>
    <row r="3395" spans="5:9" ht="15" x14ac:dyDescent="0.25">
      <c r="E3395">
        <v>103659</v>
      </c>
      <c r="F3395" t="s">
        <v>21772</v>
      </c>
      <c r="H3395" s="107" t="s">
        <v>4542</v>
      </c>
      <c r="I3395" s="107" t="s">
        <v>4543</v>
      </c>
    </row>
    <row r="3396" spans="5:9" ht="15" x14ac:dyDescent="0.25">
      <c r="E3396">
        <v>103660</v>
      </c>
      <c r="F3396" t="s">
        <v>21773</v>
      </c>
      <c r="H3396" s="107" t="s">
        <v>4544</v>
      </c>
      <c r="I3396" s="107" t="s">
        <v>4545</v>
      </c>
    </row>
    <row r="3397" spans="5:9" ht="15" x14ac:dyDescent="0.25">
      <c r="E3397">
        <v>103661</v>
      </c>
      <c r="F3397" t="s">
        <v>21774</v>
      </c>
      <c r="H3397" s="107" t="s">
        <v>4546</v>
      </c>
      <c r="I3397" s="107" t="s">
        <v>4547</v>
      </c>
    </row>
    <row r="3398" spans="5:9" ht="15" x14ac:dyDescent="0.25">
      <c r="E3398">
        <v>103662</v>
      </c>
      <c r="F3398" t="s">
        <v>21775</v>
      </c>
      <c r="H3398" s="107" t="s">
        <v>4548</v>
      </c>
      <c r="I3398" s="107" t="s">
        <v>4549</v>
      </c>
    </row>
    <row r="3399" spans="5:9" ht="15" x14ac:dyDescent="0.25">
      <c r="E3399">
        <v>103663</v>
      </c>
      <c r="F3399" t="s">
        <v>21776</v>
      </c>
      <c r="H3399" s="107" t="s">
        <v>4550</v>
      </c>
      <c r="I3399" s="107" t="s">
        <v>4551</v>
      </c>
    </row>
    <row r="3400" spans="5:9" ht="15" x14ac:dyDescent="0.25">
      <c r="E3400">
        <v>103664</v>
      </c>
      <c r="F3400" t="s">
        <v>21777</v>
      </c>
      <c r="H3400" s="107" t="s">
        <v>4552</v>
      </c>
      <c r="I3400" s="107" t="s">
        <v>4553</v>
      </c>
    </row>
    <row r="3401" spans="5:9" ht="15" x14ac:dyDescent="0.25">
      <c r="E3401">
        <v>103665</v>
      </c>
      <c r="F3401" t="s">
        <v>21778</v>
      </c>
      <c r="H3401" s="107" t="s">
        <v>4554</v>
      </c>
      <c r="I3401" s="107" t="s">
        <v>4555</v>
      </c>
    </row>
    <row r="3402" spans="5:9" ht="15" x14ac:dyDescent="0.25">
      <c r="E3402">
        <v>103666</v>
      </c>
      <c r="F3402" t="s">
        <v>21779</v>
      </c>
      <c r="H3402" s="107" t="s">
        <v>4556</v>
      </c>
      <c r="I3402" s="107" t="s">
        <v>4557</v>
      </c>
    </row>
    <row r="3403" spans="5:9" ht="15" x14ac:dyDescent="0.25">
      <c r="E3403">
        <v>103667</v>
      </c>
      <c r="F3403" t="s">
        <v>21780</v>
      </c>
      <c r="H3403" s="107" t="s">
        <v>4558</v>
      </c>
      <c r="I3403" s="107" t="s">
        <v>4559</v>
      </c>
    </row>
    <row r="3404" spans="5:9" ht="15" x14ac:dyDescent="0.25">
      <c r="E3404">
        <v>103668</v>
      </c>
      <c r="F3404" t="s">
        <v>21781</v>
      </c>
      <c r="H3404" s="107" t="s">
        <v>4560</v>
      </c>
      <c r="I3404" s="107" t="s">
        <v>4561</v>
      </c>
    </row>
    <row r="3405" spans="5:9" ht="15" x14ac:dyDescent="0.25">
      <c r="E3405">
        <v>103669</v>
      </c>
      <c r="F3405" t="s">
        <v>21782</v>
      </c>
      <c r="H3405" s="107" t="s">
        <v>4562</v>
      </c>
      <c r="I3405" s="107" t="s">
        <v>4563</v>
      </c>
    </row>
    <row r="3406" spans="5:9" ht="15" x14ac:dyDescent="0.25">
      <c r="E3406">
        <v>103670</v>
      </c>
      <c r="F3406" t="s">
        <v>21450</v>
      </c>
      <c r="H3406" s="107" t="s">
        <v>4564</v>
      </c>
      <c r="I3406" s="107" t="s">
        <v>4565</v>
      </c>
    </row>
    <row r="3407" spans="5:9" ht="15" x14ac:dyDescent="0.25">
      <c r="E3407">
        <v>103671</v>
      </c>
      <c r="F3407" t="s">
        <v>21783</v>
      </c>
      <c r="H3407" s="107" t="s">
        <v>4566</v>
      </c>
      <c r="I3407" s="107" t="s">
        <v>4567</v>
      </c>
    </row>
    <row r="3408" spans="5:9" ht="15" x14ac:dyDescent="0.25">
      <c r="E3408">
        <v>103672</v>
      </c>
      <c r="F3408" t="s">
        <v>21784</v>
      </c>
      <c r="H3408" s="107" t="s">
        <v>4568</v>
      </c>
      <c r="I3408" s="107" t="s">
        <v>4569</v>
      </c>
    </row>
    <row r="3409" spans="5:9" ht="15" x14ac:dyDescent="0.25">
      <c r="E3409">
        <v>103673</v>
      </c>
      <c r="F3409" t="s">
        <v>21785</v>
      </c>
      <c r="H3409" s="107" t="s">
        <v>4570</v>
      </c>
      <c r="I3409" s="107" t="s">
        <v>4571</v>
      </c>
    </row>
    <row r="3410" spans="5:9" ht="15" x14ac:dyDescent="0.25">
      <c r="E3410">
        <v>103674</v>
      </c>
      <c r="F3410" t="s">
        <v>21786</v>
      </c>
      <c r="H3410" s="107" t="s">
        <v>4572</v>
      </c>
      <c r="I3410" s="107" t="s">
        <v>4573</v>
      </c>
    </row>
    <row r="3411" spans="5:9" ht="15" x14ac:dyDescent="0.25">
      <c r="E3411">
        <v>103675</v>
      </c>
      <c r="F3411" t="s">
        <v>21787</v>
      </c>
      <c r="H3411" s="107" t="s">
        <v>4574</v>
      </c>
      <c r="I3411" s="107" t="s">
        <v>4575</v>
      </c>
    </row>
    <row r="3412" spans="5:9" ht="15" x14ac:dyDescent="0.25">
      <c r="E3412">
        <v>103676</v>
      </c>
      <c r="F3412" t="s">
        <v>21788</v>
      </c>
      <c r="H3412" s="107" t="s">
        <v>4576</v>
      </c>
      <c r="I3412" s="107" t="s">
        <v>4577</v>
      </c>
    </row>
    <row r="3413" spans="5:9" ht="15" x14ac:dyDescent="0.25">
      <c r="E3413">
        <v>103677</v>
      </c>
      <c r="F3413" t="s">
        <v>21789</v>
      </c>
      <c r="H3413" s="107" t="s">
        <v>4578</v>
      </c>
      <c r="I3413" s="107" t="s">
        <v>4579</v>
      </c>
    </row>
    <row r="3414" spans="5:9" ht="15" x14ac:dyDescent="0.25">
      <c r="E3414">
        <v>103678</v>
      </c>
      <c r="F3414" t="s">
        <v>21790</v>
      </c>
      <c r="H3414" s="107" t="s">
        <v>4580</v>
      </c>
      <c r="I3414" s="107" t="s">
        <v>4581</v>
      </c>
    </row>
    <row r="3415" spans="5:9" ht="15" x14ac:dyDescent="0.25">
      <c r="E3415">
        <v>103679</v>
      </c>
      <c r="F3415" t="s">
        <v>21791</v>
      </c>
      <c r="H3415" s="107" t="s">
        <v>4582</v>
      </c>
      <c r="I3415" s="107" t="s">
        <v>4583</v>
      </c>
    </row>
    <row r="3416" spans="5:9" ht="15" x14ac:dyDescent="0.25">
      <c r="E3416">
        <v>103680</v>
      </c>
      <c r="F3416" t="s">
        <v>21792</v>
      </c>
      <c r="H3416" s="107" t="s">
        <v>4584</v>
      </c>
      <c r="I3416" s="107" t="s">
        <v>4585</v>
      </c>
    </row>
    <row r="3417" spans="5:9" ht="15" x14ac:dyDescent="0.25">
      <c r="E3417">
        <v>103681</v>
      </c>
      <c r="F3417" t="s">
        <v>21793</v>
      </c>
      <c r="H3417" s="107" t="s">
        <v>4586</v>
      </c>
      <c r="I3417" s="107" t="s">
        <v>4587</v>
      </c>
    </row>
    <row r="3418" spans="5:9" ht="15" x14ac:dyDescent="0.25">
      <c r="E3418">
        <v>103682</v>
      </c>
      <c r="F3418" t="s">
        <v>21794</v>
      </c>
      <c r="H3418" s="107" t="s">
        <v>4588</v>
      </c>
      <c r="I3418" s="107" t="s">
        <v>4589</v>
      </c>
    </row>
    <row r="3419" spans="5:9" ht="15" x14ac:dyDescent="0.25">
      <c r="E3419">
        <v>103683</v>
      </c>
      <c r="F3419" t="s">
        <v>21795</v>
      </c>
      <c r="H3419" s="107" t="s">
        <v>4590</v>
      </c>
      <c r="I3419" s="107" t="s">
        <v>4591</v>
      </c>
    </row>
    <row r="3420" spans="5:9" ht="15" x14ac:dyDescent="0.25">
      <c r="E3420">
        <v>103684</v>
      </c>
      <c r="F3420" t="s">
        <v>11501</v>
      </c>
      <c r="H3420" s="107" t="s">
        <v>4592</v>
      </c>
      <c r="I3420" s="107" t="s">
        <v>4593</v>
      </c>
    </row>
    <row r="3421" spans="5:9" ht="15" x14ac:dyDescent="0.25">
      <c r="E3421">
        <v>103685</v>
      </c>
      <c r="F3421" t="s">
        <v>21384</v>
      </c>
      <c r="H3421" s="107" t="s">
        <v>4594</v>
      </c>
      <c r="I3421" s="107" t="s">
        <v>4595</v>
      </c>
    </row>
    <row r="3422" spans="5:9" ht="15" x14ac:dyDescent="0.25">
      <c r="E3422">
        <v>103686</v>
      </c>
      <c r="F3422" t="s">
        <v>21796</v>
      </c>
      <c r="H3422" s="107" t="s">
        <v>4596</v>
      </c>
      <c r="I3422" s="107" t="s">
        <v>4597</v>
      </c>
    </row>
    <row r="3423" spans="5:9" ht="15" x14ac:dyDescent="0.25">
      <c r="E3423">
        <v>103687</v>
      </c>
      <c r="F3423" t="s">
        <v>21706</v>
      </c>
      <c r="H3423" s="107" t="s">
        <v>4598</v>
      </c>
      <c r="I3423" s="107" t="s">
        <v>4599</v>
      </c>
    </row>
    <row r="3424" spans="5:9" ht="15" x14ac:dyDescent="0.25">
      <c r="E3424">
        <v>103688</v>
      </c>
      <c r="F3424" t="s">
        <v>21797</v>
      </c>
      <c r="H3424" s="107" t="s">
        <v>4600</v>
      </c>
      <c r="I3424" s="107" t="s">
        <v>4601</v>
      </c>
    </row>
    <row r="3425" spans="5:9" ht="15" x14ac:dyDescent="0.25">
      <c r="E3425">
        <v>103689</v>
      </c>
      <c r="F3425" t="s">
        <v>21798</v>
      </c>
      <c r="H3425" s="107" t="s">
        <v>4602</v>
      </c>
      <c r="I3425" s="107" t="s">
        <v>4603</v>
      </c>
    </row>
    <row r="3426" spans="5:9" ht="15" x14ac:dyDescent="0.25">
      <c r="E3426">
        <v>103690</v>
      </c>
      <c r="F3426" t="s">
        <v>23937</v>
      </c>
      <c r="H3426" s="107" t="s">
        <v>4604</v>
      </c>
      <c r="I3426" s="107" t="s">
        <v>4605</v>
      </c>
    </row>
    <row r="3427" spans="5:9" ht="15" x14ac:dyDescent="0.25">
      <c r="E3427">
        <v>103691</v>
      </c>
      <c r="F3427" t="s">
        <v>21799</v>
      </c>
      <c r="H3427" s="107" t="s">
        <v>4606</v>
      </c>
      <c r="I3427" s="107" t="s">
        <v>4607</v>
      </c>
    </row>
    <row r="3428" spans="5:9" ht="15" x14ac:dyDescent="0.25">
      <c r="E3428">
        <v>103692</v>
      </c>
      <c r="F3428" t="s">
        <v>21800</v>
      </c>
      <c r="H3428" s="107" t="s">
        <v>4608</v>
      </c>
      <c r="I3428" s="107" t="s">
        <v>4609</v>
      </c>
    </row>
    <row r="3429" spans="5:9" ht="15" x14ac:dyDescent="0.25">
      <c r="E3429">
        <v>103693</v>
      </c>
      <c r="F3429" t="s">
        <v>21801</v>
      </c>
      <c r="H3429" s="107" t="s">
        <v>4610</v>
      </c>
      <c r="I3429" s="107" t="s">
        <v>4611</v>
      </c>
    </row>
    <row r="3430" spans="5:9" ht="15" x14ac:dyDescent="0.25">
      <c r="E3430">
        <v>103694</v>
      </c>
      <c r="F3430" t="s">
        <v>21802</v>
      </c>
      <c r="H3430" s="107" t="s">
        <v>4612</v>
      </c>
      <c r="I3430" s="107" t="s">
        <v>4613</v>
      </c>
    </row>
    <row r="3431" spans="5:9" ht="15" x14ac:dyDescent="0.25">
      <c r="E3431">
        <v>103695</v>
      </c>
      <c r="F3431" t="s">
        <v>21803</v>
      </c>
      <c r="H3431" s="107" t="s">
        <v>4614</v>
      </c>
      <c r="I3431" s="107" t="s">
        <v>4615</v>
      </c>
    </row>
    <row r="3432" spans="5:9" ht="15" x14ac:dyDescent="0.25">
      <c r="E3432">
        <v>103696</v>
      </c>
      <c r="F3432" t="s">
        <v>21804</v>
      </c>
      <c r="H3432" s="107" t="s">
        <v>4616</v>
      </c>
      <c r="I3432" s="107" t="s">
        <v>4617</v>
      </c>
    </row>
    <row r="3433" spans="5:9" ht="15" x14ac:dyDescent="0.25">
      <c r="E3433">
        <v>103697</v>
      </c>
      <c r="F3433" t="s">
        <v>21805</v>
      </c>
      <c r="H3433" s="107" t="s">
        <v>4618</v>
      </c>
      <c r="I3433" s="107" t="s">
        <v>4619</v>
      </c>
    </row>
    <row r="3434" spans="5:9" ht="15" x14ac:dyDescent="0.25">
      <c r="E3434">
        <v>103698</v>
      </c>
      <c r="F3434" t="s">
        <v>21806</v>
      </c>
      <c r="H3434" s="107" t="s">
        <v>4620</v>
      </c>
      <c r="I3434" s="107" t="s">
        <v>4621</v>
      </c>
    </row>
    <row r="3435" spans="5:9" ht="15" x14ac:dyDescent="0.25">
      <c r="E3435">
        <v>103699</v>
      </c>
      <c r="F3435" t="s">
        <v>23938</v>
      </c>
      <c r="H3435" s="107" t="s">
        <v>4622</v>
      </c>
      <c r="I3435" s="107" t="s">
        <v>4623</v>
      </c>
    </row>
    <row r="3436" spans="5:9" ht="15" x14ac:dyDescent="0.25">
      <c r="E3436">
        <v>103700</v>
      </c>
      <c r="F3436" t="s">
        <v>21807</v>
      </c>
      <c r="H3436" s="107" t="s">
        <v>4624</v>
      </c>
      <c r="I3436" s="107" t="s">
        <v>4625</v>
      </c>
    </row>
    <row r="3437" spans="5:9" ht="15" x14ac:dyDescent="0.25">
      <c r="E3437">
        <v>103701</v>
      </c>
      <c r="F3437" t="s">
        <v>21808</v>
      </c>
      <c r="H3437" s="107" t="s">
        <v>4626</v>
      </c>
      <c r="I3437" s="107" t="s">
        <v>4627</v>
      </c>
    </row>
    <row r="3438" spans="5:9" ht="15" x14ac:dyDescent="0.25">
      <c r="E3438">
        <v>103702</v>
      </c>
      <c r="F3438" t="s">
        <v>21809</v>
      </c>
      <c r="H3438" s="107" t="s">
        <v>4628</v>
      </c>
      <c r="I3438" s="107" t="s">
        <v>4629</v>
      </c>
    </row>
    <row r="3439" spans="5:9" ht="15" x14ac:dyDescent="0.25">
      <c r="E3439">
        <v>103703</v>
      </c>
      <c r="F3439" t="s">
        <v>21810</v>
      </c>
      <c r="H3439" s="107" t="s">
        <v>4630</v>
      </c>
      <c r="I3439" s="107" t="s">
        <v>4631</v>
      </c>
    </row>
    <row r="3440" spans="5:9" ht="15" x14ac:dyDescent="0.25">
      <c r="E3440">
        <v>103704</v>
      </c>
      <c r="F3440" t="s">
        <v>21811</v>
      </c>
      <c r="H3440" s="107" t="s">
        <v>4632</v>
      </c>
      <c r="I3440" s="107" t="s">
        <v>4633</v>
      </c>
    </row>
    <row r="3441" spans="5:9" ht="15" x14ac:dyDescent="0.25">
      <c r="E3441">
        <v>103705</v>
      </c>
      <c r="F3441" t="s">
        <v>21812</v>
      </c>
      <c r="H3441" s="107" t="s">
        <v>4634</v>
      </c>
      <c r="I3441" s="107" t="s">
        <v>4635</v>
      </c>
    </row>
    <row r="3442" spans="5:9" ht="15" x14ac:dyDescent="0.25">
      <c r="E3442">
        <v>103706</v>
      </c>
      <c r="F3442" t="s">
        <v>21813</v>
      </c>
      <c r="H3442" s="107" t="s">
        <v>4636</v>
      </c>
      <c r="I3442" s="107" t="s">
        <v>4637</v>
      </c>
    </row>
    <row r="3443" spans="5:9" ht="15" x14ac:dyDescent="0.25">
      <c r="E3443">
        <v>103707</v>
      </c>
      <c r="F3443" t="s">
        <v>21814</v>
      </c>
      <c r="H3443" s="107" t="s">
        <v>4638</v>
      </c>
      <c r="I3443" s="107" t="s">
        <v>4639</v>
      </c>
    </row>
    <row r="3444" spans="5:9" ht="15" x14ac:dyDescent="0.25">
      <c r="E3444">
        <v>103708</v>
      </c>
      <c r="F3444" t="s">
        <v>21815</v>
      </c>
      <c r="H3444" s="107" t="s">
        <v>4640</v>
      </c>
      <c r="I3444" s="107" t="s">
        <v>4641</v>
      </c>
    </row>
    <row r="3445" spans="5:9" ht="15" x14ac:dyDescent="0.25">
      <c r="E3445">
        <v>103709</v>
      </c>
      <c r="F3445" t="s">
        <v>21816</v>
      </c>
      <c r="H3445" s="107" t="s">
        <v>4642</v>
      </c>
      <c r="I3445" s="107" t="s">
        <v>4643</v>
      </c>
    </row>
    <row r="3446" spans="5:9" ht="15" x14ac:dyDescent="0.25">
      <c r="E3446">
        <v>103710</v>
      </c>
      <c r="F3446" t="s">
        <v>1998</v>
      </c>
      <c r="H3446" s="107" t="s">
        <v>4644</v>
      </c>
      <c r="I3446" s="107" t="s">
        <v>4645</v>
      </c>
    </row>
    <row r="3447" spans="5:9" ht="15" x14ac:dyDescent="0.25">
      <c r="E3447">
        <v>103711</v>
      </c>
      <c r="F3447" t="s">
        <v>11502</v>
      </c>
      <c r="H3447" s="107" t="s">
        <v>4646</v>
      </c>
      <c r="I3447" s="107" t="s">
        <v>4647</v>
      </c>
    </row>
    <row r="3448" spans="5:9" ht="15" x14ac:dyDescent="0.25">
      <c r="E3448">
        <v>103712</v>
      </c>
      <c r="F3448" t="s">
        <v>2001</v>
      </c>
      <c r="H3448" s="107" t="s">
        <v>4648</v>
      </c>
      <c r="I3448" s="107" t="s">
        <v>4649</v>
      </c>
    </row>
    <row r="3449" spans="5:9" ht="15" x14ac:dyDescent="0.25">
      <c r="E3449">
        <v>103713</v>
      </c>
      <c r="F3449" t="s">
        <v>21817</v>
      </c>
      <c r="H3449" s="107" t="s">
        <v>4650</v>
      </c>
      <c r="I3449" s="107" t="s">
        <v>4651</v>
      </c>
    </row>
    <row r="3450" spans="5:9" ht="15" x14ac:dyDescent="0.25">
      <c r="E3450">
        <v>103714</v>
      </c>
      <c r="F3450" t="s">
        <v>21818</v>
      </c>
      <c r="H3450" s="107" t="s">
        <v>4652</v>
      </c>
      <c r="I3450" s="107" t="s">
        <v>4653</v>
      </c>
    </row>
    <row r="3451" spans="5:9" ht="15" x14ac:dyDescent="0.25">
      <c r="E3451">
        <v>103715</v>
      </c>
      <c r="F3451" t="s">
        <v>21819</v>
      </c>
      <c r="H3451" s="107" t="s">
        <v>4654</v>
      </c>
      <c r="I3451" s="107" t="s">
        <v>4655</v>
      </c>
    </row>
    <row r="3452" spans="5:9" ht="15" x14ac:dyDescent="0.25">
      <c r="E3452">
        <v>103716</v>
      </c>
      <c r="F3452" t="s">
        <v>21820</v>
      </c>
      <c r="H3452" s="107" t="s">
        <v>4656</v>
      </c>
      <c r="I3452" s="107" t="s">
        <v>4657</v>
      </c>
    </row>
    <row r="3453" spans="5:9" ht="15" x14ac:dyDescent="0.25">
      <c r="E3453">
        <v>103717</v>
      </c>
      <c r="F3453" t="s">
        <v>23939</v>
      </c>
      <c r="H3453" s="107" t="s">
        <v>4658</v>
      </c>
      <c r="I3453" s="107" t="s">
        <v>4659</v>
      </c>
    </row>
    <row r="3454" spans="5:9" ht="15" x14ac:dyDescent="0.25">
      <c r="E3454">
        <v>103718</v>
      </c>
      <c r="F3454" t="s">
        <v>21821</v>
      </c>
      <c r="H3454" s="107" t="s">
        <v>4660</v>
      </c>
      <c r="I3454" s="107" t="s">
        <v>4661</v>
      </c>
    </row>
    <row r="3455" spans="5:9" ht="15" x14ac:dyDescent="0.25">
      <c r="E3455">
        <v>103719</v>
      </c>
      <c r="F3455" t="s">
        <v>21822</v>
      </c>
      <c r="H3455" s="107" t="s">
        <v>4662</v>
      </c>
      <c r="I3455" s="107" t="s">
        <v>4663</v>
      </c>
    </row>
    <row r="3456" spans="5:9" ht="15" x14ac:dyDescent="0.25">
      <c r="E3456">
        <v>103720</v>
      </c>
      <c r="F3456" t="s">
        <v>21823</v>
      </c>
      <c r="H3456" s="107" t="s">
        <v>4664</v>
      </c>
      <c r="I3456" s="107" t="s">
        <v>4665</v>
      </c>
    </row>
    <row r="3457" spans="5:9" ht="15" x14ac:dyDescent="0.25">
      <c r="E3457">
        <v>103721</v>
      </c>
      <c r="F3457" t="s">
        <v>21824</v>
      </c>
      <c r="H3457" s="107" t="s">
        <v>4666</v>
      </c>
      <c r="I3457" s="107" t="s">
        <v>4667</v>
      </c>
    </row>
    <row r="3458" spans="5:9" ht="15" x14ac:dyDescent="0.25">
      <c r="E3458">
        <v>103722</v>
      </c>
      <c r="F3458" t="s">
        <v>21825</v>
      </c>
      <c r="H3458" s="107" t="s">
        <v>4668</v>
      </c>
      <c r="I3458" s="107" t="s">
        <v>4669</v>
      </c>
    </row>
    <row r="3459" spans="5:9" ht="15" x14ac:dyDescent="0.25">
      <c r="E3459">
        <v>103723</v>
      </c>
      <c r="F3459" t="s">
        <v>21826</v>
      </c>
      <c r="H3459" s="107" t="s">
        <v>4670</v>
      </c>
      <c r="I3459" s="107" t="s">
        <v>4671</v>
      </c>
    </row>
    <row r="3460" spans="5:9" ht="15" x14ac:dyDescent="0.25">
      <c r="E3460">
        <v>103724</v>
      </c>
      <c r="F3460" t="s">
        <v>21827</v>
      </c>
      <c r="H3460" s="107" t="s">
        <v>4672</v>
      </c>
      <c r="I3460" s="107" t="s">
        <v>4673</v>
      </c>
    </row>
    <row r="3461" spans="5:9" ht="15" x14ac:dyDescent="0.25">
      <c r="E3461">
        <v>103725</v>
      </c>
      <c r="F3461" t="s">
        <v>23940</v>
      </c>
      <c r="H3461" s="107" t="s">
        <v>4674</v>
      </c>
      <c r="I3461" s="107" t="s">
        <v>4675</v>
      </c>
    </row>
    <row r="3462" spans="5:9" ht="15" x14ac:dyDescent="0.25">
      <c r="E3462">
        <v>103726</v>
      </c>
      <c r="F3462" t="s">
        <v>23941</v>
      </c>
      <c r="H3462" s="107" t="s">
        <v>4676</v>
      </c>
      <c r="I3462" s="107" t="s">
        <v>4677</v>
      </c>
    </row>
    <row r="3463" spans="5:9" ht="15" x14ac:dyDescent="0.25">
      <c r="E3463">
        <v>103727</v>
      </c>
      <c r="F3463" t="s">
        <v>21828</v>
      </c>
      <c r="H3463" s="107" t="s">
        <v>4678</v>
      </c>
      <c r="I3463" s="107" t="s">
        <v>4679</v>
      </c>
    </row>
    <row r="3464" spans="5:9" ht="15" x14ac:dyDescent="0.25">
      <c r="E3464">
        <v>103728</v>
      </c>
      <c r="F3464" t="s">
        <v>21829</v>
      </c>
      <c r="H3464" s="107" t="s">
        <v>4680</v>
      </c>
      <c r="I3464" s="107" t="s">
        <v>4681</v>
      </c>
    </row>
    <row r="3465" spans="5:9" ht="15" x14ac:dyDescent="0.25">
      <c r="E3465">
        <v>103729</v>
      </c>
      <c r="F3465" t="s">
        <v>21830</v>
      </c>
      <c r="H3465" s="107" t="s">
        <v>4682</v>
      </c>
      <c r="I3465" s="107" t="s">
        <v>4683</v>
      </c>
    </row>
    <row r="3466" spans="5:9" ht="15" x14ac:dyDescent="0.25">
      <c r="E3466">
        <v>103730</v>
      </c>
      <c r="F3466" t="s">
        <v>21831</v>
      </c>
      <c r="H3466" s="107" t="s">
        <v>4684</v>
      </c>
      <c r="I3466" s="107" t="s">
        <v>4685</v>
      </c>
    </row>
    <row r="3467" spans="5:9" ht="15" x14ac:dyDescent="0.25">
      <c r="E3467">
        <v>103731</v>
      </c>
      <c r="F3467" t="s">
        <v>21832</v>
      </c>
      <c r="H3467" s="107" t="s">
        <v>4686</v>
      </c>
      <c r="I3467" s="107" t="s">
        <v>4687</v>
      </c>
    </row>
    <row r="3468" spans="5:9" ht="15" x14ac:dyDescent="0.25">
      <c r="E3468">
        <v>103732</v>
      </c>
      <c r="F3468" t="s">
        <v>21833</v>
      </c>
      <c r="H3468" s="107" t="s">
        <v>4688</v>
      </c>
      <c r="I3468" s="107" t="s">
        <v>4689</v>
      </c>
    </row>
    <row r="3469" spans="5:9" ht="15" x14ac:dyDescent="0.25">
      <c r="E3469">
        <v>103733</v>
      </c>
      <c r="F3469" t="s">
        <v>21834</v>
      </c>
      <c r="H3469" s="107" t="s">
        <v>4690</v>
      </c>
      <c r="I3469" s="107" t="s">
        <v>4691</v>
      </c>
    </row>
    <row r="3470" spans="5:9" ht="15" x14ac:dyDescent="0.25">
      <c r="E3470">
        <v>103734</v>
      </c>
      <c r="F3470" t="s">
        <v>21835</v>
      </c>
      <c r="H3470" s="107" t="s">
        <v>4692</v>
      </c>
      <c r="I3470" s="107" t="s">
        <v>4693</v>
      </c>
    </row>
    <row r="3471" spans="5:9" ht="15" x14ac:dyDescent="0.25">
      <c r="E3471">
        <v>103735</v>
      </c>
      <c r="F3471" t="s">
        <v>23942</v>
      </c>
      <c r="H3471" s="107" t="s">
        <v>4694</v>
      </c>
      <c r="I3471" s="107" t="s">
        <v>4695</v>
      </c>
    </row>
    <row r="3472" spans="5:9" ht="15" x14ac:dyDescent="0.25">
      <c r="E3472">
        <v>103736</v>
      </c>
      <c r="F3472" t="s">
        <v>23943</v>
      </c>
      <c r="H3472" s="107" t="s">
        <v>4696</v>
      </c>
      <c r="I3472" s="107" t="s">
        <v>4697</v>
      </c>
    </row>
    <row r="3473" spans="5:9" ht="15" x14ac:dyDescent="0.25">
      <c r="E3473">
        <v>103737</v>
      </c>
      <c r="F3473" t="s">
        <v>23944</v>
      </c>
      <c r="H3473" s="107" t="s">
        <v>4698</v>
      </c>
      <c r="I3473" s="107" t="s">
        <v>4699</v>
      </c>
    </row>
    <row r="3474" spans="5:9" ht="15" x14ac:dyDescent="0.25">
      <c r="E3474">
        <v>103738</v>
      </c>
      <c r="F3474" t="s">
        <v>23945</v>
      </c>
      <c r="H3474" s="107" t="s">
        <v>4700</v>
      </c>
      <c r="I3474" s="107" t="s">
        <v>4701</v>
      </c>
    </row>
    <row r="3475" spans="5:9" ht="15" x14ac:dyDescent="0.25">
      <c r="E3475">
        <v>103739</v>
      </c>
      <c r="F3475" t="s">
        <v>21836</v>
      </c>
      <c r="H3475" s="107" t="s">
        <v>4702</v>
      </c>
      <c r="I3475" s="107" t="s">
        <v>4703</v>
      </c>
    </row>
    <row r="3476" spans="5:9" ht="15" x14ac:dyDescent="0.25">
      <c r="E3476">
        <v>103740</v>
      </c>
      <c r="F3476" t="s">
        <v>21837</v>
      </c>
      <c r="H3476" s="107" t="s">
        <v>4704</v>
      </c>
      <c r="I3476" s="107" t="s">
        <v>4705</v>
      </c>
    </row>
    <row r="3477" spans="5:9" ht="15" x14ac:dyDescent="0.25">
      <c r="E3477">
        <v>103741</v>
      </c>
      <c r="F3477" t="s">
        <v>21838</v>
      </c>
      <c r="H3477" s="107" t="s">
        <v>4706</v>
      </c>
      <c r="I3477" s="107" t="s">
        <v>4707</v>
      </c>
    </row>
    <row r="3478" spans="5:9" ht="15" x14ac:dyDescent="0.25">
      <c r="E3478">
        <v>103742</v>
      </c>
      <c r="F3478" t="s">
        <v>21839</v>
      </c>
      <c r="H3478" s="107" t="s">
        <v>4708</v>
      </c>
      <c r="I3478" s="107" t="s">
        <v>4709</v>
      </c>
    </row>
    <row r="3479" spans="5:9" ht="15" x14ac:dyDescent="0.25">
      <c r="E3479">
        <v>103743</v>
      </c>
      <c r="F3479" t="s">
        <v>21840</v>
      </c>
      <c r="H3479" s="107" t="s">
        <v>4710</v>
      </c>
      <c r="I3479" s="107" t="s">
        <v>4711</v>
      </c>
    </row>
    <row r="3480" spans="5:9" ht="15" x14ac:dyDescent="0.25">
      <c r="E3480">
        <v>103744</v>
      </c>
      <c r="F3480" t="s">
        <v>21841</v>
      </c>
      <c r="H3480" s="107" t="s">
        <v>4712</v>
      </c>
      <c r="I3480" s="107" t="s">
        <v>4713</v>
      </c>
    </row>
    <row r="3481" spans="5:9" ht="15" x14ac:dyDescent="0.25">
      <c r="E3481">
        <v>103745</v>
      </c>
      <c r="F3481" t="s">
        <v>21842</v>
      </c>
      <c r="H3481" s="107" t="s">
        <v>4714</v>
      </c>
      <c r="I3481" s="107" t="s">
        <v>4715</v>
      </c>
    </row>
    <row r="3482" spans="5:9" ht="15" x14ac:dyDescent="0.25">
      <c r="E3482">
        <v>103746</v>
      </c>
      <c r="F3482" t="s">
        <v>21843</v>
      </c>
      <c r="H3482" s="107" t="s">
        <v>4716</v>
      </c>
      <c r="I3482" s="107" t="s">
        <v>4717</v>
      </c>
    </row>
    <row r="3483" spans="5:9" ht="15" x14ac:dyDescent="0.25">
      <c r="E3483">
        <v>103747</v>
      </c>
      <c r="F3483" t="s">
        <v>21844</v>
      </c>
      <c r="H3483" s="107" t="s">
        <v>4718</v>
      </c>
      <c r="I3483" s="107" t="s">
        <v>4719</v>
      </c>
    </row>
    <row r="3484" spans="5:9" ht="15" x14ac:dyDescent="0.25">
      <c r="E3484">
        <v>103748</v>
      </c>
      <c r="F3484" t="s">
        <v>21845</v>
      </c>
      <c r="H3484" s="107" t="s">
        <v>4720</v>
      </c>
      <c r="I3484" s="107" t="s">
        <v>4721</v>
      </c>
    </row>
    <row r="3485" spans="5:9" ht="15" x14ac:dyDescent="0.25">
      <c r="E3485">
        <v>103749</v>
      </c>
      <c r="F3485" t="s">
        <v>21846</v>
      </c>
      <c r="H3485" s="107" t="s">
        <v>4722</v>
      </c>
      <c r="I3485" s="107" t="s">
        <v>4723</v>
      </c>
    </row>
    <row r="3486" spans="5:9" ht="15" x14ac:dyDescent="0.25">
      <c r="E3486">
        <v>103750</v>
      </c>
      <c r="F3486" t="s">
        <v>21847</v>
      </c>
      <c r="H3486" s="107" t="s">
        <v>4724</v>
      </c>
      <c r="I3486" s="107" t="s">
        <v>4725</v>
      </c>
    </row>
    <row r="3487" spans="5:9" ht="15" x14ac:dyDescent="0.25">
      <c r="E3487">
        <v>103751</v>
      </c>
      <c r="F3487" t="s">
        <v>21848</v>
      </c>
      <c r="H3487" s="107" t="s">
        <v>4726</v>
      </c>
      <c r="I3487" s="107" t="s">
        <v>4727</v>
      </c>
    </row>
    <row r="3488" spans="5:9" ht="15" x14ac:dyDescent="0.25">
      <c r="E3488">
        <v>103752</v>
      </c>
      <c r="F3488" t="s">
        <v>21849</v>
      </c>
      <c r="H3488" s="107" t="s">
        <v>4728</v>
      </c>
      <c r="I3488" s="107" t="s">
        <v>4729</v>
      </c>
    </row>
    <row r="3489" spans="5:9" ht="15" x14ac:dyDescent="0.25">
      <c r="E3489">
        <v>103753</v>
      </c>
      <c r="F3489" t="s">
        <v>21850</v>
      </c>
      <c r="H3489" s="107" t="s">
        <v>4730</v>
      </c>
      <c r="I3489" s="107" t="s">
        <v>4731</v>
      </c>
    </row>
    <row r="3490" spans="5:9" ht="15" x14ac:dyDescent="0.25">
      <c r="E3490">
        <v>103754</v>
      </c>
      <c r="F3490" t="s">
        <v>21851</v>
      </c>
      <c r="H3490" s="107" t="s">
        <v>4732</v>
      </c>
      <c r="I3490" s="107" t="s">
        <v>4733</v>
      </c>
    </row>
    <row r="3491" spans="5:9" ht="15" x14ac:dyDescent="0.25">
      <c r="E3491">
        <v>103755</v>
      </c>
      <c r="F3491" t="s">
        <v>21852</v>
      </c>
      <c r="H3491" s="107" t="s">
        <v>4734</v>
      </c>
      <c r="I3491" s="107" t="s">
        <v>4735</v>
      </c>
    </row>
    <row r="3492" spans="5:9" ht="15" x14ac:dyDescent="0.25">
      <c r="E3492">
        <v>103756</v>
      </c>
      <c r="F3492" t="s">
        <v>21853</v>
      </c>
      <c r="H3492" s="107" t="s">
        <v>4736</v>
      </c>
      <c r="I3492" s="107" t="s">
        <v>4737</v>
      </c>
    </row>
    <row r="3493" spans="5:9" ht="15" x14ac:dyDescent="0.25">
      <c r="E3493">
        <v>103757</v>
      </c>
      <c r="F3493" t="s">
        <v>21854</v>
      </c>
      <c r="H3493" s="107" t="s">
        <v>4738</v>
      </c>
      <c r="I3493" s="107" t="s">
        <v>4739</v>
      </c>
    </row>
    <row r="3494" spans="5:9" ht="15" x14ac:dyDescent="0.25">
      <c r="E3494">
        <v>103758</v>
      </c>
      <c r="F3494" t="s">
        <v>21855</v>
      </c>
      <c r="H3494" s="107" t="s">
        <v>4740</v>
      </c>
      <c r="I3494" s="107" t="s">
        <v>4741</v>
      </c>
    </row>
    <row r="3495" spans="5:9" ht="15" x14ac:dyDescent="0.25">
      <c r="E3495">
        <v>103759</v>
      </c>
      <c r="F3495" t="s">
        <v>21856</v>
      </c>
      <c r="H3495" s="107" t="s">
        <v>4742</v>
      </c>
      <c r="I3495" s="107" t="s">
        <v>4743</v>
      </c>
    </row>
    <row r="3496" spans="5:9" ht="15" x14ac:dyDescent="0.25">
      <c r="E3496">
        <v>103760</v>
      </c>
      <c r="F3496" t="s">
        <v>21857</v>
      </c>
      <c r="H3496" s="107" t="s">
        <v>4744</v>
      </c>
      <c r="I3496" s="107" t="s">
        <v>4745</v>
      </c>
    </row>
    <row r="3497" spans="5:9" ht="15" x14ac:dyDescent="0.25">
      <c r="E3497">
        <v>103761</v>
      </c>
      <c r="F3497" t="s">
        <v>21858</v>
      </c>
      <c r="H3497" s="107" t="s">
        <v>4746</v>
      </c>
      <c r="I3497" s="107" t="s">
        <v>4747</v>
      </c>
    </row>
    <row r="3498" spans="5:9" ht="15" x14ac:dyDescent="0.25">
      <c r="E3498">
        <v>103762</v>
      </c>
      <c r="F3498" t="s">
        <v>21859</v>
      </c>
      <c r="H3498" s="107" t="s">
        <v>4748</v>
      </c>
      <c r="I3498" s="107" t="s">
        <v>4749</v>
      </c>
    </row>
    <row r="3499" spans="5:9" ht="15" x14ac:dyDescent="0.25">
      <c r="E3499">
        <v>103763</v>
      </c>
      <c r="F3499" t="s">
        <v>21860</v>
      </c>
      <c r="H3499" s="107" t="s">
        <v>4750</v>
      </c>
      <c r="I3499" s="107" t="s">
        <v>4751</v>
      </c>
    </row>
    <row r="3500" spans="5:9" ht="15" x14ac:dyDescent="0.25">
      <c r="E3500">
        <v>103764</v>
      </c>
      <c r="F3500" t="s">
        <v>21861</v>
      </c>
      <c r="H3500" s="107" t="s">
        <v>4752</v>
      </c>
      <c r="I3500" s="107" t="s">
        <v>4753</v>
      </c>
    </row>
    <row r="3501" spans="5:9" ht="15" x14ac:dyDescent="0.25">
      <c r="E3501">
        <v>103765</v>
      </c>
      <c r="F3501" t="s">
        <v>21862</v>
      </c>
      <c r="H3501" s="107" t="s">
        <v>4754</v>
      </c>
      <c r="I3501" s="107" t="s">
        <v>4755</v>
      </c>
    </row>
    <row r="3502" spans="5:9" ht="15" x14ac:dyDescent="0.25">
      <c r="E3502">
        <v>103766</v>
      </c>
      <c r="F3502" t="s">
        <v>21863</v>
      </c>
      <c r="H3502" s="107" t="s">
        <v>4756</v>
      </c>
      <c r="I3502" s="107" t="s">
        <v>4757</v>
      </c>
    </row>
    <row r="3503" spans="5:9" ht="15" x14ac:dyDescent="0.25">
      <c r="E3503">
        <v>103767</v>
      </c>
      <c r="F3503" t="s">
        <v>21864</v>
      </c>
      <c r="H3503" s="107" t="s">
        <v>4758</v>
      </c>
      <c r="I3503" s="107" t="s">
        <v>4759</v>
      </c>
    </row>
    <row r="3504" spans="5:9" ht="15" x14ac:dyDescent="0.25">
      <c r="E3504">
        <v>103768</v>
      </c>
      <c r="F3504" t="s">
        <v>21865</v>
      </c>
      <c r="H3504" s="107" t="s">
        <v>4760</v>
      </c>
      <c r="I3504" s="107" t="s">
        <v>4761</v>
      </c>
    </row>
    <row r="3505" spans="5:9" ht="15" x14ac:dyDescent="0.25">
      <c r="E3505">
        <v>103769</v>
      </c>
      <c r="F3505" t="s">
        <v>21866</v>
      </c>
      <c r="H3505" s="107" t="s">
        <v>4762</v>
      </c>
      <c r="I3505" s="107" t="s">
        <v>4763</v>
      </c>
    </row>
    <row r="3506" spans="5:9" ht="15" x14ac:dyDescent="0.25">
      <c r="E3506">
        <v>103770</v>
      </c>
      <c r="F3506" t="s">
        <v>21867</v>
      </c>
      <c r="H3506" s="107" t="s">
        <v>4764</v>
      </c>
      <c r="I3506" s="107" t="s">
        <v>14573</v>
      </c>
    </row>
    <row r="3507" spans="5:9" ht="15" x14ac:dyDescent="0.25">
      <c r="E3507">
        <v>103771</v>
      </c>
      <c r="F3507" t="s">
        <v>21868</v>
      </c>
      <c r="H3507" s="107" t="s">
        <v>4765</v>
      </c>
      <c r="I3507" s="107" t="s">
        <v>14574</v>
      </c>
    </row>
    <row r="3508" spans="5:9" ht="15" x14ac:dyDescent="0.25">
      <c r="E3508">
        <v>103772</v>
      </c>
      <c r="F3508" t="s">
        <v>11503</v>
      </c>
      <c r="H3508" s="107" t="s">
        <v>4766</v>
      </c>
      <c r="I3508" s="107" t="s">
        <v>4767</v>
      </c>
    </row>
    <row r="3509" spans="5:9" ht="15" x14ac:dyDescent="0.25">
      <c r="E3509">
        <v>103773</v>
      </c>
      <c r="F3509" t="s">
        <v>2036</v>
      </c>
      <c r="H3509" s="107" t="s">
        <v>4768</v>
      </c>
      <c r="I3509" s="107" t="s">
        <v>14575</v>
      </c>
    </row>
    <row r="3510" spans="5:9" ht="15" x14ac:dyDescent="0.25">
      <c r="E3510">
        <v>103774</v>
      </c>
      <c r="F3510" t="s">
        <v>11504</v>
      </c>
      <c r="H3510" s="107" t="s">
        <v>4769</v>
      </c>
      <c r="I3510" s="107" t="s">
        <v>14576</v>
      </c>
    </row>
    <row r="3511" spans="5:9" ht="15" x14ac:dyDescent="0.25">
      <c r="E3511">
        <v>103775</v>
      </c>
      <c r="F3511" t="s">
        <v>11505</v>
      </c>
      <c r="H3511" s="107" t="s">
        <v>4770</v>
      </c>
      <c r="I3511" s="107" t="s">
        <v>14577</v>
      </c>
    </row>
    <row r="3512" spans="5:9" ht="15" x14ac:dyDescent="0.25">
      <c r="E3512">
        <v>103776</v>
      </c>
      <c r="F3512" t="s">
        <v>11506</v>
      </c>
      <c r="H3512" s="107" t="s">
        <v>4771</v>
      </c>
      <c r="I3512" s="107" t="s">
        <v>14578</v>
      </c>
    </row>
    <row r="3513" spans="5:9" ht="15" x14ac:dyDescent="0.25">
      <c r="E3513">
        <v>103777</v>
      </c>
      <c r="F3513" t="s">
        <v>21869</v>
      </c>
      <c r="H3513" s="107" t="s">
        <v>4772</v>
      </c>
      <c r="I3513" s="107" t="s">
        <v>14579</v>
      </c>
    </row>
    <row r="3514" spans="5:9" ht="15" x14ac:dyDescent="0.25">
      <c r="E3514">
        <v>103778</v>
      </c>
      <c r="F3514" t="s">
        <v>21870</v>
      </c>
      <c r="H3514" s="107" t="s">
        <v>4773</v>
      </c>
      <c r="I3514" s="107" t="s">
        <v>14580</v>
      </c>
    </row>
    <row r="3515" spans="5:9" ht="15" x14ac:dyDescent="0.25">
      <c r="E3515">
        <v>103779</v>
      </c>
      <c r="F3515" t="s">
        <v>21871</v>
      </c>
      <c r="H3515" s="107" t="s">
        <v>4774</v>
      </c>
      <c r="I3515" s="107" t="s">
        <v>14581</v>
      </c>
    </row>
    <row r="3516" spans="5:9" ht="15" x14ac:dyDescent="0.25">
      <c r="E3516">
        <v>103780</v>
      </c>
      <c r="F3516" t="s">
        <v>21872</v>
      </c>
      <c r="H3516" s="107" t="s">
        <v>4775</v>
      </c>
      <c r="I3516" s="107" t="s">
        <v>14582</v>
      </c>
    </row>
    <row r="3517" spans="5:9" ht="15" x14ac:dyDescent="0.25">
      <c r="E3517">
        <v>103781</v>
      </c>
      <c r="F3517" t="s">
        <v>21873</v>
      </c>
      <c r="H3517" s="107" t="s">
        <v>4776</v>
      </c>
      <c r="I3517" s="107" t="s">
        <v>14583</v>
      </c>
    </row>
    <row r="3518" spans="5:9" ht="15" x14ac:dyDescent="0.25">
      <c r="E3518">
        <v>103782</v>
      </c>
      <c r="F3518" t="s">
        <v>21874</v>
      </c>
      <c r="H3518" s="107" t="s">
        <v>4777</v>
      </c>
      <c r="I3518" s="107" t="s">
        <v>4778</v>
      </c>
    </row>
    <row r="3519" spans="5:9" ht="15" x14ac:dyDescent="0.25">
      <c r="E3519">
        <v>103783</v>
      </c>
      <c r="F3519" t="s">
        <v>21875</v>
      </c>
      <c r="H3519" s="107" t="s">
        <v>4779</v>
      </c>
      <c r="I3519" s="107" t="s">
        <v>4780</v>
      </c>
    </row>
    <row r="3520" spans="5:9" ht="15" x14ac:dyDescent="0.25">
      <c r="E3520">
        <v>103784</v>
      </c>
      <c r="F3520" t="s">
        <v>21876</v>
      </c>
      <c r="H3520" s="107" t="s">
        <v>4781</v>
      </c>
      <c r="I3520" s="107" t="s">
        <v>4782</v>
      </c>
    </row>
    <row r="3521" spans="5:9" ht="15" x14ac:dyDescent="0.25">
      <c r="E3521">
        <v>103785</v>
      </c>
      <c r="F3521" t="s">
        <v>21877</v>
      </c>
      <c r="H3521" s="107" t="s">
        <v>4783</v>
      </c>
      <c r="I3521" s="107" t="s">
        <v>4784</v>
      </c>
    </row>
    <row r="3522" spans="5:9" ht="15" x14ac:dyDescent="0.25">
      <c r="E3522">
        <v>103786</v>
      </c>
      <c r="F3522" t="s">
        <v>21878</v>
      </c>
      <c r="H3522" s="107" t="s">
        <v>4785</v>
      </c>
      <c r="I3522" s="107" t="s">
        <v>4786</v>
      </c>
    </row>
    <row r="3523" spans="5:9" ht="15" x14ac:dyDescent="0.25">
      <c r="E3523">
        <v>103787</v>
      </c>
      <c r="F3523" t="s">
        <v>21879</v>
      </c>
      <c r="H3523" s="107" t="s">
        <v>4787</v>
      </c>
      <c r="I3523" s="107" t="s">
        <v>4788</v>
      </c>
    </row>
    <row r="3524" spans="5:9" ht="15" x14ac:dyDescent="0.25">
      <c r="E3524">
        <v>103788</v>
      </c>
      <c r="F3524" t="s">
        <v>21880</v>
      </c>
      <c r="H3524" s="107" t="s">
        <v>4789</v>
      </c>
      <c r="I3524" s="107" t="s">
        <v>4790</v>
      </c>
    </row>
    <row r="3525" spans="5:9" ht="15" x14ac:dyDescent="0.25">
      <c r="E3525">
        <v>103789</v>
      </c>
      <c r="F3525" t="s">
        <v>21881</v>
      </c>
      <c r="H3525" s="107" t="s">
        <v>4791</v>
      </c>
      <c r="I3525" s="107" t="s">
        <v>4792</v>
      </c>
    </row>
    <row r="3526" spans="5:9" ht="15" x14ac:dyDescent="0.25">
      <c r="E3526">
        <v>103790</v>
      </c>
      <c r="F3526" t="s">
        <v>21882</v>
      </c>
      <c r="H3526" s="107" t="s">
        <v>4793</v>
      </c>
      <c r="I3526" s="107" t="s">
        <v>4794</v>
      </c>
    </row>
    <row r="3527" spans="5:9" ht="15" x14ac:dyDescent="0.25">
      <c r="E3527">
        <v>103791</v>
      </c>
      <c r="F3527" t="s">
        <v>21883</v>
      </c>
      <c r="H3527" s="107" t="s">
        <v>4795</v>
      </c>
      <c r="I3527" s="107" t="s">
        <v>4796</v>
      </c>
    </row>
    <row r="3528" spans="5:9" ht="15" x14ac:dyDescent="0.25">
      <c r="E3528">
        <v>103792</v>
      </c>
      <c r="F3528" t="s">
        <v>21884</v>
      </c>
      <c r="H3528" s="107" t="s">
        <v>4797</v>
      </c>
      <c r="I3528" s="107" t="s">
        <v>4798</v>
      </c>
    </row>
    <row r="3529" spans="5:9" ht="15" x14ac:dyDescent="0.25">
      <c r="E3529">
        <v>103793</v>
      </c>
      <c r="F3529" t="s">
        <v>21885</v>
      </c>
      <c r="H3529" s="107" t="s">
        <v>4799</v>
      </c>
      <c r="I3529" s="107" t="s">
        <v>4800</v>
      </c>
    </row>
    <row r="3530" spans="5:9" ht="15" x14ac:dyDescent="0.25">
      <c r="E3530">
        <v>103794</v>
      </c>
      <c r="F3530" t="s">
        <v>21886</v>
      </c>
      <c r="H3530" s="107" t="s">
        <v>4801</v>
      </c>
      <c r="I3530" s="107" t="s">
        <v>4802</v>
      </c>
    </row>
    <row r="3531" spans="5:9" ht="15" x14ac:dyDescent="0.25">
      <c r="E3531">
        <v>103795</v>
      </c>
      <c r="F3531" t="s">
        <v>21887</v>
      </c>
      <c r="H3531" s="107" t="s">
        <v>4803</v>
      </c>
      <c r="I3531" s="107" t="s">
        <v>4804</v>
      </c>
    </row>
    <row r="3532" spans="5:9" ht="15" x14ac:dyDescent="0.25">
      <c r="E3532">
        <v>103796</v>
      </c>
      <c r="F3532" t="s">
        <v>21888</v>
      </c>
      <c r="H3532" s="107" t="s">
        <v>4805</v>
      </c>
      <c r="I3532" s="107" t="s">
        <v>4806</v>
      </c>
    </row>
    <row r="3533" spans="5:9" ht="15" x14ac:dyDescent="0.25">
      <c r="E3533">
        <v>103797</v>
      </c>
      <c r="F3533" t="s">
        <v>21889</v>
      </c>
      <c r="H3533" s="107" t="s">
        <v>4807</v>
      </c>
      <c r="I3533" s="107" t="s">
        <v>4808</v>
      </c>
    </row>
    <row r="3534" spans="5:9" ht="15" x14ac:dyDescent="0.25">
      <c r="E3534">
        <v>103798</v>
      </c>
      <c r="F3534" t="s">
        <v>21890</v>
      </c>
      <c r="H3534" s="107" t="s">
        <v>4809</v>
      </c>
      <c r="I3534" s="107" t="s">
        <v>4810</v>
      </c>
    </row>
    <row r="3535" spans="5:9" ht="15" x14ac:dyDescent="0.25">
      <c r="E3535">
        <v>103799</v>
      </c>
      <c r="F3535" t="s">
        <v>21891</v>
      </c>
      <c r="H3535" s="107" t="s">
        <v>4811</v>
      </c>
      <c r="I3535" s="107" t="s">
        <v>4812</v>
      </c>
    </row>
    <row r="3536" spans="5:9" ht="15" x14ac:dyDescent="0.25">
      <c r="E3536">
        <v>103800</v>
      </c>
      <c r="F3536" t="s">
        <v>21892</v>
      </c>
      <c r="H3536" s="107" t="s">
        <v>4813</v>
      </c>
      <c r="I3536" s="107" t="s">
        <v>4814</v>
      </c>
    </row>
    <row r="3537" spans="5:9" ht="15" x14ac:dyDescent="0.25">
      <c r="E3537">
        <v>103801</v>
      </c>
      <c r="F3537" t="s">
        <v>21893</v>
      </c>
      <c r="H3537" s="107" t="s">
        <v>4815</v>
      </c>
      <c r="I3537" s="107" t="s">
        <v>4816</v>
      </c>
    </row>
    <row r="3538" spans="5:9" ht="15" x14ac:dyDescent="0.25">
      <c r="E3538">
        <v>103802</v>
      </c>
      <c r="F3538" t="s">
        <v>21894</v>
      </c>
      <c r="H3538" s="107" t="s">
        <v>4817</v>
      </c>
      <c r="I3538" s="107" t="s">
        <v>4818</v>
      </c>
    </row>
    <row r="3539" spans="5:9" ht="15" x14ac:dyDescent="0.25">
      <c r="E3539">
        <v>103803</v>
      </c>
      <c r="F3539" t="s">
        <v>21895</v>
      </c>
      <c r="H3539" s="107" t="s">
        <v>4819</v>
      </c>
      <c r="I3539" s="107" t="s">
        <v>4820</v>
      </c>
    </row>
    <row r="3540" spans="5:9" ht="15" x14ac:dyDescent="0.25">
      <c r="E3540">
        <v>103804</v>
      </c>
      <c r="F3540" t="s">
        <v>21896</v>
      </c>
      <c r="H3540" s="107" t="s">
        <v>4821</v>
      </c>
      <c r="I3540" s="107" t="s">
        <v>4822</v>
      </c>
    </row>
    <row r="3541" spans="5:9" ht="15" x14ac:dyDescent="0.25">
      <c r="E3541">
        <v>103805</v>
      </c>
      <c r="F3541" t="s">
        <v>21897</v>
      </c>
      <c r="H3541" s="107" t="s">
        <v>4823</v>
      </c>
      <c r="I3541" s="107" t="s">
        <v>4824</v>
      </c>
    </row>
    <row r="3542" spans="5:9" ht="15" x14ac:dyDescent="0.25">
      <c r="E3542">
        <v>103806</v>
      </c>
      <c r="F3542" t="s">
        <v>21898</v>
      </c>
      <c r="H3542" s="107" t="s">
        <v>4825</v>
      </c>
      <c r="I3542" s="107" t="s">
        <v>4826</v>
      </c>
    </row>
    <row r="3543" spans="5:9" ht="15" x14ac:dyDescent="0.25">
      <c r="E3543">
        <v>103807</v>
      </c>
      <c r="F3543" t="s">
        <v>21899</v>
      </c>
      <c r="H3543" s="107" t="s">
        <v>4827</v>
      </c>
      <c r="I3543" s="107" t="s">
        <v>4828</v>
      </c>
    </row>
    <row r="3544" spans="5:9" ht="15" x14ac:dyDescent="0.25">
      <c r="E3544">
        <v>103808</v>
      </c>
      <c r="F3544" t="s">
        <v>21900</v>
      </c>
      <c r="H3544" s="107" t="s">
        <v>4829</v>
      </c>
      <c r="I3544" s="107" t="s">
        <v>4830</v>
      </c>
    </row>
    <row r="3545" spans="5:9" ht="15" x14ac:dyDescent="0.25">
      <c r="E3545">
        <v>103809</v>
      </c>
      <c r="F3545" t="s">
        <v>21901</v>
      </c>
      <c r="H3545" s="107" t="s">
        <v>4831</v>
      </c>
      <c r="I3545" s="107" t="s">
        <v>4832</v>
      </c>
    </row>
    <row r="3546" spans="5:9" ht="15" x14ac:dyDescent="0.25">
      <c r="E3546">
        <v>103810</v>
      </c>
      <c r="F3546" t="s">
        <v>21902</v>
      </c>
      <c r="H3546" s="107" t="s">
        <v>4833</v>
      </c>
      <c r="I3546" s="107" t="s">
        <v>4834</v>
      </c>
    </row>
    <row r="3547" spans="5:9" ht="15" x14ac:dyDescent="0.25">
      <c r="E3547">
        <v>103811</v>
      </c>
      <c r="F3547" t="s">
        <v>21903</v>
      </c>
      <c r="H3547" s="107" t="s">
        <v>4835</v>
      </c>
      <c r="I3547" s="107" t="s">
        <v>4836</v>
      </c>
    </row>
    <row r="3548" spans="5:9" ht="15" x14ac:dyDescent="0.25">
      <c r="E3548">
        <v>103812</v>
      </c>
      <c r="F3548" t="s">
        <v>21904</v>
      </c>
      <c r="H3548" s="107" t="s">
        <v>4837</v>
      </c>
      <c r="I3548" s="107" t="s">
        <v>4838</v>
      </c>
    </row>
    <row r="3549" spans="5:9" ht="15" x14ac:dyDescent="0.25">
      <c r="E3549">
        <v>103813</v>
      </c>
      <c r="F3549" t="s">
        <v>21905</v>
      </c>
      <c r="H3549" s="107" t="s">
        <v>4839</v>
      </c>
      <c r="I3549" s="107" t="s">
        <v>4840</v>
      </c>
    </row>
    <row r="3550" spans="5:9" ht="15" x14ac:dyDescent="0.25">
      <c r="E3550">
        <v>103814</v>
      </c>
      <c r="F3550" t="s">
        <v>21906</v>
      </c>
      <c r="H3550" s="107" t="s">
        <v>4841</v>
      </c>
      <c r="I3550" s="107" t="s">
        <v>4842</v>
      </c>
    </row>
    <row r="3551" spans="5:9" ht="15" x14ac:dyDescent="0.25">
      <c r="E3551">
        <v>103815</v>
      </c>
      <c r="F3551" t="s">
        <v>21907</v>
      </c>
      <c r="H3551" s="107" t="s">
        <v>4843</v>
      </c>
      <c r="I3551" s="107" t="s">
        <v>4844</v>
      </c>
    </row>
    <row r="3552" spans="5:9" ht="15" x14ac:dyDescent="0.25">
      <c r="E3552">
        <v>103816</v>
      </c>
      <c r="F3552" t="s">
        <v>21908</v>
      </c>
      <c r="H3552" s="107" t="s">
        <v>4845</v>
      </c>
      <c r="I3552" s="107" t="s">
        <v>4846</v>
      </c>
    </row>
    <row r="3553" spans="5:9" ht="15" x14ac:dyDescent="0.25">
      <c r="E3553">
        <v>103817</v>
      </c>
      <c r="F3553" t="s">
        <v>21909</v>
      </c>
      <c r="H3553" s="107" t="s">
        <v>4847</v>
      </c>
      <c r="I3553" s="107" t="s">
        <v>4848</v>
      </c>
    </row>
    <row r="3554" spans="5:9" ht="15" x14ac:dyDescent="0.25">
      <c r="E3554">
        <v>103818</v>
      </c>
      <c r="F3554" t="s">
        <v>21910</v>
      </c>
      <c r="H3554" s="107" t="s">
        <v>4849</v>
      </c>
      <c r="I3554" s="107" t="s">
        <v>4850</v>
      </c>
    </row>
    <row r="3555" spans="5:9" ht="15" x14ac:dyDescent="0.25">
      <c r="E3555">
        <v>103819</v>
      </c>
      <c r="F3555" t="s">
        <v>21911</v>
      </c>
      <c r="H3555" s="107" t="s">
        <v>4851</v>
      </c>
      <c r="I3555" s="107" t="s">
        <v>4852</v>
      </c>
    </row>
    <row r="3556" spans="5:9" ht="15" x14ac:dyDescent="0.25">
      <c r="E3556">
        <v>103820</v>
      </c>
      <c r="F3556" t="s">
        <v>21912</v>
      </c>
      <c r="H3556" s="107" t="s">
        <v>4853</v>
      </c>
      <c r="I3556" s="107" t="s">
        <v>4854</v>
      </c>
    </row>
    <row r="3557" spans="5:9" ht="15" x14ac:dyDescent="0.25">
      <c r="E3557">
        <v>103821</v>
      </c>
      <c r="F3557" t="s">
        <v>21913</v>
      </c>
      <c r="H3557" s="107" t="s">
        <v>4855</v>
      </c>
      <c r="I3557" s="107" t="s">
        <v>4856</v>
      </c>
    </row>
    <row r="3558" spans="5:9" ht="15" x14ac:dyDescent="0.25">
      <c r="E3558">
        <v>103822</v>
      </c>
      <c r="F3558" t="s">
        <v>21914</v>
      </c>
      <c r="H3558" s="107" t="s">
        <v>4857</v>
      </c>
      <c r="I3558" s="107" t="s">
        <v>4858</v>
      </c>
    </row>
    <row r="3559" spans="5:9" ht="15" x14ac:dyDescent="0.25">
      <c r="E3559">
        <v>103823</v>
      </c>
      <c r="F3559" t="s">
        <v>21915</v>
      </c>
      <c r="H3559" s="107" t="s">
        <v>4859</v>
      </c>
      <c r="I3559" s="107" t="s">
        <v>4860</v>
      </c>
    </row>
    <row r="3560" spans="5:9" ht="15" x14ac:dyDescent="0.25">
      <c r="E3560">
        <v>103824</v>
      </c>
      <c r="F3560" t="s">
        <v>21916</v>
      </c>
      <c r="H3560" s="107" t="s">
        <v>4861</v>
      </c>
      <c r="I3560" s="107" t="s">
        <v>4862</v>
      </c>
    </row>
    <row r="3561" spans="5:9" ht="15" x14ac:dyDescent="0.25">
      <c r="E3561">
        <v>103825</v>
      </c>
      <c r="F3561" t="s">
        <v>21917</v>
      </c>
      <c r="H3561" s="107" t="s">
        <v>4863</v>
      </c>
      <c r="I3561" s="107" t="s">
        <v>4864</v>
      </c>
    </row>
    <row r="3562" spans="5:9" ht="15" x14ac:dyDescent="0.25">
      <c r="E3562">
        <v>103826</v>
      </c>
      <c r="F3562" t="s">
        <v>21918</v>
      </c>
      <c r="H3562" s="107" t="s">
        <v>4865</v>
      </c>
      <c r="I3562" s="107" t="s">
        <v>4866</v>
      </c>
    </row>
    <row r="3563" spans="5:9" ht="15" x14ac:dyDescent="0.25">
      <c r="E3563">
        <v>103827</v>
      </c>
      <c r="F3563" t="s">
        <v>21919</v>
      </c>
      <c r="H3563" s="107" t="s">
        <v>4867</v>
      </c>
      <c r="I3563" s="107" t="s">
        <v>4868</v>
      </c>
    </row>
    <row r="3564" spans="5:9" ht="15" x14ac:dyDescent="0.25">
      <c r="E3564">
        <v>103828</v>
      </c>
      <c r="F3564" t="s">
        <v>21920</v>
      </c>
      <c r="H3564" s="107" t="s">
        <v>4869</v>
      </c>
      <c r="I3564" s="107" t="s">
        <v>4870</v>
      </c>
    </row>
    <row r="3565" spans="5:9" ht="15" x14ac:dyDescent="0.25">
      <c r="E3565">
        <v>103829</v>
      </c>
      <c r="F3565" t="s">
        <v>21921</v>
      </c>
      <c r="H3565" s="107" t="s">
        <v>4871</v>
      </c>
      <c r="I3565" s="107" t="s">
        <v>4872</v>
      </c>
    </row>
    <row r="3566" spans="5:9" ht="15" x14ac:dyDescent="0.25">
      <c r="E3566">
        <v>103830</v>
      </c>
      <c r="F3566" t="s">
        <v>21922</v>
      </c>
      <c r="H3566" s="107" t="s">
        <v>4873</v>
      </c>
      <c r="I3566" s="107" t="s">
        <v>4874</v>
      </c>
    </row>
    <row r="3567" spans="5:9" ht="15" x14ac:dyDescent="0.25">
      <c r="E3567">
        <v>103831</v>
      </c>
      <c r="F3567" t="s">
        <v>21923</v>
      </c>
      <c r="H3567" s="107" t="s">
        <v>4875</v>
      </c>
      <c r="I3567" s="107" t="s">
        <v>4876</v>
      </c>
    </row>
    <row r="3568" spans="5:9" ht="15" x14ac:dyDescent="0.25">
      <c r="E3568">
        <v>103832</v>
      </c>
      <c r="F3568" t="s">
        <v>21924</v>
      </c>
      <c r="H3568" s="107" t="s">
        <v>4877</v>
      </c>
      <c r="I3568" s="107" t="s">
        <v>4878</v>
      </c>
    </row>
    <row r="3569" spans="5:9" ht="15" x14ac:dyDescent="0.25">
      <c r="E3569">
        <v>103833</v>
      </c>
      <c r="F3569" t="s">
        <v>21925</v>
      </c>
      <c r="H3569" s="107" t="s">
        <v>4879</v>
      </c>
      <c r="I3569" s="107" t="s">
        <v>4880</v>
      </c>
    </row>
    <row r="3570" spans="5:9" ht="15" x14ac:dyDescent="0.25">
      <c r="E3570">
        <v>103834</v>
      </c>
      <c r="F3570" t="s">
        <v>21926</v>
      </c>
      <c r="H3570" s="107" t="s">
        <v>4881</v>
      </c>
      <c r="I3570" s="107" t="s">
        <v>4882</v>
      </c>
    </row>
    <row r="3571" spans="5:9" ht="15" x14ac:dyDescent="0.25">
      <c r="E3571">
        <v>103835</v>
      </c>
      <c r="F3571" t="s">
        <v>21927</v>
      </c>
      <c r="H3571" s="107" t="s">
        <v>4883</v>
      </c>
      <c r="I3571" s="107" t="s">
        <v>4884</v>
      </c>
    </row>
    <row r="3572" spans="5:9" ht="15" x14ac:dyDescent="0.25">
      <c r="E3572">
        <v>103836</v>
      </c>
      <c r="F3572" t="s">
        <v>21928</v>
      </c>
      <c r="H3572" s="107" t="s">
        <v>4885</v>
      </c>
      <c r="I3572" s="107" t="s">
        <v>4886</v>
      </c>
    </row>
    <row r="3573" spans="5:9" ht="15" x14ac:dyDescent="0.25">
      <c r="E3573">
        <v>103837</v>
      </c>
      <c r="F3573" t="s">
        <v>21929</v>
      </c>
      <c r="H3573" s="107" t="s">
        <v>4887</v>
      </c>
      <c r="I3573" s="107" t="s">
        <v>4888</v>
      </c>
    </row>
    <row r="3574" spans="5:9" ht="15" x14ac:dyDescent="0.25">
      <c r="E3574">
        <v>103838</v>
      </c>
      <c r="F3574" t="s">
        <v>21930</v>
      </c>
      <c r="H3574" s="107" t="s">
        <v>4889</v>
      </c>
      <c r="I3574" s="107" t="s">
        <v>4890</v>
      </c>
    </row>
    <row r="3575" spans="5:9" ht="15" x14ac:dyDescent="0.25">
      <c r="E3575">
        <v>103839</v>
      </c>
      <c r="F3575" t="s">
        <v>21931</v>
      </c>
      <c r="H3575" s="107" t="s">
        <v>4891</v>
      </c>
      <c r="I3575" s="107" t="s">
        <v>4892</v>
      </c>
    </row>
    <row r="3576" spans="5:9" ht="15" x14ac:dyDescent="0.25">
      <c r="E3576">
        <v>103840</v>
      </c>
      <c r="F3576" t="s">
        <v>21932</v>
      </c>
      <c r="H3576" s="107" t="s">
        <v>4893</v>
      </c>
      <c r="I3576" s="107" t="s">
        <v>4894</v>
      </c>
    </row>
    <row r="3577" spans="5:9" ht="15" x14ac:dyDescent="0.25">
      <c r="E3577">
        <v>103841</v>
      </c>
      <c r="F3577" t="s">
        <v>21933</v>
      </c>
      <c r="H3577" s="107" t="s">
        <v>4895</v>
      </c>
      <c r="I3577" s="107" t="s">
        <v>4896</v>
      </c>
    </row>
    <row r="3578" spans="5:9" ht="15" x14ac:dyDescent="0.25">
      <c r="E3578">
        <v>103842</v>
      </c>
      <c r="F3578" t="s">
        <v>21934</v>
      </c>
      <c r="H3578" s="107" t="s">
        <v>4897</v>
      </c>
      <c r="I3578" s="107" t="s">
        <v>4898</v>
      </c>
    </row>
    <row r="3579" spans="5:9" ht="15" x14ac:dyDescent="0.25">
      <c r="E3579">
        <v>103843</v>
      </c>
      <c r="F3579" t="s">
        <v>21935</v>
      </c>
      <c r="H3579" s="107" t="s">
        <v>4899</v>
      </c>
      <c r="I3579" s="107" t="s">
        <v>4900</v>
      </c>
    </row>
    <row r="3580" spans="5:9" ht="15" x14ac:dyDescent="0.25">
      <c r="E3580">
        <v>103844</v>
      </c>
      <c r="F3580" t="s">
        <v>21936</v>
      </c>
      <c r="H3580" s="107" t="s">
        <v>4901</v>
      </c>
      <c r="I3580" s="107" t="s">
        <v>4902</v>
      </c>
    </row>
    <row r="3581" spans="5:9" ht="15" x14ac:dyDescent="0.25">
      <c r="E3581">
        <v>103845</v>
      </c>
      <c r="F3581" t="s">
        <v>21937</v>
      </c>
      <c r="H3581" s="107" t="s">
        <v>4903</v>
      </c>
      <c r="I3581" s="107" t="s">
        <v>4904</v>
      </c>
    </row>
    <row r="3582" spans="5:9" ht="15" x14ac:dyDescent="0.25">
      <c r="E3582">
        <v>103846</v>
      </c>
      <c r="F3582" t="s">
        <v>21938</v>
      </c>
      <c r="H3582" s="107" t="s">
        <v>4905</v>
      </c>
      <c r="I3582" s="107" t="s">
        <v>4906</v>
      </c>
    </row>
    <row r="3583" spans="5:9" ht="15" x14ac:dyDescent="0.25">
      <c r="E3583">
        <v>103847</v>
      </c>
      <c r="F3583" t="s">
        <v>21939</v>
      </c>
      <c r="H3583" s="107" t="s">
        <v>4907</v>
      </c>
      <c r="I3583" s="107" t="s">
        <v>4908</v>
      </c>
    </row>
    <row r="3584" spans="5:9" ht="15" x14ac:dyDescent="0.25">
      <c r="E3584">
        <v>103848</v>
      </c>
      <c r="F3584" t="s">
        <v>21940</v>
      </c>
      <c r="H3584" s="107" t="s">
        <v>4909</v>
      </c>
      <c r="I3584" s="107" t="s">
        <v>4910</v>
      </c>
    </row>
    <row r="3585" spans="5:9" ht="15" x14ac:dyDescent="0.25">
      <c r="E3585">
        <v>103849</v>
      </c>
      <c r="F3585" t="s">
        <v>21941</v>
      </c>
      <c r="H3585" s="107" t="s">
        <v>4911</v>
      </c>
      <c r="I3585" s="107" t="s">
        <v>4912</v>
      </c>
    </row>
    <row r="3586" spans="5:9" ht="15" x14ac:dyDescent="0.25">
      <c r="E3586">
        <v>103850</v>
      </c>
      <c r="F3586" t="s">
        <v>21942</v>
      </c>
      <c r="H3586" s="107" t="s">
        <v>4913</v>
      </c>
      <c r="I3586" s="107" t="s">
        <v>14584</v>
      </c>
    </row>
    <row r="3587" spans="5:9" ht="15" x14ac:dyDescent="0.25">
      <c r="E3587">
        <v>103851</v>
      </c>
      <c r="F3587" t="s">
        <v>21943</v>
      </c>
      <c r="H3587" s="107" t="s">
        <v>4914</v>
      </c>
      <c r="I3587" s="107" t="s">
        <v>14585</v>
      </c>
    </row>
    <row r="3588" spans="5:9" ht="15" x14ac:dyDescent="0.25">
      <c r="E3588">
        <v>103852</v>
      </c>
      <c r="F3588" t="s">
        <v>21944</v>
      </c>
      <c r="H3588" s="107" t="s">
        <v>4915</v>
      </c>
      <c r="I3588" s="107" t="s">
        <v>14586</v>
      </c>
    </row>
    <row r="3589" spans="5:9" ht="15" x14ac:dyDescent="0.25">
      <c r="E3589">
        <v>103853</v>
      </c>
      <c r="F3589" t="s">
        <v>21945</v>
      </c>
      <c r="H3589" s="107" t="s">
        <v>4916</v>
      </c>
      <c r="I3589" s="107" t="s">
        <v>14587</v>
      </c>
    </row>
    <row r="3590" spans="5:9" ht="15" x14ac:dyDescent="0.25">
      <c r="E3590">
        <v>103854</v>
      </c>
      <c r="F3590" t="s">
        <v>21946</v>
      </c>
      <c r="H3590" s="107" t="s">
        <v>4917</v>
      </c>
      <c r="I3590" s="107" t="s">
        <v>14588</v>
      </c>
    </row>
    <row r="3591" spans="5:9" ht="15" x14ac:dyDescent="0.25">
      <c r="E3591">
        <v>103855</v>
      </c>
      <c r="F3591" t="s">
        <v>21947</v>
      </c>
      <c r="H3591" s="107" t="s">
        <v>4918</v>
      </c>
      <c r="I3591" s="107" t="s">
        <v>14589</v>
      </c>
    </row>
    <row r="3592" spans="5:9" ht="15" x14ac:dyDescent="0.25">
      <c r="E3592">
        <v>103856</v>
      </c>
      <c r="F3592" t="s">
        <v>21948</v>
      </c>
      <c r="H3592" s="107" t="s">
        <v>4919</v>
      </c>
      <c r="I3592" s="107" t="s">
        <v>14590</v>
      </c>
    </row>
    <row r="3593" spans="5:9" ht="15" x14ac:dyDescent="0.25">
      <c r="E3593">
        <v>103857</v>
      </c>
      <c r="F3593" t="s">
        <v>21949</v>
      </c>
      <c r="H3593" s="107" t="s">
        <v>4920</v>
      </c>
      <c r="I3593" s="107" t="s">
        <v>14591</v>
      </c>
    </row>
    <row r="3594" spans="5:9" ht="15" x14ac:dyDescent="0.25">
      <c r="E3594">
        <v>103858</v>
      </c>
      <c r="F3594" t="s">
        <v>2092</v>
      </c>
      <c r="H3594" s="107" t="s">
        <v>4921</v>
      </c>
      <c r="I3594" s="107" t="s">
        <v>14592</v>
      </c>
    </row>
    <row r="3595" spans="5:9" ht="15" x14ac:dyDescent="0.25">
      <c r="E3595">
        <v>103859</v>
      </c>
      <c r="F3595" t="s">
        <v>2094</v>
      </c>
      <c r="H3595" s="107" t="s">
        <v>4922</v>
      </c>
      <c r="I3595" s="107" t="s">
        <v>14593</v>
      </c>
    </row>
    <row r="3596" spans="5:9" ht="15" x14ac:dyDescent="0.25">
      <c r="E3596">
        <v>103860</v>
      </c>
      <c r="F3596" t="s">
        <v>11507</v>
      </c>
      <c r="H3596" s="107" t="s">
        <v>4923</v>
      </c>
      <c r="I3596" s="107" t="s">
        <v>14594</v>
      </c>
    </row>
    <row r="3597" spans="5:9" ht="15" x14ac:dyDescent="0.25">
      <c r="E3597">
        <v>103861</v>
      </c>
      <c r="F3597" t="s">
        <v>11508</v>
      </c>
      <c r="H3597" s="107" t="s">
        <v>4924</v>
      </c>
      <c r="I3597" s="107" t="s">
        <v>14595</v>
      </c>
    </row>
    <row r="3598" spans="5:9" ht="15" x14ac:dyDescent="0.25">
      <c r="E3598">
        <v>103862</v>
      </c>
      <c r="F3598" t="s">
        <v>11509</v>
      </c>
      <c r="H3598" s="107" t="s">
        <v>4925</v>
      </c>
      <c r="I3598" s="107" t="s">
        <v>14596</v>
      </c>
    </row>
    <row r="3599" spans="5:9" ht="15" x14ac:dyDescent="0.25">
      <c r="E3599">
        <v>103863</v>
      </c>
      <c r="F3599" t="s">
        <v>21950</v>
      </c>
      <c r="H3599" s="107" t="s">
        <v>4926</v>
      </c>
      <c r="I3599" s="107" t="s">
        <v>14597</v>
      </c>
    </row>
    <row r="3600" spans="5:9" ht="15" x14ac:dyDescent="0.25">
      <c r="E3600">
        <v>103864</v>
      </c>
      <c r="F3600" t="s">
        <v>21951</v>
      </c>
      <c r="H3600" s="107" t="s">
        <v>4927</v>
      </c>
      <c r="I3600" s="107" t="s">
        <v>14598</v>
      </c>
    </row>
    <row r="3601" spans="5:9" ht="15" x14ac:dyDescent="0.25">
      <c r="E3601">
        <v>103865</v>
      </c>
      <c r="F3601" t="s">
        <v>21952</v>
      </c>
      <c r="H3601" s="107" t="s">
        <v>4928</v>
      </c>
      <c r="I3601" s="107" t="s">
        <v>14599</v>
      </c>
    </row>
    <row r="3602" spans="5:9" ht="15" x14ac:dyDescent="0.25">
      <c r="E3602">
        <v>103866</v>
      </c>
      <c r="F3602" t="s">
        <v>21953</v>
      </c>
      <c r="H3602" s="107" t="s">
        <v>4929</v>
      </c>
      <c r="I3602" s="107" t="s">
        <v>14600</v>
      </c>
    </row>
    <row r="3603" spans="5:9" ht="15" x14ac:dyDescent="0.25">
      <c r="E3603">
        <v>103867</v>
      </c>
      <c r="F3603" t="s">
        <v>21954</v>
      </c>
      <c r="H3603" s="107" t="s">
        <v>4930</v>
      </c>
      <c r="I3603" s="107" t="s">
        <v>14601</v>
      </c>
    </row>
    <row r="3604" spans="5:9" ht="15" x14ac:dyDescent="0.25">
      <c r="E3604">
        <v>103868</v>
      </c>
      <c r="F3604" t="s">
        <v>21955</v>
      </c>
      <c r="H3604" s="107" t="s">
        <v>4931</v>
      </c>
      <c r="I3604" s="107" t="s">
        <v>4932</v>
      </c>
    </row>
    <row r="3605" spans="5:9" ht="15" x14ac:dyDescent="0.25">
      <c r="E3605">
        <v>103869</v>
      </c>
      <c r="F3605" t="s">
        <v>21956</v>
      </c>
      <c r="H3605" s="107" t="s">
        <v>4933</v>
      </c>
      <c r="I3605" s="107" t="s">
        <v>4934</v>
      </c>
    </row>
    <row r="3606" spans="5:9" ht="15" x14ac:dyDescent="0.25">
      <c r="E3606">
        <v>103870</v>
      </c>
      <c r="F3606" t="s">
        <v>21957</v>
      </c>
      <c r="H3606" s="107" t="s">
        <v>4935</v>
      </c>
      <c r="I3606" s="107" t="s">
        <v>4936</v>
      </c>
    </row>
    <row r="3607" spans="5:9" ht="15" x14ac:dyDescent="0.25">
      <c r="E3607">
        <v>103871</v>
      </c>
      <c r="F3607" t="s">
        <v>21958</v>
      </c>
      <c r="H3607" s="107" t="s">
        <v>4937</v>
      </c>
      <c r="I3607" s="107" t="s">
        <v>4938</v>
      </c>
    </row>
    <row r="3608" spans="5:9" ht="15" x14ac:dyDescent="0.25">
      <c r="E3608">
        <v>103872</v>
      </c>
      <c r="F3608" t="s">
        <v>21959</v>
      </c>
      <c r="H3608" s="107" t="s">
        <v>4939</v>
      </c>
      <c r="I3608" s="107" t="s">
        <v>4940</v>
      </c>
    </row>
    <row r="3609" spans="5:9" ht="15" x14ac:dyDescent="0.25">
      <c r="E3609">
        <v>103873</v>
      </c>
      <c r="F3609" t="s">
        <v>21960</v>
      </c>
      <c r="H3609" s="107" t="s">
        <v>4941</v>
      </c>
      <c r="I3609" s="107" t="s">
        <v>4942</v>
      </c>
    </row>
    <row r="3610" spans="5:9" ht="15" x14ac:dyDescent="0.25">
      <c r="E3610">
        <v>103874</v>
      </c>
      <c r="F3610" t="s">
        <v>21961</v>
      </c>
      <c r="H3610" s="107" t="s">
        <v>4943</v>
      </c>
      <c r="I3610" s="107" t="s">
        <v>4944</v>
      </c>
    </row>
    <row r="3611" spans="5:9" ht="15" x14ac:dyDescent="0.25">
      <c r="E3611">
        <v>103875</v>
      </c>
      <c r="F3611" t="s">
        <v>21962</v>
      </c>
      <c r="H3611" s="107" t="s">
        <v>4945</v>
      </c>
      <c r="I3611" s="107" t="s">
        <v>4946</v>
      </c>
    </row>
    <row r="3612" spans="5:9" ht="15" x14ac:dyDescent="0.25">
      <c r="E3612">
        <v>103876</v>
      </c>
      <c r="F3612" t="s">
        <v>21963</v>
      </c>
      <c r="H3612" s="107" t="s">
        <v>4947</v>
      </c>
      <c r="I3612" s="107" t="s">
        <v>4948</v>
      </c>
    </row>
    <row r="3613" spans="5:9" ht="15" x14ac:dyDescent="0.25">
      <c r="E3613">
        <v>103877</v>
      </c>
      <c r="F3613" t="s">
        <v>21964</v>
      </c>
      <c r="H3613" s="107" t="s">
        <v>4949</v>
      </c>
      <c r="I3613" s="107" t="s">
        <v>4950</v>
      </c>
    </row>
    <row r="3614" spans="5:9" ht="15" x14ac:dyDescent="0.25">
      <c r="E3614">
        <v>103878</v>
      </c>
      <c r="F3614" t="s">
        <v>21965</v>
      </c>
      <c r="H3614" s="107" t="s">
        <v>4951</v>
      </c>
      <c r="I3614" s="107" t="s">
        <v>4952</v>
      </c>
    </row>
    <row r="3615" spans="5:9" ht="15" x14ac:dyDescent="0.25">
      <c r="E3615">
        <v>103879</v>
      </c>
      <c r="F3615" t="s">
        <v>21966</v>
      </c>
      <c r="H3615" s="107" t="s">
        <v>4953</v>
      </c>
      <c r="I3615" s="107" t="s">
        <v>4954</v>
      </c>
    </row>
    <row r="3616" spans="5:9" ht="15" x14ac:dyDescent="0.25">
      <c r="E3616">
        <v>103880</v>
      </c>
      <c r="F3616" t="s">
        <v>21967</v>
      </c>
      <c r="H3616" s="107" t="s">
        <v>4955</v>
      </c>
      <c r="I3616" s="107" t="s">
        <v>4956</v>
      </c>
    </row>
    <row r="3617" spans="5:9" ht="15" x14ac:dyDescent="0.25">
      <c r="E3617">
        <v>103881</v>
      </c>
      <c r="F3617" t="s">
        <v>21968</v>
      </c>
      <c r="H3617" s="107" t="s">
        <v>4957</v>
      </c>
      <c r="I3617" s="107" t="s">
        <v>4958</v>
      </c>
    </row>
    <row r="3618" spans="5:9" ht="15" x14ac:dyDescent="0.25">
      <c r="E3618">
        <v>103882</v>
      </c>
      <c r="F3618" t="s">
        <v>21969</v>
      </c>
      <c r="H3618" s="107" t="s">
        <v>4959</v>
      </c>
      <c r="I3618" s="107" t="s">
        <v>4960</v>
      </c>
    </row>
    <row r="3619" spans="5:9" ht="15" x14ac:dyDescent="0.25">
      <c r="E3619">
        <v>103883</v>
      </c>
      <c r="F3619" t="s">
        <v>21970</v>
      </c>
      <c r="H3619" s="107" t="s">
        <v>4961</v>
      </c>
      <c r="I3619" s="107" t="s">
        <v>4962</v>
      </c>
    </row>
    <row r="3620" spans="5:9" ht="15" x14ac:dyDescent="0.25">
      <c r="E3620">
        <v>103884</v>
      </c>
      <c r="F3620" t="s">
        <v>21971</v>
      </c>
      <c r="H3620" s="107" t="s">
        <v>4963</v>
      </c>
      <c r="I3620" s="107" t="s">
        <v>4964</v>
      </c>
    </row>
    <row r="3621" spans="5:9" ht="15" x14ac:dyDescent="0.25">
      <c r="E3621">
        <v>103885</v>
      </c>
      <c r="F3621" t="s">
        <v>21972</v>
      </c>
      <c r="H3621" s="107" t="s">
        <v>4965</v>
      </c>
      <c r="I3621" s="107" t="s">
        <v>4966</v>
      </c>
    </row>
    <row r="3622" spans="5:9" ht="15" x14ac:dyDescent="0.25">
      <c r="E3622">
        <v>103886</v>
      </c>
      <c r="F3622" t="s">
        <v>21973</v>
      </c>
      <c r="H3622" s="107" t="s">
        <v>4967</v>
      </c>
      <c r="I3622" s="107" t="s">
        <v>4968</v>
      </c>
    </row>
    <row r="3623" spans="5:9" ht="15" x14ac:dyDescent="0.25">
      <c r="E3623">
        <v>103887</v>
      </c>
      <c r="F3623" t="s">
        <v>21974</v>
      </c>
      <c r="H3623" s="107" t="s">
        <v>4969</v>
      </c>
      <c r="I3623" s="107" t="s">
        <v>4970</v>
      </c>
    </row>
    <row r="3624" spans="5:9" ht="15" x14ac:dyDescent="0.25">
      <c r="E3624">
        <v>103888</v>
      </c>
      <c r="F3624" t="s">
        <v>21975</v>
      </c>
      <c r="H3624" s="107" t="s">
        <v>4971</v>
      </c>
      <c r="I3624" s="107" t="s">
        <v>4972</v>
      </c>
    </row>
    <row r="3625" spans="5:9" ht="15" x14ac:dyDescent="0.25">
      <c r="E3625">
        <v>103889</v>
      </c>
      <c r="F3625" t="s">
        <v>21976</v>
      </c>
      <c r="H3625" s="107" t="s">
        <v>4973</v>
      </c>
      <c r="I3625" s="107" t="s">
        <v>4974</v>
      </c>
    </row>
    <row r="3626" spans="5:9" ht="15" x14ac:dyDescent="0.25">
      <c r="E3626">
        <v>103890</v>
      </c>
      <c r="F3626" t="s">
        <v>21977</v>
      </c>
      <c r="H3626" s="107" t="s">
        <v>4975</v>
      </c>
      <c r="I3626" s="107" t="s">
        <v>4976</v>
      </c>
    </row>
    <row r="3627" spans="5:9" ht="15" x14ac:dyDescent="0.25">
      <c r="E3627">
        <v>103891</v>
      </c>
      <c r="F3627" t="s">
        <v>21978</v>
      </c>
      <c r="H3627" s="107" t="s">
        <v>4977</v>
      </c>
      <c r="I3627" s="107" t="s">
        <v>4978</v>
      </c>
    </row>
    <row r="3628" spans="5:9" ht="15" x14ac:dyDescent="0.25">
      <c r="E3628">
        <v>103892</v>
      </c>
      <c r="F3628" t="s">
        <v>21979</v>
      </c>
      <c r="H3628" s="107" t="s">
        <v>4979</v>
      </c>
      <c r="I3628" s="107" t="s">
        <v>4980</v>
      </c>
    </row>
    <row r="3629" spans="5:9" ht="15" x14ac:dyDescent="0.25">
      <c r="E3629">
        <v>103893</v>
      </c>
      <c r="F3629" t="s">
        <v>21980</v>
      </c>
      <c r="H3629" s="107" t="s">
        <v>4981</v>
      </c>
      <c r="I3629" s="107" t="s">
        <v>4982</v>
      </c>
    </row>
    <row r="3630" spans="5:9" ht="15" x14ac:dyDescent="0.25">
      <c r="E3630">
        <v>103894</v>
      </c>
      <c r="F3630" t="s">
        <v>21981</v>
      </c>
      <c r="H3630" s="107" t="s">
        <v>4983</v>
      </c>
      <c r="I3630" s="107" t="s">
        <v>4984</v>
      </c>
    </row>
    <row r="3631" spans="5:9" ht="15" x14ac:dyDescent="0.25">
      <c r="E3631">
        <v>103895</v>
      </c>
      <c r="F3631" t="s">
        <v>21982</v>
      </c>
      <c r="H3631" s="107" t="s">
        <v>4985</v>
      </c>
      <c r="I3631" s="107" t="s">
        <v>4986</v>
      </c>
    </row>
    <row r="3632" spans="5:9" ht="15" x14ac:dyDescent="0.25">
      <c r="E3632">
        <v>103896</v>
      </c>
      <c r="F3632" t="s">
        <v>21983</v>
      </c>
      <c r="H3632" s="107" t="s">
        <v>4987</v>
      </c>
      <c r="I3632" s="107" t="s">
        <v>4988</v>
      </c>
    </row>
    <row r="3633" spans="5:9" ht="15" x14ac:dyDescent="0.25">
      <c r="E3633">
        <v>103897</v>
      </c>
      <c r="F3633" t="s">
        <v>21984</v>
      </c>
      <c r="H3633" s="107" t="s">
        <v>4989</v>
      </c>
      <c r="I3633" s="107" t="s">
        <v>4990</v>
      </c>
    </row>
    <row r="3634" spans="5:9" ht="15" x14ac:dyDescent="0.25">
      <c r="E3634">
        <v>103898</v>
      </c>
      <c r="F3634" t="s">
        <v>21985</v>
      </c>
      <c r="H3634" s="107" t="s">
        <v>4991</v>
      </c>
      <c r="I3634" s="107" t="s">
        <v>4992</v>
      </c>
    </row>
    <row r="3635" spans="5:9" ht="15" x14ac:dyDescent="0.25">
      <c r="E3635">
        <v>103899</v>
      </c>
      <c r="F3635" t="s">
        <v>21986</v>
      </c>
      <c r="H3635" s="107" t="s">
        <v>4993</v>
      </c>
      <c r="I3635" s="107" t="s">
        <v>4994</v>
      </c>
    </row>
    <row r="3636" spans="5:9" ht="15" x14ac:dyDescent="0.25">
      <c r="E3636">
        <v>103900</v>
      </c>
      <c r="F3636" t="s">
        <v>21987</v>
      </c>
      <c r="H3636" s="107" t="s">
        <v>4995</v>
      </c>
      <c r="I3636" s="107" t="s">
        <v>4996</v>
      </c>
    </row>
    <row r="3637" spans="5:9" ht="15" x14ac:dyDescent="0.25">
      <c r="E3637">
        <v>103901</v>
      </c>
      <c r="F3637" t="s">
        <v>21988</v>
      </c>
      <c r="H3637" s="107" t="s">
        <v>4997</v>
      </c>
      <c r="I3637" s="107" t="s">
        <v>4998</v>
      </c>
    </row>
    <row r="3638" spans="5:9" ht="15" x14ac:dyDescent="0.25">
      <c r="E3638">
        <v>103902</v>
      </c>
      <c r="F3638" t="s">
        <v>21989</v>
      </c>
      <c r="H3638" s="107" t="s">
        <v>4999</v>
      </c>
      <c r="I3638" s="107" t="s">
        <v>5000</v>
      </c>
    </row>
    <row r="3639" spans="5:9" ht="15" x14ac:dyDescent="0.25">
      <c r="E3639">
        <v>103903</v>
      </c>
      <c r="F3639" t="s">
        <v>21990</v>
      </c>
      <c r="H3639" s="107" t="s">
        <v>5001</v>
      </c>
      <c r="I3639" s="107" t="s">
        <v>14602</v>
      </c>
    </row>
    <row r="3640" spans="5:9" ht="15" x14ac:dyDescent="0.25">
      <c r="E3640">
        <v>103904</v>
      </c>
      <c r="F3640" t="s">
        <v>21991</v>
      </c>
      <c r="H3640" s="107" t="s">
        <v>5002</v>
      </c>
      <c r="I3640" s="107" t="s">
        <v>14603</v>
      </c>
    </row>
    <row r="3641" spans="5:9" ht="15" x14ac:dyDescent="0.25">
      <c r="E3641">
        <v>103905</v>
      </c>
      <c r="F3641" t="s">
        <v>21992</v>
      </c>
      <c r="H3641" s="107" t="s">
        <v>5003</v>
      </c>
      <c r="I3641" s="107" t="s">
        <v>14604</v>
      </c>
    </row>
    <row r="3642" spans="5:9" ht="15" x14ac:dyDescent="0.25">
      <c r="E3642">
        <v>103906</v>
      </c>
      <c r="F3642" t="s">
        <v>21993</v>
      </c>
      <c r="H3642" s="107" t="s">
        <v>5004</v>
      </c>
      <c r="I3642" s="107" t="s">
        <v>14605</v>
      </c>
    </row>
    <row r="3643" spans="5:9" ht="15" x14ac:dyDescent="0.25">
      <c r="E3643">
        <v>103907</v>
      </c>
      <c r="F3643" t="s">
        <v>21994</v>
      </c>
      <c r="H3643" s="107" t="s">
        <v>5005</v>
      </c>
      <c r="I3643" s="107" t="s">
        <v>14606</v>
      </c>
    </row>
    <row r="3644" spans="5:9" ht="15" x14ac:dyDescent="0.25">
      <c r="E3644">
        <v>103908</v>
      </c>
      <c r="F3644" t="s">
        <v>21995</v>
      </c>
      <c r="H3644" s="107" t="s">
        <v>5006</v>
      </c>
      <c r="I3644" s="107" t="s">
        <v>14607</v>
      </c>
    </row>
    <row r="3645" spans="5:9" ht="15" x14ac:dyDescent="0.25">
      <c r="E3645">
        <v>103909</v>
      </c>
      <c r="F3645" t="s">
        <v>21996</v>
      </c>
      <c r="H3645" s="107" t="s">
        <v>5007</v>
      </c>
      <c r="I3645" s="107" t="s">
        <v>14608</v>
      </c>
    </row>
    <row r="3646" spans="5:9" ht="15" x14ac:dyDescent="0.25">
      <c r="E3646">
        <v>103910</v>
      </c>
      <c r="F3646" t="s">
        <v>21997</v>
      </c>
      <c r="H3646" s="107" t="s">
        <v>5008</v>
      </c>
      <c r="I3646" s="107" t="s">
        <v>14609</v>
      </c>
    </row>
    <row r="3647" spans="5:9" ht="15" x14ac:dyDescent="0.25">
      <c r="E3647">
        <v>103911</v>
      </c>
      <c r="F3647" t="s">
        <v>21998</v>
      </c>
      <c r="H3647" s="107" t="s">
        <v>5009</v>
      </c>
      <c r="I3647" s="107" t="s">
        <v>14610</v>
      </c>
    </row>
    <row r="3648" spans="5:9" ht="15" x14ac:dyDescent="0.25">
      <c r="E3648">
        <v>103912</v>
      </c>
      <c r="F3648" t="s">
        <v>21999</v>
      </c>
      <c r="H3648" s="107" t="s">
        <v>5010</v>
      </c>
      <c r="I3648" s="107" t="s">
        <v>14611</v>
      </c>
    </row>
    <row r="3649" spans="5:9" ht="15" x14ac:dyDescent="0.25">
      <c r="E3649">
        <v>103913</v>
      </c>
      <c r="F3649" t="s">
        <v>22000</v>
      </c>
      <c r="H3649" s="107" t="s">
        <v>5011</v>
      </c>
      <c r="I3649" s="107" t="s">
        <v>14612</v>
      </c>
    </row>
    <row r="3650" spans="5:9" ht="15" x14ac:dyDescent="0.25">
      <c r="E3650">
        <v>103914</v>
      </c>
      <c r="F3650" t="s">
        <v>22001</v>
      </c>
      <c r="H3650" s="107" t="s">
        <v>5012</v>
      </c>
      <c r="I3650" s="107" t="s">
        <v>5013</v>
      </c>
    </row>
    <row r="3651" spans="5:9" ht="15" x14ac:dyDescent="0.25">
      <c r="E3651">
        <v>103915</v>
      </c>
      <c r="F3651" t="s">
        <v>22002</v>
      </c>
      <c r="H3651" s="107" t="s">
        <v>5014</v>
      </c>
      <c r="I3651" s="107" t="s">
        <v>14613</v>
      </c>
    </row>
    <row r="3652" spans="5:9" ht="15" x14ac:dyDescent="0.25">
      <c r="E3652">
        <v>103916</v>
      </c>
      <c r="F3652" t="s">
        <v>22003</v>
      </c>
      <c r="H3652" s="107" t="s">
        <v>5015</v>
      </c>
      <c r="I3652" s="107" t="s">
        <v>14614</v>
      </c>
    </row>
    <row r="3653" spans="5:9" ht="15" x14ac:dyDescent="0.25">
      <c r="E3653">
        <v>103917</v>
      </c>
      <c r="F3653" t="s">
        <v>22004</v>
      </c>
      <c r="H3653" s="107" t="s">
        <v>5016</v>
      </c>
      <c r="I3653" s="107" t="s">
        <v>14615</v>
      </c>
    </row>
    <row r="3654" spans="5:9" ht="15" x14ac:dyDescent="0.25">
      <c r="E3654">
        <v>103918</v>
      </c>
      <c r="F3654" t="s">
        <v>22005</v>
      </c>
      <c r="H3654" s="107" t="s">
        <v>5017</v>
      </c>
      <c r="I3654" s="107" t="s">
        <v>14616</v>
      </c>
    </row>
    <row r="3655" spans="5:9" ht="15" x14ac:dyDescent="0.25">
      <c r="E3655">
        <v>103919</v>
      </c>
      <c r="F3655" t="s">
        <v>22006</v>
      </c>
      <c r="H3655" s="107" t="s">
        <v>5018</v>
      </c>
      <c r="I3655" s="107" t="s">
        <v>14617</v>
      </c>
    </row>
    <row r="3656" spans="5:9" ht="15" x14ac:dyDescent="0.25">
      <c r="E3656">
        <v>103920</v>
      </c>
      <c r="F3656" t="s">
        <v>22007</v>
      </c>
      <c r="H3656" s="107" t="s">
        <v>5019</v>
      </c>
      <c r="I3656" s="107" t="s">
        <v>14618</v>
      </c>
    </row>
    <row r="3657" spans="5:9" ht="15" x14ac:dyDescent="0.25">
      <c r="E3657">
        <v>103921</v>
      </c>
      <c r="F3657" t="s">
        <v>22008</v>
      </c>
      <c r="H3657" s="107" t="s">
        <v>5020</v>
      </c>
      <c r="I3657" s="107" t="s">
        <v>14619</v>
      </c>
    </row>
    <row r="3658" spans="5:9" ht="15" x14ac:dyDescent="0.25">
      <c r="E3658">
        <v>103922</v>
      </c>
      <c r="F3658" t="s">
        <v>22009</v>
      </c>
      <c r="H3658" s="107" t="s">
        <v>5021</v>
      </c>
      <c r="I3658" s="107" t="s">
        <v>14620</v>
      </c>
    </row>
    <row r="3659" spans="5:9" ht="15" x14ac:dyDescent="0.25">
      <c r="E3659">
        <v>103923</v>
      </c>
      <c r="F3659" t="s">
        <v>22010</v>
      </c>
      <c r="H3659" s="107" t="s">
        <v>5022</v>
      </c>
      <c r="I3659" s="107" t="s">
        <v>14621</v>
      </c>
    </row>
    <row r="3660" spans="5:9" ht="15" x14ac:dyDescent="0.25">
      <c r="E3660">
        <v>103924</v>
      </c>
      <c r="F3660" t="s">
        <v>22011</v>
      </c>
      <c r="H3660" s="107" t="s">
        <v>5023</v>
      </c>
      <c r="I3660" s="107" t="s">
        <v>14622</v>
      </c>
    </row>
    <row r="3661" spans="5:9" ht="15" x14ac:dyDescent="0.25">
      <c r="E3661">
        <v>103925</v>
      </c>
      <c r="F3661" t="s">
        <v>22012</v>
      </c>
      <c r="H3661" s="107" t="s">
        <v>5024</v>
      </c>
      <c r="I3661" s="107" t="s">
        <v>14623</v>
      </c>
    </row>
    <row r="3662" spans="5:9" ht="15" x14ac:dyDescent="0.25">
      <c r="E3662">
        <v>103926</v>
      </c>
      <c r="F3662" t="s">
        <v>22013</v>
      </c>
      <c r="H3662" s="107" t="s">
        <v>5025</v>
      </c>
      <c r="I3662" s="107" t="s">
        <v>14624</v>
      </c>
    </row>
    <row r="3663" spans="5:9" ht="15" x14ac:dyDescent="0.25">
      <c r="E3663">
        <v>103927</v>
      </c>
      <c r="F3663" t="s">
        <v>22014</v>
      </c>
      <c r="H3663" s="107" t="s">
        <v>5026</v>
      </c>
      <c r="I3663" s="107" t="s">
        <v>14625</v>
      </c>
    </row>
    <row r="3664" spans="5:9" ht="15" x14ac:dyDescent="0.25">
      <c r="E3664">
        <v>103928</v>
      </c>
      <c r="F3664" t="s">
        <v>22015</v>
      </c>
      <c r="H3664" s="107" t="s">
        <v>5027</v>
      </c>
      <c r="I3664" s="107" t="s">
        <v>12716</v>
      </c>
    </row>
    <row r="3665" spans="5:9" ht="15" x14ac:dyDescent="0.25">
      <c r="E3665">
        <v>103929</v>
      </c>
      <c r="F3665" t="s">
        <v>22016</v>
      </c>
      <c r="H3665" s="107" t="s">
        <v>5028</v>
      </c>
      <c r="I3665" s="107" t="s">
        <v>12717</v>
      </c>
    </row>
    <row r="3666" spans="5:9" ht="15" x14ac:dyDescent="0.25">
      <c r="E3666">
        <v>103930</v>
      </c>
      <c r="F3666" t="s">
        <v>22017</v>
      </c>
      <c r="H3666" s="107" t="s">
        <v>5029</v>
      </c>
      <c r="I3666" s="107" t="s">
        <v>12703</v>
      </c>
    </row>
    <row r="3667" spans="5:9" ht="15" x14ac:dyDescent="0.25">
      <c r="E3667">
        <v>103931</v>
      </c>
      <c r="F3667" t="s">
        <v>22018</v>
      </c>
      <c r="H3667" s="107" t="s">
        <v>5030</v>
      </c>
      <c r="I3667" s="107" t="s">
        <v>12704</v>
      </c>
    </row>
    <row r="3668" spans="5:9" ht="15" x14ac:dyDescent="0.25">
      <c r="E3668">
        <v>103932</v>
      </c>
      <c r="F3668" t="s">
        <v>22019</v>
      </c>
      <c r="H3668" s="107" t="s">
        <v>5031</v>
      </c>
      <c r="I3668" s="107" t="s">
        <v>12705</v>
      </c>
    </row>
    <row r="3669" spans="5:9" ht="15" x14ac:dyDescent="0.25">
      <c r="E3669">
        <v>103933</v>
      </c>
      <c r="F3669" t="s">
        <v>22020</v>
      </c>
      <c r="H3669" s="107" t="s">
        <v>5032</v>
      </c>
      <c r="I3669" s="107" t="s">
        <v>12706</v>
      </c>
    </row>
    <row r="3670" spans="5:9" ht="15" x14ac:dyDescent="0.25">
      <c r="E3670">
        <v>103934</v>
      </c>
      <c r="F3670" t="s">
        <v>22021</v>
      </c>
      <c r="H3670" s="107" t="s">
        <v>5033</v>
      </c>
      <c r="I3670" s="107" t="s">
        <v>12708</v>
      </c>
    </row>
    <row r="3671" spans="5:9" ht="15" x14ac:dyDescent="0.25">
      <c r="E3671">
        <v>103935</v>
      </c>
      <c r="F3671" t="s">
        <v>22022</v>
      </c>
      <c r="H3671" s="107" t="s">
        <v>5034</v>
      </c>
      <c r="I3671" s="107" t="s">
        <v>12709</v>
      </c>
    </row>
    <row r="3672" spans="5:9" ht="15" x14ac:dyDescent="0.25">
      <c r="E3672">
        <v>103936</v>
      </c>
      <c r="F3672" t="s">
        <v>22023</v>
      </c>
      <c r="H3672" s="107" t="s">
        <v>5035</v>
      </c>
      <c r="I3672" s="107" t="s">
        <v>12710</v>
      </c>
    </row>
    <row r="3673" spans="5:9" ht="15" x14ac:dyDescent="0.25">
      <c r="E3673">
        <v>103937</v>
      </c>
      <c r="F3673" t="s">
        <v>22024</v>
      </c>
      <c r="H3673" s="107" t="s">
        <v>5036</v>
      </c>
      <c r="I3673" s="107" t="s">
        <v>602</v>
      </c>
    </row>
    <row r="3674" spans="5:9" ht="15" x14ac:dyDescent="0.25">
      <c r="E3674">
        <v>103938</v>
      </c>
      <c r="F3674" t="s">
        <v>22025</v>
      </c>
      <c r="H3674" s="107" t="s">
        <v>5037</v>
      </c>
      <c r="I3674" s="107" t="s">
        <v>604</v>
      </c>
    </row>
    <row r="3675" spans="5:9" ht="15" x14ac:dyDescent="0.25">
      <c r="E3675">
        <v>103939</v>
      </c>
      <c r="F3675" t="s">
        <v>22026</v>
      </c>
      <c r="H3675" s="107" t="s">
        <v>5038</v>
      </c>
      <c r="I3675" s="107" t="s">
        <v>14626</v>
      </c>
    </row>
    <row r="3676" spans="5:9" ht="15" x14ac:dyDescent="0.25">
      <c r="E3676">
        <v>103940</v>
      </c>
      <c r="F3676" t="s">
        <v>22027</v>
      </c>
      <c r="H3676" s="107" t="s">
        <v>5039</v>
      </c>
      <c r="I3676" s="107" t="s">
        <v>12712</v>
      </c>
    </row>
    <row r="3677" spans="5:9" ht="15" x14ac:dyDescent="0.25">
      <c r="E3677">
        <v>103941</v>
      </c>
      <c r="F3677" t="s">
        <v>22028</v>
      </c>
      <c r="H3677" s="107" t="s">
        <v>5040</v>
      </c>
      <c r="I3677" s="107" t="s">
        <v>12713</v>
      </c>
    </row>
    <row r="3678" spans="5:9" ht="15" x14ac:dyDescent="0.25">
      <c r="E3678">
        <v>103942</v>
      </c>
      <c r="F3678" t="s">
        <v>22029</v>
      </c>
      <c r="H3678" s="107" t="s">
        <v>5041</v>
      </c>
      <c r="I3678" s="107" t="s">
        <v>12714</v>
      </c>
    </row>
    <row r="3679" spans="5:9" ht="15" x14ac:dyDescent="0.25">
      <c r="E3679">
        <v>103943</v>
      </c>
      <c r="F3679" t="s">
        <v>22030</v>
      </c>
      <c r="H3679" s="107" t="s">
        <v>5042</v>
      </c>
      <c r="I3679" s="107" t="s">
        <v>12715</v>
      </c>
    </row>
    <row r="3680" spans="5:9" ht="15" x14ac:dyDescent="0.25">
      <c r="E3680">
        <v>103944</v>
      </c>
      <c r="F3680" t="s">
        <v>2152</v>
      </c>
      <c r="H3680" s="107" t="s">
        <v>5043</v>
      </c>
      <c r="I3680" s="107" t="s">
        <v>12707</v>
      </c>
    </row>
    <row r="3681" spans="5:9" ht="15" x14ac:dyDescent="0.25">
      <c r="E3681">
        <v>103945</v>
      </c>
      <c r="F3681" t="s">
        <v>2154</v>
      </c>
      <c r="H3681" s="107" t="s">
        <v>5044</v>
      </c>
      <c r="I3681" s="107" t="s">
        <v>14627</v>
      </c>
    </row>
    <row r="3682" spans="5:9" ht="15" x14ac:dyDescent="0.25">
      <c r="E3682">
        <v>103946</v>
      </c>
      <c r="F3682" t="s">
        <v>2156</v>
      </c>
      <c r="H3682" s="107" t="s">
        <v>5045</v>
      </c>
      <c r="I3682" s="107" t="s">
        <v>14628</v>
      </c>
    </row>
    <row r="3683" spans="5:9" ht="15" x14ac:dyDescent="0.25">
      <c r="E3683">
        <v>103947</v>
      </c>
      <c r="F3683" t="s">
        <v>11510</v>
      </c>
      <c r="H3683" s="107" t="s">
        <v>5046</v>
      </c>
      <c r="I3683" s="107" t="s">
        <v>14629</v>
      </c>
    </row>
    <row r="3684" spans="5:9" ht="15" x14ac:dyDescent="0.25">
      <c r="E3684">
        <v>103948</v>
      </c>
      <c r="F3684" t="s">
        <v>11511</v>
      </c>
      <c r="H3684" s="107" t="s">
        <v>5047</v>
      </c>
      <c r="I3684" s="107" t="s">
        <v>14630</v>
      </c>
    </row>
    <row r="3685" spans="5:9" ht="15" x14ac:dyDescent="0.25">
      <c r="E3685">
        <v>103949</v>
      </c>
      <c r="F3685" t="s">
        <v>22031</v>
      </c>
      <c r="H3685" s="107" t="s">
        <v>5048</v>
      </c>
      <c r="I3685" s="107" t="s">
        <v>14631</v>
      </c>
    </row>
    <row r="3686" spans="5:9" ht="15" x14ac:dyDescent="0.25">
      <c r="E3686">
        <v>103950</v>
      </c>
      <c r="F3686" t="s">
        <v>22032</v>
      </c>
      <c r="H3686" s="107" t="s">
        <v>5049</v>
      </c>
      <c r="I3686" s="107" t="s">
        <v>14632</v>
      </c>
    </row>
    <row r="3687" spans="5:9" ht="15" x14ac:dyDescent="0.25">
      <c r="E3687">
        <v>103951</v>
      </c>
      <c r="F3687" t="s">
        <v>22033</v>
      </c>
      <c r="H3687" s="107" t="s">
        <v>5050</v>
      </c>
      <c r="I3687" s="107" t="s">
        <v>14633</v>
      </c>
    </row>
    <row r="3688" spans="5:9" ht="15" x14ac:dyDescent="0.25">
      <c r="E3688">
        <v>103952</v>
      </c>
      <c r="F3688" t="s">
        <v>22034</v>
      </c>
      <c r="H3688" s="107" t="s">
        <v>5051</v>
      </c>
      <c r="I3688" s="107" t="s">
        <v>14634</v>
      </c>
    </row>
    <row r="3689" spans="5:9" ht="15" x14ac:dyDescent="0.25">
      <c r="E3689">
        <v>103953</v>
      </c>
      <c r="F3689" t="s">
        <v>22035</v>
      </c>
      <c r="H3689" s="107" t="s">
        <v>5052</v>
      </c>
      <c r="I3689" s="107" t="s">
        <v>14635</v>
      </c>
    </row>
    <row r="3690" spans="5:9" ht="15" x14ac:dyDescent="0.25">
      <c r="E3690">
        <v>103954</v>
      </c>
      <c r="F3690" t="s">
        <v>22036</v>
      </c>
      <c r="H3690" s="107" t="s">
        <v>5053</v>
      </c>
      <c r="I3690" s="107" t="s">
        <v>14636</v>
      </c>
    </row>
    <row r="3691" spans="5:9" ht="15" x14ac:dyDescent="0.25">
      <c r="E3691">
        <v>103955</v>
      </c>
      <c r="F3691" t="s">
        <v>22037</v>
      </c>
      <c r="H3691" s="107" t="s">
        <v>5054</v>
      </c>
      <c r="I3691" s="107" t="s">
        <v>14637</v>
      </c>
    </row>
    <row r="3692" spans="5:9" ht="15" x14ac:dyDescent="0.25">
      <c r="E3692">
        <v>103956</v>
      </c>
      <c r="F3692" t="s">
        <v>22038</v>
      </c>
      <c r="H3692" s="107" t="s">
        <v>5055</v>
      </c>
      <c r="I3692" s="107" t="s">
        <v>14638</v>
      </c>
    </row>
    <row r="3693" spans="5:9" ht="15" x14ac:dyDescent="0.25">
      <c r="E3693">
        <v>103957</v>
      </c>
      <c r="F3693" t="s">
        <v>22039</v>
      </c>
      <c r="H3693" s="107" t="s">
        <v>5056</v>
      </c>
      <c r="I3693" s="107" t="s">
        <v>14639</v>
      </c>
    </row>
    <row r="3694" spans="5:9" ht="15" x14ac:dyDescent="0.25">
      <c r="E3694">
        <v>103958</v>
      </c>
      <c r="F3694" t="s">
        <v>22040</v>
      </c>
      <c r="H3694" s="107" t="s">
        <v>5057</v>
      </c>
      <c r="I3694" s="107" t="s">
        <v>5058</v>
      </c>
    </row>
    <row r="3695" spans="5:9" ht="15" x14ac:dyDescent="0.25">
      <c r="E3695">
        <v>103959</v>
      </c>
      <c r="F3695" t="s">
        <v>22041</v>
      </c>
      <c r="H3695" s="107" t="s">
        <v>5059</v>
      </c>
      <c r="I3695" s="107" t="s">
        <v>5060</v>
      </c>
    </row>
    <row r="3696" spans="5:9" ht="15" x14ac:dyDescent="0.25">
      <c r="E3696">
        <v>103960</v>
      </c>
      <c r="F3696" t="s">
        <v>22042</v>
      </c>
      <c r="H3696" s="107" t="s">
        <v>5061</v>
      </c>
      <c r="I3696" s="107" t="s">
        <v>5062</v>
      </c>
    </row>
    <row r="3697" spans="5:9" ht="15" x14ac:dyDescent="0.25">
      <c r="E3697">
        <v>103961</v>
      </c>
      <c r="F3697" t="s">
        <v>22043</v>
      </c>
      <c r="H3697" s="107" t="s">
        <v>5063</v>
      </c>
      <c r="I3697" s="107" t="s">
        <v>5064</v>
      </c>
    </row>
    <row r="3698" spans="5:9" ht="15" x14ac:dyDescent="0.25">
      <c r="E3698">
        <v>103962</v>
      </c>
      <c r="F3698" t="s">
        <v>22044</v>
      </c>
      <c r="H3698" s="107" t="s">
        <v>5065</v>
      </c>
      <c r="I3698" s="107" t="s">
        <v>4962</v>
      </c>
    </row>
    <row r="3699" spans="5:9" ht="15" x14ac:dyDescent="0.25">
      <c r="E3699">
        <v>103963</v>
      </c>
      <c r="F3699" t="s">
        <v>22045</v>
      </c>
      <c r="H3699" s="107" t="s">
        <v>5066</v>
      </c>
      <c r="I3699" s="107" t="s">
        <v>4940</v>
      </c>
    </row>
    <row r="3700" spans="5:9" ht="15" x14ac:dyDescent="0.25">
      <c r="E3700">
        <v>103964</v>
      </c>
      <c r="F3700" t="s">
        <v>22046</v>
      </c>
      <c r="H3700" s="107" t="s">
        <v>5067</v>
      </c>
      <c r="I3700" s="107" t="s">
        <v>5068</v>
      </c>
    </row>
    <row r="3701" spans="5:9" ht="15" x14ac:dyDescent="0.25">
      <c r="E3701">
        <v>103965</v>
      </c>
      <c r="F3701" t="s">
        <v>22047</v>
      </c>
      <c r="H3701" s="107" t="s">
        <v>5069</v>
      </c>
      <c r="I3701" s="107" t="s">
        <v>4972</v>
      </c>
    </row>
    <row r="3702" spans="5:9" ht="15" x14ac:dyDescent="0.25">
      <c r="E3702">
        <v>103966</v>
      </c>
      <c r="F3702" t="s">
        <v>22048</v>
      </c>
      <c r="H3702" s="107" t="s">
        <v>5070</v>
      </c>
      <c r="I3702" s="107" t="s">
        <v>5071</v>
      </c>
    </row>
    <row r="3703" spans="5:9" ht="15" x14ac:dyDescent="0.25">
      <c r="E3703">
        <v>103967</v>
      </c>
      <c r="F3703" t="s">
        <v>22049</v>
      </c>
      <c r="H3703" s="107" t="s">
        <v>5072</v>
      </c>
      <c r="I3703" s="107" t="s">
        <v>5073</v>
      </c>
    </row>
    <row r="3704" spans="5:9" ht="15" x14ac:dyDescent="0.25">
      <c r="E3704">
        <v>103968</v>
      </c>
      <c r="F3704" t="s">
        <v>22050</v>
      </c>
      <c r="H3704" s="107" t="s">
        <v>5074</v>
      </c>
      <c r="I3704" s="107" t="s">
        <v>5075</v>
      </c>
    </row>
    <row r="3705" spans="5:9" ht="15" x14ac:dyDescent="0.25">
      <c r="E3705">
        <v>103969</v>
      </c>
      <c r="F3705" t="s">
        <v>22051</v>
      </c>
      <c r="H3705" s="107" t="s">
        <v>5076</v>
      </c>
      <c r="I3705" s="107" t="s">
        <v>5077</v>
      </c>
    </row>
    <row r="3706" spans="5:9" ht="15" x14ac:dyDescent="0.25">
      <c r="E3706">
        <v>103970</v>
      </c>
      <c r="F3706" t="s">
        <v>22052</v>
      </c>
      <c r="H3706" s="107" t="s">
        <v>5078</v>
      </c>
      <c r="I3706" s="107" t="s">
        <v>4948</v>
      </c>
    </row>
    <row r="3707" spans="5:9" ht="15" x14ac:dyDescent="0.25">
      <c r="E3707">
        <v>103971</v>
      </c>
      <c r="F3707" t="s">
        <v>22053</v>
      </c>
      <c r="H3707" s="107" t="s">
        <v>5079</v>
      </c>
      <c r="I3707" s="107" t="s">
        <v>5080</v>
      </c>
    </row>
    <row r="3708" spans="5:9" ht="15" x14ac:dyDescent="0.25">
      <c r="E3708">
        <v>103972</v>
      </c>
      <c r="F3708" t="s">
        <v>22054</v>
      </c>
      <c r="H3708" s="107" t="s">
        <v>5081</v>
      </c>
      <c r="I3708" s="107" t="s">
        <v>5082</v>
      </c>
    </row>
    <row r="3709" spans="5:9" ht="15" x14ac:dyDescent="0.25">
      <c r="E3709">
        <v>103973</v>
      </c>
      <c r="F3709" t="s">
        <v>22055</v>
      </c>
      <c r="H3709" s="107" t="s">
        <v>5083</v>
      </c>
      <c r="I3709" s="107" t="s">
        <v>4966</v>
      </c>
    </row>
    <row r="3710" spans="5:9" ht="15" x14ac:dyDescent="0.25">
      <c r="E3710">
        <v>103974</v>
      </c>
      <c r="F3710" t="s">
        <v>22056</v>
      </c>
      <c r="H3710" s="107" t="s">
        <v>5084</v>
      </c>
      <c r="I3710" s="107" t="s">
        <v>5085</v>
      </c>
    </row>
    <row r="3711" spans="5:9" ht="15" x14ac:dyDescent="0.25">
      <c r="E3711">
        <v>103975</v>
      </c>
      <c r="F3711" t="s">
        <v>22057</v>
      </c>
      <c r="H3711" s="107" t="s">
        <v>5086</v>
      </c>
      <c r="I3711" s="107" t="s">
        <v>5087</v>
      </c>
    </row>
    <row r="3712" spans="5:9" ht="15" x14ac:dyDescent="0.25">
      <c r="E3712">
        <v>103976</v>
      </c>
      <c r="F3712" t="s">
        <v>22058</v>
      </c>
      <c r="H3712" s="107" t="s">
        <v>5088</v>
      </c>
      <c r="I3712" s="107" t="s">
        <v>5089</v>
      </c>
    </row>
    <row r="3713" spans="5:9" ht="15" x14ac:dyDescent="0.25">
      <c r="E3713">
        <v>103977</v>
      </c>
      <c r="F3713" t="s">
        <v>22059</v>
      </c>
      <c r="H3713" s="107" t="s">
        <v>5090</v>
      </c>
      <c r="I3713" s="107" t="s">
        <v>5091</v>
      </c>
    </row>
    <row r="3714" spans="5:9" ht="15" x14ac:dyDescent="0.25">
      <c r="E3714">
        <v>103978</v>
      </c>
      <c r="F3714" t="s">
        <v>22060</v>
      </c>
      <c r="H3714" s="107" t="s">
        <v>5092</v>
      </c>
      <c r="I3714" s="107" t="s">
        <v>5093</v>
      </c>
    </row>
    <row r="3715" spans="5:9" ht="15" x14ac:dyDescent="0.25">
      <c r="E3715">
        <v>103979</v>
      </c>
      <c r="F3715" t="s">
        <v>22061</v>
      </c>
      <c r="H3715" s="107" t="s">
        <v>5094</v>
      </c>
      <c r="I3715" s="107" t="s">
        <v>5095</v>
      </c>
    </row>
    <row r="3716" spans="5:9" ht="15" x14ac:dyDescent="0.25">
      <c r="E3716">
        <v>103980</v>
      </c>
      <c r="F3716" t="s">
        <v>22062</v>
      </c>
      <c r="H3716" s="107" t="s">
        <v>5096</v>
      </c>
      <c r="I3716" s="107" t="s">
        <v>5097</v>
      </c>
    </row>
    <row r="3717" spans="5:9" ht="15" x14ac:dyDescent="0.25">
      <c r="E3717">
        <v>103981</v>
      </c>
      <c r="F3717" t="s">
        <v>22063</v>
      </c>
      <c r="H3717" s="107" t="s">
        <v>5098</v>
      </c>
      <c r="I3717" s="107" t="s">
        <v>4984</v>
      </c>
    </row>
    <row r="3718" spans="5:9" ht="15" x14ac:dyDescent="0.25">
      <c r="E3718">
        <v>103982</v>
      </c>
      <c r="F3718" t="s">
        <v>22064</v>
      </c>
      <c r="H3718" s="107" t="s">
        <v>5099</v>
      </c>
      <c r="I3718" s="107" t="s">
        <v>5100</v>
      </c>
    </row>
    <row r="3719" spans="5:9" ht="15" x14ac:dyDescent="0.25">
      <c r="E3719">
        <v>103983</v>
      </c>
      <c r="F3719" t="s">
        <v>22065</v>
      </c>
      <c r="H3719" s="107" t="s">
        <v>5101</v>
      </c>
      <c r="I3719" s="107" t="s">
        <v>5102</v>
      </c>
    </row>
    <row r="3720" spans="5:9" ht="15" x14ac:dyDescent="0.25">
      <c r="E3720">
        <v>103984</v>
      </c>
      <c r="F3720" t="s">
        <v>22066</v>
      </c>
      <c r="H3720" s="107" t="s">
        <v>5103</v>
      </c>
      <c r="I3720" s="107" t="s">
        <v>5104</v>
      </c>
    </row>
    <row r="3721" spans="5:9" ht="15" x14ac:dyDescent="0.25">
      <c r="E3721">
        <v>103985</v>
      </c>
      <c r="F3721" t="s">
        <v>22067</v>
      </c>
      <c r="H3721" s="107" t="s">
        <v>5105</v>
      </c>
      <c r="I3721" s="107" t="s">
        <v>5106</v>
      </c>
    </row>
    <row r="3722" spans="5:9" ht="15" x14ac:dyDescent="0.25">
      <c r="E3722">
        <v>103986</v>
      </c>
      <c r="F3722" t="s">
        <v>22068</v>
      </c>
      <c r="H3722" s="107" t="s">
        <v>5107</v>
      </c>
      <c r="I3722" s="107" t="s">
        <v>5108</v>
      </c>
    </row>
    <row r="3723" spans="5:9" ht="15" x14ac:dyDescent="0.25">
      <c r="E3723">
        <v>103987</v>
      </c>
      <c r="F3723" t="s">
        <v>22069</v>
      </c>
      <c r="H3723" s="107" t="s">
        <v>5109</v>
      </c>
      <c r="I3723" s="107" t="s">
        <v>5110</v>
      </c>
    </row>
    <row r="3724" spans="5:9" ht="15" x14ac:dyDescent="0.25">
      <c r="E3724">
        <v>103988</v>
      </c>
      <c r="F3724" t="s">
        <v>22070</v>
      </c>
      <c r="H3724" s="107" t="s">
        <v>5111</v>
      </c>
      <c r="I3724" s="107" t="s">
        <v>4958</v>
      </c>
    </row>
    <row r="3725" spans="5:9" ht="15" x14ac:dyDescent="0.25">
      <c r="E3725">
        <v>103989</v>
      </c>
      <c r="F3725" t="s">
        <v>22071</v>
      </c>
      <c r="H3725" s="107" t="s">
        <v>5112</v>
      </c>
      <c r="I3725" s="107" t="s">
        <v>5113</v>
      </c>
    </row>
    <row r="3726" spans="5:9" ht="15" x14ac:dyDescent="0.25">
      <c r="E3726">
        <v>103990</v>
      </c>
      <c r="F3726" t="s">
        <v>22072</v>
      </c>
      <c r="H3726" s="107" t="s">
        <v>5114</v>
      </c>
      <c r="I3726" s="107" t="s">
        <v>5115</v>
      </c>
    </row>
    <row r="3727" spans="5:9" ht="15" x14ac:dyDescent="0.25">
      <c r="E3727">
        <v>103991</v>
      </c>
      <c r="F3727" t="s">
        <v>22073</v>
      </c>
      <c r="H3727" s="107" t="s">
        <v>5116</v>
      </c>
      <c r="I3727" s="107" t="s">
        <v>5117</v>
      </c>
    </row>
    <row r="3728" spans="5:9" ht="15" x14ac:dyDescent="0.25">
      <c r="E3728">
        <v>103992</v>
      </c>
      <c r="F3728" t="s">
        <v>22074</v>
      </c>
      <c r="H3728" s="107" t="s">
        <v>5118</v>
      </c>
      <c r="I3728" s="107" t="s">
        <v>5119</v>
      </c>
    </row>
    <row r="3729" spans="5:9" ht="15" x14ac:dyDescent="0.25">
      <c r="E3729">
        <v>103993</v>
      </c>
      <c r="F3729" t="s">
        <v>22075</v>
      </c>
      <c r="H3729" s="107" t="s">
        <v>5120</v>
      </c>
      <c r="I3729" s="107" t="s">
        <v>5121</v>
      </c>
    </row>
    <row r="3730" spans="5:9" ht="15" x14ac:dyDescent="0.25">
      <c r="E3730">
        <v>103994</v>
      </c>
      <c r="F3730" t="s">
        <v>22076</v>
      </c>
      <c r="H3730" s="107" t="s">
        <v>5122</v>
      </c>
      <c r="I3730" s="107" t="s">
        <v>4964</v>
      </c>
    </row>
    <row r="3731" spans="5:9" ht="15" x14ac:dyDescent="0.25">
      <c r="E3731">
        <v>103995</v>
      </c>
      <c r="F3731" t="s">
        <v>22077</v>
      </c>
      <c r="H3731" s="107" t="s">
        <v>5123</v>
      </c>
      <c r="I3731" s="107" t="s">
        <v>5124</v>
      </c>
    </row>
    <row r="3732" spans="5:9" ht="15" x14ac:dyDescent="0.25">
      <c r="E3732">
        <v>103996</v>
      </c>
      <c r="F3732" t="s">
        <v>22078</v>
      </c>
      <c r="H3732" s="107" t="s">
        <v>5125</v>
      </c>
      <c r="I3732" s="107" t="s">
        <v>4980</v>
      </c>
    </row>
    <row r="3733" spans="5:9" ht="15" x14ac:dyDescent="0.25">
      <c r="E3733">
        <v>103997</v>
      </c>
      <c r="F3733" t="s">
        <v>22079</v>
      </c>
      <c r="H3733" s="107" t="s">
        <v>5126</v>
      </c>
      <c r="I3733" s="107" t="s">
        <v>5127</v>
      </c>
    </row>
    <row r="3734" spans="5:9" ht="15" x14ac:dyDescent="0.25">
      <c r="E3734">
        <v>103998</v>
      </c>
      <c r="F3734" t="s">
        <v>22080</v>
      </c>
      <c r="H3734" s="107" t="s">
        <v>5128</v>
      </c>
      <c r="I3734" s="107" t="s">
        <v>4970</v>
      </c>
    </row>
    <row r="3735" spans="5:9" ht="15" x14ac:dyDescent="0.25">
      <c r="E3735">
        <v>103999</v>
      </c>
      <c r="F3735" t="s">
        <v>22081</v>
      </c>
      <c r="H3735" s="107" t="s">
        <v>5129</v>
      </c>
      <c r="I3735" s="107" t="s">
        <v>5130</v>
      </c>
    </row>
    <row r="3736" spans="5:9" ht="15" x14ac:dyDescent="0.25">
      <c r="E3736">
        <v>104000</v>
      </c>
      <c r="F3736" t="s">
        <v>22082</v>
      </c>
      <c r="H3736" s="107" t="s">
        <v>5131</v>
      </c>
      <c r="I3736" s="107" t="s">
        <v>5132</v>
      </c>
    </row>
    <row r="3737" spans="5:9" ht="15" x14ac:dyDescent="0.25">
      <c r="E3737">
        <v>104001</v>
      </c>
      <c r="F3737" t="s">
        <v>22083</v>
      </c>
      <c r="H3737" s="107" t="s">
        <v>5133</v>
      </c>
      <c r="I3737" s="107" t="s">
        <v>5134</v>
      </c>
    </row>
    <row r="3738" spans="5:9" ht="15" x14ac:dyDescent="0.25">
      <c r="E3738">
        <v>104002</v>
      </c>
      <c r="F3738" t="s">
        <v>22084</v>
      </c>
      <c r="H3738" s="107" t="s">
        <v>5135</v>
      </c>
      <c r="I3738" s="107" t="s">
        <v>4976</v>
      </c>
    </row>
    <row r="3739" spans="5:9" ht="15" x14ac:dyDescent="0.25">
      <c r="E3739">
        <v>104003</v>
      </c>
      <c r="F3739" t="s">
        <v>22085</v>
      </c>
      <c r="H3739" s="107" t="s">
        <v>5136</v>
      </c>
      <c r="I3739" s="107" t="s">
        <v>5137</v>
      </c>
    </row>
    <row r="3740" spans="5:9" ht="15" x14ac:dyDescent="0.25">
      <c r="E3740">
        <v>104004</v>
      </c>
      <c r="F3740" t="s">
        <v>22086</v>
      </c>
      <c r="H3740" s="107" t="s">
        <v>5138</v>
      </c>
      <c r="I3740" s="107" t="s">
        <v>5139</v>
      </c>
    </row>
    <row r="3741" spans="5:9" ht="15" x14ac:dyDescent="0.25">
      <c r="E3741">
        <v>104005</v>
      </c>
      <c r="F3741" t="s">
        <v>22087</v>
      </c>
      <c r="H3741" s="107" t="s">
        <v>5140</v>
      </c>
      <c r="I3741" s="107" t="s">
        <v>5141</v>
      </c>
    </row>
    <row r="3742" spans="5:9" ht="15" x14ac:dyDescent="0.25">
      <c r="E3742">
        <v>104006</v>
      </c>
      <c r="F3742" t="s">
        <v>22088</v>
      </c>
      <c r="H3742" s="107" t="s">
        <v>5142</v>
      </c>
      <c r="I3742" s="107" t="s">
        <v>5143</v>
      </c>
    </row>
    <row r="3743" spans="5:9" ht="15" x14ac:dyDescent="0.25">
      <c r="E3743">
        <v>104007</v>
      </c>
      <c r="F3743" t="s">
        <v>22089</v>
      </c>
      <c r="H3743" s="107" t="s">
        <v>5144</v>
      </c>
      <c r="I3743" s="107" t="s">
        <v>5145</v>
      </c>
    </row>
    <row r="3744" spans="5:9" ht="15" x14ac:dyDescent="0.25">
      <c r="E3744">
        <v>104008</v>
      </c>
      <c r="F3744" t="s">
        <v>22090</v>
      </c>
      <c r="H3744" s="107" t="s">
        <v>5146</v>
      </c>
      <c r="I3744" s="107" t="s">
        <v>5147</v>
      </c>
    </row>
    <row r="3745" spans="5:9" ht="15" x14ac:dyDescent="0.25">
      <c r="E3745">
        <v>104009</v>
      </c>
      <c r="F3745" t="s">
        <v>22091</v>
      </c>
      <c r="H3745" s="107" t="s">
        <v>5148</v>
      </c>
      <c r="I3745" s="107" t="s">
        <v>4936</v>
      </c>
    </row>
    <row r="3746" spans="5:9" ht="15" x14ac:dyDescent="0.25">
      <c r="E3746">
        <v>104010</v>
      </c>
      <c r="F3746" t="s">
        <v>22092</v>
      </c>
      <c r="H3746" s="107" t="s">
        <v>5149</v>
      </c>
      <c r="I3746" s="107" t="s">
        <v>5150</v>
      </c>
    </row>
    <row r="3747" spans="5:9" ht="15" x14ac:dyDescent="0.25">
      <c r="E3747">
        <v>104011</v>
      </c>
      <c r="F3747" t="s">
        <v>22093</v>
      </c>
      <c r="H3747" s="107" t="s">
        <v>5151</v>
      </c>
      <c r="I3747" s="107" t="s">
        <v>5152</v>
      </c>
    </row>
    <row r="3748" spans="5:9" ht="15" x14ac:dyDescent="0.25">
      <c r="E3748">
        <v>104012</v>
      </c>
      <c r="F3748" t="s">
        <v>22094</v>
      </c>
      <c r="H3748" s="107" t="s">
        <v>5153</v>
      </c>
      <c r="I3748" s="107" t="s">
        <v>4978</v>
      </c>
    </row>
    <row r="3749" spans="5:9" ht="15" x14ac:dyDescent="0.25">
      <c r="E3749">
        <v>104013</v>
      </c>
      <c r="F3749" t="s">
        <v>22095</v>
      </c>
      <c r="H3749" s="107" t="s">
        <v>5154</v>
      </c>
      <c r="I3749" s="107" t="s">
        <v>5155</v>
      </c>
    </row>
    <row r="3750" spans="5:9" ht="15" x14ac:dyDescent="0.25">
      <c r="E3750">
        <v>104014</v>
      </c>
      <c r="F3750" t="s">
        <v>22096</v>
      </c>
      <c r="H3750" s="107" t="s">
        <v>5156</v>
      </c>
      <c r="I3750" s="107" t="s">
        <v>5157</v>
      </c>
    </row>
    <row r="3751" spans="5:9" ht="15" x14ac:dyDescent="0.25">
      <c r="E3751">
        <v>104015</v>
      </c>
      <c r="F3751" t="s">
        <v>22097</v>
      </c>
      <c r="H3751" s="107" t="s">
        <v>5158</v>
      </c>
      <c r="I3751" s="107" t="s">
        <v>4960</v>
      </c>
    </row>
    <row r="3752" spans="5:9" ht="15" x14ac:dyDescent="0.25">
      <c r="E3752">
        <v>104016</v>
      </c>
      <c r="F3752" t="s">
        <v>22098</v>
      </c>
      <c r="H3752" s="107" t="s">
        <v>5159</v>
      </c>
      <c r="I3752" s="107" t="s">
        <v>4990</v>
      </c>
    </row>
    <row r="3753" spans="5:9" ht="15" x14ac:dyDescent="0.25">
      <c r="E3753">
        <v>104017</v>
      </c>
      <c r="F3753" t="s">
        <v>22099</v>
      </c>
      <c r="H3753" s="107" t="s">
        <v>5160</v>
      </c>
      <c r="I3753" s="107" t="s">
        <v>5161</v>
      </c>
    </row>
    <row r="3754" spans="5:9" ht="15" x14ac:dyDescent="0.25">
      <c r="E3754">
        <v>104018</v>
      </c>
      <c r="F3754" t="s">
        <v>22100</v>
      </c>
      <c r="H3754" s="107" t="s">
        <v>5162</v>
      </c>
      <c r="I3754" s="107" t="s">
        <v>5163</v>
      </c>
    </row>
    <row r="3755" spans="5:9" ht="15" x14ac:dyDescent="0.25">
      <c r="E3755">
        <v>104019</v>
      </c>
      <c r="F3755" t="s">
        <v>22101</v>
      </c>
      <c r="H3755" s="107" t="s">
        <v>5164</v>
      </c>
      <c r="I3755" s="107" t="s">
        <v>5165</v>
      </c>
    </row>
    <row r="3756" spans="5:9" ht="15" x14ac:dyDescent="0.25">
      <c r="E3756">
        <v>104020</v>
      </c>
      <c r="F3756" t="s">
        <v>22102</v>
      </c>
      <c r="H3756" s="107" t="s">
        <v>5166</v>
      </c>
      <c r="I3756" s="107" t="s">
        <v>5167</v>
      </c>
    </row>
    <row r="3757" spans="5:9" ht="15" x14ac:dyDescent="0.25">
      <c r="E3757">
        <v>104021</v>
      </c>
      <c r="F3757" t="s">
        <v>22103</v>
      </c>
      <c r="H3757" s="107" t="s">
        <v>5168</v>
      </c>
      <c r="I3757" s="107" t="s">
        <v>5169</v>
      </c>
    </row>
    <row r="3758" spans="5:9" ht="15" x14ac:dyDescent="0.25">
      <c r="E3758">
        <v>104022</v>
      </c>
      <c r="F3758" t="s">
        <v>22104</v>
      </c>
      <c r="H3758" s="107" t="s">
        <v>5170</v>
      </c>
      <c r="I3758" s="107" t="s">
        <v>4938</v>
      </c>
    </row>
    <row r="3759" spans="5:9" ht="15" x14ac:dyDescent="0.25">
      <c r="E3759">
        <v>104023</v>
      </c>
      <c r="F3759" t="s">
        <v>22105</v>
      </c>
      <c r="H3759" s="107" t="s">
        <v>5171</v>
      </c>
      <c r="I3759" s="107" t="s">
        <v>5172</v>
      </c>
    </row>
    <row r="3760" spans="5:9" ht="15" x14ac:dyDescent="0.25">
      <c r="E3760">
        <v>104024</v>
      </c>
      <c r="F3760" t="s">
        <v>22106</v>
      </c>
      <c r="H3760" s="107" t="s">
        <v>5173</v>
      </c>
      <c r="I3760" s="107" t="s">
        <v>5174</v>
      </c>
    </row>
    <row r="3761" spans="5:9" ht="15" x14ac:dyDescent="0.25">
      <c r="E3761">
        <v>104025</v>
      </c>
      <c r="F3761" t="s">
        <v>22107</v>
      </c>
      <c r="H3761" s="107" t="s">
        <v>5175</v>
      </c>
      <c r="I3761" s="107" t="s">
        <v>5176</v>
      </c>
    </row>
    <row r="3762" spans="5:9" ht="15" x14ac:dyDescent="0.25">
      <c r="E3762">
        <v>104026</v>
      </c>
      <c r="F3762" t="s">
        <v>22108</v>
      </c>
      <c r="H3762" s="107" t="s">
        <v>5177</v>
      </c>
      <c r="I3762" s="107" t="s">
        <v>4944</v>
      </c>
    </row>
    <row r="3763" spans="5:9" ht="15" x14ac:dyDescent="0.25">
      <c r="E3763">
        <v>104027</v>
      </c>
      <c r="F3763" t="s">
        <v>22109</v>
      </c>
      <c r="H3763" s="107" t="s">
        <v>5178</v>
      </c>
      <c r="I3763" s="107" t="s">
        <v>5179</v>
      </c>
    </row>
    <row r="3764" spans="5:9" ht="15" x14ac:dyDescent="0.25">
      <c r="E3764">
        <v>104028</v>
      </c>
      <c r="F3764" t="s">
        <v>22110</v>
      </c>
      <c r="H3764" s="107" t="s">
        <v>5180</v>
      </c>
      <c r="I3764" s="107" t="s">
        <v>5181</v>
      </c>
    </row>
    <row r="3765" spans="5:9" ht="15" x14ac:dyDescent="0.25">
      <c r="E3765">
        <v>104029</v>
      </c>
      <c r="F3765" t="s">
        <v>22111</v>
      </c>
      <c r="H3765" s="107" t="s">
        <v>5182</v>
      </c>
      <c r="I3765" s="107" t="s">
        <v>5183</v>
      </c>
    </row>
    <row r="3766" spans="5:9" ht="15" x14ac:dyDescent="0.25">
      <c r="E3766">
        <v>104030</v>
      </c>
      <c r="F3766" t="s">
        <v>11512</v>
      </c>
      <c r="H3766" s="107" t="s">
        <v>5184</v>
      </c>
      <c r="I3766" s="107" t="s">
        <v>5185</v>
      </c>
    </row>
    <row r="3767" spans="5:9" ht="15" x14ac:dyDescent="0.25">
      <c r="E3767">
        <v>104031</v>
      </c>
      <c r="F3767" t="s">
        <v>2209</v>
      </c>
      <c r="H3767" s="107" t="s">
        <v>5186</v>
      </c>
      <c r="I3767" s="107" t="s">
        <v>5187</v>
      </c>
    </row>
    <row r="3768" spans="5:9" ht="15" x14ac:dyDescent="0.25">
      <c r="E3768">
        <v>104032</v>
      </c>
      <c r="F3768" t="s">
        <v>11513</v>
      </c>
      <c r="H3768" s="107" t="s">
        <v>5188</v>
      </c>
      <c r="I3768" s="107" t="s">
        <v>5000</v>
      </c>
    </row>
    <row r="3769" spans="5:9" ht="15" x14ac:dyDescent="0.25">
      <c r="E3769">
        <v>104033</v>
      </c>
      <c r="F3769" t="s">
        <v>11514</v>
      </c>
      <c r="H3769" s="107" t="s">
        <v>5189</v>
      </c>
      <c r="I3769" s="107" t="s">
        <v>5190</v>
      </c>
    </row>
    <row r="3770" spans="5:9" ht="15" x14ac:dyDescent="0.25">
      <c r="E3770">
        <v>104034</v>
      </c>
      <c r="F3770" t="s">
        <v>11515</v>
      </c>
      <c r="H3770" s="107" t="s">
        <v>5191</v>
      </c>
      <c r="I3770" s="107" t="s">
        <v>5192</v>
      </c>
    </row>
    <row r="3771" spans="5:9" ht="15" x14ac:dyDescent="0.25">
      <c r="E3771">
        <v>104035</v>
      </c>
      <c r="F3771" t="s">
        <v>22112</v>
      </c>
      <c r="H3771" s="107" t="s">
        <v>5193</v>
      </c>
      <c r="I3771" s="107" t="s">
        <v>4952</v>
      </c>
    </row>
    <row r="3772" spans="5:9" ht="15" x14ac:dyDescent="0.25">
      <c r="E3772">
        <v>104036</v>
      </c>
      <c r="F3772" t="s">
        <v>22113</v>
      </c>
      <c r="H3772" s="107" t="s">
        <v>5194</v>
      </c>
      <c r="I3772" s="107" t="s">
        <v>5195</v>
      </c>
    </row>
    <row r="3773" spans="5:9" ht="15" x14ac:dyDescent="0.25">
      <c r="E3773">
        <v>104037</v>
      </c>
      <c r="F3773" t="s">
        <v>22114</v>
      </c>
      <c r="H3773" s="107" t="s">
        <v>5196</v>
      </c>
      <c r="I3773" s="107" t="s">
        <v>5197</v>
      </c>
    </row>
    <row r="3774" spans="5:9" ht="15" x14ac:dyDescent="0.25">
      <c r="E3774">
        <v>104038</v>
      </c>
      <c r="F3774" t="s">
        <v>22115</v>
      </c>
      <c r="H3774" s="107" t="s">
        <v>5198</v>
      </c>
      <c r="I3774" s="107" t="s">
        <v>5199</v>
      </c>
    </row>
    <row r="3775" spans="5:9" ht="15" x14ac:dyDescent="0.25">
      <c r="E3775">
        <v>104039</v>
      </c>
      <c r="F3775" t="s">
        <v>22116</v>
      </c>
      <c r="H3775" s="107" t="s">
        <v>5200</v>
      </c>
      <c r="I3775" s="107" t="s">
        <v>5201</v>
      </c>
    </row>
    <row r="3776" spans="5:9" ht="15" x14ac:dyDescent="0.25">
      <c r="E3776">
        <v>104040</v>
      </c>
      <c r="F3776" t="s">
        <v>22117</v>
      </c>
      <c r="H3776" s="107" t="s">
        <v>5202</v>
      </c>
      <c r="I3776" s="107" t="s">
        <v>4956</v>
      </c>
    </row>
    <row r="3777" spans="5:9" ht="15" x14ac:dyDescent="0.25">
      <c r="E3777">
        <v>104041</v>
      </c>
      <c r="F3777" t="s">
        <v>22118</v>
      </c>
      <c r="H3777" s="107" t="s">
        <v>5203</v>
      </c>
      <c r="I3777" s="107" t="s">
        <v>4982</v>
      </c>
    </row>
    <row r="3778" spans="5:9" ht="15" x14ac:dyDescent="0.25">
      <c r="E3778">
        <v>104042</v>
      </c>
      <c r="F3778" t="s">
        <v>22119</v>
      </c>
      <c r="H3778" s="107" t="s">
        <v>5204</v>
      </c>
      <c r="I3778" s="107" t="s">
        <v>4934</v>
      </c>
    </row>
    <row r="3779" spans="5:9" ht="15" x14ac:dyDescent="0.25">
      <c r="E3779">
        <v>104043</v>
      </c>
      <c r="F3779" t="s">
        <v>22120</v>
      </c>
      <c r="H3779" s="107" t="s">
        <v>5205</v>
      </c>
      <c r="I3779" s="107" t="s">
        <v>4954</v>
      </c>
    </row>
    <row r="3780" spans="5:9" ht="15" x14ac:dyDescent="0.25">
      <c r="E3780">
        <v>104044</v>
      </c>
      <c r="F3780" t="s">
        <v>22121</v>
      </c>
      <c r="H3780" s="107" t="s">
        <v>5206</v>
      </c>
      <c r="I3780" s="107" t="s">
        <v>5207</v>
      </c>
    </row>
    <row r="3781" spans="5:9" ht="15" x14ac:dyDescent="0.25">
      <c r="E3781">
        <v>104045</v>
      </c>
      <c r="F3781" t="s">
        <v>22122</v>
      </c>
      <c r="H3781" s="107" t="s">
        <v>5208</v>
      </c>
      <c r="I3781" s="107" t="s">
        <v>5209</v>
      </c>
    </row>
    <row r="3782" spans="5:9" ht="15" x14ac:dyDescent="0.25">
      <c r="E3782">
        <v>104046</v>
      </c>
      <c r="F3782" t="s">
        <v>22123</v>
      </c>
      <c r="H3782" s="107" t="s">
        <v>5210</v>
      </c>
      <c r="I3782" s="107" t="s">
        <v>5211</v>
      </c>
    </row>
    <row r="3783" spans="5:9" ht="15" x14ac:dyDescent="0.25">
      <c r="E3783">
        <v>104047</v>
      </c>
      <c r="F3783" t="s">
        <v>22124</v>
      </c>
      <c r="H3783" s="107" t="s">
        <v>5212</v>
      </c>
      <c r="I3783" s="107" t="s">
        <v>4994</v>
      </c>
    </row>
    <row r="3784" spans="5:9" ht="15" x14ac:dyDescent="0.25">
      <c r="E3784">
        <v>104048</v>
      </c>
      <c r="F3784" t="s">
        <v>22125</v>
      </c>
      <c r="H3784" s="107" t="s">
        <v>5213</v>
      </c>
      <c r="I3784" s="107" t="s">
        <v>4996</v>
      </c>
    </row>
    <row r="3785" spans="5:9" ht="15" x14ac:dyDescent="0.25">
      <c r="E3785">
        <v>104049</v>
      </c>
      <c r="F3785" t="s">
        <v>22126</v>
      </c>
      <c r="H3785" s="107" t="s">
        <v>5214</v>
      </c>
      <c r="I3785" s="107" t="s">
        <v>5215</v>
      </c>
    </row>
    <row r="3786" spans="5:9" ht="15" x14ac:dyDescent="0.25">
      <c r="E3786">
        <v>104050</v>
      </c>
      <c r="F3786" t="s">
        <v>22127</v>
      </c>
      <c r="H3786" s="107" t="s">
        <v>5216</v>
      </c>
      <c r="I3786" s="107" t="s">
        <v>5217</v>
      </c>
    </row>
    <row r="3787" spans="5:9" ht="15" x14ac:dyDescent="0.25">
      <c r="E3787">
        <v>104051</v>
      </c>
      <c r="F3787" t="s">
        <v>22128</v>
      </c>
      <c r="H3787" s="107" t="s">
        <v>5218</v>
      </c>
      <c r="I3787" s="107" t="s">
        <v>5219</v>
      </c>
    </row>
    <row r="3788" spans="5:9" ht="15" x14ac:dyDescent="0.25">
      <c r="E3788">
        <v>104052</v>
      </c>
      <c r="F3788" t="s">
        <v>22129</v>
      </c>
      <c r="H3788" s="107" t="s">
        <v>5220</v>
      </c>
      <c r="I3788" s="107" t="s">
        <v>5221</v>
      </c>
    </row>
    <row r="3789" spans="5:9" ht="15" x14ac:dyDescent="0.25">
      <c r="E3789">
        <v>104053</v>
      </c>
      <c r="F3789" t="s">
        <v>22130</v>
      </c>
      <c r="H3789" s="107" t="s">
        <v>5222</v>
      </c>
      <c r="I3789" s="107" t="s">
        <v>4968</v>
      </c>
    </row>
    <row r="3790" spans="5:9" ht="15" x14ac:dyDescent="0.25">
      <c r="E3790">
        <v>104054</v>
      </c>
      <c r="F3790" t="s">
        <v>22131</v>
      </c>
      <c r="H3790" s="107" t="s">
        <v>5223</v>
      </c>
      <c r="I3790" s="107" t="s">
        <v>5224</v>
      </c>
    </row>
    <row r="3791" spans="5:9" ht="15" x14ac:dyDescent="0.25">
      <c r="E3791">
        <v>104055</v>
      </c>
      <c r="F3791" t="s">
        <v>22132</v>
      </c>
      <c r="H3791" s="107" t="s">
        <v>5225</v>
      </c>
      <c r="I3791" s="107" t="s">
        <v>4974</v>
      </c>
    </row>
    <row r="3792" spans="5:9" ht="15" x14ac:dyDescent="0.25">
      <c r="E3792">
        <v>104056</v>
      </c>
      <c r="F3792" t="s">
        <v>22133</v>
      </c>
      <c r="H3792" s="107" t="s">
        <v>5226</v>
      </c>
      <c r="I3792" s="107" t="s">
        <v>5227</v>
      </c>
    </row>
    <row r="3793" spans="5:9" ht="15" x14ac:dyDescent="0.25">
      <c r="E3793">
        <v>104057</v>
      </c>
      <c r="F3793" t="s">
        <v>22134</v>
      </c>
      <c r="H3793" s="107" t="s">
        <v>5228</v>
      </c>
      <c r="I3793" s="107" t="s">
        <v>5229</v>
      </c>
    </row>
    <row r="3794" spans="5:9" ht="15" x14ac:dyDescent="0.25">
      <c r="E3794">
        <v>104058</v>
      </c>
      <c r="F3794" t="s">
        <v>22135</v>
      </c>
      <c r="H3794" s="107" t="s">
        <v>5230</v>
      </c>
      <c r="I3794" s="107" t="s">
        <v>5231</v>
      </c>
    </row>
    <row r="3795" spans="5:9" ht="15" x14ac:dyDescent="0.25">
      <c r="E3795">
        <v>104059</v>
      </c>
      <c r="F3795" t="s">
        <v>22136</v>
      </c>
      <c r="H3795" s="107" t="s">
        <v>5232</v>
      </c>
      <c r="I3795" s="107" t="s">
        <v>5233</v>
      </c>
    </row>
    <row r="3796" spans="5:9" ht="15" x14ac:dyDescent="0.25">
      <c r="E3796">
        <v>104060</v>
      </c>
      <c r="F3796" t="s">
        <v>22137</v>
      </c>
      <c r="H3796" s="107" t="s">
        <v>5234</v>
      </c>
      <c r="I3796" s="107" t="s">
        <v>5235</v>
      </c>
    </row>
    <row r="3797" spans="5:9" ht="15" x14ac:dyDescent="0.25">
      <c r="E3797">
        <v>104061</v>
      </c>
      <c r="F3797" t="s">
        <v>22138</v>
      </c>
      <c r="H3797" s="107" t="s">
        <v>5236</v>
      </c>
      <c r="I3797" s="107" t="s">
        <v>5237</v>
      </c>
    </row>
    <row r="3798" spans="5:9" ht="15" x14ac:dyDescent="0.25">
      <c r="E3798">
        <v>104062</v>
      </c>
      <c r="F3798" t="s">
        <v>22139</v>
      </c>
      <c r="H3798" s="107" t="s">
        <v>5238</v>
      </c>
      <c r="I3798" s="107" t="s">
        <v>4988</v>
      </c>
    </row>
    <row r="3799" spans="5:9" ht="15" x14ac:dyDescent="0.25">
      <c r="E3799">
        <v>104063</v>
      </c>
      <c r="F3799" t="s">
        <v>22140</v>
      </c>
      <c r="H3799" s="107" t="s">
        <v>5239</v>
      </c>
      <c r="I3799" s="107" t="s">
        <v>5240</v>
      </c>
    </row>
    <row r="3800" spans="5:9" ht="15" x14ac:dyDescent="0.25">
      <c r="E3800">
        <v>104064</v>
      </c>
      <c r="F3800" t="s">
        <v>22141</v>
      </c>
      <c r="H3800" s="107" t="s">
        <v>5241</v>
      </c>
      <c r="I3800" s="107" t="s">
        <v>5242</v>
      </c>
    </row>
    <row r="3801" spans="5:9" ht="15" x14ac:dyDescent="0.25">
      <c r="E3801">
        <v>104065</v>
      </c>
      <c r="F3801" t="s">
        <v>22142</v>
      </c>
      <c r="H3801" s="107" t="s">
        <v>5243</v>
      </c>
      <c r="I3801" s="107" t="s">
        <v>4986</v>
      </c>
    </row>
    <row r="3802" spans="5:9" ht="15" x14ac:dyDescent="0.25">
      <c r="E3802">
        <v>104066</v>
      </c>
      <c r="F3802" t="s">
        <v>22143</v>
      </c>
      <c r="H3802" s="107" t="s">
        <v>5244</v>
      </c>
      <c r="I3802" s="107" t="s">
        <v>5245</v>
      </c>
    </row>
    <row r="3803" spans="5:9" ht="15" x14ac:dyDescent="0.25">
      <c r="E3803">
        <v>104067</v>
      </c>
      <c r="F3803" t="s">
        <v>22144</v>
      </c>
      <c r="H3803" s="107" t="s">
        <v>5246</v>
      </c>
      <c r="I3803" s="107" t="s">
        <v>4950</v>
      </c>
    </row>
    <row r="3804" spans="5:9" ht="15" x14ac:dyDescent="0.25">
      <c r="E3804">
        <v>104068</v>
      </c>
      <c r="F3804" t="s">
        <v>22145</v>
      </c>
      <c r="H3804" s="107" t="s">
        <v>5247</v>
      </c>
      <c r="I3804" s="107" t="s">
        <v>5248</v>
      </c>
    </row>
    <row r="3805" spans="5:9" ht="15" x14ac:dyDescent="0.25">
      <c r="E3805">
        <v>104069</v>
      </c>
      <c r="F3805" t="s">
        <v>22146</v>
      </c>
      <c r="H3805" s="107" t="s">
        <v>5249</v>
      </c>
      <c r="I3805" s="107" t="s">
        <v>4932</v>
      </c>
    </row>
    <row r="3806" spans="5:9" ht="15" x14ac:dyDescent="0.25">
      <c r="E3806">
        <v>104070</v>
      </c>
      <c r="F3806" t="s">
        <v>22147</v>
      </c>
      <c r="H3806" s="107" t="s">
        <v>5250</v>
      </c>
      <c r="I3806" s="107" t="s">
        <v>4998</v>
      </c>
    </row>
    <row r="3807" spans="5:9" ht="15" x14ac:dyDescent="0.25">
      <c r="E3807">
        <v>104071</v>
      </c>
      <c r="F3807" t="s">
        <v>22148</v>
      </c>
      <c r="H3807" s="107" t="s">
        <v>5251</v>
      </c>
      <c r="I3807" s="107" t="s">
        <v>5252</v>
      </c>
    </row>
    <row r="3808" spans="5:9" ht="15" x14ac:dyDescent="0.25">
      <c r="E3808">
        <v>104072</v>
      </c>
      <c r="F3808" t="s">
        <v>22149</v>
      </c>
      <c r="H3808" s="107" t="s">
        <v>5253</v>
      </c>
      <c r="I3808" s="107" t="s">
        <v>4992</v>
      </c>
    </row>
    <row r="3809" spans="5:9" ht="15" x14ac:dyDescent="0.25">
      <c r="E3809">
        <v>104073</v>
      </c>
      <c r="F3809" t="s">
        <v>22150</v>
      </c>
      <c r="H3809" s="107" t="s">
        <v>5254</v>
      </c>
      <c r="I3809" s="107" t="s">
        <v>5255</v>
      </c>
    </row>
    <row r="3810" spans="5:9" ht="15" x14ac:dyDescent="0.25">
      <c r="E3810">
        <v>104074</v>
      </c>
      <c r="F3810" t="s">
        <v>22151</v>
      </c>
      <c r="H3810" s="107" t="s">
        <v>5256</v>
      </c>
      <c r="I3810" s="107" t="s">
        <v>5257</v>
      </c>
    </row>
    <row r="3811" spans="5:9" ht="15" x14ac:dyDescent="0.25">
      <c r="E3811">
        <v>104075</v>
      </c>
      <c r="F3811" t="s">
        <v>22152</v>
      </c>
      <c r="H3811" s="107" t="s">
        <v>5258</v>
      </c>
      <c r="I3811" s="107" t="s">
        <v>5259</v>
      </c>
    </row>
    <row r="3812" spans="5:9" ht="15" x14ac:dyDescent="0.25">
      <c r="E3812">
        <v>104076</v>
      </c>
      <c r="F3812" t="s">
        <v>22153</v>
      </c>
      <c r="H3812" s="107" t="s">
        <v>5260</v>
      </c>
      <c r="I3812" s="107" t="s">
        <v>4942</v>
      </c>
    </row>
    <row r="3813" spans="5:9" ht="15" x14ac:dyDescent="0.25">
      <c r="E3813">
        <v>104077</v>
      </c>
      <c r="F3813" t="s">
        <v>22154</v>
      </c>
      <c r="H3813" s="107" t="s">
        <v>5261</v>
      </c>
      <c r="I3813" s="107" t="s">
        <v>5262</v>
      </c>
    </row>
    <row r="3814" spans="5:9" ht="15" x14ac:dyDescent="0.25">
      <c r="E3814">
        <v>104078</v>
      </c>
      <c r="F3814" t="s">
        <v>22155</v>
      </c>
      <c r="H3814" s="107" t="s">
        <v>5263</v>
      </c>
      <c r="I3814" s="107" t="s">
        <v>5264</v>
      </c>
    </row>
    <row r="3815" spans="5:9" ht="15" x14ac:dyDescent="0.25">
      <c r="E3815">
        <v>104079</v>
      </c>
      <c r="F3815" t="s">
        <v>22156</v>
      </c>
      <c r="H3815" s="107" t="s">
        <v>5265</v>
      </c>
      <c r="I3815" s="107" t="s">
        <v>5266</v>
      </c>
    </row>
    <row r="3816" spans="5:9" ht="15" x14ac:dyDescent="0.25">
      <c r="E3816">
        <v>104080</v>
      </c>
      <c r="F3816" t="s">
        <v>22157</v>
      </c>
      <c r="H3816" s="107" t="s">
        <v>5267</v>
      </c>
      <c r="I3816" s="107" t="s">
        <v>5268</v>
      </c>
    </row>
    <row r="3817" spans="5:9" ht="15" x14ac:dyDescent="0.25">
      <c r="E3817">
        <v>104081</v>
      </c>
      <c r="F3817" t="s">
        <v>22158</v>
      </c>
      <c r="H3817" s="107" t="s">
        <v>5269</v>
      </c>
      <c r="I3817" s="107" t="s">
        <v>5270</v>
      </c>
    </row>
    <row r="3818" spans="5:9" ht="15" x14ac:dyDescent="0.25">
      <c r="E3818">
        <v>104082</v>
      </c>
      <c r="F3818" t="s">
        <v>22159</v>
      </c>
      <c r="H3818" s="107" t="s">
        <v>5271</v>
      </c>
      <c r="I3818" s="107" t="s">
        <v>5272</v>
      </c>
    </row>
    <row r="3819" spans="5:9" ht="15" x14ac:dyDescent="0.25">
      <c r="E3819">
        <v>104083</v>
      </c>
      <c r="F3819" t="s">
        <v>22160</v>
      </c>
      <c r="H3819" s="107" t="s">
        <v>5273</v>
      </c>
      <c r="I3819" s="107" t="s">
        <v>5274</v>
      </c>
    </row>
    <row r="3820" spans="5:9" ht="15" x14ac:dyDescent="0.25">
      <c r="E3820">
        <v>104084</v>
      </c>
      <c r="F3820" t="s">
        <v>22161</v>
      </c>
      <c r="H3820" s="107" t="s">
        <v>5275</v>
      </c>
      <c r="I3820" s="107" t="s">
        <v>5276</v>
      </c>
    </row>
    <row r="3821" spans="5:9" ht="15" x14ac:dyDescent="0.25">
      <c r="E3821">
        <v>104085</v>
      </c>
      <c r="F3821" t="s">
        <v>22162</v>
      </c>
      <c r="H3821" s="107" t="s">
        <v>5277</v>
      </c>
      <c r="I3821" s="107" t="s">
        <v>5278</v>
      </c>
    </row>
    <row r="3822" spans="5:9" ht="15" x14ac:dyDescent="0.25">
      <c r="E3822">
        <v>104086</v>
      </c>
      <c r="F3822" t="s">
        <v>22163</v>
      </c>
      <c r="H3822" s="107" t="s">
        <v>5279</v>
      </c>
      <c r="I3822" s="107" t="s">
        <v>5280</v>
      </c>
    </row>
    <row r="3823" spans="5:9" ht="15" x14ac:dyDescent="0.25">
      <c r="E3823">
        <v>104087</v>
      </c>
      <c r="F3823" t="s">
        <v>22164</v>
      </c>
      <c r="H3823" s="107" t="s">
        <v>5281</v>
      </c>
      <c r="I3823" s="107" t="s">
        <v>14640</v>
      </c>
    </row>
    <row r="3824" spans="5:9" ht="15" x14ac:dyDescent="0.25">
      <c r="E3824">
        <v>104088</v>
      </c>
      <c r="F3824" t="s">
        <v>22165</v>
      </c>
      <c r="H3824" s="107" t="s">
        <v>5282</v>
      </c>
      <c r="I3824" s="107" t="s">
        <v>14641</v>
      </c>
    </row>
    <row r="3825" spans="5:9" ht="15" x14ac:dyDescent="0.25">
      <c r="E3825">
        <v>104089</v>
      </c>
      <c r="F3825" t="s">
        <v>22166</v>
      </c>
      <c r="H3825" s="107" t="s">
        <v>5283</v>
      </c>
      <c r="I3825" s="107" t="s">
        <v>14642</v>
      </c>
    </row>
    <row r="3826" spans="5:9" ht="15" x14ac:dyDescent="0.25">
      <c r="E3826">
        <v>104090</v>
      </c>
      <c r="F3826" t="s">
        <v>22167</v>
      </c>
      <c r="H3826" s="107" t="s">
        <v>5284</v>
      </c>
      <c r="I3826" s="107" t="s">
        <v>14643</v>
      </c>
    </row>
    <row r="3827" spans="5:9" ht="15" x14ac:dyDescent="0.25">
      <c r="E3827">
        <v>104091</v>
      </c>
      <c r="F3827" t="s">
        <v>22168</v>
      </c>
      <c r="H3827" s="107" t="s">
        <v>5285</v>
      </c>
      <c r="I3827" s="107" t="s">
        <v>14644</v>
      </c>
    </row>
    <row r="3828" spans="5:9" ht="15" x14ac:dyDescent="0.25">
      <c r="E3828">
        <v>104092</v>
      </c>
      <c r="F3828" t="s">
        <v>22169</v>
      </c>
      <c r="H3828" s="107" t="s">
        <v>5286</v>
      </c>
      <c r="I3828" s="107" t="s">
        <v>14645</v>
      </c>
    </row>
    <row r="3829" spans="5:9" ht="15" x14ac:dyDescent="0.25">
      <c r="E3829">
        <v>104093</v>
      </c>
      <c r="F3829" t="s">
        <v>22170</v>
      </c>
      <c r="H3829" s="107" t="s">
        <v>5287</v>
      </c>
      <c r="I3829" s="107" t="s">
        <v>14646</v>
      </c>
    </row>
    <row r="3830" spans="5:9" ht="15" x14ac:dyDescent="0.25">
      <c r="E3830">
        <v>104094</v>
      </c>
      <c r="F3830" t="s">
        <v>22171</v>
      </c>
      <c r="H3830" s="107" t="s">
        <v>5288</v>
      </c>
      <c r="I3830" s="107" t="s">
        <v>14647</v>
      </c>
    </row>
    <row r="3831" spans="5:9" ht="15" x14ac:dyDescent="0.25">
      <c r="E3831">
        <v>104095</v>
      </c>
      <c r="F3831" t="s">
        <v>22172</v>
      </c>
      <c r="H3831" s="107" t="s">
        <v>5289</v>
      </c>
      <c r="I3831" s="107" t="s">
        <v>14648</v>
      </c>
    </row>
    <row r="3832" spans="5:9" ht="15" x14ac:dyDescent="0.25">
      <c r="E3832">
        <v>104096</v>
      </c>
      <c r="F3832" t="s">
        <v>22173</v>
      </c>
      <c r="H3832" s="107" t="s">
        <v>5290</v>
      </c>
      <c r="I3832" s="107" t="s">
        <v>5291</v>
      </c>
    </row>
    <row r="3833" spans="5:9" ht="15" x14ac:dyDescent="0.25">
      <c r="E3833">
        <v>104097</v>
      </c>
      <c r="F3833" t="s">
        <v>22174</v>
      </c>
      <c r="H3833" s="107" t="s">
        <v>5292</v>
      </c>
      <c r="I3833" s="107" t="s">
        <v>5293</v>
      </c>
    </row>
    <row r="3834" spans="5:9" ht="15" x14ac:dyDescent="0.25">
      <c r="E3834">
        <v>104098</v>
      </c>
      <c r="F3834" t="s">
        <v>22175</v>
      </c>
      <c r="H3834" s="107" t="s">
        <v>5294</v>
      </c>
      <c r="I3834" s="107" t="s">
        <v>5295</v>
      </c>
    </row>
    <row r="3835" spans="5:9" ht="15" x14ac:dyDescent="0.25">
      <c r="E3835">
        <v>104099</v>
      </c>
      <c r="F3835" t="s">
        <v>22176</v>
      </c>
      <c r="H3835" s="107" t="s">
        <v>5296</v>
      </c>
      <c r="I3835" s="107" t="s">
        <v>5297</v>
      </c>
    </row>
    <row r="3836" spans="5:9" ht="15" x14ac:dyDescent="0.25">
      <c r="E3836">
        <v>104100</v>
      </c>
      <c r="F3836" t="s">
        <v>22177</v>
      </c>
      <c r="H3836" s="107" t="s">
        <v>5298</v>
      </c>
      <c r="I3836" s="107" t="s">
        <v>5299</v>
      </c>
    </row>
    <row r="3837" spans="5:9" ht="15" x14ac:dyDescent="0.25">
      <c r="E3837">
        <v>104101</v>
      </c>
      <c r="F3837" t="s">
        <v>22178</v>
      </c>
      <c r="H3837" s="107" t="s">
        <v>5300</v>
      </c>
      <c r="I3837" s="107" t="s">
        <v>5301</v>
      </c>
    </row>
    <row r="3838" spans="5:9" ht="15" x14ac:dyDescent="0.25">
      <c r="E3838">
        <v>104102</v>
      </c>
      <c r="F3838" t="s">
        <v>22179</v>
      </c>
      <c r="H3838" s="107" t="s">
        <v>5302</v>
      </c>
      <c r="I3838" s="107" t="s">
        <v>5303</v>
      </c>
    </row>
    <row r="3839" spans="5:9" ht="15" x14ac:dyDescent="0.25">
      <c r="E3839">
        <v>104103</v>
      </c>
      <c r="F3839" t="s">
        <v>22180</v>
      </c>
      <c r="H3839" s="107" t="s">
        <v>5304</v>
      </c>
      <c r="I3839" s="107" t="s">
        <v>5305</v>
      </c>
    </row>
    <row r="3840" spans="5:9" ht="15" x14ac:dyDescent="0.25">
      <c r="E3840">
        <v>104104</v>
      </c>
      <c r="F3840" t="s">
        <v>22181</v>
      </c>
      <c r="H3840" s="107" t="s">
        <v>5306</v>
      </c>
      <c r="I3840" s="107" t="s">
        <v>5307</v>
      </c>
    </row>
    <row r="3841" spans="5:9" ht="15" x14ac:dyDescent="0.25">
      <c r="E3841">
        <v>104105</v>
      </c>
      <c r="F3841" t="s">
        <v>22182</v>
      </c>
      <c r="H3841" s="107" t="s">
        <v>5308</v>
      </c>
      <c r="I3841" s="107" t="s">
        <v>5309</v>
      </c>
    </row>
    <row r="3842" spans="5:9" ht="15" x14ac:dyDescent="0.25">
      <c r="E3842">
        <v>104106</v>
      </c>
      <c r="F3842" t="s">
        <v>22183</v>
      </c>
      <c r="H3842" s="107" t="s">
        <v>5310</v>
      </c>
      <c r="I3842" s="107" t="s">
        <v>5311</v>
      </c>
    </row>
    <row r="3843" spans="5:9" ht="15" x14ac:dyDescent="0.25">
      <c r="E3843">
        <v>104107</v>
      </c>
      <c r="F3843" t="s">
        <v>22184</v>
      </c>
      <c r="H3843" s="107" t="s">
        <v>5312</v>
      </c>
      <c r="I3843" s="107" t="s">
        <v>5313</v>
      </c>
    </row>
    <row r="3844" spans="5:9" ht="15" x14ac:dyDescent="0.25">
      <c r="E3844">
        <v>104108</v>
      </c>
      <c r="F3844" t="s">
        <v>22185</v>
      </c>
      <c r="H3844" s="107" t="s">
        <v>5314</v>
      </c>
      <c r="I3844" s="107" t="s">
        <v>5315</v>
      </c>
    </row>
    <row r="3845" spans="5:9" ht="15" x14ac:dyDescent="0.25">
      <c r="E3845">
        <v>104109</v>
      </c>
      <c r="F3845" t="s">
        <v>22186</v>
      </c>
      <c r="H3845" s="107" t="s">
        <v>5316</v>
      </c>
      <c r="I3845" s="107" t="s">
        <v>5317</v>
      </c>
    </row>
    <row r="3846" spans="5:9" ht="15" x14ac:dyDescent="0.25">
      <c r="E3846">
        <v>104110</v>
      </c>
      <c r="F3846" t="s">
        <v>22187</v>
      </c>
      <c r="H3846" s="107" t="s">
        <v>5318</v>
      </c>
      <c r="I3846" s="107" t="s">
        <v>5319</v>
      </c>
    </row>
    <row r="3847" spans="5:9" ht="15" x14ac:dyDescent="0.25">
      <c r="E3847">
        <v>104111</v>
      </c>
      <c r="F3847" t="s">
        <v>22188</v>
      </c>
      <c r="H3847" s="107" t="s">
        <v>5320</v>
      </c>
      <c r="I3847" s="107" t="s">
        <v>5321</v>
      </c>
    </row>
    <row r="3848" spans="5:9" ht="15" x14ac:dyDescent="0.25">
      <c r="E3848">
        <v>104112</v>
      </c>
      <c r="F3848" t="s">
        <v>22189</v>
      </c>
      <c r="H3848" s="107" t="s">
        <v>5322</v>
      </c>
      <c r="I3848" s="107" t="s">
        <v>5323</v>
      </c>
    </row>
    <row r="3849" spans="5:9" ht="15" x14ac:dyDescent="0.25">
      <c r="E3849">
        <v>104113</v>
      </c>
      <c r="F3849" t="s">
        <v>22190</v>
      </c>
      <c r="H3849" s="107" t="s">
        <v>5324</v>
      </c>
      <c r="I3849" s="107" t="s">
        <v>5325</v>
      </c>
    </row>
    <row r="3850" spans="5:9" ht="15" x14ac:dyDescent="0.25">
      <c r="E3850">
        <v>104114</v>
      </c>
      <c r="F3850" t="s">
        <v>22191</v>
      </c>
      <c r="H3850" s="107" t="s">
        <v>5326</v>
      </c>
      <c r="I3850" s="107" t="s">
        <v>5327</v>
      </c>
    </row>
    <row r="3851" spans="5:9" ht="15" x14ac:dyDescent="0.25">
      <c r="E3851">
        <v>104115</v>
      </c>
      <c r="F3851" t="s">
        <v>22192</v>
      </c>
      <c r="H3851" s="107" t="s">
        <v>5328</v>
      </c>
      <c r="I3851" s="107" t="s">
        <v>5329</v>
      </c>
    </row>
    <row r="3852" spans="5:9" ht="15" x14ac:dyDescent="0.25">
      <c r="E3852">
        <v>104116</v>
      </c>
      <c r="F3852" t="s">
        <v>2279</v>
      </c>
      <c r="H3852" s="107" t="s">
        <v>5330</v>
      </c>
      <c r="I3852" s="107" t="s">
        <v>5331</v>
      </c>
    </row>
    <row r="3853" spans="5:9" ht="15" x14ac:dyDescent="0.25">
      <c r="E3853">
        <v>104117</v>
      </c>
      <c r="F3853" t="s">
        <v>2282</v>
      </c>
      <c r="H3853" s="107" t="s">
        <v>5332</v>
      </c>
      <c r="I3853" s="107" t="s">
        <v>5333</v>
      </c>
    </row>
    <row r="3854" spans="5:9" ht="15" x14ac:dyDescent="0.25">
      <c r="E3854">
        <v>104118</v>
      </c>
      <c r="F3854" t="s">
        <v>11516</v>
      </c>
      <c r="H3854" s="107" t="s">
        <v>5334</v>
      </c>
      <c r="I3854" s="107" t="s">
        <v>5335</v>
      </c>
    </row>
    <row r="3855" spans="5:9" ht="15" x14ac:dyDescent="0.25">
      <c r="E3855">
        <v>104119</v>
      </c>
      <c r="F3855" t="s">
        <v>11517</v>
      </c>
      <c r="H3855" s="107" t="s">
        <v>5336</v>
      </c>
      <c r="I3855" s="107" t="s">
        <v>14649</v>
      </c>
    </row>
    <row r="3856" spans="5:9" ht="15" x14ac:dyDescent="0.25">
      <c r="E3856">
        <v>104120</v>
      </c>
      <c r="F3856" t="s">
        <v>11518</v>
      </c>
      <c r="H3856" s="107" t="s">
        <v>5337</v>
      </c>
      <c r="I3856" s="107" t="s">
        <v>14650</v>
      </c>
    </row>
    <row r="3857" spans="5:9" ht="15" x14ac:dyDescent="0.25">
      <c r="E3857">
        <v>104121</v>
      </c>
      <c r="F3857" t="s">
        <v>22193</v>
      </c>
      <c r="H3857" s="107" t="s">
        <v>5338</v>
      </c>
      <c r="I3857" s="107" t="s">
        <v>5339</v>
      </c>
    </row>
    <row r="3858" spans="5:9" ht="15" x14ac:dyDescent="0.25">
      <c r="E3858">
        <v>104122</v>
      </c>
      <c r="F3858" t="s">
        <v>22194</v>
      </c>
      <c r="H3858" s="107" t="s">
        <v>5340</v>
      </c>
      <c r="I3858" s="107" t="s">
        <v>5341</v>
      </c>
    </row>
    <row r="3859" spans="5:9" ht="15" x14ac:dyDescent="0.25">
      <c r="E3859">
        <v>104123</v>
      </c>
      <c r="F3859" t="s">
        <v>22195</v>
      </c>
      <c r="H3859" s="107" t="s">
        <v>5342</v>
      </c>
      <c r="I3859" s="107" t="s">
        <v>5343</v>
      </c>
    </row>
    <row r="3860" spans="5:9" ht="15" x14ac:dyDescent="0.25">
      <c r="E3860">
        <v>104124</v>
      </c>
      <c r="F3860" t="s">
        <v>22196</v>
      </c>
      <c r="H3860" s="107" t="s">
        <v>5344</v>
      </c>
      <c r="I3860" s="107" t="s">
        <v>5345</v>
      </c>
    </row>
    <row r="3861" spans="5:9" ht="15" x14ac:dyDescent="0.25">
      <c r="E3861">
        <v>104125</v>
      </c>
      <c r="F3861" t="s">
        <v>22197</v>
      </c>
      <c r="H3861" s="107" t="s">
        <v>5346</v>
      </c>
      <c r="I3861" s="107" t="s">
        <v>5347</v>
      </c>
    </row>
    <row r="3862" spans="5:9" ht="15" x14ac:dyDescent="0.25">
      <c r="E3862">
        <v>104126</v>
      </c>
      <c r="F3862" t="s">
        <v>22198</v>
      </c>
      <c r="H3862" s="107" t="s">
        <v>5348</v>
      </c>
      <c r="I3862" s="107" t="s">
        <v>5349</v>
      </c>
    </row>
    <row r="3863" spans="5:9" ht="15" x14ac:dyDescent="0.25">
      <c r="E3863">
        <v>104127</v>
      </c>
      <c r="F3863" t="s">
        <v>22199</v>
      </c>
      <c r="H3863" s="107" t="s">
        <v>5350</v>
      </c>
      <c r="I3863" s="107" t="s">
        <v>5351</v>
      </c>
    </row>
    <row r="3864" spans="5:9" ht="15" x14ac:dyDescent="0.25">
      <c r="E3864">
        <v>104128</v>
      </c>
      <c r="F3864" t="s">
        <v>22200</v>
      </c>
      <c r="H3864" s="107" t="s">
        <v>5352</v>
      </c>
      <c r="I3864" s="107" t="s">
        <v>5353</v>
      </c>
    </row>
    <row r="3865" spans="5:9" ht="15" x14ac:dyDescent="0.25">
      <c r="E3865">
        <v>104129</v>
      </c>
      <c r="F3865" t="s">
        <v>22201</v>
      </c>
      <c r="H3865" s="107" t="s">
        <v>5354</v>
      </c>
      <c r="I3865" s="107" t="s">
        <v>5355</v>
      </c>
    </row>
    <row r="3866" spans="5:9" ht="15" x14ac:dyDescent="0.25">
      <c r="E3866">
        <v>104130</v>
      </c>
      <c r="F3866" t="s">
        <v>22202</v>
      </c>
      <c r="H3866" s="107" t="s">
        <v>5356</v>
      </c>
      <c r="I3866" s="107" t="s">
        <v>5357</v>
      </c>
    </row>
    <row r="3867" spans="5:9" ht="15" x14ac:dyDescent="0.25">
      <c r="E3867">
        <v>104131</v>
      </c>
      <c r="F3867" t="s">
        <v>22203</v>
      </c>
      <c r="H3867" s="107" t="s">
        <v>5358</v>
      </c>
      <c r="I3867" s="107" t="s">
        <v>5359</v>
      </c>
    </row>
    <row r="3868" spans="5:9" ht="15" x14ac:dyDescent="0.25">
      <c r="E3868">
        <v>104132</v>
      </c>
      <c r="F3868" t="s">
        <v>22204</v>
      </c>
      <c r="H3868" s="107" t="s">
        <v>5360</v>
      </c>
      <c r="I3868" s="107" t="s">
        <v>5361</v>
      </c>
    </row>
    <row r="3869" spans="5:9" ht="15" x14ac:dyDescent="0.25">
      <c r="E3869">
        <v>104133</v>
      </c>
      <c r="F3869" t="s">
        <v>22205</v>
      </c>
      <c r="H3869" s="107" t="s">
        <v>5362</v>
      </c>
      <c r="I3869" s="107" t="s">
        <v>5363</v>
      </c>
    </row>
    <row r="3870" spans="5:9" ht="15" x14ac:dyDescent="0.25">
      <c r="E3870">
        <v>104134</v>
      </c>
      <c r="F3870" t="s">
        <v>22206</v>
      </c>
      <c r="H3870" s="107" t="s">
        <v>5364</v>
      </c>
      <c r="I3870" s="107" t="s">
        <v>5365</v>
      </c>
    </row>
    <row r="3871" spans="5:9" ht="15" x14ac:dyDescent="0.25">
      <c r="E3871">
        <v>104135</v>
      </c>
      <c r="F3871" t="s">
        <v>22207</v>
      </c>
      <c r="H3871" s="107" t="s">
        <v>5366</v>
      </c>
      <c r="I3871" s="107" t="s">
        <v>5367</v>
      </c>
    </row>
    <row r="3872" spans="5:9" ht="15" x14ac:dyDescent="0.25">
      <c r="E3872">
        <v>104136</v>
      </c>
      <c r="F3872" t="s">
        <v>22208</v>
      </c>
      <c r="H3872" s="107" t="s">
        <v>5368</v>
      </c>
      <c r="I3872" s="107" t="s">
        <v>5369</v>
      </c>
    </row>
    <row r="3873" spans="5:9" ht="15" x14ac:dyDescent="0.25">
      <c r="E3873">
        <v>104137</v>
      </c>
      <c r="F3873" t="s">
        <v>22209</v>
      </c>
      <c r="H3873" s="107" t="s">
        <v>5370</v>
      </c>
      <c r="I3873" s="107" t="s">
        <v>5371</v>
      </c>
    </row>
    <row r="3874" spans="5:9" ht="15" x14ac:dyDescent="0.25">
      <c r="E3874">
        <v>104138</v>
      </c>
      <c r="F3874" t="s">
        <v>22210</v>
      </c>
      <c r="H3874" s="107" t="s">
        <v>5372</v>
      </c>
      <c r="I3874" s="107" t="s">
        <v>5373</v>
      </c>
    </row>
    <row r="3875" spans="5:9" ht="15" x14ac:dyDescent="0.25">
      <c r="E3875">
        <v>104139</v>
      </c>
      <c r="F3875" t="s">
        <v>22211</v>
      </c>
      <c r="H3875" s="107" t="s">
        <v>5374</v>
      </c>
      <c r="I3875" s="107" t="s">
        <v>5375</v>
      </c>
    </row>
    <row r="3876" spans="5:9" ht="15" x14ac:dyDescent="0.25">
      <c r="E3876">
        <v>104140</v>
      </c>
      <c r="F3876" t="s">
        <v>22212</v>
      </c>
      <c r="H3876" s="107" t="s">
        <v>5376</v>
      </c>
      <c r="I3876" s="107" t="s">
        <v>5377</v>
      </c>
    </row>
    <row r="3877" spans="5:9" ht="15" x14ac:dyDescent="0.25">
      <c r="E3877">
        <v>104141</v>
      </c>
      <c r="F3877" t="s">
        <v>22213</v>
      </c>
      <c r="H3877" s="107" t="s">
        <v>5378</v>
      </c>
      <c r="I3877" s="107" t="s">
        <v>5379</v>
      </c>
    </row>
    <row r="3878" spans="5:9" ht="15" x14ac:dyDescent="0.25">
      <c r="E3878">
        <v>104142</v>
      </c>
      <c r="F3878" t="s">
        <v>22214</v>
      </c>
      <c r="H3878" s="107" t="s">
        <v>5380</v>
      </c>
      <c r="I3878" s="107" t="s">
        <v>5381</v>
      </c>
    </row>
    <row r="3879" spans="5:9" ht="15" x14ac:dyDescent="0.25">
      <c r="E3879">
        <v>104143</v>
      </c>
      <c r="F3879" t="s">
        <v>22215</v>
      </c>
      <c r="H3879" s="107" t="s">
        <v>5382</v>
      </c>
      <c r="I3879" s="107" t="s">
        <v>5383</v>
      </c>
    </row>
    <row r="3880" spans="5:9" ht="15" x14ac:dyDescent="0.25">
      <c r="E3880">
        <v>104144</v>
      </c>
      <c r="F3880" t="s">
        <v>22216</v>
      </c>
      <c r="H3880" s="107" t="s">
        <v>5384</v>
      </c>
      <c r="I3880" s="107" t="s">
        <v>5385</v>
      </c>
    </row>
    <row r="3881" spans="5:9" ht="15" x14ac:dyDescent="0.25">
      <c r="E3881">
        <v>104145</v>
      </c>
      <c r="F3881" t="s">
        <v>22217</v>
      </c>
      <c r="H3881" s="107" t="s">
        <v>5386</v>
      </c>
      <c r="I3881" s="107" t="s">
        <v>5387</v>
      </c>
    </row>
    <row r="3882" spans="5:9" ht="15" x14ac:dyDescent="0.25">
      <c r="E3882">
        <v>104146</v>
      </c>
      <c r="F3882" t="s">
        <v>22218</v>
      </c>
      <c r="H3882" s="107" t="s">
        <v>5388</v>
      </c>
      <c r="I3882" s="107" t="s">
        <v>5389</v>
      </c>
    </row>
    <row r="3883" spans="5:9" ht="15" x14ac:dyDescent="0.25">
      <c r="E3883">
        <v>104147</v>
      </c>
      <c r="F3883" t="s">
        <v>22219</v>
      </c>
      <c r="H3883" s="107" t="s">
        <v>5390</v>
      </c>
      <c r="I3883" s="107" t="s">
        <v>5391</v>
      </c>
    </row>
    <row r="3884" spans="5:9" ht="15" x14ac:dyDescent="0.25">
      <c r="E3884">
        <v>104148</v>
      </c>
      <c r="F3884" t="s">
        <v>22220</v>
      </c>
      <c r="H3884" s="107" t="s">
        <v>5392</v>
      </c>
      <c r="I3884" s="107" t="s">
        <v>14651</v>
      </c>
    </row>
    <row r="3885" spans="5:9" ht="15" x14ac:dyDescent="0.25">
      <c r="E3885">
        <v>104149</v>
      </c>
      <c r="F3885" t="s">
        <v>22221</v>
      </c>
      <c r="H3885" s="107" t="s">
        <v>5393</v>
      </c>
      <c r="I3885" s="107" t="s">
        <v>14652</v>
      </c>
    </row>
    <row r="3886" spans="5:9" ht="15" x14ac:dyDescent="0.25">
      <c r="E3886">
        <v>104150</v>
      </c>
      <c r="F3886" t="s">
        <v>22222</v>
      </c>
      <c r="H3886" s="107" t="s">
        <v>5394</v>
      </c>
      <c r="I3886" s="107" t="s">
        <v>14653</v>
      </c>
    </row>
    <row r="3887" spans="5:9" ht="15" x14ac:dyDescent="0.25">
      <c r="E3887">
        <v>104151</v>
      </c>
      <c r="F3887" t="s">
        <v>22223</v>
      </c>
      <c r="H3887" s="107" t="s">
        <v>5395</v>
      </c>
      <c r="I3887" s="107" t="s">
        <v>14654</v>
      </c>
    </row>
    <row r="3888" spans="5:9" ht="15" x14ac:dyDescent="0.25">
      <c r="E3888">
        <v>104152</v>
      </c>
      <c r="F3888" t="s">
        <v>22224</v>
      </c>
      <c r="H3888" s="107" t="s">
        <v>5396</v>
      </c>
      <c r="I3888" s="107" t="s">
        <v>14655</v>
      </c>
    </row>
    <row r="3889" spans="5:9" ht="15" x14ac:dyDescent="0.25">
      <c r="E3889">
        <v>104153</v>
      </c>
      <c r="F3889" t="s">
        <v>22225</v>
      </c>
      <c r="H3889" s="107" t="s">
        <v>5397</v>
      </c>
      <c r="I3889" s="107" t="s">
        <v>5398</v>
      </c>
    </row>
    <row r="3890" spans="5:9" ht="15" x14ac:dyDescent="0.25">
      <c r="E3890">
        <v>104154</v>
      </c>
      <c r="F3890" t="s">
        <v>22226</v>
      </c>
      <c r="H3890" s="107" t="s">
        <v>5399</v>
      </c>
      <c r="I3890" s="107" t="s">
        <v>12746</v>
      </c>
    </row>
    <row r="3891" spans="5:9" ht="15" x14ac:dyDescent="0.25">
      <c r="E3891">
        <v>104155</v>
      </c>
      <c r="F3891" t="s">
        <v>22227</v>
      </c>
      <c r="H3891" s="107" t="s">
        <v>5400</v>
      </c>
      <c r="I3891" s="107" t="s">
        <v>5401</v>
      </c>
    </row>
    <row r="3892" spans="5:9" ht="15" x14ac:dyDescent="0.25">
      <c r="E3892">
        <v>104156</v>
      </c>
      <c r="F3892" t="s">
        <v>22228</v>
      </c>
      <c r="H3892" s="107" t="s">
        <v>5402</v>
      </c>
      <c r="I3892" s="107" t="s">
        <v>5403</v>
      </c>
    </row>
    <row r="3893" spans="5:9" ht="15" x14ac:dyDescent="0.25">
      <c r="E3893">
        <v>104157</v>
      </c>
      <c r="F3893" t="s">
        <v>22229</v>
      </c>
      <c r="H3893" s="107" t="s">
        <v>5404</v>
      </c>
      <c r="I3893" s="107" t="s">
        <v>5405</v>
      </c>
    </row>
    <row r="3894" spans="5:9" ht="15" x14ac:dyDescent="0.25">
      <c r="E3894">
        <v>104158</v>
      </c>
      <c r="F3894" t="s">
        <v>22230</v>
      </c>
      <c r="H3894" s="107" t="s">
        <v>5406</v>
      </c>
      <c r="I3894" s="107" t="s">
        <v>5407</v>
      </c>
    </row>
    <row r="3895" spans="5:9" ht="15" x14ac:dyDescent="0.25">
      <c r="E3895">
        <v>104159</v>
      </c>
      <c r="F3895" t="s">
        <v>22231</v>
      </c>
      <c r="H3895" s="107" t="s">
        <v>5408</v>
      </c>
      <c r="I3895" s="107" t="s">
        <v>5409</v>
      </c>
    </row>
    <row r="3896" spans="5:9" ht="15" x14ac:dyDescent="0.25">
      <c r="E3896">
        <v>104160</v>
      </c>
      <c r="F3896" t="s">
        <v>22232</v>
      </c>
      <c r="H3896" s="107" t="s">
        <v>5410</v>
      </c>
      <c r="I3896" s="107" t="s">
        <v>5411</v>
      </c>
    </row>
    <row r="3897" spans="5:9" ht="15" x14ac:dyDescent="0.25">
      <c r="E3897">
        <v>104161</v>
      </c>
      <c r="F3897" t="s">
        <v>22233</v>
      </c>
      <c r="H3897" s="107" t="s">
        <v>5412</v>
      </c>
      <c r="I3897" s="107" t="s">
        <v>5413</v>
      </c>
    </row>
    <row r="3898" spans="5:9" ht="15" x14ac:dyDescent="0.25">
      <c r="E3898">
        <v>104162</v>
      </c>
      <c r="F3898" t="s">
        <v>22234</v>
      </c>
      <c r="H3898" s="107" t="s">
        <v>5414</v>
      </c>
      <c r="I3898" s="107" t="s">
        <v>5415</v>
      </c>
    </row>
    <row r="3899" spans="5:9" ht="15" x14ac:dyDescent="0.25">
      <c r="E3899">
        <v>104163</v>
      </c>
      <c r="F3899" t="s">
        <v>22235</v>
      </c>
      <c r="H3899" s="107" t="s">
        <v>5416</v>
      </c>
      <c r="I3899" s="107" t="s">
        <v>5417</v>
      </c>
    </row>
    <row r="3900" spans="5:9" ht="15" x14ac:dyDescent="0.25">
      <c r="E3900">
        <v>104164</v>
      </c>
      <c r="F3900" t="s">
        <v>22236</v>
      </c>
      <c r="H3900" s="107" t="s">
        <v>5418</v>
      </c>
      <c r="I3900" s="107" t="s">
        <v>5419</v>
      </c>
    </row>
    <row r="3901" spans="5:9" ht="15" x14ac:dyDescent="0.25">
      <c r="E3901">
        <v>104165</v>
      </c>
      <c r="F3901" t="s">
        <v>22237</v>
      </c>
      <c r="H3901" s="107" t="s">
        <v>5420</v>
      </c>
      <c r="I3901" s="107" t="s">
        <v>5421</v>
      </c>
    </row>
    <row r="3902" spans="5:9" ht="15" x14ac:dyDescent="0.25">
      <c r="E3902">
        <v>104166</v>
      </c>
      <c r="F3902" t="s">
        <v>22238</v>
      </c>
      <c r="H3902" s="107" t="s">
        <v>5422</v>
      </c>
      <c r="I3902" s="107" t="s">
        <v>5423</v>
      </c>
    </row>
    <row r="3903" spans="5:9" ht="15" x14ac:dyDescent="0.25">
      <c r="E3903">
        <v>104167</v>
      </c>
      <c r="F3903" t="s">
        <v>22239</v>
      </c>
      <c r="H3903" s="107" t="s">
        <v>5424</v>
      </c>
      <c r="I3903" s="107" t="s">
        <v>5425</v>
      </c>
    </row>
    <row r="3904" spans="5:9" ht="15" x14ac:dyDescent="0.25">
      <c r="E3904">
        <v>104168</v>
      </c>
      <c r="F3904" t="s">
        <v>22240</v>
      </c>
      <c r="H3904" s="107" t="s">
        <v>5426</v>
      </c>
      <c r="I3904" s="107" t="s">
        <v>14656</v>
      </c>
    </row>
    <row r="3905" spans="5:9" ht="15" x14ac:dyDescent="0.25">
      <c r="E3905">
        <v>104169</v>
      </c>
      <c r="F3905" t="s">
        <v>22241</v>
      </c>
      <c r="H3905" s="107" t="s">
        <v>5427</v>
      </c>
      <c r="I3905" s="107" t="s">
        <v>14657</v>
      </c>
    </row>
    <row r="3906" spans="5:9" ht="15" x14ac:dyDescent="0.25">
      <c r="E3906">
        <v>104170</v>
      </c>
      <c r="F3906" t="s">
        <v>22242</v>
      </c>
      <c r="H3906" s="107" t="s">
        <v>5428</v>
      </c>
      <c r="I3906" s="107" t="s">
        <v>14658</v>
      </c>
    </row>
    <row r="3907" spans="5:9" ht="15" x14ac:dyDescent="0.25">
      <c r="E3907">
        <v>104171</v>
      </c>
      <c r="F3907" t="s">
        <v>22243</v>
      </c>
      <c r="H3907" s="107" t="s">
        <v>5429</v>
      </c>
      <c r="I3907" s="107" t="s">
        <v>5430</v>
      </c>
    </row>
    <row r="3908" spans="5:9" ht="15" x14ac:dyDescent="0.25">
      <c r="E3908">
        <v>104172</v>
      </c>
      <c r="F3908" t="s">
        <v>22244</v>
      </c>
      <c r="H3908" s="107" t="s">
        <v>5431</v>
      </c>
      <c r="I3908" s="107" t="s">
        <v>5432</v>
      </c>
    </row>
    <row r="3909" spans="5:9" ht="15" x14ac:dyDescent="0.25">
      <c r="E3909">
        <v>104173</v>
      </c>
      <c r="F3909" t="s">
        <v>22245</v>
      </c>
      <c r="H3909" s="107" t="s">
        <v>5433</v>
      </c>
      <c r="I3909" s="107" t="s">
        <v>5434</v>
      </c>
    </row>
    <row r="3910" spans="5:9" ht="15" x14ac:dyDescent="0.25">
      <c r="E3910">
        <v>104174</v>
      </c>
      <c r="F3910" t="s">
        <v>22246</v>
      </c>
      <c r="H3910" s="107" t="s">
        <v>5435</v>
      </c>
      <c r="I3910" s="107" t="s">
        <v>5436</v>
      </c>
    </row>
    <row r="3911" spans="5:9" ht="15" x14ac:dyDescent="0.25">
      <c r="E3911">
        <v>104175</v>
      </c>
      <c r="F3911" t="s">
        <v>22247</v>
      </c>
      <c r="H3911" s="107" t="s">
        <v>5437</v>
      </c>
      <c r="I3911" s="107" t="s">
        <v>5438</v>
      </c>
    </row>
    <row r="3912" spans="5:9" ht="15" x14ac:dyDescent="0.25">
      <c r="E3912">
        <v>104176</v>
      </c>
      <c r="F3912" t="s">
        <v>22248</v>
      </c>
      <c r="H3912" s="107" t="s">
        <v>5439</v>
      </c>
      <c r="I3912" s="107" t="s">
        <v>5440</v>
      </c>
    </row>
    <row r="3913" spans="5:9" ht="15" x14ac:dyDescent="0.25">
      <c r="E3913">
        <v>104177</v>
      </c>
      <c r="F3913" t="s">
        <v>22249</v>
      </c>
      <c r="H3913" s="107" t="s">
        <v>5441</v>
      </c>
      <c r="I3913" s="107" t="s">
        <v>5442</v>
      </c>
    </row>
    <row r="3914" spans="5:9" ht="15" x14ac:dyDescent="0.25">
      <c r="E3914">
        <v>104178</v>
      </c>
      <c r="F3914" t="s">
        <v>22250</v>
      </c>
      <c r="H3914" s="107" t="s">
        <v>5443</v>
      </c>
      <c r="I3914" s="107" t="s">
        <v>5444</v>
      </c>
    </row>
    <row r="3915" spans="5:9" ht="15" x14ac:dyDescent="0.25">
      <c r="E3915">
        <v>104179</v>
      </c>
      <c r="F3915" t="s">
        <v>22251</v>
      </c>
      <c r="H3915" s="107" t="s">
        <v>5445</v>
      </c>
      <c r="I3915" s="107" t="s">
        <v>5446</v>
      </c>
    </row>
    <row r="3916" spans="5:9" ht="15" x14ac:dyDescent="0.25">
      <c r="E3916">
        <v>104180</v>
      </c>
      <c r="F3916" t="s">
        <v>22252</v>
      </c>
      <c r="H3916" s="107" t="s">
        <v>5447</v>
      </c>
      <c r="I3916" s="107" t="s">
        <v>5448</v>
      </c>
    </row>
    <row r="3917" spans="5:9" ht="15" x14ac:dyDescent="0.25">
      <c r="E3917">
        <v>104181</v>
      </c>
      <c r="F3917" t="s">
        <v>22253</v>
      </c>
      <c r="H3917" s="107" t="s">
        <v>5449</v>
      </c>
      <c r="I3917" s="107" t="s">
        <v>5450</v>
      </c>
    </row>
    <row r="3918" spans="5:9" ht="15" x14ac:dyDescent="0.25">
      <c r="E3918">
        <v>104182</v>
      </c>
      <c r="F3918" t="s">
        <v>22254</v>
      </c>
      <c r="H3918" s="107" t="s">
        <v>5451</v>
      </c>
      <c r="I3918" s="107" t="s">
        <v>5452</v>
      </c>
    </row>
    <row r="3919" spans="5:9" ht="15" x14ac:dyDescent="0.25">
      <c r="E3919">
        <v>104183</v>
      </c>
      <c r="F3919" t="s">
        <v>22255</v>
      </c>
      <c r="H3919" s="107" t="s">
        <v>5453</v>
      </c>
      <c r="I3919" s="107" t="s">
        <v>5454</v>
      </c>
    </row>
    <row r="3920" spans="5:9" ht="15" x14ac:dyDescent="0.25">
      <c r="E3920">
        <v>104184</v>
      </c>
      <c r="F3920" t="s">
        <v>22256</v>
      </c>
      <c r="H3920" s="107" t="s">
        <v>5455</v>
      </c>
      <c r="I3920" s="107" t="s">
        <v>5456</v>
      </c>
    </row>
    <row r="3921" spans="5:9" ht="15" x14ac:dyDescent="0.25">
      <c r="E3921">
        <v>104185</v>
      </c>
      <c r="F3921" t="s">
        <v>22257</v>
      </c>
      <c r="H3921" s="107" t="s">
        <v>5457</v>
      </c>
      <c r="I3921" s="107" t="s">
        <v>5458</v>
      </c>
    </row>
    <row r="3922" spans="5:9" ht="15" x14ac:dyDescent="0.25">
      <c r="E3922">
        <v>104186</v>
      </c>
      <c r="F3922" t="s">
        <v>22258</v>
      </c>
      <c r="H3922" s="107" t="s">
        <v>5459</v>
      </c>
      <c r="I3922" s="107" t="s">
        <v>5460</v>
      </c>
    </row>
    <row r="3923" spans="5:9" ht="15" x14ac:dyDescent="0.25">
      <c r="E3923">
        <v>104187</v>
      </c>
      <c r="F3923" t="s">
        <v>22259</v>
      </c>
      <c r="H3923" s="107" t="s">
        <v>5461</v>
      </c>
      <c r="I3923" s="107" t="s">
        <v>5462</v>
      </c>
    </row>
    <row r="3924" spans="5:9" ht="15" x14ac:dyDescent="0.25">
      <c r="E3924">
        <v>104188</v>
      </c>
      <c r="F3924" t="s">
        <v>22260</v>
      </c>
      <c r="H3924" s="107" t="s">
        <v>5463</v>
      </c>
      <c r="I3924" s="107" t="s">
        <v>5464</v>
      </c>
    </row>
    <row r="3925" spans="5:9" ht="15" x14ac:dyDescent="0.25">
      <c r="E3925">
        <v>104189</v>
      </c>
      <c r="F3925" t="s">
        <v>22261</v>
      </c>
      <c r="H3925" s="107" t="s">
        <v>5465</v>
      </c>
      <c r="I3925" s="107" t="s">
        <v>5466</v>
      </c>
    </row>
    <row r="3926" spans="5:9" ht="15" x14ac:dyDescent="0.25">
      <c r="E3926">
        <v>104190</v>
      </c>
      <c r="F3926" t="s">
        <v>22262</v>
      </c>
      <c r="H3926" s="107" t="s">
        <v>5467</v>
      </c>
      <c r="I3926" s="107" t="s">
        <v>5468</v>
      </c>
    </row>
    <row r="3927" spans="5:9" ht="15" x14ac:dyDescent="0.25">
      <c r="E3927">
        <v>104191</v>
      </c>
      <c r="F3927" t="s">
        <v>22263</v>
      </c>
      <c r="H3927" s="107" t="s">
        <v>5469</v>
      </c>
      <c r="I3927" s="107" t="s">
        <v>5470</v>
      </c>
    </row>
    <row r="3928" spans="5:9" ht="15" x14ac:dyDescent="0.25">
      <c r="E3928">
        <v>104192</v>
      </c>
      <c r="F3928" t="s">
        <v>22264</v>
      </c>
      <c r="H3928" s="107" t="s">
        <v>5471</v>
      </c>
      <c r="I3928" s="107" t="s">
        <v>5401</v>
      </c>
    </row>
    <row r="3929" spans="5:9" ht="15" x14ac:dyDescent="0.25">
      <c r="E3929">
        <v>104193</v>
      </c>
      <c r="F3929" t="s">
        <v>22265</v>
      </c>
      <c r="H3929" s="107" t="s">
        <v>5472</v>
      </c>
      <c r="I3929" s="107" t="s">
        <v>5403</v>
      </c>
    </row>
    <row r="3930" spans="5:9" ht="15" x14ac:dyDescent="0.25">
      <c r="E3930">
        <v>104194</v>
      </c>
      <c r="F3930" t="s">
        <v>22266</v>
      </c>
      <c r="H3930" s="107" t="s">
        <v>5473</v>
      </c>
      <c r="I3930" s="107" t="s">
        <v>5405</v>
      </c>
    </row>
    <row r="3931" spans="5:9" ht="15" x14ac:dyDescent="0.25">
      <c r="E3931">
        <v>104195</v>
      </c>
      <c r="F3931" t="s">
        <v>22267</v>
      </c>
      <c r="H3931" s="107" t="s">
        <v>5474</v>
      </c>
      <c r="I3931" s="107" t="s">
        <v>5475</v>
      </c>
    </row>
    <row r="3932" spans="5:9" ht="15" x14ac:dyDescent="0.25">
      <c r="E3932">
        <v>104196</v>
      </c>
      <c r="F3932" t="s">
        <v>22268</v>
      </c>
      <c r="H3932" s="107" t="s">
        <v>5476</v>
      </c>
      <c r="I3932" s="107" t="s">
        <v>5409</v>
      </c>
    </row>
    <row r="3933" spans="5:9" ht="15" x14ac:dyDescent="0.25">
      <c r="E3933">
        <v>104197</v>
      </c>
      <c r="F3933" t="s">
        <v>22269</v>
      </c>
      <c r="H3933" s="107" t="s">
        <v>5477</v>
      </c>
      <c r="I3933" s="107" t="s">
        <v>5411</v>
      </c>
    </row>
    <row r="3934" spans="5:9" ht="15" x14ac:dyDescent="0.25">
      <c r="E3934">
        <v>104198</v>
      </c>
      <c r="F3934" t="s">
        <v>22270</v>
      </c>
      <c r="H3934" s="107" t="s">
        <v>5478</v>
      </c>
      <c r="I3934" s="107" t="s">
        <v>5413</v>
      </c>
    </row>
    <row r="3935" spans="5:9" ht="15" x14ac:dyDescent="0.25">
      <c r="E3935">
        <v>104199</v>
      </c>
      <c r="F3935" t="s">
        <v>22271</v>
      </c>
      <c r="H3935" s="107" t="s">
        <v>5479</v>
      </c>
      <c r="I3935" s="107" t="s">
        <v>5415</v>
      </c>
    </row>
    <row r="3936" spans="5:9" ht="15" x14ac:dyDescent="0.25">
      <c r="E3936">
        <v>104200</v>
      </c>
      <c r="F3936" t="s">
        <v>22272</v>
      </c>
      <c r="H3936" s="107" t="s">
        <v>5480</v>
      </c>
      <c r="I3936" s="107" t="s">
        <v>5417</v>
      </c>
    </row>
    <row r="3937" spans="5:9" ht="15" x14ac:dyDescent="0.25">
      <c r="E3937">
        <v>104201</v>
      </c>
      <c r="F3937" t="s">
        <v>22273</v>
      </c>
      <c r="H3937" s="107" t="s">
        <v>5481</v>
      </c>
      <c r="I3937" s="107" t="s">
        <v>5419</v>
      </c>
    </row>
    <row r="3938" spans="5:9" ht="15" x14ac:dyDescent="0.25">
      <c r="E3938">
        <v>104202</v>
      </c>
      <c r="F3938" t="s">
        <v>11519</v>
      </c>
      <c r="H3938" s="107" t="s">
        <v>5482</v>
      </c>
      <c r="I3938" s="107" t="s">
        <v>5421</v>
      </c>
    </row>
    <row r="3939" spans="5:9" ht="15" x14ac:dyDescent="0.25">
      <c r="E3939">
        <v>104203</v>
      </c>
      <c r="F3939" t="s">
        <v>2394</v>
      </c>
      <c r="H3939" s="107" t="s">
        <v>5483</v>
      </c>
      <c r="I3939" s="107" t="s">
        <v>5484</v>
      </c>
    </row>
    <row r="3940" spans="5:9" ht="15" x14ac:dyDescent="0.25">
      <c r="E3940">
        <v>104204</v>
      </c>
      <c r="F3940" t="s">
        <v>2397</v>
      </c>
      <c r="H3940" s="107" t="s">
        <v>5485</v>
      </c>
      <c r="I3940" s="107" t="s">
        <v>5425</v>
      </c>
    </row>
    <row r="3941" spans="5:9" ht="15" x14ac:dyDescent="0.25">
      <c r="E3941">
        <v>104205</v>
      </c>
      <c r="F3941" t="s">
        <v>11520</v>
      </c>
      <c r="H3941" s="107" t="s">
        <v>5486</v>
      </c>
      <c r="I3941" s="107" t="s">
        <v>14659</v>
      </c>
    </row>
    <row r="3942" spans="5:9" ht="15" x14ac:dyDescent="0.25">
      <c r="E3942">
        <v>104206</v>
      </c>
      <c r="F3942" t="s">
        <v>11521</v>
      </c>
      <c r="H3942" s="107" t="s">
        <v>5487</v>
      </c>
      <c r="I3942" s="107" t="s">
        <v>14660</v>
      </c>
    </row>
    <row r="3943" spans="5:9" ht="15" x14ac:dyDescent="0.25">
      <c r="E3943">
        <v>104207</v>
      </c>
      <c r="F3943" t="s">
        <v>22274</v>
      </c>
      <c r="H3943" s="107" t="s">
        <v>5488</v>
      </c>
      <c r="I3943" s="107" t="s">
        <v>14661</v>
      </c>
    </row>
    <row r="3944" spans="5:9" ht="15" x14ac:dyDescent="0.25">
      <c r="E3944">
        <v>104208</v>
      </c>
      <c r="F3944" t="s">
        <v>22275</v>
      </c>
      <c r="H3944" s="107" t="s">
        <v>5489</v>
      </c>
      <c r="I3944" s="107" t="s">
        <v>14662</v>
      </c>
    </row>
    <row r="3945" spans="5:9" ht="15" x14ac:dyDescent="0.25">
      <c r="E3945">
        <v>104209</v>
      </c>
      <c r="F3945" t="s">
        <v>22276</v>
      </c>
      <c r="H3945" s="107" t="s">
        <v>5490</v>
      </c>
      <c r="I3945" s="107" t="s">
        <v>14663</v>
      </c>
    </row>
    <row r="3946" spans="5:9" ht="15" x14ac:dyDescent="0.25">
      <c r="E3946">
        <v>104210</v>
      </c>
      <c r="F3946" t="s">
        <v>22277</v>
      </c>
      <c r="H3946" s="107" t="s">
        <v>5491</v>
      </c>
      <c r="I3946" s="107" t="s">
        <v>14664</v>
      </c>
    </row>
    <row r="3947" spans="5:9" ht="15" x14ac:dyDescent="0.25">
      <c r="E3947">
        <v>104211</v>
      </c>
      <c r="F3947" t="s">
        <v>22278</v>
      </c>
      <c r="H3947" s="107" t="s">
        <v>5492</v>
      </c>
      <c r="I3947" s="107" t="s">
        <v>14665</v>
      </c>
    </row>
    <row r="3948" spans="5:9" ht="15" x14ac:dyDescent="0.25">
      <c r="E3948">
        <v>104212</v>
      </c>
      <c r="F3948" t="s">
        <v>22279</v>
      </c>
      <c r="H3948" s="107" t="s">
        <v>5493</v>
      </c>
      <c r="I3948" s="107" t="s">
        <v>14666</v>
      </c>
    </row>
    <row r="3949" spans="5:9" ht="15" x14ac:dyDescent="0.25">
      <c r="E3949">
        <v>104213</v>
      </c>
      <c r="F3949" t="s">
        <v>22280</v>
      </c>
      <c r="H3949" s="107" t="s">
        <v>5494</v>
      </c>
      <c r="I3949" s="107" t="s">
        <v>5495</v>
      </c>
    </row>
    <row r="3950" spans="5:9" ht="15" x14ac:dyDescent="0.25">
      <c r="E3950">
        <v>104214</v>
      </c>
      <c r="F3950" t="s">
        <v>22281</v>
      </c>
      <c r="H3950" s="107" t="s">
        <v>5496</v>
      </c>
      <c r="I3950" s="107" t="s">
        <v>5497</v>
      </c>
    </row>
    <row r="3951" spans="5:9" ht="15" x14ac:dyDescent="0.25">
      <c r="E3951">
        <v>104215</v>
      </c>
      <c r="F3951" t="s">
        <v>22282</v>
      </c>
      <c r="H3951" s="107" t="s">
        <v>5498</v>
      </c>
      <c r="I3951" s="107" t="s">
        <v>5499</v>
      </c>
    </row>
    <row r="3952" spans="5:9" ht="15" x14ac:dyDescent="0.25">
      <c r="E3952">
        <v>104216</v>
      </c>
      <c r="F3952" t="s">
        <v>22283</v>
      </c>
      <c r="H3952" s="107" t="s">
        <v>5500</v>
      </c>
      <c r="I3952" s="107" t="s">
        <v>5501</v>
      </c>
    </row>
    <row r="3953" spans="5:9" ht="15" x14ac:dyDescent="0.25">
      <c r="E3953">
        <v>104217</v>
      </c>
      <c r="F3953" t="s">
        <v>22284</v>
      </c>
      <c r="H3953" s="107" t="s">
        <v>5502</v>
      </c>
      <c r="I3953" s="107" t="s">
        <v>5503</v>
      </c>
    </row>
    <row r="3954" spans="5:9" ht="15" x14ac:dyDescent="0.25">
      <c r="E3954">
        <v>104218</v>
      </c>
      <c r="F3954" t="s">
        <v>22285</v>
      </c>
      <c r="H3954" s="107" t="s">
        <v>5504</v>
      </c>
      <c r="I3954" s="107" t="s">
        <v>5505</v>
      </c>
    </row>
    <row r="3955" spans="5:9" ht="15" x14ac:dyDescent="0.25">
      <c r="E3955">
        <v>104219</v>
      </c>
      <c r="F3955" t="s">
        <v>22286</v>
      </c>
      <c r="H3955" s="107" t="s">
        <v>5506</v>
      </c>
      <c r="I3955" s="107" t="s">
        <v>5507</v>
      </c>
    </row>
    <row r="3956" spans="5:9" ht="15" x14ac:dyDescent="0.25">
      <c r="E3956">
        <v>104220</v>
      </c>
      <c r="F3956" t="s">
        <v>22287</v>
      </c>
      <c r="H3956" s="107" t="s">
        <v>5508</v>
      </c>
      <c r="I3956" s="107" t="s">
        <v>5509</v>
      </c>
    </row>
    <row r="3957" spans="5:9" ht="15" x14ac:dyDescent="0.25">
      <c r="E3957">
        <v>104221</v>
      </c>
      <c r="F3957" t="s">
        <v>22288</v>
      </c>
      <c r="H3957" s="107" t="s">
        <v>5510</v>
      </c>
      <c r="I3957" s="107" t="s">
        <v>5511</v>
      </c>
    </row>
    <row r="3958" spans="5:9" ht="15" x14ac:dyDescent="0.25">
      <c r="E3958">
        <v>104222</v>
      </c>
      <c r="F3958" t="s">
        <v>22289</v>
      </c>
      <c r="H3958" s="107" t="s">
        <v>5512</v>
      </c>
      <c r="I3958" s="107" t="s">
        <v>5513</v>
      </c>
    </row>
    <row r="3959" spans="5:9" ht="15" x14ac:dyDescent="0.25">
      <c r="E3959">
        <v>104223</v>
      </c>
      <c r="F3959" t="s">
        <v>22290</v>
      </c>
      <c r="H3959" s="107" t="s">
        <v>5514</v>
      </c>
      <c r="I3959" s="107" t="s">
        <v>5515</v>
      </c>
    </row>
    <row r="3960" spans="5:9" ht="15" x14ac:dyDescent="0.25">
      <c r="E3960">
        <v>104224</v>
      </c>
      <c r="F3960" t="s">
        <v>22291</v>
      </c>
      <c r="H3960" s="107" t="s">
        <v>5516</v>
      </c>
      <c r="I3960" s="107" t="s">
        <v>14667</v>
      </c>
    </row>
    <row r="3961" spans="5:9" ht="15" x14ac:dyDescent="0.25">
      <c r="E3961">
        <v>104225</v>
      </c>
      <c r="F3961" t="s">
        <v>22292</v>
      </c>
      <c r="H3961" s="107" t="s">
        <v>5517</v>
      </c>
      <c r="I3961" s="107" t="s">
        <v>14668</v>
      </c>
    </row>
    <row r="3962" spans="5:9" ht="15" x14ac:dyDescent="0.25">
      <c r="E3962">
        <v>104226</v>
      </c>
      <c r="F3962" t="s">
        <v>22293</v>
      </c>
      <c r="H3962" s="107" t="s">
        <v>5518</v>
      </c>
      <c r="I3962" s="107" t="s">
        <v>14669</v>
      </c>
    </row>
    <row r="3963" spans="5:9" ht="15" x14ac:dyDescent="0.25">
      <c r="E3963">
        <v>104227</v>
      </c>
      <c r="F3963" t="s">
        <v>22294</v>
      </c>
      <c r="H3963" s="107" t="s">
        <v>5519</v>
      </c>
      <c r="I3963" s="107" t="s">
        <v>14670</v>
      </c>
    </row>
    <row r="3964" spans="5:9" ht="15" x14ac:dyDescent="0.25">
      <c r="E3964">
        <v>104228</v>
      </c>
      <c r="F3964" t="s">
        <v>22295</v>
      </c>
      <c r="H3964" s="107" t="s">
        <v>5520</v>
      </c>
      <c r="I3964" s="107" t="s">
        <v>14671</v>
      </c>
    </row>
    <row r="3965" spans="5:9" ht="15" x14ac:dyDescent="0.25">
      <c r="E3965">
        <v>104229</v>
      </c>
      <c r="F3965" t="s">
        <v>22296</v>
      </c>
      <c r="H3965" s="107" t="s">
        <v>5521</v>
      </c>
      <c r="I3965" s="107" t="s">
        <v>14672</v>
      </c>
    </row>
    <row r="3966" spans="5:9" ht="15" x14ac:dyDescent="0.25">
      <c r="E3966">
        <v>104230</v>
      </c>
      <c r="F3966" t="s">
        <v>22297</v>
      </c>
      <c r="H3966" s="107" t="s">
        <v>5522</v>
      </c>
      <c r="I3966" s="107" t="s">
        <v>14673</v>
      </c>
    </row>
    <row r="3967" spans="5:9" ht="15" x14ac:dyDescent="0.25">
      <c r="E3967">
        <v>104231</v>
      </c>
      <c r="F3967" t="s">
        <v>22298</v>
      </c>
      <c r="H3967" s="107" t="s">
        <v>5523</v>
      </c>
      <c r="I3967" s="107" t="s">
        <v>14674</v>
      </c>
    </row>
    <row r="3968" spans="5:9" ht="15" x14ac:dyDescent="0.25">
      <c r="E3968">
        <v>104232</v>
      </c>
      <c r="F3968" t="s">
        <v>22299</v>
      </c>
      <c r="H3968" s="107" t="s">
        <v>5524</v>
      </c>
      <c r="I3968" s="107" t="s">
        <v>14675</v>
      </c>
    </row>
    <row r="3969" spans="5:9" ht="15" x14ac:dyDescent="0.25">
      <c r="E3969">
        <v>104233</v>
      </c>
      <c r="F3969" t="s">
        <v>22300</v>
      </c>
      <c r="H3969" s="107" t="s">
        <v>5525</v>
      </c>
      <c r="I3969" s="107" t="s">
        <v>14676</v>
      </c>
    </row>
    <row r="3970" spans="5:9" ht="15" x14ac:dyDescent="0.25">
      <c r="E3970">
        <v>104234</v>
      </c>
      <c r="F3970" t="s">
        <v>22301</v>
      </c>
      <c r="H3970" s="107" t="s">
        <v>5526</v>
      </c>
      <c r="I3970" s="107" t="s">
        <v>14677</v>
      </c>
    </row>
    <row r="3971" spans="5:9" ht="15" x14ac:dyDescent="0.25">
      <c r="E3971">
        <v>104235</v>
      </c>
      <c r="F3971" t="s">
        <v>22302</v>
      </c>
      <c r="H3971" s="107" t="s">
        <v>5527</v>
      </c>
      <c r="I3971" s="107" t="s">
        <v>14678</v>
      </c>
    </row>
    <row r="3972" spans="5:9" ht="15" x14ac:dyDescent="0.25">
      <c r="E3972">
        <v>104236</v>
      </c>
      <c r="F3972" t="s">
        <v>22303</v>
      </c>
      <c r="H3972" s="107" t="s">
        <v>5528</v>
      </c>
      <c r="I3972" s="107" t="s">
        <v>14679</v>
      </c>
    </row>
    <row r="3973" spans="5:9" ht="15" x14ac:dyDescent="0.25">
      <c r="E3973">
        <v>104237</v>
      </c>
      <c r="F3973" t="s">
        <v>22304</v>
      </c>
      <c r="H3973" s="107" t="s">
        <v>5529</v>
      </c>
      <c r="I3973" s="107" t="s">
        <v>14680</v>
      </c>
    </row>
    <row r="3974" spans="5:9" ht="15" x14ac:dyDescent="0.25">
      <c r="E3974">
        <v>104238</v>
      </c>
      <c r="F3974" t="s">
        <v>22305</v>
      </c>
      <c r="H3974" s="107" t="s">
        <v>5530</v>
      </c>
      <c r="I3974" s="107" t="s">
        <v>14681</v>
      </c>
    </row>
    <row r="3975" spans="5:9" ht="15" x14ac:dyDescent="0.25">
      <c r="E3975">
        <v>104239</v>
      </c>
      <c r="F3975" t="s">
        <v>22306</v>
      </c>
      <c r="H3975" s="107" t="s">
        <v>5531</v>
      </c>
      <c r="I3975" s="107" t="s">
        <v>14682</v>
      </c>
    </row>
    <row r="3976" spans="5:9" ht="15" x14ac:dyDescent="0.25">
      <c r="E3976">
        <v>104240</v>
      </c>
      <c r="F3976" t="s">
        <v>22307</v>
      </c>
      <c r="H3976" s="107" t="s">
        <v>5532</v>
      </c>
      <c r="I3976" s="107" t="s">
        <v>14683</v>
      </c>
    </row>
    <row r="3977" spans="5:9" ht="15" x14ac:dyDescent="0.25">
      <c r="E3977">
        <v>104241</v>
      </c>
      <c r="F3977" t="s">
        <v>22308</v>
      </c>
      <c r="H3977" s="107" t="s">
        <v>5533</v>
      </c>
      <c r="I3977" s="107" t="s">
        <v>14684</v>
      </c>
    </row>
    <row r="3978" spans="5:9" ht="15" x14ac:dyDescent="0.25">
      <c r="E3978">
        <v>104242</v>
      </c>
      <c r="F3978" t="s">
        <v>22309</v>
      </c>
      <c r="H3978" s="107" t="s">
        <v>5534</v>
      </c>
      <c r="I3978" s="107" t="s">
        <v>14685</v>
      </c>
    </row>
    <row r="3979" spans="5:9" ht="15" x14ac:dyDescent="0.25">
      <c r="E3979">
        <v>104243</v>
      </c>
      <c r="F3979" t="s">
        <v>22310</v>
      </c>
      <c r="H3979" s="107" t="s">
        <v>5535</v>
      </c>
      <c r="I3979" s="107" t="s">
        <v>14629</v>
      </c>
    </row>
    <row r="3980" spans="5:9" ht="15" x14ac:dyDescent="0.25">
      <c r="E3980">
        <v>104244</v>
      </c>
      <c r="F3980" t="s">
        <v>22311</v>
      </c>
      <c r="H3980" s="107" t="s">
        <v>5536</v>
      </c>
      <c r="I3980" s="107" t="s">
        <v>14630</v>
      </c>
    </row>
    <row r="3981" spans="5:9" ht="15" x14ac:dyDescent="0.25">
      <c r="E3981">
        <v>104245</v>
      </c>
      <c r="F3981" t="s">
        <v>22312</v>
      </c>
      <c r="H3981" s="107" t="s">
        <v>5537</v>
      </c>
      <c r="I3981" s="107" t="s">
        <v>14631</v>
      </c>
    </row>
    <row r="3982" spans="5:9" ht="15" x14ac:dyDescent="0.25">
      <c r="E3982">
        <v>104246</v>
      </c>
      <c r="F3982" t="s">
        <v>22313</v>
      </c>
      <c r="H3982" s="107" t="s">
        <v>5538</v>
      </c>
      <c r="I3982" s="107" t="s">
        <v>14632</v>
      </c>
    </row>
    <row r="3983" spans="5:9" ht="15" x14ac:dyDescent="0.25">
      <c r="E3983">
        <v>104247</v>
      </c>
      <c r="F3983" t="s">
        <v>22314</v>
      </c>
      <c r="H3983" s="107" t="s">
        <v>5539</v>
      </c>
      <c r="I3983" s="107" t="s">
        <v>14633</v>
      </c>
    </row>
    <row r="3984" spans="5:9" ht="15" x14ac:dyDescent="0.25">
      <c r="E3984">
        <v>104248</v>
      </c>
      <c r="F3984" t="s">
        <v>22315</v>
      </c>
      <c r="H3984" s="107" t="s">
        <v>5540</v>
      </c>
      <c r="I3984" s="107" t="s">
        <v>14634</v>
      </c>
    </row>
    <row r="3985" spans="5:9" ht="15" x14ac:dyDescent="0.25">
      <c r="E3985">
        <v>104249</v>
      </c>
      <c r="F3985" t="s">
        <v>22316</v>
      </c>
      <c r="H3985" s="107" t="s">
        <v>5541</v>
      </c>
      <c r="I3985" s="107" t="s">
        <v>14635</v>
      </c>
    </row>
    <row r="3986" spans="5:9" ht="15" x14ac:dyDescent="0.25">
      <c r="E3986">
        <v>104250</v>
      </c>
      <c r="F3986" t="s">
        <v>22317</v>
      </c>
      <c r="H3986" s="107" t="s">
        <v>5542</v>
      </c>
      <c r="I3986" s="107" t="s">
        <v>14636</v>
      </c>
    </row>
    <row r="3987" spans="5:9" ht="15" x14ac:dyDescent="0.25">
      <c r="E3987">
        <v>104251</v>
      </c>
      <c r="F3987" t="s">
        <v>22318</v>
      </c>
      <c r="H3987" s="107" t="s">
        <v>5543</v>
      </c>
      <c r="I3987" s="107" t="s">
        <v>14637</v>
      </c>
    </row>
    <row r="3988" spans="5:9" ht="15" x14ac:dyDescent="0.25">
      <c r="E3988">
        <v>104252</v>
      </c>
      <c r="F3988" t="s">
        <v>22319</v>
      </c>
      <c r="H3988" s="107" t="s">
        <v>5544</v>
      </c>
      <c r="I3988" s="107" t="s">
        <v>14638</v>
      </c>
    </row>
    <row r="3989" spans="5:9" ht="15" x14ac:dyDescent="0.25">
      <c r="E3989">
        <v>104253</v>
      </c>
      <c r="F3989" t="s">
        <v>22320</v>
      </c>
      <c r="H3989" s="107" t="s">
        <v>5545</v>
      </c>
      <c r="I3989" s="107" t="s">
        <v>14639</v>
      </c>
    </row>
    <row r="3990" spans="5:9" ht="15" x14ac:dyDescent="0.25">
      <c r="E3990">
        <v>104254</v>
      </c>
      <c r="F3990" t="s">
        <v>22321</v>
      </c>
      <c r="H3990" s="107" t="s">
        <v>5546</v>
      </c>
      <c r="I3990" s="107" t="s">
        <v>5058</v>
      </c>
    </row>
    <row r="3991" spans="5:9" ht="15" x14ac:dyDescent="0.25">
      <c r="E3991">
        <v>104255</v>
      </c>
      <c r="F3991" t="s">
        <v>22322</v>
      </c>
      <c r="H3991" s="107" t="s">
        <v>5547</v>
      </c>
      <c r="I3991" s="107" t="s">
        <v>14640</v>
      </c>
    </row>
    <row r="3992" spans="5:9" ht="15" x14ac:dyDescent="0.25">
      <c r="E3992">
        <v>104256</v>
      </c>
      <c r="F3992" t="s">
        <v>22323</v>
      </c>
      <c r="H3992" s="107" t="s">
        <v>5548</v>
      </c>
      <c r="I3992" s="107" t="s">
        <v>14641</v>
      </c>
    </row>
    <row r="3993" spans="5:9" ht="15" x14ac:dyDescent="0.25">
      <c r="E3993">
        <v>104257</v>
      </c>
      <c r="F3993" t="s">
        <v>22324</v>
      </c>
      <c r="H3993" s="107" t="s">
        <v>5549</v>
      </c>
      <c r="I3993" s="107" t="s">
        <v>14642</v>
      </c>
    </row>
    <row r="3994" spans="5:9" ht="15" x14ac:dyDescent="0.25">
      <c r="E3994">
        <v>104258</v>
      </c>
      <c r="F3994" t="s">
        <v>22325</v>
      </c>
      <c r="H3994" s="107" t="s">
        <v>5550</v>
      </c>
      <c r="I3994" s="107" t="s">
        <v>14643</v>
      </c>
    </row>
    <row r="3995" spans="5:9" ht="15" x14ac:dyDescent="0.25">
      <c r="E3995">
        <v>104259</v>
      </c>
      <c r="F3995" t="s">
        <v>22326</v>
      </c>
      <c r="H3995" s="107" t="s">
        <v>5551</v>
      </c>
      <c r="I3995" s="107" t="s">
        <v>14644</v>
      </c>
    </row>
    <row r="3996" spans="5:9" ht="15" x14ac:dyDescent="0.25">
      <c r="E3996">
        <v>104260</v>
      </c>
      <c r="F3996" t="s">
        <v>22327</v>
      </c>
      <c r="H3996" s="107" t="s">
        <v>5552</v>
      </c>
      <c r="I3996" s="107" t="s">
        <v>14645</v>
      </c>
    </row>
    <row r="3997" spans="5:9" ht="15" x14ac:dyDescent="0.25">
      <c r="E3997">
        <v>104261</v>
      </c>
      <c r="F3997" t="s">
        <v>22328</v>
      </c>
      <c r="H3997" s="107" t="s">
        <v>5553</v>
      </c>
      <c r="I3997" s="107" t="s">
        <v>14646</v>
      </c>
    </row>
    <row r="3998" spans="5:9" ht="15" x14ac:dyDescent="0.25">
      <c r="E3998">
        <v>104262</v>
      </c>
      <c r="F3998" t="s">
        <v>22329</v>
      </c>
      <c r="H3998" s="107" t="s">
        <v>5554</v>
      </c>
      <c r="I3998" s="107" t="s">
        <v>14647</v>
      </c>
    </row>
    <row r="3999" spans="5:9" ht="15" x14ac:dyDescent="0.25">
      <c r="E3999">
        <v>104263</v>
      </c>
      <c r="F3999" t="s">
        <v>22330</v>
      </c>
      <c r="H3999" s="107" t="s">
        <v>5555</v>
      </c>
      <c r="I3999" s="107" t="s">
        <v>14648</v>
      </c>
    </row>
    <row r="4000" spans="5:9" ht="15" x14ac:dyDescent="0.25">
      <c r="E4000">
        <v>104264</v>
      </c>
      <c r="F4000" t="s">
        <v>22331</v>
      </c>
      <c r="H4000" s="107" t="s">
        <v>5556</v>
      </c>
      <c r="I4000" s="107" t="s">
        <v>5557</v>
      </c>
    </row>
    <row r="4001" spans="5:9" ht="15" x14ac:dyDescent="0.25">
      <c r="E4001">
        <v>104265</v>
      </c>
      <c r="F4001" t="s">
        <v>22332</v>
      </c>
      <c r="H4001" s="107" t="s">
        <v>5558</v>
      </c>
      <c r="I4001" s="107" t="s">
        <v>5559</v>
      </c>
    </row>
    <row r="4002" spans="5:9" ht="15" x14ac:dyDescent="0.25">
      <c r="E4002">
        <v>104266</v>
      </c>
      <c r="F4002" t="s">
        <v>22333</v>
      </c>
      <c r="H4002" s="107" t="s">
        <v>5560</v>
      </c>
      <c r="I4002" s="107" t="s">
        <v>5561</v>
      </c>
    </row>
    <row r="4003" spans="5:9" ht="15" x14ac:dyDescent="0.25">
      <c r="E4003">
        <v>104267</v>
      </c>
      <c r="F4003" t="s">
        <v>22334</v>
      </c>
      <c r="H4003" s="107" t="s">
        <v>5562</v>
      </c>
      <c r="I4003" s="107" t="s">
        <v>5563</v>
      </c>
    </row>
    <row r="4004" spans="5:9" ht="15" x14ac:dyDescent="0.25">
      <c r="E4004">
        <v>104268</v>
      </c>
      <c r="F4004" t="s">
        <v>22335</v>
      </c>
      <c r="H4004" s="107" t="s">
        <v>5564</v>
      </c>
      <c r="I4004" s="107" t="s">
        <v>5565</v>
      </c>
    </row>
    <row r="4005" spans="5:9" ht="15" x14ac:dyDescent="0.25">
      <c r="E4005">
        <v>104269</v>
      </c>
      <c r="F4005" t="s">
        <v>22336</v>
      </c>
      <c r="H4005" s="107" t="s">
        <v>5566</v>
      </c>
      <c r="I4005" s="107" t="s">
        <v>5567</v>
      </c>
    </row>
    <row r="4006" spans="5:9" ht="15" x14ac:dyDescent="0.25">
      <c r="E4006">
        <v>104270</v>
      </c>
      <c r="F4006" t="s">
        <v>22337</v>
      </c>
      <c r="H4006" s="107" t="s">
        <v>5568</v>
      </c>
      <c r="I4006" s="107" t="s">
        <v>5569</v>
      </c>
    </row>
    <row r="4007" spans="5:9" ht="15" x14ac:dyDescent="0.25">
      <c r="E4007">
        <v>104271</v>
      </c>
      <c r="F4007" t="s">
        <v>22338</v>
      </c>
      <c r="H4007" s="107" t="s">
        <v>5570</v>
      </c>
      <c r="I4007" s="107" t="s">
        <v>5571</v>
      </c>
    </row>
    <row r="4008" spans="5:9" ht="15" x14ac:dyDescent="0.25">
      <c r="E4008">
        <v>104272</v>
      </c>
      <c r="F4008" t="s">
        <v>22339</v>
      </c>
      <c r="H4008" s="107" t="s">
        <v>5572</v>
      </c>
      <c r="I4008" s="107" t="s">
        <v>5573</v>
      </c>
    </row>
    <row r="4009" spans="5:9" ht="15" x14ac:dyDescent="0.25">
      <c r="E4009">
        <v>104273</v>
      </c>
      <c r="F4009" t="s">
        <v>22340</v>
      </c>
      <c r="H4009" s="107" t="s">
        <v>5574</v>
      </c>
      <c r="I4009" s="107" t="s">
        <v>5575</v>
      </c>
    </row>
    <row r="4010" spans="5:9" ht="15" x14ac:dyDescent="0.25">
      <c r="E4010">
        <v>104274</v>
      </c>
      <c r="F4010" t="s">
        <v>22341</v>
      </c>
      <c r="H4010" s="107" t="s">
        <v>5576</v>
      </c>
      <c r="I4010" s="107" t="s">
        <v>14686</v>
      </c>
    </row>
    <row r="4011" spans="5:9" ht="15" x14ac:dyDescent="0.25">
      <c r="E4011">
        <v>104275</v>
      </c>
      <c r="F4011" t="s">
        <v>22342</v>
      </c>
      <c r="H4011" s="107" t="s">
        <v>5577</v>
      </c>
      <c r="I4011" s="107" t="s">
        <v>14687</v>
      </c>
    </row>
    <row r="4012" spans="5:9" ht="15" x14ac:dyDescent="0.25">
      <c r="E4012">
        <v>104276</v>
      </c>
      <c r="F4012" t="s">
        <v>22343</v>
      </c>
      <c r="H4012" s="107" t="s">
        <v>5578</v>
      </c>
      <c r="I4012" s="107" t="s">
        <v>14688</v>
      </c>
    </row>
    <row r="4013" spans="5:9" ht="15" x14ac:dyDescent="0.25">
      <c r="E4013">
        <v>104277</v>
      </c>
      <c r="F4013" t="s">
        <v>22344</v>
      </c>
      <c r="H4013" s="107" t="s">
        <v>5579</v>
      </c>
      <c r="I4013" s="107" t="s">
        <v>14689</v>
      </c>
    </row>
    <row r="4014" spans="5:9" ht="15" x14ac:dyDescent="0.25">
      <c r="E4014">
        <v>104278</v>
      </c>
      <c r="F4014" t="s">
        <v>22345</v>
      </c>
      <c r="H4014" s="107" t="s">
        <v>5580</v>
      </c>
      <c r="I4014" s="107" t="s">
        <v>14690</v>
      </c>
    </row>
    <row r="4015" spans="5:9" ht="15" x14ac:dyDescent="0.25">
      <c r="E4015">
        <v>104279</v>
      </c>
      <c r="F4015" t="s">
        <v>22346</v>
      </c>
      <c r="H4015" s="107" t="s">
        <v>5581</v>
      </c>
      <c r="I4015" s="107" t="s">
        <v>14691</v>
      </c>
    </row>
    <row r="4016" spans="5:9" ht="15" x14ac:dyDescent="0.25">
      <c r="E4016">
        <v>104280</v>
      </c>
      <c r="F4016" t="s">
        <v>22347</v>
      </c>
      <c r="H4016" s="107" t="s">
        <v>5582</v>
      </c>
      <c r="I4016" s="107" t="s">
        <v>14692</v>
      </c>
    </row>
    <row r="4017" spans="5:9" ht="15" x14ac:dyDescent="0.25">
      <c r="E4017">
        <v>104281</v>
      </c>
      <c r="F4017" t="s">
        <v>22348</v>
      </c>
      <c r="H4017" s="107" t="s">
        <v>5583</v>
      </c>
      <c r="I4017" s="107" t="s">
        <v>14693</v>
      </c>
    </row>
    <row r="4018" spans="5:9" ht="15" x14ac:dyDescent="0.25">
      <c r="E4018">
        <v>104282</v>
      </c>
      <c r="F4018" t="s">
        <v>22349</v>
      </c>
      <c r="H4018" s="107" t="s">
        <v>5584</v>
      </c>
      <c r="I4018" s="107" t="s">
        <v>14694</v>
      </c>
    </row>
    <row r="4019" spans="5:9" ht="15" x14ac:dyDescent="0.25">
      <c r="E4019">
        <v>104283</v>
      </c>
      <c r="F4019" t="s">
        <v>22350</v>
      </c>
      <c r="H4019" s="107" t="s">
        <v>5585</v>
      </c>
      <c r="I4019" s="107" t="s">
        <v>14695</v>
      </c>
    </row>
    <row r="4020" spans="5:9" ht="15" x14ac:dyDescent="0.25">
      <c r="E4020">
        <v>104284</v>
      </c>
      <c r="F4020" t="s">
        <v>22351</v>
      </c>
      <c r="H4020" s="107" t="s">
        <v>5586</v>
      </c>
      <c r="I4020" s="107" t="s">
        <v>1099</v>
      </c>
    </row>
    <row r="4021" spans="5:9" ht="15" x14ac:dyDescent="0.25">
      <c r="E4021">
        <v>104285</v>
      </c>
      <c r="F4021" t="s">
        <v>22352</v>
      </c>
      <c r="H4021" s="107" t="s">
        <v>5587</v>
      </c>
      <c r="I4021" s="107" t="s">
        <v>23011</v>
      </c>
    </row>
    <row r="4022" spans="5:9" ht="15" x14ac:dyDescent="0.25">
      <c r="E4022">
        <v>104286</v>
      </c>
      <c r="F4022" t="s">
        <v>22353</v>
      </c>
      <c r="H4022" s="107" t="s">
        <v>5588</v>
      </c>
      <c r="I4022" s="107" t="s">
        <v>5557</v>
      </c>
    </row>
    <row r="4023" spans="5:9" ht="15" x14ac:dyDescent="0.25">
      <c r="E4023">
        <v>104287</v>
      </c>
      <c r="F4023" t="s">
        <v>22354</v>
      </c>
      <c r="H4023" s="107" t="s">
        <v>5589</v>
      </c>
      <c r="I4023" s="107" t="s">
        <v>5559</v>
      </c>
    </row>
    <row r="4024" spans="5:9" ht="15" x14ac:dyDescent="0.25">
      <c r="E4024">
        <v>104288</v>
      </c>
      <c r="F4024" t="s">
        <v>11522</v>
      </c>
      <c r="H4024" s="107" t="s">
        <v>5590</v>
      </c>
      <c r="I4024" s="107" t="s">
        <v>5561</v>
      </c>
    </row>
    <row r="4025" spans="5:9" ht="15" x14ac:dyDescent="0.25">
      <c r="E4025">
        <v>104289</v>
      </c>
      <c r="F4025" t="s">
        <v>2500</v>
      </c>
      <c r="H4025" s="107" t="s">
        <v>5591</v>
      </c>
      <c r="I4025" s="107" t="s">
        <v>5563</v>
      </c>
    </row>
    <row r="4026" spans="5:9" ht="15" x14ac:dyDescent="0.25">
      <c r="E4026">
        <v>104290</v>
      </c>
      <c r="F4026" t="s">
        <v>11523</v>
      </c>
      <c r="H4026" s="107" t="s">
        <v>5592</v>
      </c>
      <c r="I4026" s="107" t="s">
        <v>5565</v>
      </c>
    </row>
    <row r="4027" spans="5:9" ht="15" x14ac:dyDescent="0.25">
      <c r="E4027">
        <v>104291</v>
      </c>
      <c r="F4027" t="s">
        <v>11524</v>
      </c>
      <c r="H4027" s="107" t="s">
        <v>5593</v>
      </c>
      <c r="I4027" s="107" t="s">
        <v>5567</v>
      </c>
    </row>
    <row r="4028" spans="5:9" ht="15" x14ac:dyDescent="0.25">
      <c r="E4028">
        <v>104292</v>
      </c>
      <c r="F4028" t="s">
        <v>11525</v>
      </c>
      <c r="H4028" s="107" t="s">
        <v>5594</v>
      </c>
      <c r="I4028" s="107" t="s">
        <v>5569</v>
      </c>
    </row>
    <row r="4029" spans="5:9" ht="15" x14ac:dyDescent="0.25">
      <c r="E4029">
        <v>104293</v>
      </c>
      <c r="F4029" t="s">
        <v>22355</v>
      </c>
      <c r="H4029" s="107" t="s">
        <v>5595</v>
      </c>
      <c r="I4029" s="107" t="s">
        <v>5571</v>
      </c>
    </row>
    <row r="4030" spans="5:9" ht="15" x14ac:dyDescent="0.25">
      <c r="E4030">
        <v>104294</v>
      </c>
      <c r="F4030" t="s">
        <v>22356</v>
      </c>
      <c r="H4030" s="107" t="s">
        <v>5596</v>
      </c>
      <c r="I4030" s="107" t="s">
        <v>5573</v>
      </c>
    </row>
    <row r="4031" spans="5:9" ht="15" x14ac:dyDescent="0.25">
      <c r="E4031">
        <v>104295</v>
      </c>
      <c r="F4031" t="s">
        <v>22357</v>
      </c>
      <c r="H4031" s="107" t="s">
        <v>5597</v>
      </c>
      <c r="I4031" s="107" t="s">
        <v>5575</v>
      </c>
    </row>
    <row r="4032" spans="5:9" ht="15" x14ac:dyDescent="0.25">
      <c r="E4032">
        <v>104296</v>
      </c>
      <c r="F4032" t="s">
        <v>22358</v>
      </c>
      <c r="H4032" s="107" t="s">
        <v>5598</v>
      </c>
      <c r="I4032" s="107" t="s">
        <v>5599</v>
      </c>
    </row>
    <row r="4033" spans="5:9" ht="15" x14ac:dyDescent="0.25">
      <c r="E4033">
        <v>104297</v>
      </c>
      <c r="F4033" t="s">
        <v>22359</v>
      </c>
      <c r="H4033" s="107" t="s">
        <v>5600</v>
      </c>
      <c r="I4033" s="107" t="s">
        <v>5601</v>
      </c>
    </row>
    <row r="4034" spans="5:9" ht="15" x14ac:dyDescent="0.25">
      <c r="E4034">
        <v>104298</v>
      </c>
      <c r="F4034" t="s">
        <v>22360</v>
      </c>
      <c r="H4034" s="107" t="s">
        <v>5602</v>
      </c>
      <c r="I4034" s="107" t="s">
        <v>5603</v>
      </c>
    </row>
    <row r="4035" spans="5:9" ht="15" x14ac:dyDescent="0.25">
      <c r="E4035">
        <v>104299</v>
      </c>
      <c r="F4035" t="s">
        <v>22361</v>
      </c>
      <c r="H4035" s="107" t="s">
        <v>5604</v>
      </c>
      <c r="I4035" s="107" t="s">
        <v>5605</v>
      </c>
    </row>
    <row r="4036" spans="5:9" ht="15" x14ac:dyDescent="0.25">
      <c r="E4036">
        <v>104300</v>
      </c>
      <c r="F4036" t="s">
        <v>22362</v>
      </c>
      <c r="H4036" s="107" t="s">
        <v>5606</v>
      </c>
      <c r="I4036" s="107" t="s">
        <v>5607</v>
      </c>
    </row>
    <row r="4037" spans="5:9" ht="15" x14ac:dyDescent="0.25">
      <c r="E4037">
        <v>104301</v>
      </c>
      <c r="F4037" t="s">
        <v>22363</v>
      </c>
      <c r="H4037" s="107" t="s">
        <v>5608</v>
      </c>
      <c r="I4037" s="107" t="s">
        <v>5609</v>
      </c>
    </row>
    <row r="4038" spans="5:9" ht="15" x14ac:dyDescent="0.25">
      <c r="E4038">
        <v>104302</v>
      </c>
      <c r="F4038" t="s">
        <v>22364</v>
      </c>
      <c r="H4038" s="107" t="s">
        <v>5610</v>
      </c>
      <c r="I4038" s="107" t="s">
        <v>5611</v>
      </c>
    </row>
    <row r="4039" spans="5:9" ht="15" x14ac:dyDescent="0.25">
      <c r="E4039">
        <v>104303</v>
      </c>
      <c r="F4039" t="s">
        <v>22365</v>
      </c>
      <c r="H4039" s="107" t="s">
        <v>5612</v>
      </c>
      <c r="I4039" s="107" t="s">
        <v>5613</v>
      </c>
    </row>
    <row r="4040" spans="5:9" ht="15" x14ac:dyDescent="0.25">
      <c r="E4040">
        <v>104304</v>
      </c>
      <c r="F4040" t="s">
        <v>22366</v>
      </c>
      <c r="H4040" s="107" t="s">
        <v>5614</v>
      </c>
      <c r="I4040" s="107" t="s">
        <v>5615</v>
      </c>
    </row>
    <row r="4041" spans="5:9" ht="15" x14ac:dyDescent="0.25">
      <c r="E4041">
        <v>104305</v>
      </c>
      <c r="F4041" t="s">
        <v>22367</v>
      </c>
      <c r="H4041" s="107" t="s">
        <v>5616</v>
      </c>
      <c r="I4041" s="107" t="s">
        <v>5617</v>
      </c>
    </row>
    <row r="4042" spans="5:9" ht="15" x14ac:dyDescent="0.25">
      <c r="E4042">
        <v>104306</v>
      </c>
      <c r="F4042" t="s">
        <v>22368</v>
      </c>
      <c r="H4042" s="107" t="s">
        <v>5618</v>
      </c>
      <c r="I4042" s="107" t="s">
        <v>5619</v>
      </c>
    </row>
    <row r="4043" spans="5:9" ht="15" x14ac:dyDescent="0.25">
      <c r="E4043">
        <v>104307</v>
      </c>
      <c r="F4043" t="s">
        <v>22369</v>
      </c>
      <c r="H4043" s="107" t="s">
        <v>5620</v>
      </c>
      <c r="I4043" s="107" t="s">
        <v>5621</v>
      </c>
    </row>
    <row r="4044" spans="5:9" ht="15" x14ac:dyDescent="0.25">
      <c r="E4044">
        <v>104308</v>
      </c>
      <c r="F4044" t="s">
        <v>22370</v>
      </c>
      <c r="H4044" s="107" t="s">
        <v>5622</v>
      </c>
      <c r="I4044" s="107" t="s">
        <v>5623</v>
      </c>
    </row>
    <row r="4045" spans="5:9" ht="15" x14ac:dyDescent="0.25">
      <c r="E4045">
        <v>104309</v>
      </c>
      <c r="F4045" t="s">
        <v>22371</v>
      </c>
      <c r="H4045" s="107" t="s">
        <v>5624</v>
      </c>
      <c r="I4045" s="107" t="s">
        <v>5625</v>
      </c>
    </row>
    <row r="4046" spans="5:9" ht="15" x14ac:dyDescent="0.25">
      <c r="E4046">
        <v>104310</v>
      </c>
      <c r="F4046" t="s">
        <v>22372</v>
      </c>
      <c r="H4046" s="107" t="s">
        <v>5626</v>
      </c>
      <c r="I4046" s="107" t="s">
        <v>5627</v>
      </c>
    </row>
    <row r="4047" spans="5:9" ht="15" x14ac:dyDescent="0.25">
      <c r="E4047">
        <v>104311</v>
      </c>
      <c r="F4047" t="s">
        <v>22373</v>
      </c>
      <c r="H4047" s="107" t="s">
        <v>5628</v>
      </c>
      <c r="I4047" s="107" t="s">
        <v>5629</v>
      </c>
    </row>
    <row r="4048" spans="5:9" ht="15" x14ac:dyDescent="0.25">
      <c r="E4048">
        <v>104312</v>
      </c>
      <c r="F4048" t="s">
        <v>22374</v>
      </c>
      <c r="H4048" s="107" t="s">
        <v>5630</v>
      </c>
      <c r="I4048" s="107" t="s">
        <v>5631</v>
      </c>
    </row>
    <row r="4049" spans="5:9" ht="15" x14ac:dyDescent="0.25">
      <c r="E4049">
        <v>104313</v>
      </c>
      <c r="F4049" t="s">
        <v>22375</v>
      </c>
      <c r="H4049" s="107" t="s">
        <v>5632</v>
      </c>
      <c r="I4049" s="107" t="s">
        <v>5633</v>
      </c>
    </row>
    <row r="4050" spans="5:9" ht="15" x14ac:dyDescent="0.25">
      <c r="E4050">
        <v>104314</v>
      </c>
      <c r="F4050" t="s">
        <v>22376</v>
      </c>
      <c r="H4050" s="107" t="s">
        <v>5634</v>
      </c>
      <c r="I4050" s="107" t="s">
        <v>5635</v>
      </c>
    </row>
    <row r="4051" spans="5:9" ht="15" x14ac:dyDescent="0.25">
      <c r="E4051">
        <v>104315</v>
      </c>
      <c r="F4051" t="s">
        <v>22377</v>
      </c>
      <c r="H4051" s="107" t="s">
        <v>5636</v>
      </c>
      <c r="I4051" s="107" t="s">
        <v>5637</v>
      </c>
    </row>
    <row r="4052" spans="5:9" ht="15" x14ac:dyDescent="0.25">
      <c r="E4052">
        <v>104316</v>
      </c>
      <c r="F4052" t="s">
        <v>22378</v>
      </c>
      <c r="H4052" s="107" t="s">
        <v>5638</v>
      </c>
      <c r="I4052" s="107" t="s">
        <v>5639</v>
      </c>
    </row>
    <row r="4053" spans="5:9" ht="15" x14ac:dyDescent="0.25">
      <c r="E4053">
        <v>104317</v>
      </c>
      <c r="F4053" t="s">
        <v>22379</v>
      </c>
      <c r="H4053" s="107" t="s">
        <v>5640</v>
      </c>
      <c r="I4053" s="107" t="s">
        <v>5641</v>
      </c>
    </row>
    <row r="4054" spans="5:9" ht="15" x14ac:dyDescent="0.25">
      <c r="E4054">
        <v>104318</v>
      </c>
      <c r="F4054" t="s">
        <v>22380</v>
      </c>
      <c r="H4054" s="107" t="s">
        <v>5642</v>
      </c>
      <c r="I4054" s="107" t="s">
        <v>5643</v>
      </c>
    </row>
    <row r="4055" spans="5:9" ht="15" x14ac:dyDescent="0.25">
      <c r="E4055">
        <v>104319</v>
      </c>
      <c r="F4055" t="s">
        <v>22381</v>
      </c>
      <c r="H4055" s="107" t="s">
        <v>5644</v>
      </c>
      <c r="I4055" s="107" t="s">
        <v>5645</v>
      </c>
    </row>
    <row r="4056" spans="5:9" ht="15" x14ac:dyDescent="0.25">
      <c r="E4056">
        <v>104320</v>
      </c>
      <c r="F4056" t="s">
        <v>22382</v>
      </c>
      <c r="H4056" s="107" t="s">
        <v>5646</v>
      </c>
      <c r="I4056" s="107" t="s">
        <v>5647</v>
      </c>
    </row>
    <row r="4057" spans="5:9" ht="15" x14ac:dyDescent="0.25">
      <c r="E4057">
        <v>104321</v>
      </c>
      <c r="F4057" t="s">
        <v>22383</v>
      </c>
      <c r="H4057" s="107" t="s">
        <v>5648</v>
      </c>
      <c r="I4057" s="107" t="s">
        <v>5649</v>
      </c>
    </row>
    <row r="4058" spans="5:9" ht="15" x14ac:dyDescent="0.25">
      <c r="E4058">
        <v>104322</v>
      </c>
      <c r="F4058" t="s">
        <v>22384</v>
      </c>
      <c r="H4058" s="107" t="s">
        <v>5650</v>
      </c>
      <c r="I4058" s="107" t="s">
        <v>5651</v>
      </c>
    </row>
    <row r="4059" spans="5:9" ht="15" x14ac:dyDescent="0.25">
      <c r="E4059">
        <v>104323</v>
      </c>
      <c r="F4059" t="s">
        <v>22385</v>
      </c>
      <c r="H4059" s="107" t="s">
        <v>5652</v>
      </c>
      <c r="I4059" s="107" t="s">
        <v>5653</v>
      </c>
    </row>
    <row r="4060" spans="5:9" ht="15" x14ac:dyDescent="0.25">
      <c r="E4060">
        <v>104324</v>
      </c>
      <c r="F4060" t="s">
        <v>22386</v>
      </c>
      <c r="H4060" s="107" t="s">
        <v>5654</v>
      </c>
      <c r="I4060" s="107" t="s">
        <v>5655</v>
      </c>
    </row>
    <row r="4061" spans="5:9" ht="15" x14ac:dyDescent="0.25">
      <c r="E4061">
        <v>104325</v>
      </c>
      <c r="F4061" t="s">
        <v>22387</v>
      </c>
      <c r="H4061" s="107" t="s">
        <v>5656</v>
      </c>
      <c r="I4061" s="107" t="s">
        <v>5657</v>
      </c>
    </row>
    <row r="4062" spans="5:9" ht="15" x14ac:dyDescent="0.25">
      <c r="E4062">
        <v>104326</v>
      </c>
      <c r="F4062" t="s">
        <v>22388</v>
      </c>
      <c r="H4062" s="107" t="s">
        <v>5658</v>
      </c>
      <c r="I4062" s="107" t="s">
        <v>5659</v>
      </c>
    </row>
    <row r="4063" spans="5:9" ht="15" x14ac:dyDescent="0.25">
      <c r="E4063">
        <v>104327</v>
      </c>
      <c r="F4063" t="s">
        <v>22389</v>
      </c>
      <c r="H4063" s="107" t="s">
        <v>5660</v>
      </c>
      <c r="I4063" s="107" t="s">
        <v>5661</v>
      </c>
    </row>
    <row r="4064" spans="5:9" ht="15" x14ac:dyDescent="0.25">
      <c r="E4064">
        <v>104328</v>
      </c>
      <c r="F4064" t="s">
        <v>22390</v>
      </c>
      <c r="H4064" s="107" t="s">
        <v>5662</v>
      </c>
      <c r="I4064" s="107" t="s">
        <v>5663</v>
      </c>
    </row>
    <row r="4065" spans="5:9" ht="15" x14ac:dyDescent="0.25">
      <c r="E4065">
        <v>104329</v>
      </c>
      <c r="F4065" t="s">
        <v>22391</v>
      </c>
      <c r="H4065" s="107" t="s">
        <v>5664</v>
      </c>
      <c r="I4065" s="107" t="s">
        <v>5665</v>
      </c>
    </row>
    <row r="4066" spans="5:9" ht="15" x14ac:dyDescent="0.25">
      <c r="E4066">
        <v>104330</v>
      </c>
      <c r="F4066" t="s">
        <v>22392</v>
      </c>
      <c r="H4066" s="107" t="s">
        <v>5666</v>
      </c>
      <c r="I4066" s="107" t="s">
        <v>5667</v>
      </c>
    </row>
    <row r="4067" spans="5:9" ht="15" x14ac:dyDescent="0.25">
      <c r="E4067">
        <v>104331</v>
      </c>
      <c r="F4067" t="s">
        <v>22393</v>
      </c>
      <c r="H4067" s="107" t="s">
        <v>5668</v>
      </c>
      <c r="I4067" s="107" t="s">
        <v>5669</v>
      </c>
    </row>
    <row r="4068" spans="5:9" ht="15" x14ac:dyDescent="0.25">
      <c r="E4068">
        <v>104332</v>
      </c>
      <c r="F4068" t="s">
        <v>22394</v>
      </c>
      <c r="H4068" s="107" t="s">
        <v>5670</v>
      </c>
      <c r="I4068" s="107" t="s">
        <v>5671</v>
      </c>
    </row>
    <row r="4069" spans="5:9" ht="15" x14ac:dyDescent="0.25">
      <c r="E4069">
        <v>104333</v>
      </c>
      <c r="F4069" t="s">
        <v>22395</v>
      </c>
      <c r="H4069" s="107" t="s">
        <v>5672</v>
      </c>
      <c r="I4069" s="107" t="s">
        <v>5673</v>
      </c>
    </row>
    <row r="4070" spans="5:9" ht="15" x14ac:dyDescent="0.25">
      <c r="E4070">
        <v>104334</v>
      </c>
      <c r="F4070" t="s">
        <v>22396</v>
      </c>
      <c r="H4070" s="107" t="s">
        <v>5674</v>
      </c>
      <c r="I4070" s="107" t="s">
        <v>5675</v>
      </c>
    </row>
    <row r="4071" spans="5:9" ht="15" x14ac:dyDescent="0.25">
      <c r="E4071">
        <v>104335</v>
      </c>
      <c r="F4071" t="s">
        <v>22397</v>
      </c>
      <c r="H4071" s="107" t="s">
        <v>5676</v>
      </c>
      <c r="I4071" s="107" t="s">
        <v>5677</v>
      </c>
    </row>
    <row r="4072" spans="5:9" ht="15" x14ac:dyDescent="0.25">
      <c r="E4072">
        <v>104336</v>
      </c>
      <c r="F4072" t="s">
        <v>22398</v>
      </c>
      <c r="H4072" s="107" t="s">
        <v>5678</v>
      </c>
      <c r="I4072" s="107" t="s">
        <v>5679</v>
      </c>
    </row>
    <row r="4073" spans="5:9" ht="15" x14ac:dyDescent="0.25">
      <c r="E4073">
        <v>104337</v>
      </c>
      <c r="F4073" t="s">
        <v>22399</v>
      </c>
      <c r="H4073" s="107" t="s">
        <v>5680</v>
      </c>
      <c r="I4073" s="107" t="s">
        <v>5681</v>
      </c>
    </row>
    <row r="4074" spans="5:9" ht="15" x14ac:dyDescent="0.25">
      <c r="E4074">
        <v>104338</v>
      </c>
      <c r="F4074" t="s">
        <v>22400</v>
      </c>
      <c r="H4074" s="107" t="s">
        <v>5682</v>
      </c>
      <c r="I4074" s="107" t="s">
        <v>5683</v>
      </c>
    </row>
    <row r="4075" spans="5:9" ht="15" x14ac:dyDescent="0.25">
      <c r="E4075">
        <v>104339</v>
      </c>
      <c r="F4075" t="s">
        <v>22401</v>
      </c>
      <c r="H4075" s="107" t="s">
        <v>5684</v>
      </c>
      <c r="I4075" s="107" t="s">
        <v>5685</v>
      </c>
    </row>
    <row r="4076" spans="5:9" ht="15" x14ac:dyDescent="0.25">
      <c r="E4076">
        <v>104340</v>
      </c>
      <c r="F4076" t="s">
        <v>22402</v>
      </c>
      <c r="H4076" s="107" t="s">
        <v>5686</v>
      </c>
      <c r="I4076" s="107" t="s">
        <v>5687</v>
      </c>
    </row>
    <row r="4077" spans="5:9" ht="15" x14ac:dyDescent="0.25">
      <c r="E4077">
        <v>104341</v>
      </c>
      <c r="F4077" t="s">
        <v>22403</v>
      </c>
      <c r="H4077" s="107" t="s">
        <v>5688</v>
      </c>
      <c r="I4077" s="107" t="s">
        <v>5689</v>
      </c>
    </row>
    <row r="4078" spans="5:9" ht="15" x14ac:dyDescent="0.25">
      <c r="E4078">
        <v>104342</v>
      </c>
      <c r="F4078" t="s">
        <v>22404</v>
      </c>
      <c r="H4078" s="107" t="s">
        <v>5690</v>
      </c>
      <c r="I4078" s="107" t="s">
        <v>5691</v>
      </c>
    </row>
    <row r="4079" spans="5:9" ht="15" x14ac:dyDescent="0.25">
      <c r="E4079">
        <v>104343</v>
      </c>
      <c r="F4079" t="s">
        <v>22405</v>
      </c>
      <c r="H4079" s="107" t="s">
        <v>5692</v>
      </c>
      <c r="I4079" s="107" t="s">
        <v>5693</v>
      </c>
    </row>
    <row r="4080" spans="5:9" ht="15" x14ac:dyDescent="0.25">
      <c r="E4080">
        <v>104344</v>
      </c>
      <c r="F4080" t="s">
        <v>22406</v>
      </c>
      <c r="H4080" s="107" t="s">
        <v>5694</v>
      </c>
      <c r="I4080" s="107" t="s">
        <v>14696</v>
      </c>
    </row>
    <row r="4081" spans="5:9" ht="15" x14ac:dyDescent="0.25">
      <c r="E4081">
        <v>104345</v>
      </c>
      <c r="F4081" t="s">
        <v>22407</v>
      </c>
      <c r="H4081" s="107" t="s">
        <v>5695</v>
      </c>
      <c r="I4081" s="107" t="s">
        <v>14697</v>
      </c>
    </row>
    <row r="4082" spans="5:9" ht="15" x14ac:dyDescent="0.25">
      <c r="E4082">
        <v>104346</v>
      </c>
      <c r="F4082" t="s">
        <v>22408</v>
      </c>
      <c r="H4082" s="107" t="s">
        <v>5696</v>
      </c>
      <c r="I4082" s="107" t="s">
        <v>14698</v>
      </c>
    </row>
    <row r="4083" spans="5:9" ht="15" x14ac:dyDescent="0.25">
      <c r="E4083">
        <v>104347</v>
      </c>
      <c r="F4083" t="s">
        <v>22409</v>
      </c>
      <c r="H4083" s="107" t="s">
        <v>5697</v>
      </c>
      <c r="I4083" s="107" t="s">
        <v>14699</v>
      </c>
    </row>
    <row r="4084" spans="5:9" ht="15" x14ac:dyDescent="0.25">
      <c r="E4084">
        <v>104348</v>
      </c>
      <c r="F4084" t="s">
        <v>22410</v>
      </c>
      <c r="H4084" s="107" t="s">
        <v>5698</v>
      </c>
      <c r="I4084" s="107" t="s">
        <v>14700</v>
      </c>
    </row>
    <row r="4085" spans="5:9" ht="15" x14ac:dyDescent="0.25">
      <c r="E4085">
        <v>104349</v>
      </c>
      <c r="F4085" t="s">
        <v>22411</v>
      </c>
      <c r="H4085" s="107" t="s">
        <v>5699</v>
      </c>
      <c r="I4085" s="107" t="s">
        <v>14701</v>
      </c>
    </row>
    <row r="4086" spans="5:9" ht="15" x14ac:dyDescent="0.25">
      <c r="E4086">
        <v>104350</v>
      </c>
      <c r="F4086" t="s">
        <v>22412</v>
      </c>
      <c r="H4086" s="107" t="s">
        <v>5700</v>
      </c>
      <c r="I4086" s="107" t="s">
        <v>14702</v>
      </c>
    </row>
    <row r="4087" spans="5:9" ht="15" x14ac:dyDescent="0.25">
      <c r="E4087">
        <v>104351</v>
      </c>
      <c r="F4087" t="s">
        <v>22413</v>
      </c>
      <c r="H4087" s="107" t="s">
        <v>5701</v>
      </c>
      <c r="I4087" s="107" t="s">
        <v>5702</v>
      </c>
    </row>
    <row r="4088" spans="5:9" ht="15" x14ac:dyDescent="0.25">
      <c r="E4088">
        <v>104352</v>
      </c>
      <c r="F4088" t="s">
        <v>22414</v>
      </c>
      <c r="H4088" s="107" t="s">
        <v>5703</v>
      </c>
      <c r="I4088" s="107" t="s">
        <v>14703</v>
      </c>
    </row>
    <row r="4089" spans="5:9" ht="15" x14ac:dyDescent="0.25">
      <c r="E4089">
        <v>104353</v>
      </c>
      <c r="F4089" t="s">
        <v>22415</v>
      </c>
      <c r="H4089" s="107" t="s">
        <v>5704</v>
      </c>
      <c r="I4089" s="107" t="s">
        <v>14704</v>
      </c>
    </row>
    <row r="4090" spans="5:9" ht="15" x14ac:dyDescent="0.25">
      <c r="E4090">
        <v>104354</v>
      </c>
      <c r="F4090" t="s">
        <v>22416</v>
      </c>
      <c r="H4090" s="107" t="s">
        <v>5705</v>
      </c>
      <c r="I4090" s="107" t="s">
        <v>14705</v>
      </c>
    </row>
    <row r="4091" spans="5:9" ht="15" x14ac:dyDescent="0.25">
      <c r="E4091">
        <v>104355</v>
      </c>
      <c r="F4091" t="s">
        <v>22417</v>
      </c>
      <c r="H4091" s="107" t="s">
        <v>5706</v>
      </c>
      <c r="I4091" s="107" t="s">
        <v>14706</v>
      </c>
    </row>
    <row r="4092" spans="5:9" ht="15" x14ac:dyDescent="0.25">
      <c r="E4092">
        <v>104356</v>
      </c>
      <c r="F4092" t="s">
        <v>22418</v>
      </c>
      <c r="H4092" s="107" t="s">
        <v>5707</v>
      </c>
      <c r="I4092" s="107" t="s">
        <v>14707</v>
      </c>
    </row>
    <row r="4093" spans="5:9" ht="15" x14ac:dyDescent="0.25">
      <c r="E4093">
        <v>104357</v>
      </c>
      <c r="F4093" t="s">
        <v>23946</v>
      </c>
      <c r="H4093" s="107" t="s">
        <v>5708</v>
      </c>
      <c r="I4093" s="107" t="s">
        <v>5709</v>
      </c>
    </row>
    <row r="4094" spans="5:9" ht="15" x14ac:dyDescent="0.25">
      <c r="E4094">
        <v>104358</v>
      </c>
      <c r="F4094" t="s">
        <v>22419</v>
      </c>
      <c r="H4094" s="107" t="s">
        <v>5710</v>
      </c>
      <c r="I4094" s="107" t="s">
        <v>5711</v>
      </c>
    </row>
    <row r="4095" spans="5:9" ht="15" x14ac:dyDescent="0.25">
      <c r="E4095">
        <v>104359</v>
      </c>
      <c r="F4095" t="s">
        <v>22420</v>
      </c>
      <c r="H4095" s="107" t="s">
        <v>5712</v>
      </c>
      <c r="I4095" s="107" t="s">
        <v>5713</v>
      </c>
    </row>
    <row r="4096" spans="5:9" ht="15" x14ac:dyDescent="0.25">
      <c r="E4096">
        <v>104360</v>
      </c>
      <c r="F4096" t="s">
        <v>22421</v>
      </c>
      <c r="H4096" s="107" t="s">
        <v>5714</v>
      </c>
      <c r="I4096" s="107" t="s">
        <v>5715</v>
      </c>
    </row>
    <row r="4097" spans="5:9" ht="15" x14ac:dyDescent="0.25">
      <c r="E4097">
        <v>104361</v>
      </c>
      <c r="F4097" t="s">
        <v>23947</v>
      </c>
      <c r="H4097" s="107" t="s">
        <v>5716</v>
      </c>
      <c r="I4097" s="107" t="s">
        <v>5717</v>
      </c>
    </row>
    <row r="4098" spans="5:9" ht="15" x14ac:dyDescent="0.25">
      <c r="E4098">
        <v>104362</v>
      </c>
      <c r="F4098" t="s">
        <v>19698</v>
      </c>
      <c r="H4098" s="107" t="s">
        <v>5718</v>
      </c>
      <c r="I4098" s="107" t="s">
        <v>4990</v>
      </c>
    </row>
    <row r="4099" spans="5:9" ht="15" x14ac:dyDescent="0.25">
      <c r="E4099">
        <v>104363</v>
      </c>
      <c r="F4099" t="s">
        <v>22422</v>
      </c>
      <c r="H4099" s="107" t="s">
        <v>5719</v>
      </c>
      <c r="I4099" s="107" t="s">
        <v>5720</v>
      </c>
    </row>
    <row r="4100" spans="5:9" ht="15" x14ac:dyDescent="0.25">
      <c r="E4100">
        <v>104364</v>
      </c>
      <c r="F4100" t="s">
        <v>22423</v>
      </c>
      <c r="H4100" s="107" t="s">
        <v>5721</v>
      </c>
      <c r="I4100" s="107" t="s">
        <v>5722</v>
      </c>
    </row>
    <row r="4101" spans="5:9" ht="15" x14ac:dyDescent="0.25">
      <c r="E4101">
        <v>104365</v>
      </c>
      <c r="F4101" t="s">
        <v>22424</v>
      </c>
      <c r="H4101" s="107" t="s">
        <v>5723</v>
      </c>
      <c r="I4101" s="107" t="s">
        <v>5724</v>
      </c>
    </row>
    <row r="4102" spans="5:9" ht="15" x14ac:dyDescent="0.25">
      <c r="E4102">
        <v>104366</v>
      </c>
      <c r="F4102" t="s">
        <v>22425</v>
      </c>
      <c r="H4102" s="107" t="s">
        <v>5725</v>
      </c>
      <c r="I4102" s="107" t="s">
        <v>5726</v>
      </c>
    </row>
    <row r="4103" spans="5:9" ht="15" x14ac:dyDescent="0.25">
      <c r="E4103">
        <v>104367</v>
      </c>
      <c r="F4103" t="s">
        <v>22426</v>
      </c>
      <c r="H4103" s="107" t="s">
        <v>5727</v>
      </c>
      <c r="I4103" s="107" t="s">
        <v>5728</v>
      </c>
    </row>
    <row r="4104" spans="5:9" ht="15" x14ac:dyDescent="0.25">
      <c r="E4104">
        <v>104368</v>
      </c>
      <c r="F4104" t="s">
        <v>2579</v>
      </c>
      <c r="H4104" s="107" t="s">
        <v>5729</v>
      </c>
      <c r="I4104" s="107" t="s">
        <v>5730</v>
      </c>
    </row>
    <row r="4105" spans="5:9" ht="15" x14ac:dyDescent="0.25">
      <c r="E4105">
        <v>104369</v>
      </c>
      <c r="F4105" t="s">
        <v>22427</v>
      </c>
      <c r="H4105" s="107" t="s">
        <v>5731</v>
      </c>
      <c r="I4105" s="107" t="s">
        <v>5732</v>
      </c>
    </row>
    <row r="4106" spans="5:9" ht="15" x14ac:dyDescent="0.25">
      <c r="E4106">
        <v>104370</v>
      </c>
      <c r="F4106" t="s">
        <v>22428</v>
      </c>
      <c r="H4106" s="107" t="s">
        <v>5733</v>
      </c>
      <c r="I4106" s="107" t="s">
        <v>5734</v>
      </c>
    </row>
    <row r="4107" spans="5:9" ht="15" x14ac:dyDescent="0.25">
      <c r="E4107">
        <v>104371</v>
      </c>
      <c r="F4107" t="s">
        <v>23948</v>
      </c>
      <c r="H4107" s="107" t="s">
        <v>5735</v>
      </c>
      <c r="I4107" s="107" t="s">
        <v>14708</v>
      </c>
    </row>
    <row r="4108" spans="5:9" ht="15" x14ac:dyDescent="0.25">
      <c r="E4108">
        <v>104372</v>
      </c>
      <c r="F4108" t="s">
        <v>23949</v>
      </c>
      <c r="H4108" s="107" t="s">
        <v>5736</v>
      </c>
      <c r="I4108" s="107" t="s">
        <v>14709</v>
      </c>
    </row>
    <row r="4109" spans="5:9" ht="15" x14ac:dyDescent="0.25">
      <c r="E4109">
        <v>104373</v>
      </c>
      <c r="F4109" t="s">
        <v>23950</v>
      </c>
      <c r="H4109" s="107" t="s">
        <v>5737</v>
      </c>
      <c r="I4109" s="107" t="s">
        <v>5738</v>
      </c>
    </row>
    <row r="4110" spans="5:9" ht="15" x14ac:dyDescent="0.25">
      <c r="E4110">
        <v>104374</v>
      </c>
      <c r="F4110" t="s">
        <v>22429</v>
      </c>
      <c r="H4110" s="107" t="s">
        <v>5739</v>
      </c>
      <c r="I4110" s="107" t="s">
        <v>14710</v>
      </c>
    </row>
    <row r="4111" spans="5:9" ht="15" x14ac:dyDescent="0.25">
      <c r="E4111">
        <v>104375</v>
      </c>
      <c r="F4111" t="s">
        <v>22430</v>
      </c>
      <c r="H4111" s="107" t="s">
        <v>5740</v>
      </c>
      <c r="I4111" s="107" t="s">
        <v>23012</v>
      </c>
    </row>
    <row r="4112" spans="5:9" ht="15" x14ac:dyDescent="0.25">
      <c r="E4112">
        <v>104376</v>
      </c>
      <c r="F4112" t="s">
        <v>22431</v>
      </c>
      <c r="H4112" s="107" t="s">
        <v>5741</v>
      </c>
      <c r="I4112" s="107" t="s">
        <v>14711</v>
      </c>
    </row>
    <row r="4113" spans="5:9" ht="15" x14ac:dyDescent="0.25">
      <c r="E4113">
        <v>104377</v>
      </c>
      <c r="F4113" t="s">
        <v>22432</v>
      </c>
      <c r="H4113" s="107" t="s">
        <v>5742</v>
      </c>
      <c r="I4113" s="107" t="s">
        <v>5743</v>
      </c>
    </row>
    <row r="4114" spans="5:9" ht="15" x14ac:dyDescent="0.25">
      <c r="E4114">
        <v>104378</v>
      </c>
      <c r="F4114" t="s">
        <v>22433</v>
      </c>
      <c r="H4114" s="107" t="s">
        <v>5744</v>
      </c>
      <c r="I4114" s="107" t="s">
        <v>5745</v>
      </c>
    </row>
    <row r="4115" spans="5:9" ht="15" x14ac:dyDescent="0.25">
      <c r="E4115">
        <v>104379</v>
      </c>
      <c r="F4115" t="s">
        <v>22434</v>
      </c>
      <c r="H4115" s="107" t="s">
        <v>5746</v>
      </c>
      <c r="I4115" s="107" t="s">
        <v>5747</v>
      </c>
    </row>
    <row r="4116" spans="5:9" ht="15" x14ac:dyDescent="0.25">
      <c r="E4116">
        <v>104380</v>
      </c>
      <c r="F4116" t="s">
        <v>22435</v>
      </c>
      <c r="H4116" s="107" t="s">
        <v>5748</v>
      </c>
      <c r="I4116" s="107" t="s">
        <v>5749</v>
      </c>
    </row>
    <row r="4117" spans="5:9" ht="15" x14ac:dyDescent="0.25">
      <c r="E4117">
        <v>104381</v>
      </c>
      <c r="F4117" t="s">
        <v>22436</v>
      </c>
      <c r="H4117" s="107" t="s">
        <v>5750</v>
      </c>
      <c r="I4117" s="107" t="s">
        <v>5751</v>
      </c>
    </row>
    <row r="4118" spans="5:9" ht="15" x14ac:dyDescent="0.25">
      <c r="E4118">
        <v>104382</v>
      </c>
      <c r="F4118" t="s">
        <v>22437</v>
      </c>
      <c r="H4118" s="107" t="s">
        <v>5752</v>
      </c>
      <c r="I4118" s="107" t="s">
        <v>5751</v>
      </c>
    </row>
    <row r="4119" spans="5:9" ht="15" x14ac:dyDescent="0.25">
      <c r="E4119">
        <v>104383</v>
      </c>
      <c r="F4119" t="s">
        <v>11526</v>
      </c>
      <c r="H4119" s="107" t="s">
        <v>5753</v>
      </c>
      <c r="I4119" s="107" t="s">
        <v>5754</v>
      </c>
    </row>
    <row r="4120" spans="5:9" ht="15" x14ac:dyDescent="0.25">
      <c r="E4120">
        <v>104384</v>
      </c>
      <c r="F4120" t="s">
        <v>11527</v>
      </c>
      <c r="H4120" s="107" t="s">
        <v>5755</v>
      </c>
      <c r="I4120" s="107" t="s">
        <v>5756</v>
      </c>
    </row>
    <row r="4121" spans="5:9" ht="15" x14ac:dyDescent="0.25">
      <c r="E4121">
        <v>104385</v>
      </c>
      <c r="F4121" t="s">
        <v>22438</v>
      </c>
      <c r="H4121" s="107" t="s">
        <v>5757</v>
      </c>
      <c r="I4121" s="107" t="s">
        <v>5758</v>
      </c>
    </row>
    <row r="4122" spans="5:9" ht="15" x14ac:dyDescent="0.25">
      <c r="E4122">
        <v>104386</v>
      </c>
      <c r="F4122" t="s">
        <v>22439</v>
      </c>
      <c r="H4122" s="107" t="s">
        <v>5759</v>
      </c>
      <c r="I4122" s="107" t="s">
        <v>5760</v>
      </c>
    </row>
    <row r="4123" spans="5:9" ht="15" x14ac:dyDescent="0.25">
      <c r="E4123">
        <v>104387</v>
      </c>
      <c r="F4123" t="s">
        <v>22440</v>
      </c>
      <c r="H4123" s="107" t="s">
        <v>5761</v>
      </c>
      <c r="I4123" s="107" t="s">
        <v>5762</v>
      </c>
    </row>
    <row r="4124" spans="5:9" ht="15" x14ac:dyDescent="0.25">
      <c r="E4124">
        <v>104388</v>
      </c>
      <c r="F4124" t="s">
        <v>22441</v>
      </c>
      <c r="H4124" s="107" t="s">
        <v>5763</v>
      </c>
      <c r="I4124" s="107" t="s">
        <v>5758</v>
      </c>
    </row>
    <row r="4125" spans="5:9" ht="15" x14ac:dyDescent="0.25">
      <c r="E4125">
        <v>104389</v>
      </c>
      <c r="F4125" t="s">
        <v>22442</v>
      </c>
      <c r="H4125" s="107" t="s">
        <v>5764</v>
      </c>
      <c r="I4125" s="107" t="s">
        <v>5765</v>
      </c>
    </row>
    <row r="4126" spans="5:9" ht="15" x14ac:dyDescent="0.25">
      <c r="E4126">
        <v>104390</v>
      </c>
      <c r="F4126" t="s">
        <v>22443</v>
      </c>
      <c r="H4126" s="107" t="s">
        <v>5766</v>
      </c>
      <c r="I4126" s="107" t="s">
        <v>5754</v>
      </c>
    </row>
    <row r="4127" spans="5:9" ht="15" x14ac:dyDescent="0.25">
      <c r="E4127">
        <v>104391</v>
      </c>
      <c r="F4127" t="s">
        <v>23951</v>
      </c>
      <c r="H4127" s="107" t="s">
        <v>5767</v>
      </c>
      <c r="I4127" s="107" t="s">
        <v>5768</v>
      </c>
    </row>
    <row r="4128" spans="5:9" ht="15" x14ac:dyDescent="0.25">
      <c r="E4128">
        <v>104392</v>
      </c>
      <c r="F4128" t="s">
        <v>23952</v>
      </c>
      <c r="H4128" s="107" t="s">
        <v>5769</v>
      </c>
      <c r="I4128" s="107" t="s">
        <v>5770</v>
      </c>
    </row>
    <row r="4129" spans="5:9" ht="15" x14ac:dyDescent="0.25">
      <c r="E4129">
        <v>104393</v>
      </c>
      <c r="F4129" t="s">
        <v>22444</v>
      </c>
      <c r="H4129" s="107" t="s">
        <v>5771</v>
      </c>
      <c r="I4129" s="107" t="s">
        <v>5770</v>
      </c>
    </row>
    <row r="4130" spans="5:9" ht="15" x14ac:dyDescent="0.25">
      <c r="E4130">
        <v>104394</v>
      </c>
      <c r="F4130" t="s">
        <v>22445</v>
      </c>
      <c r="H4130" s="107" t="s">
        <v>5772</v>
      </c>
      <c r="I4130" s="107" t="s">
        <v>5773</v>
      </c>
    </row>
    <row r="4131" spans="5:9" ht="15" x14ac:dyDescent="0.25">
      <c r="E4131">
        <v>104395</v>
      </c>
      <c r="F4131" t="s">
        <v>11412</v>
      </c>
      <c r="H4131" s="107" t="s">
        <v>5774</v>
      </c>
      <c r="I4131" s="107" t="s">
        <v>5775</v>
      </c>
    </row>
    <row r="4132" spans="5:9" ht="15" x14ac:dyDescent="0.25">
      <c r="E4132">
        <v>104396</v>
      </c>
      <c r="F4132" t="s">
        <v>23953</v>
      </c>
      <c r="H4132" s="107" t="s">
        <v>5776</v>
      </c>
      <c r="I4132" s="107" t="s">
        <v>5768</v>
      </c>
    </row>
    <row r="4133" spans="5:9" ht="15" x14ac:dyDescent="0.25">
      <c r="E4133">
        <v>104397</v>
      </c>
      <c r="F4133" t="s">
        <v>22446</v>
      </c>
      <c r="H4133" s="107" t="s">
        <v>5777</v>
      </c>
      <c r="I4133" s="107" t="s">
        <v>5778</v>
      </c>
    </row>
    <row r="4134" spans="5:9" ht="15" x14ac:dyDescent="0.25">
      <c r="E4134">
        <v>104398</v>
      </c>
      <c r="F4134" t="s">
        <v>11528</v>
      </c>
      <c r="H4134" s="107" t="s">
        <v>5779</v>
      </c>
      <c r="I4134" s="107" t="s">
        <v>5762</v>
      </c>
    </row>
    <row r="4135" spans="5:9" ht="15" x14ac:dyDescent="0.25">
      <c r="E4135">
        <v>104399</v>
      </c>
      <c r="F4135" t="s">
        <v>22447</v>
      </c>
      <c r="H4135" s="107" t="s">
        <v>5780</v>
      </c>
      <c r="I4135" s="107" t="s">
        <v>5781</v>
      </c>
    </row>
    <row r="4136" spans="5:9" ht="15" x14ac:dyDescent="0.25">
      <c r="E4136">
        <v>104400</v>
      </c>
      <c r="F4136" t="s">
        <v>22448</v>
      </c>
      <c r="H4136" s="107" t="s">
        <v>5782</v>
      </c>
      <c r="I4136" s="107" t="s">
        <v>5783</v>
      </c>
    </row>
    <row r="4137" spans="5:9" ht="15" x14ac:dyDescent="0.25">
      <c r="E4137">
        <v>104401</v>
      </c>
      <c r="F4137" t="s">
        <v>22449</v>
      </c>
      <c r="H4137" s="107" t="s">
        <v>5784</v>
      </c>
      <c r="I4137" s="107" t="s">
        <v>5758</v>
      </c>
    </row>
    <row r="4138" spans="5:9" ht="15" x14ac:dyDescent="0.25">
      <c r="E4138">
        <v>104402</v>
      </c>
      <c r="F4138" t="s">
        <v>22450</v>
      </c>
      <c r="H4138" s="107" t="s">
        <v>5785</v>
      </c>
      <c r="I4138" s="107" t="s">
        <v>5786</v>
      </c>
    </row>
    <row r="4139" spans="5:9" ht="15" x14ac:dyDescent="0.25">
      <c r="E4139">
        <v>104403</v>
      </c>
      <c r="F4139" t="s">
        <v>22451</v>
      </c>
      <c r="H4139" s="107" t="s">
        <v>5787</v>
      </c>
      <c r="I4139" s="107" t="s">
        <v>5781</v>
      </c>
    </row>
    <row r="4140" spans="5:9" ht="15" x14ac:dyDescent="0.25">
      <c r="E4140">
        <v>104404</v>
      </c>
      <c r="F4140" t="s">
        <v>22452</v>
      </c>
      <c r="H4140" s="107" t="s">
        <v>5788</v>
      </c>
      <c r="I4140" s="107" t="s">
        <v>5789</v>
      </c>
    </row>
    <row r="4141" spans="5:9" ht="15" x14ac:dyDescent="0.25">
      <c r="E4141">
        <v>104405</v>
      </c>
      <c r="F4141" t="s">
        <v>22453</v>
      </c>
      <c r="H4141" s="107" t="s">
        <v>5790</v>
      </c>
      <c r="I4141" s="107" t="s">
        <v>5775</v>
      </c>
    </row>
    <row r="4142" spans="5:9" ht="15" x14ac:dyDescent="0.25">
      <c r="E4142">
        <v>104406</v>
      </c>
      <c r="F4142" t="s">
        <v>22454</v>
      </c>
      <c r="H4142" s="107" t="s">
        <v>5791</v>
      </c>
      <c r="I4142" s="107" t="s">
        <v>5792</v>
      </c>
    </row>
    <row r="4143" spans="5:9" ht="15" x14ac:dyDescent="0.25">
      <c r="E4143">
        <v>104407</v>
      </c>
      <c r="F4143" t="s">
        <v>22455</v>
      </c>
      <c r="H4143" s="107" t="s">
        <v>5793</v>
      </c>
      <c r="I4143" s="107" t="s">
        <v>5781</v>
      </c>
    </row>
    <row r="4144" spans="5:9" ht="15" x14ac:dyDescent="0.25">
      <c r="E4144">
        <v>104408</v>
      </c>
      <c r="F4144" t="s">
        <v>22456</v>
      </c>
      <c r="H4144" s="107" t="s">
        <v>5794</v>
      </c>
      <c r="I4144" s="107" t="s">
        <v>5762</v>
      </c>
    </row>
    <row r="4145" spans="5:9" ht="15" x14ac:dyDescent="0.25">
      <c r="E4145">
        <v>104409</v>
      </c>
      <c r="F4145" t="s">
        <v>22457</v>
      </c>
      <c r="H4145" s="107" t="s">
        <v>5795</v>
      </c>
      <c r="I4145" s="107" t="s">
        <v>5796</v>
      </c>
    </row>
    <row r="4146" spans="5:9" ht="15" x14ac:dyDescent="0.25">
      <c r="E4146">
        <v>104410</v>
      </c>
      <c r="F4146" t="s">
        <v>11529</v>
      </c>
      <c r="H4146" s="107" t="s">
        <v>5797</v>
      </c>
      <c r="I4146" s="107" t="s">
        <v>5758</v>
      </c>
    </row>
    <row r="4147" spans="5:9" ht="15" x14ac:dyDescent="0.25">
      <c r="E4147">
        <v>104411</v>
      </c>
      <c r="F4147" t="s">
        <v>22458</v>
      </c>
      <c r="H4147" s="107" t="s">
        <v>5798</v>
      </c>
      <c r="I4147" s="107" t="s">
        <v>5792</v>
      </c>
    </row>
    <row r="4148" spans="5:9" ht="15" x14ac:dyDescent="0.25">
      <c r="E4148">
        <v>104412</v>
      </c>
      <c r="F4148" t="s">
        <v>22459</v>
      </c>
      <c r="H4148" s="107" t="s">
        <v>5799</v>
      </c>
      <c r="I4148" s="107" t="s">
        <v>5800</v>
      </c>
    </row>
    <row r="4149" spans="5:9" ht="15" x14ac:dyDescent="0.25">
      <c r="E4149">
        <v>104413</v>
      </c>
      <c r="F4149" t="s">
        <v>22460</v>
      </c>
      <c r="H4149" s="107" t="s">
        <v>5801</v>
      </c>
      <c r="I4149" s="107" t="s">
        <v>5781</v>
      </c>
    </row>
    <row r="4150" spans="5:9" ht="15" x14ac:dyDescent="0.25">
      <c r="E4150">
        <v>104414</v>
      </c>
      <c r="F4150" t="s">
        <v>22461</v>
      </c>
      <c r="H4150" s="107" t="s">
        <v>5802</v>
      </c>
      <c r="I4150" s="107" t="s">
        <v>5786</v>
      </c>
    </row>
    <row r="4151" spans="5:9" ht="15" x14ac:dyDescent="0.25">
      <c r="E4151">
        <v>104415</v>
      </c>
      <c r="F4151" t="s">
        <v>22462</v>
      </c>
      <c r="H4151" s="107" t="s">
        <v>5803</v>
      </c>
      <c r="I4151" s="107" t="s">
        <v>5778</v>
      </c>
    </row>
    <row r="4152" spans="5:9" ht="15" x14ac:dyDescent="0.25">
      <c r="E4152">
        <v>104416</v>
      </c>
      <c r="F4152" t="s">
        <v>11530</v>
      </c>
      <c r="H4152" s="107" t="s">
        <v>5804</v>
      </c>
      <c r="I4152" s="107" t="s">
        <v>5789</v>
      </c>
    </row>
    <row r="4153" spans="5:9" ht="15" x14ac:dyDescent="0.25">
      <c r="E4153">
        <v>104417</v>
      </c>
      <c r="F4153" t="s">
        <v>22463</v>
      </c>
      <c r="H4153" s="107" t="s">
        <v>5805</v>
      </c>
      <c r="I4153" s="107" t="s">
        <v>5806</v>
      </c>
    </row>
    <row r="4154" spans="5:9" ht="15" x14ac:dyDescent="0.25">
      <c r="E4154">
        <v>104418</v>
      </c>
      <c r="F4154" t="s">
        <v>22464</v>
      </c>
      <c r="H4154" s="107" t="s">
        <v>5807</v>
      </c>
      <c r="I4154" s="107" t="s">
        <v>5808</v>
      </c>
    </row>
    <row r="4155" spans="5:9" ht="15" x14ac:dyDescent="0.25">
      <c r="E4155">
        <v>104419</v>
      </c>
      <c r="F4155" t="s">
        <v>11488</v>
      </c>
      <c r="H4155" s="107" t="s">
        <v>5809</v>
      </c>
      <c r="I4155" s="107" t="s">
        <v>5810</v>
      </c>
    </row>
    <row r="4156" spans="5:9" ht="15" x14ac:dyDescent="0.25">
      <c r="E4156">
        <v>104420</v>
      </c>
      <c r="F4156" t="s">
        <v>22465</v>
      </c>
      <c r="H4156" s="107" t="s">
        <v>5811</v>
      </c>
      <c r="I4156" s="107" t="s">
        <v>5812</v>
      </c>
    </row>
    <row r="4157" spans="5:9" ht="15" x14ac:dyDescent="0.25">
      <c r="E4157">
        <v>104421</v>
      </c>
      <c r="F4157" t="s">
        <v>22466</v>
      </c>
      <c r="H4157" s="107" t="s">
        <v>5813</v>
      </c>
      <c r="I4157" s="107" t="s">
        <v>5781</v>
      </c>
    </row>
    <row r="4158" spans="5:9" ht="15" x14ac:dyDescent="0.25">
      <c r="E4158">
        <v>104422</v>
      </c>
      <c r="F4158" t="s">
        <v>22467</v>
      </c>
      <c r="H4158" s="107" t="s">
        <v>5814</v>
      </c>
      <c r="I4158" s="107" t="s">
        <v>5792</v>
      </c>
    </row>
    <row r="4159" spans="5:9" ht="15" x14ac:dyDescent="0.25">
      <c r="E4159">
        <v>104423</v>
      </c>
      <c r="F4159" t="s">
        <v>22468</v>
      </c>
      <c r="H4159" s="107" t="s">
        <v>5815</v>
      </c>
      <c r="I4159" s="107" t="s">
        <v>5816</v>
      </c>
    </row>
    <row r="4160" spans="5:9" ht="15" x14ac:dyDescent="0.25">
      <c r="E4160">
        <v>104424</v>
      </c>
      <c r="F4160" t="s">
        <v>22469</v>
      </c>
      <c r="H4160" s="107" t="s">
        <v>5817</v>
      </c>
      <c r="I4160" s="107" t="s">
        <v>5796</v>
      </c>
    </row>
    <row r="4161" spans="5:9" ht="15" x14ac:dyDescent="0.25">
      <c r="E4161">
        <v>104425</v>
      </c>
      <c r="F4161" t="s">
        <v>22470</v>
      </c>
      <c r="H4161" s="107" t="s">
        <v>5818</v>
      </c>
      <c r="I4161" s="107" t="s">
        <v>5781</v>
      </c>
    </row>
    <row r="4162" spans="5:9" ht="15" x14ac:dyDescent="0.25">
      <c r="E4162">
        <v>104426</v>
      </c>
      <c r="F4162" t="s">
        <v>22471</v>
      </c>
      <c r="H4162" s="107" t="s">
        <v>5819</v>
      </c>
      <c r="I4162" s="107" t="s">
        <v>5786</v>
      </c>
    </row>
    <row r="4163" spans="5:9" ht="15" x14ac:dyDescent="0.25">
      <c r="E4163">
        <v>104427</v>
      </c>
      <c r="F4163" t="s">
        <v>22472</v>
      </c>
      <c r="H4163" s="107" t="s">
        <v>5820</v>
      </c>
      <c r="I4163" s="107" t="s">
        <v>5778</v>
      </c>
    </row>
    <row r="4164" spans="5:9" ht="15" x14ac:dyDescent="0.25">
      <c r="E4164">
        <v>104428</v>
      </c>
      <c r="F4164" t="s">
        <v>22473</v>
      </c>
      <c r="H4164" s="107" t="s">
        <v>5821</v>
      </c>
      <c r="I4164" s="107" t="s">
        <v>5806</v>
      </c>
    </row>
    <row r="4165" spans="5:9" ht="15" x14ac:dyDescent="0.25">
      <c r="E4165">
        <v>104429</v>
      </c>
      <c r="F4165" t="s">
        <v>22474</v>
      </c>
      <c r="H4165" s="107" t="s">
        <v>5822</v>
      </c>
      <c r="I4165" s="107" t="s">
        <v>5810</v>
      </c>
    </row>
    <row r="4166" spans="5:9" ht="15" x14ac:dyDescent="0.25">
      <c r="E4166">
        <v>104430</v>
      </c>
      <c r="F4166" t="s">
        <v>22475</v>
      </c>
      <c r="H4166" s="107" t="s">
        <v>5823</v>
      </c>
      <c r="I4166" s="107" t="s">
        <v>5812</v>
      </c>
    </row>
    <row r="4167" spans="5:9" ht="15" x14ac:dyDescent="0.25">
      <c r="E4167">
        <v>104431</v>
      </c>
      <c r="F4167" t="s">
        <v>22476</v>
      </c>
      <c r="H4167" s="107" t="s">
        <v>5824</v>
      </c>
      <c r="I4167" s="107" t="s">
        <v>5762</v>
      </c>
    </row>
    <row r="4168" spans="5:9" ht="15" x14ac:dyDescent="0.25">
      <c r="E4168">
        <v>104432</v>
      </c>
      <c r="F4168" t="s">
        <v>22477</v>
      </c>
      <c r="H4168" s="107" t="s">
        <v>5825</v>
      </c>
      <c r="I4168" s="107" t="s">
        <v>5758</v>
      </c>
    </row>
    <row r="4169" spans="5:9" ht="15" x14ac:dyDescent="0.25">
      <c r="E4169">
        <v>104433</v>
      </c>
      <c r="F4169" t="s">
        <v>22478</v>
      </c>
      <c r="H4169" s="107" t="s">
        <v>5826</v>
      </c>
      <c r="I4169" s="107" t="s">
        <v>5827</v>
      </c>
    </row>
    <row r="4170" spans="5:9" ht="15" x14ac:dyDescent="0.25">
      <c r="E4170">
        <v>104434</v>
      </c>
      <c r="F4170" t="s">
        <v>22479</v>
      </c>
      <c r="H4170" s="107" t="s">
        <v>5828</v>
      </c>
      <c r="I4170" s="107" t="s">
        <v>5829</v>
      </c>
    </row>
    <row r="4171" spans="5:9" ht="15" x14ac:dyDescent="0.25">
      <c r="E4171">
        <v>104435</v>
      </c>
      <c r="F4171" t="s">
        <v>22480</v>
      </c>
      <c r="H4171" s="107" t="s">
        <v>5830</v>
      </c>
      <c r="I4171" s="107" t="s">
        <v>5831</v>
      </c>
    </row>
    <row r="4172" spans="5:9" ht="15" x14ac:dyDescent="0.25">
      <c r="E4172">
        <v>104436</v>
      </c>
      <c r="F4172" t="s">
        <v>22481</v>
      </c>
      <c r="H4172" s="107" t="s">
        <v>5832</v>
      </c>
      <c r="I4172" s="107" t="s">
        <v>5833</v>
      </c>
    </row>
    <row r="4173" spans="5:9" ht="15" x14ac:dyDescent="0.25">
      <c r="E4173">
        <v>104437</v>
      </c>
      <c r="F4173" t="s">
        <v>23954</v>
      </c>
      <c r="H4173" s="107" t="s">
        <v>5834</v>
      </c>
      <c r="I4173" s="107" t="s">
        <v>5835</v>
      </c>
    </row>
    <row r="4174" spans="5:9" ht="15" x14ac:dyDescent="0.25">
      <c r="E4174">
        <v>104438</v>
      </c>
      <c r="F4174" t="s">
        <v>23955</v>
      </c>
      <c r="H4174" s="107" t="s">
        <v>5836</v>
      </c>
      <c r="I4174" s="107" t="s">
        <v>5792</v>
      </c>
    </row>
    <row r="4175" spans="5:9" ht="15" x14ac:dyDescent="0.25">
      <c r="E4175">
        <v>104439</v>
      </c>
      <c r="F4175" t="s">
        <v>23956</v>
      </c>
      <c r="H4175" s="107" t="s">
        <v>5837</v>
      </c>
      <c r="I4175" s="107" t="s">
        <v>5838</v>
      </c>
    </row>
    <row r="4176" spans="5:9" ht="15" x14ac:dyDescent="0.25">
      <c r="E4176">
        <v>104440</v>
      </c>
      <c r="F4176" t="s">
        <v>22482</v>
      </c>
      <c r="H4176" s="107" t="s">
        <v>5839</v>
      </c>
      <c r="I4176" s="107" t="s">
        <v>5840</v>
      </c>
    </row>
    <row r="4177" spans="5:9" ht="15" x14ac:dyDescent="0.25">
      <c r="E4177">
        <v>104441</v>
      </c>
      <c r="F4177" t="s">
        <v>22483</v>
      </c>
      <c r="H4177" s="107" t="s">
        <v>5841</v>
      </c>
      <c r="I4177" s="107" t="s">
        <v>5796</v>
      </c>
    </row>
    <row r="4178" spans="5:9" ht="15" x14ac:dyDescent="0.25">
      <c r="E4178">
        <v>104442</v>
      </c>
      <c r="F4178" t="s">
        <v>22484</v>
      </c>
      <c r="H4178" s="107" t="s">
        <v>5842</v>
      </c>
      <c r="I4178" s="107" t="s">
        <v>5781</v>
      </c>
    </row>
    <row r="4179" spans="5:9" ht="15" x14ac:dyDescent="0.25">
      <c r="E4179">
        <v>104443</v>
      </c>
      <c r="F4179" t="s">
        <v>2630</v>
      </c>
      <c r="H4179" s="107" t="s">
        <v>5843</v>
      </c>
      <c r="I4179" s="107" t="s">
        <v>5786</v>
      </c>
    </row>
    <row r="4180" spans="5:9" ht="15" x14ac:dyDescent="0.25">
      <c r="E4180">
        <v>104444</v>
      </c>
      <c r="F4180" t="s">
        <v>22485</v>
      </c>
      <c r="H4180" s="107" t="s">
        <v>5844</v>
      </c>
      <c r="I4180" s="107" t="s">
        <v>5762</v>
      </c>
    </row>
    <row r="4181" spans="5:9" ht="15" x14ac:dyDescent="0.25">
      <c r="E4181">
        <v>104445</v>
      </c>
      <c r="F4181" t="s">
        <v>22486</v>
      </c>
      <c r="H4181" s="107" t="s">
        <v>5845</v>
      </c>
      <c r="I4181" s="107" t="s">
        <v>5778</v>
      </c>
    </row>
    <row r="4182" spans="5:9" ht="15" x14ac:dyDescent="0.25">
      <c r="E4182">
        <v>104446</v>
      </c>
      <c r="F4182" t="s">
        <v>22487</v>
      </c>
      <c r="H4182" s="107" t="s">
        <v>5846</v>
      </c>
      <c r="I4182" s="107" t="s">
        <v>5758</v>
      </c>
    </row>
    <row r="4183" spans="5:9" ht="15" x14ac:dyDescent="0.25">
      <c r="E4183">
        <v>104447</v>
      </c>
      <c r="F4183" t="s">
        <v>22488</v>
      </c>
      <c r="H4183" s="107" t="s">
        <v>5847</v>
      </c>
      <c r="I4183" s="107" t="s">
        <v>5833</v>
      </c>
    </row>
    <row r="4184" spans="5:9" ht="15" x14ac:dyDescent="0.25">
      <c r="E4184">
        <v>104448</v>
      </c>
      <c r="F4184" t="s">
        <v>22489</v>
      </c>
      <c r="H4184" s="107" t="s">
        <v>5848</v>
      </c>
      <c r="I4184" s="107" t="s">
        <v>5816</v>
      </c>
    </row>
    <row r="4185" spans="5:9" ht="15" x14ac:dyDescent="0.25">
      <c r="E4185">
        <v>104449</v>
      </c>
      <c r="F4185" t="s">
        <v>22490</v>
      </c>
      <c r="H4185" s="107" t="s">
        <v>5849</v>
      </c>
      <c r="I4185" s="107" t="s">
        <v>5850</v>
      </c>
    </row>
    <row r="4186" spans="5:9" ht="15" x14ac:dyDescent="0.25">
      <c r="E4186">
        <v>104450</v>
      </c>
      <c r="F4186" t="s">
        <v>22491</v>
      </c>
      <c r="H4186" s="107" t="s">
        <v>5851</v>
      </c>
      <c r="I4186" s="107" t="s">
        <v>5806</v>
      </c>
    </row>
    <row r="4187" spans="5:9" ht="15" x14ac:dyDescent="0.25">
      <c r="E4187">
        <v>104451</v>
      </c>
      <c r="F4187" t="s">
        <v>22492</v>
      </c>
      <c r="H4187" s="107" t="s">
        <v>5852</v>
      </c>
      <c r="I4187" s="107" t="s">
        <v>5810</v>
      </c>
    </row>
    <row r="4188" spans="5:9" ht="15" x14ac:dyDescent="0.25">
      <c r="E4188">
        <v>104452</v>
      </c>
      <c r="F4188" t="s">
        <v>22493</v>
      </c>
      <c r="H4188" s="107" t="s">
        <v>5853</v>
      </c>
      <c r="I4188" s="107" t="s">
        <v>5827</v>
      </c>
    </row>
    <row r="4189" spans="5:9" ht="15" x14ac:dyDescent="0.25">
      <c r="E4189">
        <v>104453</v>
      </c>
      <c r="F4189" t="s">
        <v>22494</v>
      </c>
      <c r="H4189" s="107" t="s">
        <v>5854</v>
      </c>
      <c r="I4189" s="107" t="s">
        <v>5812</v>
      </c>
    </row>
    <row r="4190" spans="5:9" ht="15" x14ac:dyDescent="0.25">
      <c r="E4190">
        <v>104454</v>
      </c>
      <c r="F4190" t="s">
        <v>22495</v>
      </c>
      <c r="H4190" s="107" t="s">
        <v>5855</v>
      </c>
      <c r="I4190" s="107" t="s">
        <v>5773</v>
      </c>
    </row>
    <row r="4191" spans="5:9" ht="15" x14ac:dyDescent="0.25">
      <c r="E4191">
        <v>104455</v>
      </c>
      <c r="F4191" t="s">
        <v>22496</v>
      </c>
      <c r="H4191" s="107" t="s">
        <v>5856</v>
      </c>
      <c r="I4191" s="107" t="s">
        <v>23013</v>
      </c>
    </row>
    <row r="4192" spans="5:9" ht="15" x14ac:dyDescent="0.25">
      <c r="E4192">
        <v>104456</v>
      </c>
      <c r="F4192" t="s">
        <v>23957</v>
      </c>
      <c r="H4192" s="107" t="s">
        <v>11710</v>
      </c>
      <c r="I4192" s="107" t="s">
        <v>14712</v>
      </c>
    </row>
    <row r="4193" spans="5:9" ht="15" x14ac:dyDescent="0.25">
      <c r="E4193">
        <v>104457</v>
      </c>
      <c r="F4193" t="s">
        <v>23958</v>
      </c>
      <c r="H4193" s="107" t="s">
        <v>11711</v>
      </c>
      <c r="I4193" s="107" t="s">
        <v>14713</v>
      </c>
    </row>
    <row r="4194" spans="5:9" ht="15" x14ac:dyDescent="0.25">
      <c r="E4194">
        <v>104458</v>
      </c>
      <c r="F4194" t="s">
        <v>22497</v>
      </c>
      <c r="H4194" s="107" t="s">
        <v>11712</v>
      </c>
      <c r="I4194" s="107" t="s">
        <v>1653</v>
      </c>
    </row>
    <row r="4195" spans="5:9" ht="15" x14ac:dyDescent="0.25">
      <c r="E4195">
        <v>104459</v>
      </c>
      <c r="F4195" t="s">
        <v>22498</v>
      </c>
      <c r="H4195" s="107" t="s">
        <v>11713</v>
      </c>
      <c r="I4195" s="107" t="s">
        <v>11714</v>
      </c>
    </row>
    <row r="4196" spans="5:9" ht="15" x14ac:dyDescent="0.25">
      <c r="E4196">
        <v>104460</v>
      </c>
      <c r="F4196" t="s">
        <v>156</v>
      </c>
      <c r="H4196" s="107" t="s">
        <v>11715</v>
      </c>
      <c r="I4196" s="107" t="s">
        <v>11716</v>
      </c>
    </row>
    <row r="4197" spans="5:9" ht="15" x14ac:dyDescent="0.25">
      <c r="E4197">
        <v>104461</v>
      </c>
      <c r="F4197" t="s">
        <v>22499</v>
      </c>
      <c r="H4197" s="107" t="s">
        <v>11717</v>
      </c>
      <c r="I4197" s="107" t="s">
        <v>11718</v>
      </c>
    </row>
    <row r="4198" spans="5:9" ht="15" x14ac:dyDescent="0.25">
      <c r="E4198">
        <v>104462</v>
      </c>
      <c r="F4198" t="s">
        <v>23959</v>
      </c>
      <c r="H4198" s="107" t="s">
        <v>11719</v>
      </c>
      <c r="I4198" s="107" t="s">
        <v>11720</v>
      </c>
    </row>
    <row r="4199" spans="5:9" ht="15" x14ac:dyDescent="0.25">
      <c r="E4199">
        <v>104463</v>
      </c>
      <c r="F4199" t="s">
        <v>23960</v>
      </c>
      <c r="H4199" s="107" t="s">
        <v>11721</v>
      </c>
      <c r="I4199" s="107" t="s">
        <v>14714</v>
      </c>
    </row>
    <row r="4200" spans="5:9" ht="15" x14ac:dyDescent="0.25">
      <c r="E4200">
        <v>104464</v>
      </c>
      <c r="F4200" t="s">
        <v>23961</v>
      </c>
      <c r="H4200" s="107" t="s">
        <v>11722</v>
      </c>
      <c r="I4200" s="107" t="s">
        <v>14715</v>
      </c>
    </row>
    <row r="4201" spans="5:9" ht="15" x14ac:dyDescent="0.25">
      <c r="E4201">
        <v>104465</v>
      </c>
      <c r="F4201" t="s">
        <v>23962</v>
      </c>
      <c r="H4201" s="107" t="s">
        <v>11723</v>
      </c>
      <c r="I4201" s="107" t="s">
        <v>4912</v>
      </c>
    </row>
    <row r="4202" spans="5:9" ht="15" x14ac:dyDescent="0.25">
      <c r="E4202">
        <v>104466</v>
      </c>
      <c r="F4202" t="s">
        <v>19486</v>
      </c>
      <c r="H4202" s="107" t="s">
        <v>11724</v>
      </c>
      <c r="I4202" s="107" t="s">
        <v>11725</v>
      </c>
    </row>
    <row r="4203" spans="5:9" ht="15" x14ac:dyDescent="0.25">
      <c r="E4203">
        <v>104467</v>
      </c>
      <c r="F4203" t="s">
        <v>22500</v>
      </c>
      <c r="H4203" s="107" t="s">
        <v>11726</v>
      </c>
      <c r="I4203" s="107" t="s">
        <v>11727</v>
      </c>
    </row>
    <row r="4204" spans="5:9" ht="15" x14ac:dyDescent="0.25">
      <c r="E4204">
        <v>104468</v>
      </c>
      <c r="F4204" t="s">
        <v>11531</v>
      </c>
      <c r="H4204" s="107" t="s">
        <v>11728</v>
      </c>
      <c r="I4204" s="107" t="s">
        <v>11729</v>
      </c>
    </row>
    <row r="4205" spans="5:9" ht="15" x14ac:dyDescent="0.25">
      <c r="E4205">
        <v>104469</v>
      </c>
      <c r="F4205" t="s">
        <v>22501</v>
      </c>
      <c r="H4205" s="107" t="s">
        <v>11730</v>
      </c>
      <c r="I4205" s="107" t="s">
        <v>11731</v>
      </c>
    </row>
    <row r="4206" spans="5:9" ht="15" x14ac:dyDescent="0.25">
      <c r="E4206">
        <v>104470</v>
      </c>
      <c r="F4206" t="s">
        <v>23963</v>
      </c>
      <c r="H4206" s="107" t="s">
        <v>11732</v>
      </c>
      <c r="I4206" s="107" t="s">
        <v>11733</v>
      </c>
    </row>
    <row r="4207" spans="5:9" ht="15" x14ac:dyDescent="0.25">
      <c r="E4207">
        <v>104471</v>
      </c>
      <c r="F4207" t="s">
        <v>22502</v>
      </c>
      <c r="H4207" s="107" t="s">
        <v>11734</v>
      </c>
      <c r="I4207" s="107" t="s">
        <v>11735</v>
      </c>
    </row>
    <row r="4208" spans="5:9" ht="15" x14ac:dyDescent="0.25">
      <c r="E4208">
        <v>104472</v>
      </c>
      <c r="F4208" t="s">
        <v>22503</v>
      </c>
      <c r="H4208" s="107" t="s">
        <v>11736</v>
      </c>
      <c r="I4208" s="107" t="s">
        <v>11737</v>
      </c>
    </row>
    <row r="4209" spans="5:9" ht="15" x14ac:dyDescent="0.25">
      <c r="E4209">
        <v>104473</v>
      </c>
      <c r="F4209" t="s">
        <v>22504</v>
      </c>
      <c r="H4209" s="107" t="s">
        <v>11738</v>
      </c>
      <c r="I4209" s="107" t="s">
        <v>11739</v>
      </c>
    </row>
    <row r="4210" spans="5:9" ht="15" x14ac:dyDescent="0.25">
      <c r="E4210">
        <v>104474</v>
      </c>
      <c r="F4210" t="s">
        <v>22505</v>
      </c>
      <c r="H4210" s="107" t="s">
        <v>11740</v>
      </c>
      <c r="I4210" s="107" t="s">
        <v>11741</v>
      </c>
    </row>
    <row r="4211" spans="5:9" ht="15" x14ac:dyDescent="0.25">
      <c r="E4211">
        <v>104475</v>
      </c>
      <c r="F4211" t="s">
        <v>22506</v>
      </c>
      <c r="H4211" s="107" t="s">
        <v>11742</v>
      </c>
      <c r="I4211" s="107" t="s">
        <v>11743</v>
      </c>
    </row>
    <row r="4212" spans="5:9" ht="15" x14ac:dyDescent="0.25">
      <c r="E4212">
        <v>104476</v>
      </c>
      <c r="F4212" t="s">
        <v>19486</v>
      </c>
      <c r="H4212" s="107" t="s">
        <v>11744</v>
      </c>
      <c r="I4212" s="107" t="s">
        <v>11745</v>
      </c>
    </row>
    <row r="4213" spans="5:9" ht="15" x14ac:dyDescent="0.25">
      <c r="E4213">
        <v>104477</v>
      </c>
      <c r="F4213" t="s">
        <v>19486</v>
      </c>
      <c r="H4213" s="107" t="s">
        <v>11746</v>
      </c>
      <c r="I4213" s="107" t="s">
        <v>11747</v>
      </c>
    </row>
    <row r="4214" spans="5:9" ht="15" x14ac:dyDescent="0.25">
      <c r="E4214">
        <v>104478</v>
      </c>
      <c r="F4214" t="s">
        <v>22507</v>
      </c>
      <c r="H4214" s="107" t="s">
        <v>11748</v>
      </c>
      <c r="I4214" s="107" t="s">
        <v>11749</v>
      </c>
    </row>
    <row r="4215" spans="5:9" ht="15" x14ac:dyDescent="0.25">
      <c r="E4215">
        <v>104479</v>
      </c>
      <c r="F4215" t="s">
        <v>22508</v>
      </c>
      <c r="H4215" s="107" t="s">
        <v>11750</v>
      </c>
      <c r="I4215" s="107" t="s">
        <v>11751</v>
      </c>
    </row>
    <row r="4216" spans="5:9" ht="15" x14ac:dyDescent="0.25">
      <c r="E4216">
        <v>104480</v>
      </c>
      <c r="F4216" t="s">
        <v>22509</v>
      </c>
      <c r="H4216" s="107" t="s">
        <v>11752</v>
      </c>
      <c r="I4216" s="107" t="s">
        <v>14716</v>
      </c>
    </row>
    <row r="4217" spans="5:9" ht="15" x14ac:dyDescent="0.25">
      <c r="E4217">
        <v>104481</v>
      </c>
      <c r="F4217" t="s">
        <v>22510</v>
      </c>
      <c r="H4217" s="107" t="s">
        <v>11753</v>
      </c>
      <c r="I4217" s="107" t="s">
        <v>14717</v>
      </c>
    </row>
    <row r="4218" spans="5:9" ht="15" x14ac:dyDescent="0.25">
      <c r="E4218">
        <v>104482</v>
      </c>
      <c r="F4218" t="s">
        <v>22511</v>
      </c>
      <c r="H4218" s="107" t="s">
        <v>11754</v>
      </c>
      <c r="I4218" s="107" t="s">
        <v>11733</v>
      </c>
    </row>
    <row r="4219" spans="5:9" ht="15" x14ac:dyDescent="0.25">
      <c r="E4219">
        <v>104483</v>
      </c>
      <c r="F4219" t="s">
        <v>22512</v>
      </c>
      <c r="H4219" s="107" t="s">
        <v>11755</v>
      </c>
      <c r="I4219" s="107" t="s">
        <v>11756</v>
      </c>
    </row>
    <row r="4220" spans="5:9" ht="15" x14ac:dyDescent="0.25">
      <c r="E4220">
        <v>104484</v>
      </c>
      <c r="F4220" t="s">
        <v>22513</v>
      </c>
      <c r="H4220" s="107" t="s">
        <v>11757</v>
      </c>
      <c r="I4220" s="107" t="s">
        <v>11758</v>
      </c>
    </row>
    <row r="4221" spans="5:9" ht="15" x14ac:dyDescent="0.25">
      <c r="E4221">
        <v>104485</v>
      </c>
      <c r="F4221" t="s">
        <v>22514</v>
      </c>
      <c r="H4221" s="107" t="s">
        <v>11759</v>
      </c>
      <c r="I4221" s="107" t="s">
        <v>11760</v>
      </c>
    </row>
    <row r="4222" spans="5:9" ht="15" x14ac:dyDescent="0.25">
      <c r="E4222">
        <v>104486</v>
      </c>
      <c r="F4222" t="s">
        <v>22515</v>
      </c>
      <c r="H4222" s="107" t="s">
        <v>11761</v>
      </c>
      <c r="I4222" s="107" t="s">
        <v>11762</v>
      </c>
    </row>
    <row r="4223" spans="5:9" ht="15" x14ac:dyDescent="0.25">
      <c r="E4223">
        <v>104487</v>
      </c>
      <c r="F4223" t="s">
        <v>22516</v>
      </c>
      <c r="H4223" s="107" t="s">
        <v>11763</v>
      </c>
      <c r="I4223" s="107" t="s">
        <v>23014</v>
      </c>
    </row>
    <row r="4224" spans="5:9" ht="15" x14ac:dyDescent="0.25">
      <c r="E4224">
        <v>104488</v>
      </c>
      <c r="F4224" t="s">
        <v>22517</v>
      </c>
      <c r="H4224" s="107" t="s">
        <v>11764</v>
      </c>
      <c r="I4224" s="107" t="s">
        <v>14718</v>
      </c>
    </row>
    <row r="4225" spans="5:9" ht="15" x14ac:dyDescent="0.25">
      <c r="E4225">
        <v>104489</v>
      </c>
      <c r="F4225" t="s">
        <v>22518</v>
      </c>
      <c r="H4225" s="107" t="s">
        <v>11765</v>
      </c>
      <c r="I4225" s="107" t="s">
        <v>14719</v>
      </c>
    </row>
    <row r="4226" spans="5:9" ht="15" x14ac:dyDescent="0.25">
      <c r="E4226">
        <v>104490</v>
      </c>
      <c r="F4226" t="s">
        <v>2649</v>
      </c>
      <c r="H4226" s="107" t="s">
        <v>11766</v>
      </c>
      <c r="I4226" s="107" t="s">
        <v>14720</v>
      </c>
    </row>
    <row r="4227" spans="5:9" ht="15" x14ac:dyDescent="0.25">
      <c r="E4227">
        <v>104491</v>
      </c>
      <c r="F4227" t="s">
        <v>23964</v>
      </c>
      <c r="H4227" s="107" t="s">
        <v>11767</v>
      </c>
      <c r="I4227" s="107" t="s">
        <v>14721</v>
      </c>
    </row>
    <row r="4228" spans="5:9" ht="15" x14ac:dyDescent="0.25">
      <c r="E4228">
        <v>104492</v>
      </c>
      <c r="F4228" t="s">
        <v>22519</v>
      </c>
      <c r="H4228" s="107" t="s">
        <v>11768</v>
      </c>
      <c r="I4228" s="107" t="s">
        <v>11769</v>
      </c>
    </row>
    <row r="4229" spans="5:9" ht="15" x14ac:dyDescent="0.25">
      <c r="E4229">
        <v>104493</v>
      </c>
      <c r="F4229" t="s">
        <v>22520</v>
      </c>
      <c r="H4229" s="107" t="s">
        <v>11770</v>
      </c>
      <c r="I4229" s="107" t="s">
        <v>14722</v>
      </c>
    </row>
    <row r="4230" spans="5:9" ht="15" x14ac:dyDescent="0.25">
      <c r="E4230">
        <v>104494</v>
      </c>
      <c r="F4230" t="s">
        <v>22521</v>
      </c>
      <c r="H4230" s="107" t="s">
        <v>11771</v>
      </c>
      <c r="I4230" s="107" t="s">
        <v>11772</v>
      </c>
    </row>
    <row r="4231" spans="5:9" ht="15" x14ac:dyDescent="0.25">
      <c r="E4231">
        <v>104495</v>
      </c>
      <c r="F4231" t="s">
        <v>21659</v>
      </c>
      <c r="H4231" s="107" t="s">
        <v>11773</v>
      </c>
      <c r="I4231" s="107" t="s">
        <v>11774</v>
      </c>
    </row>
    <row r="4232" spans="5:9" ht="15" x14ac:dyDescent="0.25">
      <c r="E4232">
        <v>104496</v>
      </c>
      <c r="F4232" t="s">
        <v>22522</v>
      </c>
      <c r="H4232" s="107" t="s">
        <v>11775</v>
      </c>
      <c r="I4232" s="107" t="s">
        <v>11776</v>
      </c>
    </row>
    <row r="4233" spans="5:9" ht="15" x14ac:dyDescent="0.25">
      <c r="E4233">
        <v>104497</v>
      </c>
      <c r="F4233" t="s">
        <v>22523</v>
      </c>
      <c r="H4233" s="107" t="s">
        <v>11777</v>
      </c>
      <c r="I4233" s="107" t="s">
        <v>11778</v>
      </c>
    </row>
    <row r="4234" spans="5:9" ht="15" x14ac:dyDescent="0.25">
      <c r="E4234">
        <v>104498</v>
      </c>
      <c r="F4234" t="s">
        <v>22524</v>
      </c>
      <c r="H4234" s="107" t="s">
        <v>11779</v>
      </c>
      <c r="I4234" s="107" t="s">
        <v>11780</v>
      </c>
    </row>
    <row r="4235" spans="5:9" ht="15" x14ac:dyDescent="0.25">
      <c r="E4235">
        <v>104499</v>
      </c>
      <c r="F4235" t="s">
        <v>22525</v>
      </c>
      <c r="H4235" s="107" t="s">
        <v>11781</v>
      </c>
      <c r="I4235" s="107" t="s">
        <v>11782</v>
      </c>
    </row>
    <row r="4236" spans="5:9" ht="15" x14ac:dyDescent="0.25">
      <c r="E4236">
        <v>104500</v>
      </c>
      <c r="F4236" t="s">
        <v>22526</v>
      </c>
      <c r="H4236" s="107" t="s">
        <v>11783</v>
      </c>
      <c r="I4236" s="107" t="s">
        <v>11784</v>
      </c>
    </row>
    <row r="4237" spans="5:9" ht="15" x14ac:dyDescent="0.25">
      <c r="E4237">
        <v>104501</v>
      </c>
      <c r="F4237" t="s">
        <v>22527</v>
      </c>
      <c r="H4237" s="107" t="s">
        <v>11785</v>
      </c>
      <c r="I4237" s="107" t="s">
        <v>11786</v>
      </c>
    </row>
    <row r="4238" spans="5:9" ht="15" x14ac:dyDescent="0.25">
      <c r="E4238">
        <v>104502</v>
      </c>
      <c r="F4238" t="s">
        <v>23965</v>
      </c>
      <c r="H4238" s="107" t="s">
        <v>11787</v>
      </c>
      <c r="I4238" s="107" t="s">
        <v>11788</v>
      </c>
    </row>
    <row r="4239" spans="5:9" ht="15" x14ac:dyDescent="0.25">
      <c r="E4239">
        <v>104503</v>
      </c>
      <c r="F4239" t="s">
        <v>23966</v>
      </c>
      <c r="H4239" s="107" t="s">
        <v>11789</v>
      </c>
      <c r="I4239" s="107" t="s">
        <v>11790</v>
      </c>
    </row>
    <row r="4240" spans="5:9" ht="15" x14ac:dyDescent="0.25">
      <c r="E4240">
        <v>104504</v>
      </c>
      <c r="F4240" t="s">
        <v>23967</v>
      </c>
      <c r="H4240" s="107" t="s">
        <v>11791</v>
      </c>
      <c r="I4240" s="107" t="s">
        <v>11792</v>
      </c>
    </row>
    <row r="4241" spans="5:9" ht="15" x14ac:dyDescent="0.25">
      <c r="E4241">
        <v>104505</v>
      </c>
      <c r="F4241" t="s">
        <v>23968</v>
      </c>
      <c r="H4241" s="107" t="s">
        <v>11793</v>
      </c>
      <c r="I4241" s="107" t="s">
        <v>14723</v>
      </c>
    </row>
    <row r="4242" spans="5:9" ht="15" x14ac:dyDescent="0.25">
      <c r="E4242">
        <v>104506</v>
      </c>
      <c r="F4242" t="s">
        <v>22528</v>
      </c>
      <c r="H4242" s="107" t="s">
        <v>11794</v>
      </c>
      <c r="I4242" s="107" t="s">
        <v>11795</v>
      </c>
    </row>
    <row r="4243" spans="5:9" ht="15" x14ac:dyDescent="0.25">
      <c r="E4243">
        <v>104507</v>
      </c>
      <c r="F4243" t="s">
        <v>22529</v>
      </c>
      <c r="H4243" s="107" t="s">
        <v>11796</v>
      </c>
      <c r="I4243" s="107" t="s">
        <v>11797</v>
      </c>
    </row>
    <row r="4244" spans="5:9" ht="15" x14ac:dyDescent="0.25">
      <c r="E4244">
        <v>104508</v>
      </c>
      <c r="F4244" t="s">
        <v>22527</v>
      </c>
      <c r="H4244" s="107" t="s">
        <v>11798</v>
      </c>
      <c r="I4244" s="107" t="s">
        <v>11799</v>
      </c>
    </row>
    <row r="4245" spans="5:9" ht="15" x14ac:dyDescent="0.25">
      <c r="E4245">
        <v>104509</v>
      </c>
      <c r="F4245" t="s">
        <v>22530</v>
      </c>
      <c r="H4245" s="107" t="s">
        <v>11800</v>
      </c>
      <c r="I4245" s="107" t="s">
        <v>11801</v>
      </c>
    </row>
    <row r="4246" spans="5:9" ht="15" x14ac:dyDescent="0.25">
      <c r="E4246">
        <v>104510</v>
      </c>
      <c r="F4246" t="s">
        <v>22531</v>
      </c>
      <c r="H4246" s="107" t="s">
        <v>11802</v>
      </c>
      <c r="I4246" s="107" t="s">
        <v>11803</v>
      </c>
    </row>
    <row r="4247" spans="5:9" ht="15" x14ac:dyDescent="0.25">
      <c r="E4247">
        <v>104511</v>
      </c>
      <c r="F4247" t="s">
        <v>22532</v>
      </c>
      <c r="H4247" s="107" t="s">
        <v>11804</v>
      </c>
      <c r="I4247" s="107" t="s">
        <v>11805</v>
      </c>
    </row>
    <row r="4248" spans="5:9" ht="15" x14ac:dyDescent="0.25">
      <c r="E4248">
        <v>104512</v>
      </c>
      <c r="F4248" t="s">
        <v>22533</v>
      </c>
      <c r="H4248" s="107" t="s">
        <v>11806</v>
      </c>
      <c r="I4248" s="107" t="s">
        <v>11807</v>
      </c>
    </row>
    <row r="4249" spans="5:9" ht="15" x14ac:dyDescent="0.25">
      <c r="E4249">
        <v>104513</v>
      </c>
      <c r="F4249" t="s">
        <v>22534</v>
      </c>
      <c r="H4249" s="107" t="s">
        <v>11808</v>
      </c>
      <c r="I4249" s="107" t="s">
        <v>11809</v>
      </c>
    </row>
    <row r="4250" spans="5:9" ht="15" x14ac:dyDescent="0.25">
      <c r="E4250">
        <v>104514</v>
      </c>
      <c r="F4250" t="s">
        <v>22535</v>
      </c>
      <c r="H4250" s="107" t="s">
        <v>11810</v>
      </c>
      <c r="I4250" s="107" t="s">
        <v>11811</v>
      </c>
    </row>
    <row r="4251" spans="5:9" ht="15" x14ac:dyDescent="0.25">
      <c r="E4251">
        <v>104515</v>
      </c>
      <c r="F4251" t="s">
        <v>22536</v>
      </c>
      <c r="H4251" s="107" t="s">
        <v>11812</v>
      </c>
      <c r="I4251" s="107" t="s">
        <v>11769</v>
      </c>
    </row>
    <row r="4252" spans="5:9" ht="15" x14ac:dyDescent="0.25">
      <c r="E4252">
        <v>104516</v>
      </c>
      <c r="F4252" t="s">
        <v>22537</v>
      </c>
      <c r="H4252" s="107" t="s">
        <v>11813</v>
      </c>
      <c r="I4252" s="107" t="s">
        <v>14724</v>
      </c>
    </row>
    <row r="4253" spans="5:9" ht="15" x14ac:dyDescent="0.25">
      <c r="E4253">
        <v>104517</v>
      </c>
      <c r="F4253" t="s">
        <v>22538</v>
      </c>
      <c r="H4253" s="107" t="s">
        <v>11814</v>
      </c>
      <c r="I4253" s="107" t="s">
        <v>14725</v>
      </c>
    </row>
    <row r="4254" spans="5:9" ht="15" x14ac:dyDescent="0.25">
      <c r="E4254">
        <v>104518</v>
      </c>
      <c r="F4254" t="s">
        <v>22539</v>
      </c>
      <c r="H4254" s="107" t="s">
        <v>11815</v>
      </c>
      <c r="I4254" s="107" t="s">
        <v>14726</v>
      </c>
    </row>
    <row r="4255" spans="5:9" ht="15" x14ac:dyDescent="0.25">
      <c r="E4255">
        <v>104519</v>
      </c>
      <c r="F4255" t="s">
        <v>22540</v>
      </c>
      <c r="H4255" s="107" t="s">
        <v>11816</v>
      </c>
      <c r="I4255" s="107" t="s">
        <v>11817</v>
      </c>
    </row>
    <row r="4256" spans="5:9" ht="15" x14ac:dyDescent="0.25">
      <c r="E4256">
        <v>104520</v>
      </c>
      <c r="F4256" t="s">
        <v>22541</v>
      </c>
      <c r="H4256" s="107" t="s">
        <v>11818</v>
      </c>
      <c r="I4256" s="107" t="s">
        <v>11707</v>
      </c>
    </row>
    <row r="4257" spans="5:9" ht="15" x14ac:dyDescent="0.25">
      <c r="E4257">
        <v>104521</v>
      </c>
      <c r="F4257" t="s">
        <v>22542</v>
      </c>
      <c r="H4257" s="107" t="s">
        <v>11819</v>
      </c>
      <c r="I4257" s="107" t="s">
        <v>11708</v>
      </c>
    </row>
    <row r="4258" spans="5:9" ht="15" x14ac:dyDescent="0.25">
      <c r="E4258">
        <v>104522</v>
      </c>
      <c r="F4258" t="s">
        <v>22543</v>
      </c>
      <c r="H4258" s="107" t="s">
        <v>11820</v>
      </c>
      <c r="I4258" s="107" t="s">
        <v>11709</v>
      </c>
    </row>
    <row r="4259" spans="5:9" ht="15" x14ac:dyDescent="0.25">
      <c r="E4259">
        <v>104523</v>
      </c>
      <c r="F4259" t="s">
        <v>22544</v>
      </c>
      <c r="H4259" s="107" t="s">
        <v>11821</v>
      </c>
      <c r="I4259" s="107" t="s">
        <v>11822</v>
      </c>
    </row>
    <row r="4260" spans="5:9" ht="15" x14ac:dyDescent="0.25">
      <c r="E4260">
        <v>104524</v>
      </c>
      <c r="F4260" t="s">
        <v>22545</v>
      </c>
      <c r="H4260" s="107" t="s">
        <v>11823</v>
      </c>
      <c r="I4260" s="107" t="s">
        <v>11824</v>
      </c>
    </row>
    <row r="4261" spans="5:9" ht="15" x14ac:dyDescent="0.25">
      <c r="E4261">
        <v>104525</v>
      </c>
      <c r="F4261" t="s">
        <v>22546</v>
      </c>
      <c r="H4261" s="107" t="s">
        <v>11825</v>
      </c>
      <c r="I4261" s="107" t="s">
        <v>11826</v>
      </c>
    </row>
    <row r="4262" spans="5:9" ht="15" x14ac:dyDescent="0.25">
      <c r="E4262">
        <v>104526</v>
      </c>
      <c r="F4262" t="s">
        <v>22547</v>
      </c>
      <c r="H4262" s="107" t="s">
        <v>11827</v>
      </c>
      <c r="I4262" s="107" t="s">
        <v>11828</v>
      </c>
    </row>
    <row r="4263" spans="5:9" ht="15" x14ac:dyDescent="0.25">
      <c r="E4263">
        <v>104527</v>
      </c>
      <c r="F4263" t="s">
        <v>22548</v>
      </c>
      <c r="H4263" s="107" t="s">
        <v>11829</v>
      </c>
      <c r="I4263" s="107" t="s">
        <v>11830</v>
      </c>
    </row>
    <row r="4264" spans="5:9" ht="15" x14ac:dyDescent="0.25">
      <c r="E4264">
        <v>104528</v>
      </c>
      <c r="F4264" t="s">
        <v>22549</v>
      </c>
      <c r="H4264" s="107" t="s">
        <v>11831</v>
      </c>
      <c r="I4264" s="107" t="s">
        <v>11832</v>
      </c>
    </row>
    <row r="4265" spans="5:9" ht="15" x14ac:dyDescent="0.25">
      <c r="E4265">
        <v>104529</v>
      </c>
      <c r="F4265" t="s">
        <v>23969</v>
      </c>
      <c r="H4265" s="107" t="s">
        <v>11833</v>
      </c>
      <c r="I4265" s="107" t="s">
        <v>11834</v>
      </c>
    </row>
    <row r="4266" spans="5:9" ht="15" x14ac:dyDescent="0.25">
      <c r="E4266">
        <v>104530</v>
      </c>
      <c r="F4266" t="s">
        <v>22550</v>
      </c>
      <c r="H4266" s="107" t="s">
        <v>11835</v>
      </c>
      <c r="I4266" s="107" t="s">
        <v>11836</v>
      </c>
    </row>
    <row r="4267" spans="5:9" ht="15" x14ac:dyDescent="0.25">
      <c r="E4267">
        <v>104531</v>
      </c>
      <c r="F4267" t="s">
        <v>22551</v>
      </c>
      <c r="H4267" s="107" t="s">
        <v>11837</v>
      </c>
      <c r="I4267" s="107" t="s">
        <v>14727</v>
      </c>
    </row>
    <row r="4268" spans="5:9" ht="15" x14ac:dyDescent="0.25">
      <c r="E4268">
        <v>104532</v>
      </c>
      <c r="F4268" t="s">
        <v>22552</v>
      </c>
      <c r="H4268" s="107" t="s">
        <v>11838</v>
      </c>
      <c r="I4268" s="107" t="s">
        <v>14728</v>
      </c>
    </row>
    <row r="4269" spans="5:9" ht="15" x14ac:dyDescent="0.25">
      <c r="E4269">
        <v>104533</v>
      </c>
      <c r="F4269" t="s">
        <v>22553</v>
      </c>
      <c r="H4269" s="107" t="s">
        <v>11839</v>
      </c>
      <c r="I4269" s="107" t="s">
        <v>11840</v>
      </c>
    </row>
    <row r="4270" spans="5:9" ht="15" x14ac:dyDescent="0.25">
      <c r="E4270">
        <v>104534</v>
      </c>
      <c r="F4270" t="s">
        <v>22554</v>
      </c>
      <c r="H4270" s="107" t="s">
        <v>11841</v>
      </c>
      <c r="I4270" s="107" t="s">
        <v>14729</v>
      </c>
    </row>
    <row r="4271" spans="5:9" ht="15" x14ac:dyDescent="0.25">
      <c r="E4271">
        <v>104535</v>
      </c>
      <c r="F4271" t="s">
        <v>22555</v>
      </c>
      <c r="H4271" s="107" t="s">
        <v>11842</v>
      </c>
      <c r="I4271" s="107" t="s">
        <v>14730</v>
      </c>
    </row>
    <row r="4272" spans="5:9" ht="15" x14ac:dyDescent="0.25">
      <c r="E4272">
        <v>104536</v>
      </c>
      <c r="F4272" t="s">
        <v>22556</v>
      </c>
      <c r="H4272" s="107" t="s">
        <v>11843</v>
      </c>
      <c r="I4272" s="107" t="s">
        <v>14731</v>
      </c>
    </row>
    <row r="4273" spans="5:9" ht="15" x14ac:dyDescent="0.25">
      <c r="E4273">
        <v>104537</v>
      </c>
      <c r="F4273" t="s">
        <v>22557</v>
      </c>
      <c r="H4273" s="107" t="s">
        <v>11844</v>
      </c>
      <c r="I4273" s="107" t="s">
        <v>14732</v>
      </c>
    </row>
    <row r="4274" spans="5:9" ht="15" x14ac:dyDescent="0.25">
      <c r="E4274">
        <v>104538</v>
      </c>
      <c r="F4274" t="s">
        <v>22558</v>
      </c>
      <c r="H4274" s="107" t="s">
        <v>11845</v>
      </c>
      <c r="I4274" s="107" t="s">
        <v>14733</v>
      </c>
    </row>
    <row r="4275" spans="5:9" ht="15" x14ac:dyDescent="0.25">
      <c r="E4275">
        <v>104539</v>
      </c>
      <c r="F4275" t="s">
        <v>2678</v>
      </c>
      <c r="H4275" s="107" t="s">
        <v>11846</v>
      </c>
      <c r="I4275" s="107" t="s">
        <v>14734</v>
      </c>
    </row>
    <row r="4276" spans="5:9" ht="15" x14ac:dyDescent="0.25">
      <c r="E4276">
        <v>104540</v>
      </c>
      <c r="F4276" t="s">
        <v>22559</v>
      </c>
      <c r="H4276" s="107" t="s">
        <v>11847</v>
      </c>
      <c r="I4276" s="107" t="s">
        <v>14735</v>
      </c>
    </row>
    <row r="4277" spans="5:9" ht="15" x14ac:dyDescent="0.25">
      <c r="E4277">
        <v>104541</v>
      </c>
      <c r="F4277" t="s">
        <v>11532</v>
      </c>
      <c r="H4277" s="107" t="s">
        <v>11848</v>
      </c>
      <c r="I4277" s="107" t="s">
        <v>11849</v>
      </c>
    </row>
    <row r="4278" spans="5:9" ht="15" x14ac:dyDescent="0.25">
      <c r="E4278">
        <v>104542</v>
      </c>
      <c r="F4278" t="s">
        <v>11532</v>
      </c>
      <c r="H4278" s="107" t="s">
        <v>11850</v>
      </c>
      <c r="I4278" s="107" t="s">
        <v>11851</v>
      </c>
    </row>
    <row r="4279" spans="5:9" ht="15" x14ac:dyDescent="0.25">
      <c r="E4279">
        <v>104543</v>
      </c>
      <c r="F4279" t="s">
        <v>22560</v>
      </c>
      <c r="H4279" s="107" t="s">
        <v>11852</v>
      </c>
      <c r="I4279" s="107" t="s">
        <v>11853</v>
      </c>
    </row>
    <row r="4280" spans="5:9" ht="15" x14ac:dyDescent="0.25">
      <c r="E4280">
        <v>104544</v>
      </c>
      <c r="F4280" t="s">
        <v>22561</v>
      </c>
      <c r="H4280" s="107" t="s">
        <v>11854</v>
      </c>
      <c r="I4280" s="107" t="s">
        <v>11855</v>
      </c>
    </row>
    <row r="4281" spans="5:9" ht="15" x14ac:dyDescent="0.25">
      <c r="E4281">
        <v>104545</v>
      </c>
      <c r="F4281" t="s">
        <v>22562</v>
      </c>
      <c r="H4281" s="107" t="s">
        <v>11856</v>
      </c>
      <c r="I4281" s="107" t="s">
        <v>11857</v>
      </c>
    </row>
    <row r="4282" spans="5:9" ht="15" x14ac:dyDescent="0.25">
      <c r="E4282">
        <v>104546</v>
      </c>
      <c r="F4282" t="s">
        <v>2685</v>
      </c>
      <c r="H4282" s="107" t="s">
        <v>11858</v>
      </c>
      <c r="I4282" s="107" t="s">
        <v>11859</v>
      </c>
    </row>
    <row r="4283" spans="5:9" ht="15" x14ac:dyDescent="0.25">
      <c r="E4283">
        <v>104547</v>
      </c>
      <c r="F4283" t="s">
        <v>22563</v>
      </c>
      <c r="H4283" s="107" t="s">
        <v>11860</v>
      </c>
      <c r="I4283" s="107" t="s">
        <v>11861</v>
      </c>
    </row>
    <row r="4284" spans="5:9" ht="15" x14ac:dyDescent="0.25">
      <c r="E4284">
        <v>104548</v>
      </c>
      <c r="F4284" t="s">
        <v>22564</v>
      </c>
      <c r="H4284" s="107" t="s">
        <v>11862</v>
      </c>
      <c r="I4284" s="107" t="s">
        <v>11863</v>
      </c>
    </row>
    <row r="4285" spans="5:9" ht="15" x14ac:dyDescent="0.25">
      <c r="E4285">
        <v>104549</v>
      </c>
      <c r="F4285" t="s">
        <v>22565</v>
      </c>
      <c r="H4285" s="107" t="s">
        <v>11864</v>
      </c>
      <c r="I4285" s="107" t="s">
        <v>11865</v>
      </c>
    </row>
    <row r="4286" spans="5:9" ht="15" x14ac:dyDescent="0.25">
      <c r="E4286">
        <v>104550</v>
      </c>
      <c r="F4286" t="s">
        <v>11533</v>
      </c>
      <c r="H4286" s="107" t="s">
        <v>11866</v>
      </c>
      <c r="I4286" s="107" t="s">
        <v>11867</v>
      </c>
    </row>
    <row r="4287" spans="5:9" ht="15" x14ac:dyDescent="0.25">
      <c r="E4287">
        <v>104551</v>
      </c>
      <c r="F4287" t="s">
        <v>22566</v>
      </c>
      <c r="H4287" s="107" t="s">
        <v>11868</v>
      </c>
      <c r="I4287" s="107" t="s">
        <v>11869</v>
      </c>
    </row>
    <row r="4288" spans="5:9" ht="15" x14ac:dyDescent="0.25">
      <c r="E4288">
        <v>104552</v>
      </c>
      <c r="F4288" t="s">
        <v>22567</v>
      </c>
      <c r="H4288" s="107" t="s">
        <v>11870</v>
      </c>
      <c r="I4288" s="107" t="s">
        <v>11871</v>
      </c>
    </row>
    <row r="4289" spans="5:9" ht="15" x14ac:dyDescent="0.25">
      <c r="E4289">
        <v>104553</v>
      </c>
      <c r="F4289" t="s">
        <v>22568</v>
      </c>
      <c r="H4289" s="107" t="s">
        <v>11872</v>
      </c>
      <c r="I4289" s="107" t="s">
        <v>11873</v>
      </c>
    </row>
    <row r="4290" spans="5:9" ht="15" x14ac:dyDescent="0.25">
      <c r="E4290">
        <v>104554</v>
      </c>
      <c r="F4290" t="s">
        <v>22569</v>
      </c>
      <c r="H4290" s="107" t="s">
        <v>11874</v>
      </c>
      <c r="I4290" s="107" t="s">
        <v>11875</v>
      </c>
    </row>
    <row r="4291" spans="5:9" ht="15" x14ac:dyDescent="0.25">
      <c r="E4291">
        <v>104555</v>
      </c>
      <c r="F4291" t="s">
        <v>11412</v>
      </c>
      <c r="H4291" s="107" t="s">
        <v>11876</v>
      </c>
      <c r="I4291" s="107" t="s">
        <v>11877</v>
      </c>
    </row>
    <row r="4292" spans="5:9" ht="15" x14ac:dyDescent="0.25">
      <c r="E4292">
        <v>104556</v>
      </c>
      <c r="F4292" t="s">
        <v>22570</v>
      </c>
      <c r="H4292" s="107" t="s">
        <v>11878</v>
      </c>
      <c r="I4292" s="107" t="s">
        <v>11879</v>
      </c>
    </row>
    <row r="4293" spans="5:9" ht="15" x14ac:dyDescent="0.25">
      <c r="E4293">
        <v>104557</v>
      </c>
      <c r="F4293" t="s">
        <v>22571</v>
      </c>
      <c r="H4293" s="107" t="s">
        <v>11880</v>
      </c>
      <c r="I4293" s="107" t="s">
        <v>11881</v>
      </c>
    </row>
    <row r="4294" spans="5:9" ht="15" x14ac:dyDescent="0.25">
      <c r="E4294">
        <v>104558</v>
      </c>
      <c r="F4294" t="s">
        <v>22572</v>
      </c>
      <c r="H4294" s="107" t="s">
        <v>11882</v>
      </c>
      <c r="I4294" s="107" t="s">
        <v>14736</v>
      </c>
    </row>
    <row r="4295" spans="5:9" ht="15" x14ac:dyDescent="0.25">
      <c r="E4295">
        <v>104559</v>
      </c>
      <c r="F4295" t="s">
        <v>22573</v>
      </c>
      <c r="H4295" s="107" t="s">
        <v>11883</v>
      </c>
      <c r="I4295" s="107" t="s">
        <v>14737</v>
      </c>
    </row>
    <row r="4296" spans="5:9" ht="15" x14ac:dyDescent="0.25">
      <c r="E4296">
        <v>104560</v>
      </c>
      <c r="F4296" t="s">
        <v>22574</v>
      </c>
      <c r="H4296" s="107" t="s">
        <v>11884</v>
      </c>
      <c r="I4296" s="107" t="s">
        <v>14738</v>
      </c>
    </row>
    <row r="4297" spans="5:9" ht="15" x14ac:dyDescent="0.25">
      <c r="E4297">
        <v>104561</v>
      </c>
      <c r="F4297" t="s">
        <v>22575</v>
      </c>
      <c r="H4297" s="107" t="s">
        <v>11885</v>
      </c>
      <c r="I4297" s="107" t="s">
        <v>14739</v>
      </c>
    </row>
    <row r="4298" spans="5:9" ht="15" x14ac:dyDescent="0.25">
      <c r="E4298">
        <v>104562</v>
      </c>
      <c r="F4298" t="s">
        <v>22576</v>
      </c>
      <c r="H4298" s="107" t="s">
        <v>11886</v>
      </c>
      <c r="I4298" s="107" t="s">
        <v>14740</v>
      </c>
    </row>
    <row r="4299" spans="5:9" ht="15" x14ac:dyDescent="0.25">
      <c r="E4299">
        <v>104563</v>
      </c>
      <c r="F4299" t="s">
        <v>22577</v>
      </c>
      <c r="H4299" s="107" t="s">
        <v>11887</v>
      </c>
      <c r="I4299" s="107" t="s">
        <v>14741</v>
      </c>
    </row>
    <row r="4300" spans="5:9" ht="15" x14ac:dyDescent="0.25">
      <c r="E4300">
        <v>104564</v>
      </c>
      <c r="F4300" t="s">
        <v>22578</v>
      </c>
      <c r="H4300" s="107" t="s">
        <v>11888</v>
      </c>
      <c r="I4300" s="107" t="s">
        <v>14742</v>
      </c>
    </row>
    <row r="4301" spans="5:9" ht="15" x14ac:dyDescent="0.25">
      <c r="E4301">
        <v>104565</v>
      </c>
      <c r="F4301" t="s">
        <v>22579</v>
      </c>
      <c r="H4301" s="107" t="s">
        <v>11889</v>
      </c>
      <c r="I4301" s="107" t="s">
        <v>14743</v>
      </c>
    </row>
    <row r="4302" spans="5:9" ht="15" x14ac:dyDescent="0.25">
      <c r="E4302">
        <v>104566</v>
      </c>
      <c r="F4302" t="s">
        <v>23970</v>
      </c>
      <c r="H4302" s="107" t="s">
        <v>11890</v>
      </c>
      <c r="I4302" s="107" t="s">
        <v>14744</v>
      </c>
    </row>
    <row r="4303" spans="5:9" ht="15" x14ac:dyDescent="0.25">
      <c r="E4303">
        <v>104567</v>
      </c>
      <c r="F4303" t="s">
        <v>23971</v>
      </c>
      <c r="H4303" s="107" t="s">
        <v>11891</v>
      </c>
      <c r="I4303" s="107" t="s">
        <v>14745</v>
      </c>
    </row>
    <row r="4304" spans="5:9" ht="15" x14ac:dyDescent="0.25">
      <c r="E4304">
        <v>104568</v>
      </c>
      <c r="F4304" t="s">
        <v>23962</v>
      </c>
      <c r="H4304" s="107" t="s">
        <v>11892</v>
      </c>
      <c r="I4304" s="107" t="s">
        <v>14746</v>
      </c>
    </row>
    <row r="4305" spans="5:9" ht="15" x14ac:dyDescent="0.25">
      <c r="E4305">
        <v>104569</v>
      </c>
      <c r="F4305" t="s">
        <v>23972</v>
      </c>
      <c r="H4305" s="107" t="s">
        <v>11893</v>
      </c>
      <c r="I4305" s="107" t="s">
        <v>14747</v>
      </c>
    </row>
    <row r="4306" spans="5:9" ht="15" x14ac:dyDescent="0.25">
      <c r="E4306">
        <v>104570</v>
      </c>
      <c r="F4306" t="s">
        <v>22580</v>
      </c>
      <c r="H4306" s="107" t="s">
        <v>11894</v>
      </c>
      <c r="I4306" s="107" t="s">
        <v>14748</v>
      </c>
    </row>
    <row r="4307" spans="5:9" ht="15" x14ac:dyDescent="0.25">
      <c r="E4307">
        <v>104571</v>
      </c>
      <c r="F4307" t="s">
        <v>22581</v>
      </c>
      <c r="H4307" s="107" t="s">
        <v>11895</v>
      </c>
      <c r="I4307" s="107" t="s">
        <v>14749</v>
      </c>
    </row>
    <row r="4308" spans="5:9" ht="15" x14ac:dyDescent="0.25">
      <c r="E4308">
        <v>104572</v>
      </c>
      <c r="F4308" t="s">
        <v>22582</v>
      </c>
      <c r="H4308" s="107" t="s">
        <v>11896</v>
      </c>
      <c r="I4308" s="107" t="s">
        <v>14750</v>
      </c>
    </row>
    <row r="4309" spans="5:9" ht="15" x14ac:dyDescent="0.25">
      <c r="E4309">
        <v>104573</v>
      </c>
      <c r="F4309" t="s">
        <v>22583</v>
      </c>
      <c r="H4309" s="107" t="s">
        <v>11897</v>
      </c>
      <c r="I4309" s="107" t="s">
        <v>14751</v>
      </c>
    </row>
    <row r="4310" spans="5:9" ht="15" x14ac:dyDescent="0.25">
      <c r="E4310">
        <v>104574</v>
      </c>
      <c r="F4310" t="s">
        <v>22584</v>
      </c>
      <c r="H4310" s="107" t="s">
        <v>11898</v>
      </c>
      <c r="I4310" s="107" t="s">
        <v>14752</v>
      </c>
    </row>
    <row r="4311" spans="5:9" ht="15" x14ac:dyDescent="0.25">
      <c r="E4311">
        <v>104575</v>
      </c>
      <c r="F4311" t="s">
        <v>22585</v>
      </c>
      <c r="H4311" s="107" t="s">
        <v>11899</v>
      </c>
      <c r="I4311" s="107" t="s">
        <v>14753</v>
      </c>
    </row>
    <row r="4312" spans="5:9" ht="15" x14ac:dyDescent="0.25">
      <c r="E4312">
        <v>104576</v>
      </c>
      <c r="F4312" t="s">
        <v>22586</v>
      </c>
      <c r="H4312" s="107" t="s">
        <v>11900</v>
      </c>
      <c r="I4312" s="107" t="s">
        <v>14754</v>
      </c>
    </row>
    <row r="4313" spans="5:9" ht="15" x14ac:dyDescent="0.25">
      <c r="E4313">
        <v>104577</v>
      </c>
      <c r="F4313" t="s">
        <v>22587</v>
      </c>
      <c r="H4313" s="107" t="s">
        <v>11901</v>
      </c>
      <c r="I4313" s="107" t="s">
        <v>14755</v>
      </c>
    </row>
    <row r="4314" spans="5:9" ht="15" x14ac:dyDescent="0.25">
      <c r="E4314">
        <v>104578</v>
      </c>
      <c r="F4314" t="s">
        <v>23973</v>
      </c>
      <c r="H4314" s="107" t="s">
        <v>11902</v>
      </c>
      <c r="I4314" s="107" t="s">
        <v>14756</v>
      </c>
    </row>
    <row r="4315" spans="5:9" ht="15" x14ac:dyDescent="0.25">
      <c r="E4315">
        <v>104579</v>
      </c>
      <c r="F4315" t="s">
        <v>22588</v>
      </c>
      <c r="H4315" s="107" t="s">
        <v>11903</v>
      </c>
      <c r="I4315" s="107" t="s">
        <v>14757</v>
      </c>
    </row>
    <row r="4316" spans="5:9" ht="15" x14ac:dyDescent="0.25">
      <c r="E4316">
        <v>104580</v>
      </c>
      <c r="F4316" t="s">
        <v>22589</v>
      </c>
      <c r="H4316" s="107" t="s">
        <v>11904</v>
      </c>
      <c r="I4316" s="107" t="s">
        <v>14758</v>
      </c>
    </row>
    <row r="4317" spans="5:9" ht="15" x14ac:dyDescent="0.25">
      <c r="E4317">
        <v>104581</v>
      </c>
      <c r="F4317" t="s">
        <v>22590</v>
      </c>
      <c r="H4317" s="107" t="s">
        <v>11905</v>
      </c>
      <c r="I4317" s="107" t="s">
        <v>14759</v>
      </c>
    </row>
    <row r="4318" spans="5:9" ht="15" x14ac:dyDescent="0.25">
      <c r="E4318">
        <v>104582</v>
      </c>
      <c r="F4318" t="s">
        <v>22591</v>
      </c>
      <c r="H4318" s="107" t="s">
        <v>11906</v>
      </c>
      <c r="I4318" s="107" t="s">
        <v>14760</v>
      </c>
    </row>
    <row r="4319" spans="5:9" ht="15" x14ac:dyDescent="0.25">
      <c r="E4319">
        <v>104583</v>
      </c>
      <c r="F4319" t="s">
        <v>22592</v>
      </c>
      <c r="H4319" s="107" t="s">
        <v>11907</v>
      </c>
      <c r="I4319" s="107" t="s">
        <v>14761</v>
      </c>
    </row>
    <row r="4320" spans="5:9" ht="15" x14ac:dyDescent="0.25">
      <c r="E4320">
        <v>104584</v>
      </c>
      <c r="F4320" t="s">
        <v>22593</v>
      </c>
      <c r="H4320" s="107" t="s">
        <v>11908</v>
      </c>
      <c r="I4320" s="107" t="s">
        <v>14762</v>
      </c>
    </row>
    <row r="4321" spans="5:9" ht="15" x14ac:dyDescent="0.25">
      <c r="E4321">
        <v>104585</v>
      </c>
      <c r="F4321" t="s">
        <v>22594</v>
      </c>
      <c r="H4321" s="107" t="s">
        <v>11909</v>
      </c>
      <c r="I4321" s="107" t="s">
        <v>14763</v>
      </c>
    </row>
    <row r="4322" spans="5:9" ht="15" x14ac:dyDescent="0.25">
      <c r="E4322">
        <v>104586</v>
      </c>
      <c r="F4322" t="s">
        <v>22595</v>
      </c>
      <c r="H4322" s="107" t="s">
        <v>11910</v>
      </c>
      <c r="I4322" s="107" t="s">
        <v>14764</v>
      </c>
    </row>
    <row r="4323" spans="5:9" ht="15" x14ac:dyDescent="0.25">
      <c r="E4323">
        <v>104587</v>
      </c>
      <c r="F4323" t="s">
        <v>23974</v>
      </c>
      <c r="H4323" s="107" t="s">
        <v>11911</v>
      </c>
      <c r="I4323" s="107" t="s">
        <v>11912</v>
      </c>
    </row>
    <row r="4324" spans="5:9" ht="15" x14ac:dyDescent="0.25">
      <c r="E4324">
        <v>104588</v>
      </c>
      <c r="F4324" t="s">
        <v>23975</v>
      </c>
      <c r="H4324" s="107" t="s">
        <v>11913</v>
      </c>
      <c r="I4324" s="107" t="s">
        <v>11914</v>
      </c>
    </row>
    <row r="4325" spans="5:9" ht="15" x14ac:dyDescent="0.25">
      <c r="E4325">
        <v>104589</v>
      </c>
      <c r="F4325" t="s">
        <v>23976</v>
      </c>
      <c r="H4325" s="107" t="s">
        <v>11915</v>
      </c>
      <c r="I4325" s="107" t="s">
        <v>11916</v>
      </c>
    </row>
    <row r="4326" spans="5:9" ht="15" x14ac:dyDescent="0.25">
      <c r="E4326">
        <v>104590</v>
      </c>
      <c r="F4326" t="s">
        <v>22596</v>
      </c>
      <c r="H4326" s="107" t="s">
        <v>11917</v>
      </c>
      <c r="I4326" s="107" t="s">
        <v>11918</v>
      </c>
    </row>
    <row r="4327" spans="5:9" ht="15" x14ac:dyDescent="0.25">
      <c r="E4327">
        <v>104591</v>
      </c>
      <c r="F4327" t="s">
        <v>22597</v>
      </c>
      <c r="H4327" s="107" t="s">
        <v>11919</v>
      </c>
      <c r="I4327" s="107" t="s">
        <v>11920</v>
      </c>
    </row>
    <row r="4328" spans="5:9" ht="15" x14ac:dyDescent="0.25">
      <c r="E4328">
        <v>104592</v>
      </c>
      <c r="F4328" t="s">
        <v>22598</v>
      </c>
      <c r="H4328" s="107" t="s">
        <v>11921</v>
      </c>
      <c r="I4328" s="107" t="s">
        <v>11869</v>
      </c>
    </row>
    <row r="4329" spans="5:9" ht="15" x14ac:dyDescent="0.25">
      <c r="E4329">
        <v>104593</v>
      </c>
      <c r="F4329" t="s">
        <v>22599</v>
      </c>
      <c r="H4329" s="107" t="s">
        <v>11922</v>
      </c>
      <c r="I4329" s="107" t="s">
        <v>11923</v>
      </c>
    </row>
    <row r="4330" spans="5:9" ht="15" x14ac:dyDescent="0.25">
      <c r="E4330">
        <v>104594</v>
      </c>
      <c r="F4330" t="s">
        <v>22600</v>
      </c>
      <c r="H4330" s="107" t="s">
        <v>11924</v>
      </c>
      <c r="I4330" s="107" t="s">
        <v>11925</v>
      </c>
    </row>
    <row r="4331" spans="5:9" ht="15" x14ac:dyDescent="0.25">
      <c r="E4331">
        <v>104595</v>
      </c>
      <c r="F4331" t="s">
        <v>22601</v>
      </c>
      <c r="H4331" s="107" t="s">
        <v>11926</v>
      </c>
      <c r="I4331" s="107" t="s">
        <v>11927</v>
      </c>
    </row>
    <row r="4332" spans="5:9" ht="15" x14ac:dyDescent="0.25">
      <c r="E4332">
        <v>104596</v>
      </c>
      <c r="F4332" t="s">
        <v>11534</v>
      </c>
      <c r="H4332" s="107" t="s">
        <v>11928</v>
      </c>
      <c r="I4332" s="107" t="s">
        <v>11929</v>
      </c>
    </row>
    <row r="4333" spans="5:9" ht="15" x14ac:dyDescent="0.25">
      <c r="E4333">
        <v>104597</v>
      </c>
      <c r="F4333" t="s">
        <v>22602</v>
      </c>
      <c r="H4333" s="107" t="s">
        <v>11930</v>
      </c>
      <c r="I4333" s="107" t="s">
        <v>14765</v>
      </c>
    </row>
    <row r="4334" spans="5:9" ht="15" x14ac:dyDescent="0.25">
      <c r="E4334">
        <v>104598</v>
      </c>
      <c r="F4334" t="s">
        <v>22603</v>
      </c>
      <c r="H4334" s="107" t="s">
        <v>11931</v>
      </c>
      <c r="I4334" s="107" t="s">
        <v>11932</v>
      </c>
    </row>
    <row r="4335" spans="5:9" ht="15" x14ac:dyDescent="0.25">
      <c r="E4335">
        <v>104599</v>
      </c>
      <c r="F4335" t="s">
        <v>22604</v>
      </c>
      <c r="H4335" s="107" t="s">
        <v>11933</v>
      </c>
      <c r="I4335" s="107" t="s">
        <v>11934</v>
      </c>
    </row>
    <row r="4336" spans="5:9" ht="15" x14ac:dyDescent="0.25">
      <c r="E4336">
        <v>104600</v>
      </c>
      <c r="F4336" t="s">
        <v>22605</v>
      </c>
      <c r="H4336" s="107" t="s">
        <v>11935</v>
      </c>
      <c r="I4336" s="107" t="s">
        <v>11936</v>
      </c>
    </row>
    <row r="4337" spans="5:9" ht="15" x14ac:dyDescent="0.25">
      <c r="E4337">
        <v>104601</v>
      </c>
      <c r="F4337" t="s">
        <v>22606</v>
      </c>
      <c r="H4337" s="107" t="s">
        <v>11937</v>
      </c>
      <c r="I4337" s="107" t="s">
        <v>11938</v>
      </c>
    </row>
    <row r="4338" spans="5:9" ht="15" x14ac:dyDescent="0.25">
      <c r="E4338">
        <v>104602</v>
      </c>
      <c r="F4338" t="s">
        <v>22607</v>
      </c>
      <c r="H4338" s="107" t="s">
        <v>11939</v>
      </c>
      <c r="I4338" s="107" t="s">
        <v>11940</v>
      </c>
    </row>
    <row r="4339" spans="5:9" ht="15" x14ac:dyDescent="0.25">
      <c r="E4339">
        <v>104603</v>
      </c>
      <c r="F4339" t="s">
        <v>22608</v>
      </c>
      <c r="H4339" s="107" t="s">
        <v>11941</v>
      </c>
      <c r="I4339" s="107" t="s">
        <v>11942</v>
      </c>
    </row>
    <row r="4340" spans="5:9" ht="15" x14ac:dyDescent="0.25">
      <c r="E4340">
        <v>104604</v>
      </c>
      <c r="F4340" t="s">
        <v>22609</v>
      </c>
      <c r="H4340" s="107" t="s">
        <v>11943</v>
      </c>
      <c r="I4340" s="107" t="s">
        <v>11923</v>
      </c>
    </row>
    <row r="4341" spans="5:9" ht="15" x14ac:dyDescent="0.25">
      <c r="E4341">
        <v>104605</v>
      </c>
      <c r="F4341" t="s">
        <v>23977</v>
      </c>
      <c r="H4341" s="107" t="s">
        <v>11944</v>
      </c>
      <c r="I4341" s="107" t="s">
        <v>11916</v>
      </c>
    </row>
    <row r="4342" spans="5:9" ht="15" x14ac:dyDescent="0.25">
      <c r="E4342">
        <v>104606</v>
      </c>
      <c r="F4342" t="s">
        <v>22610</v>
      </c>
      <c r="H4342" s="107" t="s">
        <v>11945</v>
      </c>
      <c r="I4342" s="107" t="s">
        <v>11946</v>
      </c>
    </row>
    <row r="4343" spans="5:9" ht="15" x14ac:dyDescent="0.25">
      <c r="E4343">
        <v>104607</v>
      </c>
      <c r="F4343" t="s">
        <v>22611</v>
      </c>
      <c r="H4343" s="107" t="s">
        <v>11947</v>
      </c>
      <c r="I4343" s="107" t="s">
        <v>11920</v>
      </c>
    </row>
    <row r="4344" spans="5:9" ht="15" x14ac:dyDescent="0.25">
      <c r="E4344">
        <v>104608</v>
      </c>
      <c r="F4344" t="s">
        <v>22612</v>
      </c>
      <c r="H4344" s="107" t="s">
        <v>11948</v>
      </c>
      <c r="I4344" s="107" t="s">
        <v>11949</v>
      </c>
    </row>
    <row r="4345" spans="5:9" ht="15" x14ac:dyDescent="0.25">
      <c r="E4345">
        <v>104609</v>
      </c>
      <c r="F4345" t="s">
        <v>18847</v>
      </c>
      <c r="H4345" s="107" t="s">
        <v>11950</v>
      </c>
      <c r="I4345" s="107" t="s">
        <v>11927</v>
      </c>
    </row>
    <row r="4346" spans="5:9" ht="15" x14ac:dyDescent="0.25">
      <c r="E4346">
        <v>104610</v>
      </c>
      <c r="F4346" t="s">
        <v>18848</v>
      </c>
      <c r="H4346" s="107" t="s">
        <v>11951</v>
      </c>
      <c r="I4346" s="107" t="s">
        <v>11952</v>
      </c>
    </row>
    <row r="4347" spans="5:9" ht="15" x14ac:dyDescent="0.25">
      <c r="E4347">
        <v>104611</v>
      </c>
      <c r="F4347" t="s">
        <v>22613</v>
      </c>
      <c r="H4347" s="107" t="s">
        <v>11953</v>
      </c>
      <c r="I4347" s="107" t="s">
        <v>11918</v>
      </c>
    </row>
    <row r="4348" spans="5:9" ht="15" x14ac:dyDescent="0.25">
      <c r="E4348">
        <v>104612</v>
      </c>
      <c r="F4348" t="s">
        <v>23978</v>
      </c>
      <c r="H4348" s="107" t="s">
        <v>11954</v>
      </c>
      <c r="I4348" s="107" t="s">
        <v>11925</v>
      </c>
    </row>
    <row r="4349" spans="5:9" ht="15" x14ac:dyDescent="0.25">
      <c r="E4349">
        <v>104613</v>
      </c>
      <c r="F4349" t="s">
        <v>23979</v>
      </c>
      <c r="H4349" s="107" t="s">
        <v>11955</v>
      </c>
      <c r="I4349" s="107" t="s">
        <v>11956</v>
      </c>
    </row>
    <row r="4350" spans="5:9" ht="15" x14ac:dyDescent="0.25">
      <c r="E4350">
        <v>104614</v>
      </c>
      <c r="F4350" t="s">
        <v>23980</v>
      </c>
      <c r="H4350" s="107" t="s">
        <v>11957</v>
      </c>
      <c r="I4350" s="107" t="s">
        <v>11958</v>
      </c>
    </row>
    <row r="4351" spans="5:9" ht="15" x14ac:dyDescent="0.25">
      <c r="E4351">
        <v>104615</v>
      </c>
      <c r="F4351" t="s">
        <v>23981</v>
      </c>
      <c r="H4351" s="107" t="s">
        <v>11959</v>
      </c>
      <c r="I4351" s="107" t="s">
        <v>11960</v>
      </c>
    </row>
    <row r="4352" spans="5:9" ht="15" x14ac:dyDescent="0.25">
      <c r="E4352">
        <v>104629</v>
      </c>
      <c r="F4352" t="s">
        <v>22614</v>
      </c>
      <c r="H4352" s="107" t="s">
        <v>11961</v>
      </c>
      <c r="I4352" s="107" t="s">
        <v>11962</v>
      </c>
    </row>
    <row r="4353" spans="5:9" ht="15" x14ac:dyDescent="0.25">
      <c r="E4353">
        <v>104630</v>
      </c>
      <c r="F4353" t="s">
        <v>22615</v>
      </c>
      <c r="H4353" s="107" t="s">
        <v>11963</v>
      </c>
      <c r="I4353" s="107" t="s">
        <v>11964</v>
      </c>
    </row>
    <row r="4354" spans="5:9" ht="15" x14ac:dyDescent="0.25">
      <c r="E4354">
        <v>104631</v>
      </c>
      <c r="F4354" t="s">
        <v>22616</v>
      </c>
      <c r="H4354" s="107" t="s">
        <v>11965</v>
      </c>
      <c r="I4354" s="107" t="s">
        <v>14765</v>
      </c>
    </row>
    <row r="4355" spans="5:9" ht="15" x14ac:dyDescent="0.25">
      <c r="E4355">
        <v>104632</v>
      </c>
      <c r="F4355" t="s">
        <v>22617</v>
      </c>
      <c r="H4355" s="107" t="s">
        <v>11966</v>
      </c>
      <c r="I4355" s="107" t="s">
        <v>11967</v>
      </c>
    </row>
    <row r="4356" spans="5:9" ht="15" x14ac:dyDescent="0.25">
      <c r="E4356">
        <v>104633</v>
      </c>
      <c r="F4356" t="s">
        <v>22618</v>
      </c>
      <c r="H4356" s="107" t="s">
        <v>11968</v>
      </c>
      <c r="I4356" s="107" t="s">
        <v>11969</v>
      </c>
    </row>
    <row r="4357" spans="5:9" ht="15" x14ac:dyDescent="0.25">
      <c r="E4357">
        <v>104634</v>
      </c>
      <c r="F4357" t="s">
        <v>22619</v>
      </c>
      <c r="H4357" s="107" t="s">
        <v>11970</v>
      </c>
      <c r="I4357" s="107" t="s">
        <v>11971</v>
      </c>
    </row>
    <row r="4358" spans="5:9" ht="15" x14ac:dyDescent="0.25">
      <c r="E4358">
        <v>104635</v>
      </c>
      <c r="F4358" t="s">
        <v>22620</v>
      </c>
      <c r="H4358" s="107" t="s">
        <v>11972</v>
      </c>
      <c r="I4358" s="107" t="s">
        <v>11973</v>
      </c>
    </row>
    <row r="4359" spans="5:9" ht="15" x14ac:dyDescent="0.25">
      <c r="E4359">
        <v>104636</v>
      </c>
      <c r="F4359" t="s">
        <v>23982</v>
      </c>
      <c r="H4359" s="107" t="s">
        <v>11974</v>
      </c>
      <c r="I4359" s="107" t="s">
        <v>11969</v>
      </c>
    </row>
    <row r="4360" spans="5:9" ht="15" x14ac:dyDescent="0.25">
      <c r="E4360">
        <v>104637</v>
      </c>
      <c r="F4360" t="s">
        <v>23983</v>
      </c>
      <c r="H4360" s="107" t="s">
        <v>11975</v>
      </c>
      <c r="I4360" s="107" t="s">
        <v>11976</v>
      </c>
    </row>
    <row r="4361" spans="5:9" ht="15" x14ac:dyDescent="0.25">
      <c r="E4361">
        <v>104640</v>
      </c>
      <c r="F4361" t="s">
        <v>22621</v>
      </c>
      <c r="H4361" s="107" t="s">
        <v>11977</v>
      </c>
      <c r="I4361" s="107" t="s">
        <v>14766</v>
      </c>
    </row>
    <row r="4362" spans="5:9" ht="15" x14ac:dyDescent="0.25">
      <c r="E4362">
        <v>104641</v>
      </c>
      <c r="F4362" t="s">
        <v>22622</v>
      </c>
      <c r="H4362" s="107" t="s">
        <v>11978</v>
      </c>
      <c r="I4362" s="107" t="s">
        <v>14767</v>
      </c>
    </row>
    <row r="4363" spans="5:9" ht="15" x14ac:dyDescent="0.25">
      <c r="E4363">
        <v>104642</v>
      </c>
      <c r="F4363" t="s">
        <v>22623</v>
      </c>
      <c r="H4363" s="107" t="s">
        <v>11979</v>
      </c>
      <c r="I4363" s="107" t="s">
        <v>11980</v>
      </c>
    </row>
    <row r="4364" spans="5:9" ht="15" x14ac:dyDescent="0.25">
      <c r="E4364">
        <v>104643</v>
      </c>
      <c r="F4364" t="s">
        <v>22624</v>
      </c>
      <c r="H4364" s="107" t="s">
        <v>11981</v>
      </c>
      <c r="I4364" s="107" t="s">
        <v>11982</v>
      </c>
    </row>
    <row r="4365" spans="5:9" ht="15" x14ac:dyDescent="0.25">
      <c r="E4365">
        <v>104644</v>
      </c>
      <c r="F4365" t="s">
        <v>22625</v>
      </c>
      <c r="H4365" s="107" t="s">
        <v>11983</v>
      </c>
      <c r="I4365" s="107" t="s">
        <v>11984</v>
      </c>
    </row>
    <row r="4366" spans="5:9" ht="15" x14ac:dyDescent="0.25">
      <c r="E4366">
        <v>104645</v>
      </c>
      <c r="F4366" t="s">
        <v>23984</v>
      </c>
      <c r="H4366" s="107" t="s">
        <v>11985</v>
      </c>
      <c r="I4366" s="107" t="s">
        <v>11986</v>
      </c>
    </row>
    <row r="4367" spans="5:9" ht="15" x14ac:dyDescent="0.25">
      <c r="E4367">
        <v>104646</v>
      </c>
      <c r="F4367" t="s">
        <v>22626</v>
      </c>
      <c r="H4367" s="107" t="s">
        <v>11987</v>
      </c>
      <c r="I4367" s="107" t="s">
        <v>11988</v>
      </c>
    </row>
    <row r="4368" spans="5:9" ht="15" x14ac:dyDescent="0.25">
      <c r="E4368">
        <v>104647</v>
      </c>
      <c r="F4368" t="s">
        <v>22627</v>
      </c>
      <c r="H4368" s="107" t="s">
        <v>11989</v>
      </c>
      <c r="I4368" s="107" t="s">
        <v>11990</v>
      </c>
    </row>
    <row r="4369" spans="5:9" ht="15" x14ac:dyDescent="0.25">
      <c r="E4369">
        <v>104648</v>
      </c>
      <c r="F4369" t="s">
        <v>11535</v>
      </c>
      <c r="H4369" s="107" t="s">
        <v>11991</v>
      </c>
      <c r="I4369" s="107" t="s">
        <v>14768</v>
      </c>
    </row>
    <row r="4370" spans="5:9" ht="15" x14ac:dyDescent="0.25">
      <c r="E4370">
        <v>104649</v>
      </c>
      <c r="F4370" t="s">
        <v>22628</v>
      </c>
      <c r="H4370" s="107" t="s">
        <v>11992</v>
      </c>
      <c r="I4370" s="107" t="s">
        <v>14769</v>
      </c>
    </row>
    <row r="4371" spans="5:9" ht="15" x14ac:dyDescent="0.25">
      <c r="E4371">
        <v>104650</v>
      </c>
      <c r="F4371" t="s">
        <v>22629</v>
      </c>
      <c r="H4371" s="107" t="s">
        <v>11993</v>
      </c>
      <c r="I4371" s="107" t="s">
        <v>11994</v>
      </c>
    </row>
    <row r="4372" spans="5:9" ht="15" x14ac:dyDescent="0.25">
      <c r="E4372">
        <v>104651</v>
      </c>
      <c r="F4372" t="s">
        <v>22630</v>
      </c>
      <c r="H4372" s="107" t="s">
        <v>11995</v>
      </c>
      <c r="I4372" s="107" t="s">
        <v>11996</v>
      </c>
    </row>
    <row r="4373" spans="5:9" ht="15" x14ac:dyDescent="0.25">
      <c r="E4373">
        <v>104652</v>
      </c>
      <c r="F4373" t="s">
        <v>22631</v>
      </c>
      <c r="H4373" s="107" t="s">
        <v>11997</v>
      </c>
      <c r="I4373" s="107" t="s">
        <v>11998</v>
      </c>
    </row>
    <row r="4374" spans="5:9" ht="15" x14ac:dyDescent="0.25">
      <c r="E4374">
        <v>104653</v>
      </c>
      <c r="F4374" t="s">
        <v>22632</v>
      </c>
      <c r="H4374" s="107" t="s">
        <v>11999</v>
      </c>
      <c r="I4374" s="107" t="s">
        <v>14770</v>
      </c>
    </row>
    <row r="4375" spans="5:9" ht="15" x14ac:dyDescent="0.25">
      <c r="E4375">
        <v>104654</v>
      </c>
      <c r="F4375" t="s">
        <v>22633</v>
      </c>
      <c r="H4375" s="107" t="s">
        <v>12000</v>
      </c>
      <c r="I4375" s="107" t="s">
        <v>14771</v>
      </c>
    </row>
    <row r="4376" spans="5:9" ht="15" x14ac:dyDescent="0.25">
      <c r="E4376">
        <v>104655</v>
      </c>
      <c r="F4376" t="s">
        <v>22634</v>
      </c>
      <c r="H4376" s="107" t="s">
        <v>12001</v>
      </c>
      <c r="I4376" s="107" t="s">
        <v>14772</v>
      </c>
    </row>
    <row r="4377" spans="5:9" ht="15" x14ac:dyDescent="0.25">
      <c r="E4377">
        <v>104656</v>
      </c>
      <c r="F4377" t="s">
        <v>22635</v>
      </c>
      <c r="H4377" s="107" t="s">
        <v>12002</v>
      </c>
      <c r="I4377" s="107" t="s">
        <v>12003</v>
      </c>
    </row>
    <row r="4378" spans="5:9" ht="15" x14ac:dyDescent="0.25">
      <c r="E4378">
        <v>104657</v>
      </c>
      <c r="F4378" t="s">
        <v>22636</v>
      </c>
      <c r="H4378" s="107" t="s">
        <v>12004</v>
      </c>
      <c r="I4378" s="107" t="s">
        <v>14773</v>
      </c>
    </row>
    <row r="4379" spans="5:9" ht="15" x14ac:dyDescent="0.25">
      <c r="E4379">
        <v>104658</v>
      </c>
      <c r="F4379" t="s">
        <v>22637</v>
      </c>
      <c r="H4379" s="107" t="s">
        <v>12005</v>
      </c>
      <c r="I4379" s="107" t="s">
        <v>12006</v>
      </c>
    </row>
    <row r="4380" spans="5:9" ht="15" x14ac:dyDescent="0.25">
      <c r="E4380">
        <v>104659</v>
      </c>
      <c r="F4380" t="s">
        <v>22638</v>
      </c>
      <c r="H4380" s="107" t="s">
        <v>12007</v>
      </c>
      <c r="I4380" s="107" t="s">
        <v>12008</v>
      </c>
    </row>
    <row r="4381" spans="5:9" ht="15" x14ac:dyDescent="0.25">
      <c r="E4381">
        <v>104660</v>
      </c>
      <c r="F4381" t="s">
        <v>22639</v>
      </c>
      <c r="H4381" s="107" t="s">
        <v>12009</v>
      </c>
      <c r="I4381" s="107" t="s">
        <v>12010</v>
      </c>
    </row>
    <row r="4382" spans="5:9" ht="15" x14ac:dyDescent="0.25">
      <c r="E4382">
        <v>104661</v>
      </c>
      <c r="F4382" t="s">
        <v>22640</v>
      </c>
      <c r="H4382" s="107" t="s">
        <v>12011</v>
      </c>
      <c r="I4382" s="107" t="s">
        <v>12012</v>
      </c>
    </row>
    <row r="4383" spans="5:9" ht="15" x14ac:dyDescent="0.25">
      <c r="E4383">
        <v>104662</v>
      </c>
      <c r="F4383" t="s">
        <v>22641</v>
      </c>
      <c r="H4383" s="107" t="s">
        <v>12013</v>
      </c>
      <c r="I4383" s="107" t="s">
        <v>12014</v>
      </c>
    </row>
    <row r="4384" spans="5:9" ht="15" x14ac:dyDescent="0.25">
      <c r="E4384">
        <v>104663</v>
      </c>
      <c r="F4384" t="s">
        <v>22642</v>
      </c>
      <c r="H4384" s="107" t="s">
        <v>12015</v>
      </c>
      <c r="I4384" s="107" t="s">
        <v>12016</v>
      </c>
    </row>
    <row r="4385" spans="5:9" ht="15" x14ac:dyDescent="0.25">
      <c r="E4385">
        <v>104664</v>
      </c>
      <c r="F4385" t="s">
        <v>22643</v>
      </c>
      <c r="H4385" s="107" t="s">
        <v>12017</v>
      </c>
      <c r="I4385" s="107" t="s">
        <v>12018</v>
      </c>
    </row>
    <row r="4386" spans="5:9" ht="15" x14ac:dyDescent="0.25">
      <c r="E4386">
        <v>104665</v>
      </c>
      <c r="F4386" t="s">
        <v>22644</v>
      </c>
      <c r="H4386" s="107" t="s">
        <v>12019</v>
      </c>
      <c r="I4386" s="107" t="s">
        <v>12020</v>
      </c>
    </row>
    <row r="4387" spans="5:9" ht="15" x14ac:dyDescent="0.25">
      <c r="E4387">
        <v>104666</v>
      </c>
      <c r="F4387" t="s">
        <v>22645</v>
      </c>
      <c r="H4387" s="107" t="s">
        <v>12021</v>
      </c>
      <c r="I4387" s="107" t="s">
        <v>12022</v>
      </c>
    </row>
    <row r="4388" spans="5:9" ht="15" x14ac:dyDescent="0.25">
      <c r="E4388">
        <v>104667</v>
      </c>
      <c r="F4388" t="s">
        <v>22646</v>
      </c>
      <c r="H4388" s="107" t="s">
        <v>12023</v>
      </c>
      <c r="I4388" s="107" t="s">
        <v>12024</v>
      </c>
    </row>
    <row r="4389" spans="5:9" ht="15" x14ac:dyDescent="0.25">
      <c r="E4389">
        <v>104668</v>
      </c>
      <c r="F4389" t="s">
        <v>22647</v>
      </c>
      <c r="H4389" s="107" t="s">
        <v>12025</v>
      </c>
      <c r="I4389" s="107" t="s">
        <v>12026</v>
      </c>
    </row>
    <row r="4390" spans="5:9" ht="15" x14ac:dyDescent="0.25">
      <c r="E4390">
        <v>104669</v>
      </c>
      <c r="F4390" t="s">
        <v>22648</v>
      </c>
      <c r="H4390" s="107" t="s">
        <v>12027</v>
      </c>
      <c r="I4390" s="107" t="s">
        <v>12028</v>
      </c>
    </row>
    <row r="4391" spans="5:9" ht="15" x14ac:dyDescent="0.25">
      <c r="E4391">
        <v>104670</v>
      </c>
      <c r="F4391" t="s">
        <v>22649</v>
      </c>
      <c r="H4391" s="107" t="s">
        <v>12029</v>
      </c>
      <c r="I4391" s="107" t="s">
        <v>12030</v>
      </c>
    </row>
    <row r="4392" spans="5:9" ht="15" x14ac:dyDescent="0.25">
      <c r="E4392">
        <v>104671</v>
      </c>
      <c r="F4392" t="s">
        <v>22650</v>
      </c>
      <c r="H4392" s="107" t="s">
        <v>12031</v>
      </c>
      <c r="I4392" s="107" t="s">
        <v>12032</v>
      </c>
    </row>
    <row r="4393" spans="5:9" ht="15" x14ac:dyDescent="0.25">
      <c r="E4393">
        <v>104672</v>
      </c>
      <c r="F4393" t="s">
        <v>22651</v>
      </c>
      <c r="H4393" s="107" t="s">
        <v>12033</v>
      </c>
      <c r="I4393" s="107" t="s">
        <v>12034</v>
      </c>
    </row>
    <row r="4394" spans="5:9" ht="15" x14ac:dyDescent="0.25">
      <c r="E4394">
        <v>104673</v>
      </c>
      <c r="F4394" t="s">
        <v>22652</v>
      </c>
      <c r="H4394" s="107" t="s">
        <v>12035</v>
      </c>
      <c r="I4394" s="107" t="s">
        <v>12036</v>
      </c>
    </row>
    <row r="4395" spans="5:9" ht="15" x14ac:dyDescent="0.25">
      <c r="E4395">
        <v>104674</v>
      </c>
      <c r="F4395" t="s">
        <v>22653</v>
      </c>
      <c r="H4395" s="107" t="s">
        <v>12037</v>
      </c>
      <c r="I4395" s="107" t="s">
        <v>12038</v>
      </c>
    </row>
    <row r="4396" spans="5:9" ht="15" x14ac:dyDescent="0.25">
      <c r="E4396">
        <v>104675</v>
      </c>
      <c r="F4396" t="s">
        <v>23985</v>
      </c>
      <c r="H4396" s="107" t="s">
        <v>12039</v>
      </c>
      <c r="I4396" s="107" t="s">
        <v>12040</v>
      </c>
    </row>
    <row r="4397" spans="5:9" ht="15" x14ac:dyDescent="0.25">
      <c r="E4397">
        <v>104676</v>
      </c>
      <c r="F4397" t="s">
        <v>22654</v>
      </c>
      <c r="H4397" s="107" t="s">
        <v>12041</v>
      </c>
      <c r="I4397" s="107" t="s">
        <v>12042</v>
      </c>
    </row>
    <row r="4398" spans="5:9" ht="15" x14ac:dyDescent="0.25">
      <c r="E4398">
        <v>104677</v>
      </c>
      <c r="F4398" t="s">
        <v>23986</v>
      </c>
      <c r="H4398" s="107" t="s">
        <v>12043</v>
      </c>
      <c r="I4398" s="107" t="s">
        <v>12044</v>
      </c>
    </row>
    <row r="4399" spans="5:9" ht="15" x14ac:dyDescent="0.25">
      <c r="E4399">
        <v>104678</v>
      </c>
      <c r="F4399" t="s">
        <v>18849</v>
      </c>
      <c r="H4399" s="107" t="s">
        <v>12045</v>
      </c>
      <c r="I4399" s="107" t="s">
        <v>12046</v>
      </c>
    </row>
    <row r="4400" spans="5:9" ht="15" x14ac:dyDescent="0.25">
      <c r="E4400">
        <v>104679</v>
      </c>
      <c r="F4400" t="s">
        <v>22655</v>
      </c>
      <c r="H4400" s="107" t="s">
        <v>12047</v>
      </c>
      <c r="I4400" s="107" t="s">
        <v>12048</v>
      </c>
    </row>
    <row r="4401" spans="5:9" ht="15" x14ac:dyDescent="0.25">
      <c r="E4401">
        <v>104680</v>
      </c>
      <c r="F4401" t="s">
        <v>22656</v>
      </c>
      <c r="H4401" s="107" t="s">
        <v>12049</v>
      </c>
      <c r="I4401" s="107" t="s">
        <v>12050</v>
      </c>
    </row>
    <row r="4402" spans="5:9" ht="15" x14ac:dyDescent="0.25">
      <c r="E4402">
        <v>104681</v>
      </c>
      <c r="F4402" t="s">
        <v>22657</v>
      </c>
      <c r="H4402" s="107" t="s">
        <v>12051</v>
      </c>
      <c r="I4402" s="107" t="s">
        <v>12052</v>
      </c>
    </row>
    <row r="4403" spans="5:9" ht="15" x14ac:dyDescent="0.25">
      <c r="E4403">
        <v>104682</v>
      </c>
      <c r="F4403" t="s">
        <v>22658</v>
      </c>
      <c r="H4403" s="107" t="s">
        <v>12053</v>
      </c>
      <c r="I4403" s="107" t="s">
        <v>14774</v>
      </c>
    </row>
    <row r="4404" spans="5:9" ht="15" x14ac:dyDescent="0.25">
      <c r="E4404">
        <v>104683</v>
      </c>
      <c r="F4404" t="s">
        <v>22659</v>
      </c>
      <c r="H4404" s="107" t="s">
        <v>12054</v>
      </c>
      <c r="I4404" s="107" t="s">
        <v>12055</v>
      </c>
    </row>
    <row r="4405" spans="5:9" ht="15" x14ac:dyDescent="0.25">
      <c r="E4405">
        <v>104684</v>
      </c>
      <c r="F4405" t="s">
        <v>22660</v>
      </c>
      <c r="H4405" s="107" t="s">
        <v>12056</v>
      </c>
      <c r="I4405" s="107" t="s">
        <v>12057</v>
      </c>
    </row>
    <row r="4406" spans="5:9" ht="15" x14ac:dyDescent="0.25">
      <c r="E4406">
        <v>104685</v>
      </c>
      <c r="F4406" t="s">
        <v>22661</v>
      </c>
      <c r="H4406" s="107" t="s">
        <v>12058</v>
      </c>
      <c r="I4406" s="107" t="s">
        <v>14775</v>
      </c>
    </row>
    <row r="4407" spans="5:9" ht="15" x14ac:dyDescent="0.25">
      <c r="E4407">
        <v>104686</v>
      </c>
      <c r="F4407" t="s">
        <v>22662</v>
      </c>
      <c r="H4407" s="107" t="s">
        <v>12059</v>
      </c>
      <c r="I4407" s="107" t="s">
        <v>14776</v>
      </c>
    </row>
    <row r="4408" spans="5:9" ht="15" x14ac:dyDescent="0.25">
      <c r="E4408">
        <v>104687</v>
      </c>
      <c r="F4408" t="s">
        <v>22663</v>
      </c>
      <c r="H4408" s="107" t="s">
        <v>12060</v>
      </c>
      <c r="I4408" s="107" t="s">
        <v>12061</v>
      </c>
    </row>
    <row r="4409" spans="5:9" ht="15" x14ac:dyDescent="0.25">
      <c r="E4409">
        <v>104688</v>
      </c>
      <c r="F4409" t="s">
        <v>22664</v>
      </c>
      <c r="H4409" s="107" t="s">
        <v>12062</v>
      </c>
      <c r="I4409" s="107" t="s">
        <v>12063</v>
      </c>
    </row>
    <row r="4410" spans="5:9" ht="15" x14ac:dyDescent="0.25">
      <c r="E4410">
        <v>104689</v>
      </c>
      <c r="F4410" t="s">
        <v>22665</v>
      </c>
      <c r="H4410" s="107" t="s">
        <v>12064</v>
      </c>
      <c r="I4410" s="107" t="s">
        <v>12065</v>
      </c>
    </row>
    <row r="4411" spans="5:9" ht="15" x14ac:dyDescent="0.25">
      <c r="E4411">
        <v>104690</v>
      </c>
      <c r="F4411" t="s">
        <v>22666</v>
      </c>
      <c r="H4411" s="107" t="s">
        <v>12066</v>
      </c>
      <c r="I4411" s="107" t="s">
        <v>12067</v>
      </c>
    </row>
    <row r="4412" spans="5:9" ht="15" x14ac:dyDescent="0.25">
      <c r="E4412">
        <v>104691</v>
      </c>
      <c r="F4412" t="s">
        <v>22667</v>
      </c>
      <c r="H4412" s="107" t="s">
        <v>12068</v>
      </c>
      <c r="I4412" s="107" t="s">
        <v>12069</v>
      </c>
    </row>
    <row r="4413" spans="5:9" ht="15" x14ac:dyDescent="0.25">
      <c r="E4413">
        <v>104692</v>
      </c>
      <c r="F4413" t="s">
        <v>22668</v>
      </c>
      <c r="H4413" s="107" t="s">
        <v>12070</v>
      </c>
      <c r="I4413" s="107" t="s">
        <v>14777</v>
      </c>
    </row>
    <row r="4414" spans="5:9" ht="15" x14ac:dyDescent="0.25">
      <c r="E4414">
        <v>104693</v>
      </c>
      <c r="F4414" t="s">
        <v>22669</v>
      </c>
      <c r="H4414" s="107" t="s">
        <v>14778</v>
      </c>
      <c r="I4414" s="107" t="s">
        <v>14779</v>
      </c>
    </row>
    <row r="4415" spans="5:9" ht="15" x14ac:dyDescent="0.25">
      <c r="E4415">
        <v>104694</v>
      </c>
      <c r="F4415" t="s">
        <v>22670</v>
      </c>
      <c r="H4415" s="107" t="s">
        <v>14780</v>
      </c>
      <c r="I4415" s="107" t="s">
        <v>14781</v>
      </c>
    </row>
    <row r="4416" spans="5:9" ht="15" x14ac:dyDescent="0.25">
      <c r="E4416">
        <v>104695</v>
      </c>
      <c r="F4416" t="s">
        <v>23987</v>
      </c>
      <c r="H4416" s="107" t="s">
        <v>14782</v>
      </c>
      <c r="I4416" s="107" t="s">
        <v>14783</v>
      </c>
    </row>
    <row r="4417" spans="5:9" ht="15" x14ac:dyDescent="0.25">
      <c r="E4417">
        <v>104696</v>
      </c>
      <c r="F4417" t="s">
        <v>22671</v>
      </c>
      <c r="H4417" s="107" t="s">
        <v>14784</v>
      </c>
      <c r="I4417" s="107" t="s">
        <v>14785</v>
      </c>
    </row>
    <row r="4418" spans="5:9" ht="15" x14ac:dyDescent="0.25">
      <c r="E4418">
        <v>104697</v>
      </c>
      <c r="F4418" t="s">
        <v>120</v>
      </c>
      <c r="H4418" s="107" t="s">
        <v>14786</v>
      </c>
      <c r="I4418" s="107" t="s">
        <v>14787</v>
      </c>
    </row>
    <row r="4419" spans="5:9" ht="15" x14ac:dyDescent="0.25">
      <c r="E4419">
        <v>104698</v>
      </c>
      <c r="F4419" t="s">
        <v>22672</v>
      </c>
      <c r="H4419" s="107" t="s">
        <v>14788</v>
      </c>
      <c r="I4419" s="107" t="s">
        <v>14789</v>
      </c>
    </row>
    <row r="4420" spans="5:9" ht="15" x14ac:dyDescent="0.25">
      <c r="E4420">
        <v>104699</v>
      </c>
      <c r="F4420" t="s">
        <v>122</v>
      </c>
      <c r="H4420" s="107" t="s">
        <v>14790</v>
      </c>
      <c r="I4420" s="107" t="s">
        <v>14791</v>
      </c>
    </row>
    <row r="4421" spans="5:9" ht="15" x14ac:dyDescent="0.25">
      <c r="E4421">
        <v>104700</v>
      </c>
      <c r="F4421" t="s">
        <v>22673</v>
      </c>
      <c r="H4421" s="107" t="s">
        <v>14792</v>
      </c>
      <c r="I4421" s="107" t="s">
        <v>14793</v>
      </c>
    </row>
    <row r="4422" spans="5:9" ht="15" x14ac:dyDescent="0.25">
      <c r="E4422">
        <v>104701</v>
      </c>
      <c r="F4422" t="s">
        <v>121</v>
      </c>
      <c r="H4422" s="107" t="s">
        <v>14794</v>
      </c>
      <c r="I4422" s="107" t="s">
        <v>14795</v>
      </c>
    </row>
    <row r="4423" spans="5:9" ht="15" x14ac:dyDescent="0.25">
      <c r="E4423">
        <v>104702</v>
      </c>
      <c r="F4423" t="s">
        <v>22674</v>
      </c>
      <c r="H4423" s="107" t="s">
        <v>14796</v>
      </c>
      <c r="I4423" s="107" t="s">
        <v>14797</v>
      </c>
    </row>
    <row r="4424" spans="5:9" ht="15" x14ac:dyDescent="0.25">
      <c r="E4424">
        <v>104703</v>
      </c>
      <c r="F4424" t="s">
        <v>22675</v>
      </c>
      <c r="H4424" s="107" t="s">
        <v>14798</v>
      </c>
      <c r="I4424" s="107" t="s">
        <v>14799</v>
      </c>
    </row>
    <row r="4425" spans="5:9" ht="15" x14ac:dyDescent="0.25">
      <c r="E4425">
        <v>104704</v>
      </c>
      <c r="F4425" t="s">
        <v>124</v>
      </c>
      <c r="H4425" s="107" t="s">
        <v>14800</v>
      </c>
      <c r="I4425" s="107" t="s">
        <v>14801</v>
      </c>
    </row>
    <row r="4426" spans="5:9" ht="15" x14ac:dyDescent="0.25">
      <c r="E4426">
        <v>104705</v>
      </c>
      <c r="F4426" t="s">
        <v>22676</v>
      </c>
      <c r="H4426" s="107" t="s">
        <v>14802</v>
      </c>
      <c r="I4426" s="107" t="s">
        <v>14803</v>
      </c>
    </row>
    <row r="4427" spans="5:9" ht="15" x14ac:dyDescent="0.25">
      <c r="E4427">
        <v>104706</v>
      </c>
      <c r="F4427" t="s">
        <v>22677</v>
      </c>
      <c r="H4427" s="107" t="s">
        <v>14804</v>
      </c>
      <c r="I4427" s="107" t="s">
        <v>14805</v>
      </c>
    </row>
    <row r="4428" spans="5:9" ht="15" x14ac:dyDescent="0.25">
      <c r="E4428">
        <v>104707</v>
      </c>
      <c r="F4428" t="s">
        <v>137</v>
      </c>
      <c r="H4428" s="107" t="s">
        <v>14806</v>
      </c>
      <c r="I4428" s="107" t="s">
        <v>14807</v>
      </c>
    </row>
    <row r="4429" spans="5:9" ht="15" x14ac:dyDescent="0.25">
      <c r="E4429">
        <v>104708</v>
      </c>
      <c r="F4429" t="s">
        <v>22678</v>
      </c>
      <c r="H4429" s="107" t="s">
        <v>14808</v>
      </c>
      <c r="I4429" s="107" t="s">
        <v>14809</v>
      </c>
    </row>
    <row r="4430" spans="5:9" ht="15" x14ac:dyDescent="0.25">
      <c r="E4430">
        <v>104709</v>
      </c>
      <c r="F4430" t="s">
        <v>22679</v>
      </c>
      <c r="H4430" s="107" t="s">
        <v>14810</v>
      </c>
      <c r="I4430" s="107" t="s">
        <v>14811</v>
      </c>
    </row>
    <row r="4431" spans="5:9" ht="15" x14ac:dyDescent="0.25">
      <c r="E4431">
        <v>104710</v>
      </c>
      <c r="F4431" t="s">
        <v>22680</v>
      </c>
      <c r="H4431" s="107" t="s">
        <v>14812</v>
      </c>
      <c r="I4431" s="107" t="s">
        <v>14813</v>
      </c>
    </row>
    <row r="4432" spans="5:9" ht="15" x14ac:dyDescent="0.25">
      <c r="E4432">
        <v>104711</v>
      </c>
      <c r="F4432" t="s">
        <v>22681</v>
      </c>
      <c r="H4432" s="107" t="s">
        <v>14814</v>
      </c>
      <c r="I4432" s="107" t="s">
        <v>14815</v>
      </c>
    </row>
    <row r="4433" spans="5:9" ht="15" x14ac:dyDescent="0.25">
      <c r="E4433">
        <v>104712</v>
      </c>
      <c r="F4433" t="s">
        <v>119</v>
      </c>
      <c r="H4433" s="107" t="s">
        <v>14816</v>
      </c>
      <c r="I4433" s="107" t="s">
        <v>14817</v>
      </c>
    </row>
    <row r="4434" spans="5:9" ht="15" x14ac:dyDescent="0.25">
      <c r="E4434">
        <v>104713</v>
      </c>
      <c r="F4434" t="s">
        <v>22682</v>
      </c>
      <c r="H4434" s="107" t="s">
        <v>14818</v>
      </c>
      <c r="I4434" s="107" t="s">
        <v>14819</v>
      </c>
    </row>
    <row r="4435" spans="5:9" ht="15" x14ac:dyDescent="0.25">
      <c r="E4435">
        <v>104714</v>
      </c>
      <c r="F4435" t="s">
        <v>103</v>
      </c>
      <c r="H4435" s="107" t="s">
        <v>14820</v>
      </c>
      <c r="I4435" s="107" t="s">
        <v>14821</v>
      </c>
    </row>
    <row r="4436" spans="5:9" ht="15" x14ac:dyDescent="0.25">
      <c r="E4436">
        <v>104715</v>
      </c>
      <c r="F4436" t="s">
        <v>22683</v>
      </c>
      <c r="H4436" s="107" t="s">
        <v>14822</v>
      </c>
      <c r="I4436" s="107" t="s">
        <v>14823</v>
      </c>
    </row>
    <row r="4437" spans="5:9" ht="15" x14ac:dyDescent="0.25">
      <c r="E4437">
        <v>104716</v>
      </c>
      <c r="F4437" t="s">
        <v>123</v>
      </c>
      <c r="H4437" s="107" t="s">
        <v>14824</v>
      </c>
      <c r="I4437" s="107" t="s">
        <v>14825</v>
      </c>
    </row>
    <row r="4438" spans="5:9" ht="15" x14ac:dyDescent="0.25">
      <c r="E4438">
        <v>104717</v>
      </c>
      <c r="F4438" t="s">
        <v>11536</v>
      </c>
      <c r="H4438" s="107" t="s">
        <v>14826</v>
      </c>
      <c r="I4438" s="107" t="s">
        <v>14827</v>
      </c>
    </row>
    <row r="4439" spans="5:9" ht="15" x14ac:dyDescent="0.25">
      <c r="E4439">
        <v>104718</v>
      </c>
      <c r="F4439" t="s">
        <v>22684</v>
      </c>
      <c r="H4439" s="107" t="s">
        <v>14828</v>
      </c>
      <c r="I4439" s="107" t="s">
        <v>14829</v>
      </c>
    </row>
    <row r="4440" spans="5:9" ht="15" x14ac:dyDescent="0.25">
      <c r="E4440">
        <v>104719</v>
      </c>
      <c r="F4440" t="s">
        <v>22685</v>
      </c>
      <c r="H4440" s="107" t="s">
        <v>14830</v>
      </c>
      <c r="I4440" s="107" t="s">
        <v>14831</v>
      </c>
    </row>
    <row r="4441" spans="5:9" ht="15" x14ac:dyDescent="0.25">
      <c r="E4441">
        <v>104720</v>
      </c>
      <c r="F4441" t="s">
        <v>22686</v>
      </c>
      <c r="H4441" s="107" t="s">
        <v>14832</v>
      </c>
      <c r="I4441" s="107" t="s">
        <v>14833</v>
      </c>
    </row>
    <row r="4442" spans="5:9" ht="15" x14ac:dyDescent="0.25">
      <c r="E4442">
        <v>104721</v>
      </c>
      <c r="F4442" t="s">
        <v>22687</v>
      </c>
      <c r="H4442" s="107" t="s">
        <v>14834</v>
      </c>
      <c r="I4442" s="107" t="s">
        <v>14835</v>
      </c>
    </row>
    <row r="4443" spans="5:9" ht="15" x14ac:dyDescent="0.25">
      <c r="E4443">
        <v>104722</v>
      </c>
      <c r="F4443" t="s">
        <v>22688</v>
      </c>
      <c r="H4443" s="107" t="s">
        <v>14836</v>
      </c>
      <c r="I4443" s="107" t="s">
        <v>14837</v>
      </c>
    </row>
    <row r="4444" spans="5:9" ht="15" x14ac:dyDescent="0.25">
      <c r="E4444">
        <v>104723</v>
      </c>
      <c r="F4444" t="s">
        <v>22689</v>
      </c>
      <c r="H4444" s="107" t="s">
        <v>14838</v>
      </c>
      <c r="I4444" s="107" t="s">
        <v>14839</v>
      </c>
    </row>
    <row r="4445" spans="5:9" ht="15" x14ac:dyDescent="0.25">
      <c r="E4445">
        <v>104724</v>
      </c>
      <c r="F4445" t="s">
        <v>22690</v>
      </c>
      <c r="H4445" s="107" t="s">
        <v>14840</v>
      </c>
      <c r="I4445" s="107" t="s">
        <v>14841</v>
      </c>
    </row>
    <row r="4446" spans="5:9" ht="15" x14ac:dyDescent="0.25">
      <c r="E4446">
        <v>104725</v>
      </c>
      <c r="F4446" t="s">
        <v>22691</v>
      </c>
      <c r="H4446" s="107" t="s">
        <v>14842</v>
      </c>
      <c r="I4446" s="107" t="s">
        <v>14843</v>
      </c>
    </row>
    <row r="4447" spans="5:9" ht="15" x14ac:dyDescent="0.25">
      <c r="E4447">
        <v>104726</v>
      </c>
      <c r="F4447" t="s">
        <v>22692</v>
      </c>
      <c r="H4447" s="107" t="s">
        <v>14844</v>
      </c>
      <c r="I4447" s="107" t="s">
        <v>14845</v>
      </c>
    </row>
    <row r="4448" spans="5:9" ht="15" x14ac:dyDescent="0.25">
      <c r="E4448">
        <v>104727</v>
      </c>
      <c r="F4448" t="s">
        <v>22693</v>
      </c>
      <c r="H4448" s="107" t="s">
        <v>14846</v>
      </c>
      <c r="I4448" s="107" t="s">
        <v>14847</v>
      </c>
    </row>
    <row r="4449" spans="5:9" ht="15" x14ac:dyDescent="0.25">
      <c r="E4449">
        <v>104728</v>
      </c>
      <c r="F4449" t="s">
        <v>22694</v>
      </c>
      <c r="H4449" s="107" t="s">
        <v>14848</v>
      </c>
      <c r="I4449" s="107" t="s">
        <v>14849</v>
      </c>
    </row>
    <row r="4450" spans="5:9" ht="15" x14ac:dyDescent="0.25">
      <c r="E4450">
        <v>104729</v>
      </c>
      <c r="F4450" t="s">
        <v>23988</v>
      </c>
      <c r="H4450" s="107" t="s">
        <v>14850</v>
      </c>
      <c r="I4450" s="107" t="s">
        <v>14851</v>
      </c>
    </row>
    <row r="4451" spans="5:9" ht="15" x14ac:dyDescent="0.25">
      <c r="E4451">
        <v>104730</v>
      </c>
      <c r="F4451" t="s">
        <v>23989</v>
      </c>
      <c r="H4451" s="107" t="s">
        <v>14852</v>
      </c>
      <c r="I4451" s="107" t="s">
        <v>14853</v>
      </c>
    </row>
    <row r="4452" spans="5:9" ht="15" x14ac:dyDescent="0.25">
      <c r="E4452">
        <v>104732</v>
      </c>
      <c r="F4452" t="s">
        <v>22695</v>
      </c>
      <c r="H4452" s="107" t="s">
        <v>14854</v>
      </c>
      <c r="I4452" s="107" t="s">
        <v>14855</v>
      </c>
    </row>
    <row r="4453" spans="5:9" ht="15" x14ac:dyDescent="0.25">
      <c r="E4453">
        <v>104733</v>
      </c>
      <c r="F4453" t="s">
        <v>22696</v>
      </c>
      <c r="H4453" s="107" t="s">
        <v>14856</v>
      </c>
      <c r="I4453" s="107" t="s">
        <v>14857</v>
      </c>
    </row>
    <row r="4454" spans="5:9" ht="15" x14ac:dyDescent="0.25">
      <c r="E4454">
        <v>104734</v>
      </c>
      <c r="F4454" t="s">
        <v>22697</v>
      </c>
      <c r="H4454" s="107" t="s">
        <v>14858</v>
      </c>
      <c r="I4454" s="107" t="s">
        <v>14859</v>
      </c>
    </row>
    <row r="4455" spans="5:9" ht="15" x14ac:dyDescent="0.25">
      <c r="E4455">
        <v>104735</v>
      </c>
      <c r="F4455" t="s">
        <v>22698</v>
      </c>
      <c r="H4455" s="107" t="s">
        <v>14860</v>
      </c>
      <c r="I4455" s="107" t="s">
        <v>14861</v>
      </c>
    </row>
    <row r="4456" spans="5:9" ht="15" x14ac:dyDescent="0.25">
      <c r="E4456">
        <v>104736</v>
      </c>
      <c r="F4456" t="s">
        <v>22699</v>
      </c>
      <c r="H4456" s="107" t="s">
        <v>14862</v>
      </c>
      <c r="I4456" s="107" t="s">
        <v>14863</v>
      </c>
    </row>
    <row r="4457" spans="5:9" ht="15" x14ac:dyDescent="0.25">
      <c r="E4457">
        <v>104737</v>
      </c>
      <c r="F4457" t="s">
        <v>22700</v>
      </c>
      <c r="H4457" s="107" t="s">
        <v>14864</v>
      </c>
      <c r="I4457" s="107" t="s">
        <v>12785</v>
      </c>
    </row>
    <row r="4458" spans="5:9" ht="15" x14ac:dyDescent="0.25">
      <c r="E4458">
        <v>104738</v>
      </c>
      <c r="F4458" t="s">
        <v>23990</v>
      </c>
      <c r="H4458" s="107" t="s">
        <v>14865</v>
      </c>
      <c r="I4458" s="107" t="s">
        <v>14866</v>
      </c>
    </row>
    <row r="4459" spans="5:9" ht="15" x14ac:dyDescent="0.25">
      <c r="E4459">
        <v>104739</v>
      </c>
      <c r="F4459" t="s">
        <v>22701</v>
      </c>
      <c r="H4459" s="107" t="s">
        <v>14867</v>
      </c>
      <c r="I4459" s="107" t="s">
        <v>14868</v>
      </c>
    </row>
    <row r="4460" spans="5:9" ht="15" x14ac:dyDescent="0.25">
      <c r="E4460">
        <v>104740</v>
      </c>
      <c r="F4460" t="s">
        <v>22702</v>
      </c>
      <c r="H4460" s="107" t="s">
        <v>14869</v>
      </c>
      <c r="I4460" s="107" t="s">
        <v>14870</v>
      </c>
    </row>
    <row r="4461" spans="5:9" ht="15" x14ac:dyDescent="0.25">
      <c r="E4461">
        <v>104741</v>
      </c>
      <c r="F4461" t="s">
        <v>22703</v>
      </c>
      <c r="H4461" s="107" t="s">
        <v>14871</v>
      </c>
      <c r="I4461" s="107" t="s">
        <v>14872</v>
      </c>
    </row>
    <row r="4462" spans="5:9" ht="15" x14ac:dyDescent="0.25">
      <c r="E4462">
        <v>104742</v>
      </c>
      <c r="F4462" t="s">
        <v>22704</v>
      </c>
      <c r="H4462" s="107" t="s">
        <v>14873</v>
      </c>
      <c r="I4462" s="107" t="s">
        <v>14874</v>
      </c>
    </row>
    <row r="4463" spans="5:9" ht="15" x14ac:dyDescent="0.25">
      <c r="E4463">
        <v>104743</v>
      </c>
      <c r="F4463" t="s">
        <v>23991</v>
      </c>
      <c r="H4463" s="107" t="s">
        <v>14875</v>
      </c>
      <c r="I4463" s="107" t="s">
        <v>14876</v>
      </c>
    </row>
    <row r="4464" spans="5:9" ht="15" x14ac:dyDescent="0.25">
      <c r="E4464">
        <v>104744</v>
      </c>
      <c r="F4464" t="s">
        <v>22705</v>
      </c>
      <c r="H4464" s="107" t="s">
        <v>14877</v>
      </c>
      <c r="I4464" s="107" t="s">
        <v>14878</v>
      </c>
    </row>
    <row r="4465" spans="5:9" ht="15" x14ac:dyDescent="0.25">
      <c r="E4465">
        <v>104745</v>
      </c>
      <c r="F4465" t="s">
        <v>22706</v>
      </c>
      <c r="H4465" s="107" t="s">
        <v>14879</v>
      </c>
      <c r="I4465" s="107" t="s">
        <v>14880</v>
      </c>
    </row>
    <row r="4466" spans="5:9" ht="15" x14ac:dyDescent="0.25">
      <c r="E4466">
        <v>104746</v>
      </c>
      <c r="F4466" t="s">
        <v>23992</v>
      </c>
      <c r="H4466" s="107" t="s">
        <v>14881</v>
      </c>
      <c r="I4466" s="107" t="s">
        <v>14882</v>
      </c>
    </row>
    <row r="4467" spans="5:9" ht="15" x14ac:dyDescent="0.25">
      <c r="E4467">
        <v>104747</v>
      </c>
      <c r="F4467" t="s">
        <v>22707</v>
      </c>
      <c r="H4467" s="107" t="s">
        <v>14883</v>
      </c>
      <c r="I4467" s="107" t="s">
        <v>14884</v>
      </c>
    </row>
    <row r="4468" spans="5:9" ht="15" x14ac:dyDescent="0.25">
      <c r="E4468">
        <v>104748</v>
      </c>
      <c r="F4468" t="s">
        <v>22708</v>
      </c>
      <c r="H4468" s="107" t="s">
        <v>14885</v>
      </c>
      <c r="I4468" s="107" t="s">
        <v>14886</v>
      </c>
    </row>
    <row r="4469" spans="5:9" ht="15" x14ac:dyDescent="0.25">
      <c r="E4469">
        <v>104749</v>
      </c>
      <c r="F4469" t="s">
        <v>22709</v>
      </c>
      <c r="H4469" s="107" t="s">
        <v>14887</v>
      </c>
      <c r="I4469" s="107" t="s">
        <v>14888</v>
      </c>
    </row>
    <row r="4470" spans="5:9" ht="15" x14ac:dyDescent="0.25">
      <c r="E4470">
        <v>104750</v>
      </c>
      <c r="F4470" t="s">
        <v>11537</v>
      </c>
      <c r="H4470" s="107" t="s">
        <v>14889</v>
      </c>
      <c r="I4470" s="107" t="s">
        <v>14890</v>
      </c>
    </row>
    <row r="4471" spans="5:9" ht="15" x14ac:dyDescent="0.25">
      <c r="E4471">
        <v>104751</v>
      </c>
      <c r="F4471" t="s">
        <v>11429</v>
      </c>
      <c r="H4471" s="107" t="s">
        <v>14891</v>
      </c>
      <c r="I4471" s="107" t="s">
        <v>14892</v>
      </c>
    </row>
    <row r="4472" spans="5:9" ht="15" x14ac:dyDescent="0.25">
      <c r="E4472">
        <v>104752</v>
      </c>
      <c r="F4472" t="s">
        <v>11538</v>
      </c>
      <c r="H4472" s="107" t="s">
        <v>14893</v>
      </c>
      <c r="I4472" s="107" t="s">
        <v>14894</v>
      </c>
    </row>
    <row r="4473" spans="5:9" ht="15" x14ac:dyDescent="0.25">
      <c r="E4473">
        <v>104753</v>
      </c>
      <c r="F4473" t="s">
        <v>22710</v>
      </c>
      <c r="H4473" s="107" t="s">
        <v>14895</v>
      </c>
      <c r="I4473" s="107" t="s">
        <v>14896</v>
      </c>
    </row>
    <row r="4474" spans="5:9" ht="15" x14ac:dyDescent="0.25">
      <c r="E4474">
        <v>104754</v>
      </c>
      <c r="F4474" t="s">
        <v>22711</v>
      </c>
      <c r="H4474" s="107" t="s">
        <v>14897</v>
      </c>
      <c r="I4474" s="107" t="s">
        <v>14898</v>
      </c>
    </row>
    <row r="4475" spans="5:9" ht="15" x14ac:dyDescent="0.25">
      <c r="E4475">
        <v>104755</v>
      </c>
      <c r="F4475" t="s">
        <v>22712</v>
      </c>
      <c r="H4475" s="107" t="s">
        <v>14899</v>
      </c>
      <c r="I4475" s="107" t="s">
        <v>14900</v>
      </c>
    </row>
    <row r="4476" spans="5:9" ht="15" x14ac:dyDescent="0.25">
      <c r="E4476">
        <v>104756</v>
      </c>
      <c r="F4476" t="s">
        <v>22713</v>
      </c>
      <c r="H4476" s="107" t="s">
        <v>14901</v>
      </c>
      <c r="I4476" s="107" t="s">
        <v>14902</v>
      </c>
    </row>
    <row r="4477" spans="5:9" ht="15" x14ac:dyDescent="0.25">
      <c r="E4477">
        <v>104757</v>
      </c>
      <c r="F4477" t="s">
        <v>22714</v>
      </c>
      <c r="H4477" s="107" t="s">
        <v>14903</v>
      </c>
      <c r="I4477" s="107" t="s">
        <v>14904</v>
      </c>
    </row>
    <row r="4478" spans="5:9" ht="15" x14ac:dyDescent="0.25">
      <c r="E4478">
        <v>104758</v>
      </c>
      <c r="F4478" t="s">
        <v>22715</v>
      </c>
      <c r="H4478" s="107" t="s">
        <v>14905</v>
      </c>
      <c r="I4478" s="107" t="s">
        <v>14906</v>
      </c>
    </row>
    <row r="4479" spans="5:9" ht="15" x14ac:dyDescent="0.25">
      <c r="E4479">
        <v>104759</v>
      </c>
      <c r="F4479" t="s">
        <v>22716</v>
      </c>
      <c r="H4479" s="107" t="s">
        <v>14907</v>
      </c>
      <c r="I4479" s="107" t="s">
        <v>14908</v>
      </c>
    </row>
    <row r="4480" spans="5:9" ht="15" x14ac:dyDescent="0.25">
      <c r="E4480">
        <v>104760</v>
      </c>
      <c r="F4480" t="s">
        <v>23993</v>
      </c>
      <c r="H4480" s="107" t="s">
        <v>14909</v>
      </c>
      <c r="I4480" s="107" t="s">
        <v>14910</v>
      </c>
    </row>
    <row r="4481" spans="5:9" ht="15" x14ac:dyDescent="0.25">
      <c r="E4481">
        <v>104761</v>
      </c>
      <c r="F4481" t="s">
        <v>22717</v>
      </c>
      <c r="H4481" s="107" t="s">
        <v>14911</v>
      </c>
      <c r="I4481" s="107" t="s">
        <v>14912</v>
      </c>
    </row>
    <row r="4482" spans="5:9" ht="15" x14ac:dyDescent="0.25">
      <c r="E4482">
        <v>104762</v>
      </c>
      <c r="F4482" t="s">
        <v>23994</v>
      </c>
      <c r="H4482" s="107" t="s">
        <v>14913</v>
      </c>
      <c r="I4482" s="107" t="s">
        <v>14914</v>
      </c>
    </row>
    <row r="4483" spans="5:9" ht="15" x14ac:dyDescent="0.25">
      <c r="E4483">
        <v>104763</v>
      </c>
      <c r="F4483" t="s">
        <v>23995</v>
      </c>
      <c r="H4483" s="107" t="s">
        <v>14915</v>
      </c>
      <c r="I4483" s="107" t="s">
        <v>14916</v>
      </c>
    </row>
    <row r="4484" spans="5:9" ht="15" x14ac:dyDescent="0.25">
      <c r="E4484">
        <v>104764</v>
      </c>
      <c r="F4484" t="s">
        <v>23996</v>
      </c>
      <c r="H4484" s="107" t="s">
        <v>14917</v>
      </c>
      <c r="I4484" s="107" t="s">
        <v>14918</v>
      </c>
    </row>
    <row r="4485" spans="5:9" ht="15" x14ac:dyDescent="0.25">
      <c r="E4485">
        <v>104765</v>
      </c>
      <c r="F4485" t="s">
        <v>22718</v>
      </c>
      <c r="H4485" s="107" t="s">
        <v>14919</v>
      </c>
      <c r="I4485" s="107" t="s">
        <v>14920</v>
      </c>
    </row>
    <row r="4486" spans="5:9" ht="15" x14ac:dyDescent="0.25">
      <c r="E4486">
        <v>104766</v>
      </c>
      <c r="F4486" t="s">
        <v>22719</v>
      </c>
      <c r="H4486" s="107" t="s">
        <v>14921</v>
      </c>
      <c r="I4486" s="107" t="s">
        <v>14922</v>
      </c>
    </row>
    <row r="4487" spans="5:9" ht="15" x14ac:dyDescent="0.25">
      <c r="E4487">
        <v>104767</v>
      </c>
      <c r="F4487" t="s">
        <v>11539</v>
      </c>
      <c r="H4487" s="107" t="s">
        <v>14923</v>
      </c>
      <c r="I4487" s="107" t="s">
        <v>14924</v>
      </c>
    </row>
    <row r="4488" spans="5:9" ht="15" x14ac:dyDescent="0.25">
      <c r="E4488">
        <v>104768</v>
      </c>
      <c r="F4488" t="s">
        <v>11540</v>
      </c>
      <c r="H4488" s="107" t="s">
        <v>14925</v>
      </c>
      <c r="I4488" s="107" t="s">
        <v>14926</v>
      </c>
    </row>
    <row r="4489" spans="5:9" ht="15" x14ac:dyDescent="0.25">
      <c r="E4489">
        <v>104769</v>
      </c>
      <c r="F4489" t="s">
        <v>22720</v>
      </c>
      <c r="H4489" s="107" t="s">
        <v>14927</v>
      </c>
      <c r="I4489" s="107" t="s">
        <v>14928</v>
      </c>
    </row>
    <row r="4490" spans="5:9" ht="15" x14ac:dyDescent="0.25">
      <c r="E4490">
        <v>104770</v>
      </c>
      <c r="F4490" t="s">
        <v>22721</v>
      </c>
      <c r="H4490" s="107" t="s">
        <v>14929</v>
      </c>
      <c r="I4490" s="107" t="s">
        <v>14930</v>
      </c>
    </row>
    <row r="4491" spans="5:9" ht="15" x14ac:dyDescent="0.25">
      <c r="E4491">
        <v>104771</v>
      </c>
      <c r="F4491" t="s">
        <v>22722</v>
      </c>
      <c r="H4491" s="107" t="s">
        <v>14931</v>
      </c>
      <c r="I4491" s="107" t="s">
        <v>14932</v>
      </c>
    </row>
    <row r="4492" spans="5:9" ht="15" x14ac:dyDescent="0.25">
      <c r="E4492">
        <v>104772</v>
      </c>
      <c r="F4492" t="s">
        <v>22723</v>
      </c>
      <c r="H4492" s="107" t="s">
        <v>14933</v>
      </c>
      <c r="I4492" s="107" t="s">
        <v>14934</v>
      </c>
    </row>
    <row r="4493" spans="5:9" ht="15" x14ac:dyDescent="0.25">
      <c r="E4493">
        <v>104773</v>
      </c>
      <c r="F4493" t="s">
        <v>22724</v>
      </c>
      <c r="H4493" s="107" t="s">
        <v>14935</v>
      </c>
      <c r="I4493" s="107" t="s">
        <v>14936</v>
      </c>
    </row>
    <row r="4494" spans="5:9" ht="15" x14ac:dyDescent="0.25">
      <c r="E4494">
        <v>104774</v>
      </c>
      <c r="F4494" t="s">
        <v>11541</v>
      </c>
      <c r="H4494" s="107" t="s">
        <v>14937</v>
      </c>
      <c r="I4494" s="107" t="s">
        <v>14938</v>
      </c>
    </row>
    <row r="4495" spans="5:9" ht="15" x14ac:dyDescent="0.25">
      <c r="E4495">
        <v>104775</v>
      </c>
      <c r="F4495" t="s">
        <v>11542</v>
      </c>
      <c r="H4495" s="107" t="s">
        <v>14939</v>
      </c>
      <c r="I4495" s="107" t="s">
        <v>14940</v>
      </c>
    </row>
    <row r="4496" spans="5:9" ht="15" x14ac:dyDescent="0.25">
      <c r="E4496">
        <v>104776</v>
      </c>
      <c r="F4496" t="s">
        <v>22725</v>
      </c>
      <c r="H4496" s="107" t="s">
        <v>14941</v>
      </c>
      <c r="I4496" s="107" t="s">
        <v>14942</v>
      </c>
    </row>
    <row r="4497" spans="5:9" ht="15" x14ac:dyDescent="0.25">
      <c r="E4497">
        <v>104777</v>
      </c>
      <c r="F4497" t="s">
        <v>22726</v>
      </c>
      <c r="H4497" s="107" t="s">
        <v>14943</v>
      </c>
      <c r="I4497" s="107" t="s">
        <v>14944</v>
      </c>
    </row>
    <row r="4498" spans="5:9" ht="15" x14ac:dyDescent="0.25">
      <c r="E4498">
        <v>104778</v>
      </c>
      <c r="F4498" t="s">
        <v>22727</v>
      </c>
      <c r="H4498" s="107" t="s">
        <v>14945</v>
      </c>
      <c r="I4498" s="107" t="s">
        <v>14946</v>
      </c>
    </row>
    <row r="4499" spans="5:9" ht="15" x14ac:dyDescent="0.25">
      <c r="E4499">
        <v>104779</v>
      </c>
      <c r="F4499" t="s">
        <v>22728</v>
      </c>
      <c r="H4499" s="107" t="s">
        <v>14947</v>
      </c>
      <c r="I4499" s="107" t="s">
        <v>14948</v>
      </c>
    </row>
    <row r="4500" spans="5:9" ht="15" x14ac:dyDescent="0.25">
      <c r="E4500">
        <v>104780</v>
      </c>
      <c r="F4500" t="s">
        <v>22729</v>
      </c>
      <c r="H4500" s="107" t="s">
        <v>14949</v>
      </c>
      <c r="I4500" s="107" t="s">
        <v>14950</v>
      </c>
    </row>
    <row r="4501" spans="5:9" ht="15" x14ac:dyDescent="0.25">
      <c r="E4501">
        <v>104781</v>
      </c>
      <c r="F4501" t="s">
        <v>22730</v>
      </c>
      <c r="H4501" s="107" t="s">
        <v>14951</v>
      </c>
      <c r="I4501" s="107" t="s">
        <v>14952</v>
      </c>
    </row>
    <row r="4502" spans="5:9" ht="15" x14ac:dyDescent="0.25">
      <c r="E4502">
        <v>104782</v>
      </c>
      <c r="F4502" t="s">
        <v>22731</v>
      </c>
      <c r="H4502" s="107" t="s">
        <v>14953</v>
      </c>
      <c r="I4502" s="107" t="s">
        <v>14954</v>
      </c>
    </row>
    <row r="4503" spans="5:9" ht="15" x14ac:dyDescent="0.25">
      <c r="E4503">
        <v>104783</v>
      </c>
      <c r="F4503" t="s">
        <v>22732</v>
      </c>
      <c r="H4503" s="107" t="s">
        <v>14955</v>
      </c>
      <c r="I4503" s="107" t="s">
        <v>14956</v>
      </c>
    </row>
    <row r="4504" spans="5:9" ht="15" x14ac:dyDescent="0.25">
      <c r="E4504">
        <v>104784</v>
      </c>
      <c r="F4504" t="s">
        <v>22733</v>
      </c>
      <c r="H4504" s="107" t="s">
        <v>14957</v>
      </c>
      <c r="I4504" s="107" t="s">
        <v>14958</v>
      </c>
    </row>
    <row r="4505" spans="5:9" ht="15" x14ac:dyDescent="0.25">
      <c r="E4505">
        <v>104785</v>
      </c>
      <c r="F4505" t="s">
        <v>11543</v>
      </c>
      <c r="H4505" s="107" t="s">
        <v>14959</v>
      </c>
      <c r="I4505" s="107" t="s">
        <v>14960</v>
      </c>
    </row>
    <row r="4506" spans="5:9" ht="15" x14ac:dyDescent="0.25">
      <c r="E4506">
        <v>104786</v>
      </c>
      <c r="F4506" t="s">
        <v>22734</v>
      </c>
      <c r="H4506" s="107" t="s">
        <v>14961</v>
      </c>
      <c r="I4506" s="107" t="s">
        <v>14962</v>
      </c>
    </row>
    <row r="4507" spans="5:9" ht="15" x14ac:dyDescent="0.25">
      <c r="E4507">
        <v>104787</v>
      </c>
      <c r="F4507" t="s">
        <v>22735</v>
      </c>
      <c r="H4507" s="107" t="s">
        <v>14963</v>
      </c>
      <c r="I4507" s="107" t="s">
        <v>14964</v>
      </c>
    </row>
    <row r="4508" spans="5:9" ht="15" x14ac:dyDescent="0.25">
      <c r="E4508">
        <v>104788</v>
      </c>
      <c r="F4508" t="s">
        <v>22736</v>
      </c>
      <c r="H4508" s="107" t="s">
        <v>14965</v>
      </c>
      <c r="I4508" s="107" t="s">
        <v>14966</v>
      </c>
    </row>
    <row r="4509" spans="5:9" ht="15" x14ac:dyDescent="0.25">
      <c r="E4509">
        <v>104789</v>
      </c>
      <c r="F4509" t="s">
        <v>22737</v>
      </c>
      <c r="H4509" s="107" t="s">
        <v>14967</v>
      </c>
      <c r="I4509" s="107" t="s">
        <v>14968</v>
      </c>
    </row>
    <row r="4510" spans="5:9" ht="15" x14ac:dyDescent="0.25">
      <c r="E4510">
        <v>104790</v>
      </c>
      <c r="F4510" t="s">
        <v>22738</v>
      </c>
      <c r="H4510" s="107" t="s">
        <v>14969</v>
      </c>
      <c r="I4510" s="107" t="s">
        <v>14970</v>
      </c>
    </row>
    <row r="4511" spans="5:9" ht="15" x14ac:dyDescent="0.25">
      <c r="E4511">
        <v>104791</v>
      </c>
      <c r="F4511" t="s">
        <v>22739</v>
      </c>
      <c r="H4511" s="107" t="s">
        <v>14971</v>
      </c>
      <c r="I4511" s="107" t="s">
        <v>14972</v>
      </c>
    </row>
    <row r="4512" spans="5:9" ht="15" x14ac:dyDescent="0.25">
      <c r="E4512">
        <v>104792</v>
      </c>
      <c r="F4512" t="s">
        <v>22740</v>
      </c>
      <c r="H4512" s="107" t="s">
        <v>14973</v>
      </c>
      <c r="I4512" s="107" t="s">
        <v>14974</v>
      </c>
    </row>
    <row r="4513" spans="5:9" ht="15" x14ac:dyDescent="0.25">
      <c r="E4513">
        <v>104793</v>
      </c>
      <c r="F4513" t="s">
        <v>22741</v>
      </c>
      <c r="H4513" s="107" t="s">
        <v>14975</v>
      </c>
      <c r="I4513" s="107" t="s">
        <v>14976</v>
      </c>
    </row>
    <row r="4514" spans="5:9" ht="15" x14ac:dyDescent="0.25">
      <c r="E4514">
        <v>104794</v>
      </c>
      <c r="F4514" t="s">
        <v>22742</v>
      </c>
      <c r="H4514" s="107" t="s">
        <v>14977</v>
      </c>
      <c r="I4514" s="107" t="s">
        <v>14978</v>
      </c>
    </row>
    <row r="4515" spans="5:9" ht="15" x14ac:dyDescent="0.25">
      <c r="E4515">
        <v>104795</v>
      </c>
      <c r="F4515" t="s">
        <v>22743</v>
      </c>
      <c r="H4515" s="107" t="s">
        <v>14979</v>
      </c>
      <c r="I4515" s="107" t="s">
        <v>14980</v>
      </c>
    </row>
    <row r="4516" spans="5:9" ht="15" x14ac:dyDescent="0.25">
      <c r="E4516">
        <v>104796</v>
      </c>
      <c r="F4516" t="s">
        <v>22744</v>
      </c>
      <c r="H4516" s="107" t="s">
        <v>14981</v>
      </c>
      <c r="I4516" s="107" t="s">
        <v>14982</v>
      </c>
    </row>
    <row r="4517" spans="5:9" ht="15" x14ac:dyDescent="0.25">
      <c r="E4517">
        <v>104797</v>
      </c>
      <c r="F4517" t="s">
        <v>22745</v>
      </c>
      <c r="H4517" s="107" t="s">
        <v>14983</v>
      </c>
      <c r="I4517" s="107" t="s">
        <v>14984</v>
      </c>
    </row>
    <row r="4518" spans="5:9" ht="15" x14ac:dyDescent="0.25">
      <c r="E4518">
        <v>104798</v>
      </c>
      <c r="F4518" t="s">
        <v>22746</v>
      </c>
      <c r="H4518" s="107" t="s">
        <v>14985</v>
      </c>
      <c r="I4518" s="107" t="s">
        <v>14986</v>
      </c>
    </row>
    <row r="4519" spans="5:9" ht="15" x14ac:dyDescent="0.25">
      <c r="E4519">
        <v>104799</v>
      </c>
      <c r="F4519" t="s">
        <v>22747</v>
      </c>
      <c r="H4519" s="107" t="s">
        <v>14987</v>
      </c>
      <c r="I4519" s="107" t="s">
        <v>14988</v>
      </c>
    </row>
    <row r="4520" spans="5:9" ht="15" x14ac:dyDescent="0.25">
      <c r="E4520">
        <v>104800</v>
      </c>
      <c r="F4520" t="s">
        <v>22748</v>
      </c>
      <c r="H4520" s="107" t="s">
        <v>14989</v>
      </c>
      <c r="I4520" s="107" t="s">
        <v>14990</v>
      </c>
    </row>
    <row r="4521" spans="5:9" ht="15" x14ac:dyDescent="0.25">
      <c r="E4521">
        <v>104801</v>
      </c>
      <c r="F4521" t="s">
        <v>22749</v>
      </c>
      <c r="H4521" s="107" t="s">
        <v>14991</v>
      </c>
      <c r="I4521" s="107" t="s">
        <v>14992</v>
      </c>
    </row>
    <row r="4522" spans="5:9" ht="15" x14ac:dyDescent="0.25">
      <c r="E4522">
        <v>104802</v>
      </c>
      <c r="F4522" t="s">
        <v>22750</v>
      </c>
      <c r="H4522" s="107" t="s">
        <v>23015</v>
      </c>
      <c r="I4522" s="107" t="s">
        <v>23016</v>
      </c>
    </row>
    <row r="4523" spans="5:9" ht="15" x14ac:dyDescent="0.25">
      <c r="E4523">
        <v>104803</v>
      </c>
      <c r="F4523" t="s">
        <v>22751</v>
      </c>
      <c r="H4523" s="107" t="s">
        <v>23017</v>
      </c>
      <c r="I4523" s="107" t="s">
        <v>23018</v>
      </c>
    </row>
    <row r="4524" spans="5:9" ht="15" x14ac:dyDescent="0.25">
      <c r="E4524">
        <v>104804</v>
      </c>
      <c r="F4524" t="s">
        <v>22752</v>
      </c>
      <c r="H4524" s="107" t="s">
        <v>23019</v>
      </c>
      <c r="I4524" s="107" t="s">
        <v>23020</v>
      </c>
    </row>
    <row r="4525" spans="5:9" ht="15" x14ac:dyDescent="0.25">
      <c r="E4525">
        <v>104805</v>
      </c>
      <c r="F4525" t="s">
        <v>22753</v>
      </c>
      <c r="H4525" s="107" t="s">
        <v>23021</v>
      </c>
      <c r="I4525" s="107" t="s">
        <v>23022</v>
      </c>
    </row>
    <row r="4526" spans="5:9" ht="15" x14ac:dyDescent="0.25">
      <c r="E4526">
        <v>104806</v>
      </c>
      <c r="F4526" t="s">
        <v>22754</v>
      </c>
      <c r="H4526" s="107" t="s">
        <v>23023</v>
      </c>
      <c r="I4526" s="107" t="s">
        <v>23024</v>
      </c>
    </row>
    <row r="4527" spans="5:9" ht="15" x14ac:dyDescent="0.25">
      <c r="E4527">
        <v>104807</v>
      </c>
      <c r="F4527" t="s">
        <v>22755</v>
      </c>
      <c r="H4527" s="107" t="s">
        <v>23025</v>
      </c>
      <c r="I4527" s="107" t="s">
        <v>23026</v>
      </c>
    </row>
    <row r="4528" spans="5:9" ht="15" x14ac:dyDescent="0.25">
      <c r="E4528">
        <v>104808</v>
      </c>
      <c r="F4528" t="s">
        <v>22756</v>
      </c>
      <c r="H4528" s="107" t="s">
        <v>23027</v>
      </c>
      <c r="I4528" s="107" t="s">
        <v>23028</v>
      </c>
    </row>
    <row r="4529" spans="5:9" ht="15" x14ac:dyDescent="0.25">
      <c r="E4529">
        <v>104809</v>
      </c>
      <c r="F4529" t="s">
        <v>22757</v>
      </c>
      <c r="H4529" s="107" t="s">
        <v>23029</v>
      </c>
      <c r="I4529" s="107" t="s">
        <v>23030</v>
      </c>
    </row>
    <row r="4530" spans="5:9" ht="15" x14ac:dyDescent="0.25">
      <c r="E4530">
        <v>104810</v>
      </c>
      <c r="F4530" t="s">
        <v>22758</v>
      </c>
      <c r="H4530" s="107" t="s">
        <v>23031</v>
      </c>
      <c r="I4530" s="107" t="s">
        <v>23032</v>
      </c>
    </row>
    <row r="4531" spans="5:9" ht="15" x14ac:dyDescent="0.25">
      <c r="E4531">
        <v>104811</v>
      </c>
      <c r="F4531" t="s">
        <v>22759</v>
      </c>
      <c r="H4531" s="107" t="s">
        <v>23033</v>
      </c>
      <c r="I4531" s="107" t="s">
        <v>23034</v>
      </c>
    </row>
    <row r="4532" spans="5:9" ht="15" x14ac:dyDescent="0.25">
      <c r="E4532">
        <v>104812</v>
      </c>
      <c r="F4532" t="s">
        <v>22760</v>
      </c>
      <c r="H4532" s="107" t="s">
        <v>23035</v>
      </c>
      <c r="I4532" s="107" t="s">
        <v>23036</v>
      </c>
    </row>
    <row r="4533" spans="5:9" ht="15" x14ac:dyDescent="0.25">
      <c r="E4533">
        <v>104813</v>
      </c>
      <c r="F4533" t="s">
        <v>22761</v>
      </c>
      <c r="H4533" s="107" t="s">
        <v>23037</v>
      </c>
      <c r="I4533" s="107" t="s">
        <v>23038</v>
      </c>
    </row>
    <row r="4534" spans="5:9" ht="15" x14ac:dyDescent="0.25">
      <c r="E4534">
        <v>104814</v>
      </c>
      <c r="F4534" t="s">
        <v>22762</v>
      </c>
      <c r="H4534" s="107" t="s">
        <v>23039</v>
      </c>
      <c r="I4534" s="107" t="s">
        <v>14728</v>
      </c>
    </row>
    <row r="4535" spans="5:9" ht="15" x14ac:dyDescent="0.25">
      <c r="E4535">
        <v>104815</v>
      </c>
      <c r="F4535" t="s">
        <v>22763</v>
      </c>
      <c r="H4535" s="107" t="s">
        <v>23040</v>
      </c>
      <c r="I4535" s="107" t="s">
        <v>23041</v>
      </c>
    </row>
    <row r="4536" spans="5:9" ht="15" x14ac:dyDescent="0.25">
      <c r="E4536">
        <v>104816</v>
      </c>
      <c r="F4536" t="s">
        <v>22764</v>
      </c>
      <c r="H4536" s="107" t="s">
        <v>23042</v>
      </c>
      <c r="I4536" s="107" t="s">
        <v>23043</v>
      </c>
    </row>
    <row r="4537" spans="5:9" ht="15" x14ac:dyDescent="0.25">
      <c r="E4537">
        <v>104817</v>
      </c>
      <c r="F4537" t="s">
        <v>22765</v>
      </c>
      <c r="H4537" s="107" t="s">
        <v>23044</v>
      </c>
      <c r="I4537" s="107" t="s">
        <v>23045</v>
      </c>
    </row>
    <row r="4538" spans="5:9" ht="15" x14ac:dyDescent="0.25">
      <c r="E4538">
        <v>104818</v>
      </c>
      <c r="F4538" t="s">
        <v>22766</v>
      </c>
      <c r="H4538" s="107" t="s">
        <v>23046</v>
      </c>
      <c r="I4538" s="107" t="s">
        <v>23047</v>
      </c>
    </row>
    <row r="4539" spans="5:9" ht="15" x14ac:dyDescent="0.25">
      <c r="E4539">
        <v>104819</v>
      </c>
      <c r="F4539" t="s">
        <v>23997</v>
      </c>
      <c r="H4539" s="107" t="s">
        <v>23048</v>
      </c>
      <c r="I4539" s="107" t="s">
        <v>23049</v>
      </c>
    </row>
    <row r="4540" spans="5:9" ht="15" x14ac:dyDescent="0.25">
      <c r="E4540">
        <v>104820</v>
      </c>
      <c r="F4540" t="s">
        <v>23998</v>
      </c>
      <c r="H4540" s="107" t="s">
        <v>23050</v>
      </c>
      <c r="I4540" s="107" t="s">
        <v>23051</v>
      </c>
    </row>
    <row r="4541" spans="5:9" ht="15" x14ac:dyDescent="0.25">
      <c r="E4541">
        <v>104821</v>
      </c>
      <c r="F4541" t="s">
        <v>22767</v>
      </c>
      <c r="H4541" s="107" t="s">
        <v>23052</v>
      </c>
      <c r="I4541" s="107" t="s">
        <v>23053</v>
      </c>
    </row>
    <row r="4542" spans="5:9" ht="15" x14ac:dyDescent="0.25">
      <c r="E4542">
        <v>104822</v>
      </c>
      <c r="F4542" t="s">
        <v>22768</v>
      </c>
      <c r="H4542" s="107" t="s">
        <v>23054</v>
      </c>
      <c r="I4542" s="107" t="s">
        <v>23055</v>
      </c>
    </row>
    <row r="4543" spans="5:9" ht="15" x14ac:dyDescent="0.25">
      <c r="E4543">
        <v>104823</v>
      </c>
      <c r="F4543" t="s">
        <v>22769</v>
      </c>
      <c r="H4543" s="107" t="s">
        <v>23056</v>
      </c>
      <c r="I4543" s="107" t="s">
        <v>23057</v>
      </c>
    </row>
    <row r="4544" spans="5:9" ht="15" x14ac:dyDescent="0.25">
      <c r="E4544">
        <v>104824</v>
      </c>
      <c r="F4544" t="s">
        <v>22770</v>
      </c>
      <c r="H4544" s="107" t="s">
        <v>23058</v>
      </c>
      <c r="I4544" s="107" t="s">
        <v>23059</v>
      </c>
    </row>
    <row r="4545" spans="5:9" ht="15" x14ac:dyDescent="0.25">
      <c r="E4545">
        <v>104825</v>
      </c>
      <c r="F4545" t="s">
        <v>22771</v>
      </c>
      <c r="H4545" s="107" t="s">
        <v>23060</v>
      </c>
      <c r="I4545" s="107" t="s">
        <v>23061</v>
      </c>
    </row>
    <row r="4546" spans="5:9" ht="15" x14ac:dyDescent="0.25">
      <c r="E4546">
        <v>104826</v>
      </c>
      <c r="F4546" t="s">
        <v>11544</v>
      </c>
      <c r="H4546" s="107" t="s">
        <v>23062</v>
      </c>
      <c r="I4546" s="107" t="s">
        <v>23063</v>
      </c>
    </row>
    <row r="4547" spans="5:9" ht="15" x14ac:dyDescent="0.25">
      <c r="E4547">
        <v>104827</v>
      </c>
      <c r="F4547" t="s">
        <v>11545</v>
      </c>
      <c r="H4547" s="107" t="s">
        <v>23064</v>
      </c>
      <c r="I4547" s="107" t="s">
        <v>23065</v>
      </c>
    </row>
    <row r="4548" spans="5:9" ht="15" x14ac:dyDescent="0.25">
      <c r="E4548">
        <v>104828</v>
      </c>
      <c r="F4548" t="s">
        <v>22772</v>
      </c>
      <c r="H4548" s="107" t="s">
        <v>23066</v>
      </c>
      <c r="I4548" s="107" t="s">
        <v>23067</v>
      </c>
    </row>
    <row r="4549" spans="5:9" ht="15" x14ac:dyDescent="0.25">
      <c r="E4549">
        <v>104829</v>
      </c>
      <c r="F4549" t="s">
        <v>22773</v>
      </c>
      <c r="H4549" s="107" t="s">
        <v>23068</v>
      </c>
      <c r="I4549" s="107" t="s">
        <v>23069</v>
      </c>
    </row>
    <row r="4550" spans="5:9" ht="15" x14ac:dyDescent="0.25">
      <c r="E4550">
        <v>104830</v>
      </c>
      <c r="F4550" t="s">
        <v>22774</v>
      </c>
      <c r="H4550" s="107" t="s">
        <v>23070</v>
      </c>
      <c r="I4550" s="107" t="s">
        <v>23071</v>
      </c>
    </row>
    <row r="4551" spans="5:9" ht="15" x14ac:dyDescent="0.25">
      <c r="E4551">
        <v>104831</v>
      </c>
      <c r="F4551" t="s">
        <v>22775</v>
      </c>
      <c r="H4551" s="107" t="s">
        <v>23072</v>
      </c>
      <c r="I4551" s="107" t="s">
        <v>23073</v>
      </c>
    </row>
    <row r="4552" spans="5:9" ht="15" x14ac:dyDescent="0.25">
      <c r="E4552">
        <v>104832</v>
      </c>
      <c r="F4552" t="s">
        <v>11546</v>
      </c>
      <c r="H4552" s="107" t="s">
        <v>23074</v>
      </c>
      <c r="I4552" s="107" t="s">
        <v>23075</v>
      </c>
    </row>
    <row r="4553" spans="5:9" ht="15" x14ac:dyDescent="0.25">
      <c r="E4553">
        <v>104833</v>
      </c>
      <c r="F4553" t="s">
        <v>22776</v>
      </c>
      <c r="H4553" s="107" t="s">
        <v>23076</v>
      </c>
      <c r="I4553" s="107" t="s">
        <v>23077</v>
      </c>
    </row>
    <row r="4554" spans="5:9" ht="15" x14ac:dyDescent="0.25">
      <c r="E4554">
        <v>104834</v>
      </c>
      <c r="F4554" t="s">
        <v>23999</v>
      </c>
      <c r="H4554" s="107" t="s">
        <v>23078</v>
      </c>
      <c r="I4554" s="107" t="s">
        <v>23079</v>
      </c>
    </row>
    <row r="4555" spans="5:9" ht="15" x14ac:dyDescent="0.25">
      <c r="E4555">
        <v>104835</v>
      </c>
      <c r="F4555" t="s">
        <v>22777</v>
      </c>
      <c r="H4555" s="107" t="s">
        <v>23080</v>
      </c>
      <c r="I4555" s="107" t="s">
        <v>23081</v>
      </c>
    </row>
    <row r="4556" spans="5:9" ht="15" x14ac:dyDescent="0.25">
      <c r="E4556">
        <v>104836</v>
      </c>
      <c r="F4556" t="s">
        <v>22778</v>
      </c>
      <c r="H4556" s="107" t="s">
        <v>23082</v>
      </c>
      <c r="I4556" s="107" t="s">
        <v>23083</v>
      </c>
    </row>
    <row r="4557" spans="5:9" ht="15" x14ac:dyDescent="0.25">
      <c r="E4557">
        <v>104837</v>
      </c>
      <c r="F4557" t="s">
        <v>22779</v>
      </c>
      <c r="H4557" s="107" t="s">
        <v>23084</v>
      </c>
      <c r="I4557" s="107" t="s">
        <v>23085</v>
      </c>
    </row>
    <row r="4558" spans="5:9" ht="15" x14ac:dyDescent="0.25">
      <c r="E4558">
        <v>104838</v>
      </c>
      <c r="F4558" t="s">
        <v>22780</v>
      </c>
      <c r="H4558" s="107" t="s">
        <v>23086</v>
      </c>
      <c r="I4558" s="107" t="s">
        <v>23087</v>
      </c>
    </row>
    <row r="4559" spans="5:9" ht="15" x14ac:dyDescent="0.25">
      <c r="E4559">
        <v>104839</v>
      </c>
      <c r="F4559" t="s">
        <v>22781</v>
      </c>
      <c r="H4559" s="107" t="s">
        <v>23088</v>
      </c>
      <c r="I4559" s="107" t="s">
        <v>23089</v>
      </c>
    </row>
    <row r="4560" spans="5:9" ht="15" x14ac:dyDescent="0.25">
      <c r="E4560">
        <v>104840</v>
      </c>
      <c r="F4560" t="s">
        <v>11547</v>
      </c>
      <c r="H4560" s="107" t="s">
        <v>23090</v>
      </c>
      <c r="I4560" s="107" t="s">
        <v>23091</v>
      </c>
    </row>
    <row r="4561" spans="5:9" ht="15" x14ac:dyDescent="0.25">
      <c r="E4561">
        <v>104841</v>
      </c>
      <c r="F4561" t="s">
        <v>19756</v>
      </c>
      <c r="H4561" s="107" t="s">
        <v>23092</v>
      </c>
      <c r="I4561" s="107" t="s">
        <v>23093</v>
      </c>
    </row>
    <row r="4562" spans="5:9" ht="15" x14ac:dyDescent="0.25">
      <c r="E4562">
        <v>104842</v>
      </c>
      <c r="F4562" t="s">
        <v>22782</v>
      </c>
      <c r="H4562" s="107" t="s">
        <v>23094</v>
      </c>
      <c r="I4562" s="107" t="s">
        <v>23095</v>
      </c>
    </row>
    <row r="4563" spans="5:9" ht="15" x14ac:dyDescent="0.25">
      <c r="E4563">
        <v>104843</v>
      </c>
      <c r="F4563" t="s">
        <v>22783</v>
      </c>
      <c r="H4563" s="107" t="s">
        <v>23096</v>
      </c>
      <c r="I4563" s="107" t="s">
        <v>23097</v>
      </c>
    </row>
    <row r="4564" spans="5:9" ht="15" x14ac:dyDescent="0.25">
      <c r="E4564">
        <v>104844</v>
      </c>
      <c r="F4564" t="s">
        <v>22784</v>
      </c>
      <c r="H4564" s="107" t="s">
        <v>23098</v>
      </c>
      <c r="I4564" s="107" t="s">
        <v>23099</v>
      </c>
    </row>
    <row r="4565" spans="5:9" ht="15" x14ac:dyDescent="0.25">
      <c r="E4565">
        <v>104845</v>
      </c>
      <c r="F4565" t="s">
        <v>22785</v>
      </c>
      <c r="H4565" s="107" t="s">
        <v>23100</v>
      </c>
      <c r="I4565" s="107" t="s">
        <v>23101</v>
      </c>
    </row>
    <row r="4566" spans="5:9" ht="15" x14ac:dyDescent="0.25">
      <c r="E4566">
        <v>104846</v>
      </c>
      <c r="F4566" t="s">
        <v>22786</v>
      </c>
      <c r="H4566" s="107" t="s">
        <v>23102</v>
      </c>
      <c r="I4566" s="107" t="s">
        <v>23103</v>
      </c>
    </row>
    <row r="4567" spans="5:9" ht="15" x14ac:dyDescent="0.25">
      <c r="E4567">
        <v>104847</v>
      </c>
      <c r="F4567" t="s">
        <v>22787</v>
      </c>
      <c r="H4567" s="107" t="s">
        <v>23104</v>
      </c>
      <c r="I4567" s="107" t="s">
        <v>23105</v>
      </c>
    </row>
    <row r="4568" spans="5:9" ht="15" x14ac:dyDescent="0.25">
      <c r="E4568">
        <v>104848</v>
      </c>
      <c r="F4568" t="s">
        <v>22788</v>
      </c>
      <c r="H4568" s="107" t="s">
        <v>23106</v>
      </c>
      <c r="I4568" s="107" t="s">
        <v>23107</v>
      </c>
    </row>
    <row r="4569" spans="5:9" ht="15" x14ac:dyDescent="0.25">
      <c r="E4569">
        <v>104849</v>
      </c>
      <c r="F4569" t="s">
        <v>18851</v>
      </c>
      <c r="H4569" s="107" t="s">
        <v>23108</v>
      </c>
      <c r="I4569" s="107" t="s">
        <v>23109</v>
      </c>
    </row>
    <row r="4570" spans="5:9" ht="15" x14ac:dyDescent="0.25">
      <c r="E4570">
        <v>104850</v>
      </c>
      <c r="F4570" t="s">
        <v>22789</v>
      </c>
      <c r="H4570" s="107" t="s">
        <v>23110</v>
      </c>
      <c r="I4570" s="107" t="s">
        <v>23111</v>
      </c>
    </row>
    <row r="4571" spans="5:9" ht="15" x14ac:dyDescent="0.25">
      <c r="E4571">
        <v>104851</v>
      </c>
      <c r="F4571" t="s">
        <v>22790</v>
      </c>
      <c r="H4571" s="107" t="s">
        <v>23112</v>
      </c>
      <c r="I4571" s="107" t="s">
        <v>23113</v>
      </c>
    </row>
    <row r="4572" spans="5:9" ht="15" x14ac:dyDescent="0.25">
      <c r="E4572">
        <v>104852</v>
      </c>
      <c r="F4572" t="s">
        <v>18852</v>
      </c>
      <c r="H4572" s="107" t="s">
        <v>23114</v>
      </c>
      <c r="I4572" s="107" t="s">
        <v>23115</v>
      </c>
    </row>
    <row r="4573" spans="5:9" ht="15" x14ac:dyDescent="0.25">
      <c r="E4573">
        <v>104853</v>
      </c>
      <c r="F4573" t="s">
        <v>22791</v>
      </c>
      <c r="H4573" s="107" t="s">
        <v>23116</v>
      </c>
      <c r="I4573" s="107" t="s">
        <v>23117</v>
      </c>
    </row>
    <row r="4574" spans="5:9" ht="15" x14ac:dyDescent="0.25">
      <c r="E4574">
        <v>104854</v>
      </c>
      <c r="F4574" t="s">
        <v>22792</v>
      </c>
      <c r="H4574" s="107" t="s">
        <v>23118</v>
      </c>
      <c r="I4574" s="107" t="s">
        <v>23119</v>
      </c>
    </row>
    <row r="4575" spans="5:9" ht="15" x14ac:dyDescent="0.25">
      <c r="E4575">
        <v>104855</v>
      </c>
      <c r="F4575" t="s">
        <v>22793</v>
      </c>
      <c r="H4575" s="107" t="s">
        <v>23120</v>
      </c>
      <c r="I4575" s="107" t="s">
        <v>23121</v>
      </c>
    </row>
    <row r="4576" spans="5:9" ht="15" x14ac:dyDescent="0.25">
      <c r="E4576">
        <v>104856</v>
      </c>
      <c r="F4576" t="s">
        <v>22794</v>
      </c>
      <c r="H4576" s="107" t="s">
        <v>23122</v>
      </c>
      <c r="I4576" s="107" t="s">
        <v>23123</v>
      </c>
    </row>
    <row r="4577" spans="5:9" ht="15" x14ac:dyDescent="0.25">
      <c r="E4577">
        <v>104857</v>
      </c>
      <c r="F4577" t="s">
        <v>21826</v>
      </c>
      <c r="H4577" s="107" t="s">
        <v>23124</v>
      </c>
      <c r="I4577" s="107" t="s">
        <v>23125</v>
      </c>
    </row>
    <row r="4578" spans="5:9" ht="15" x14ac:dyDescent="0.25">
      <c r="E4578">
        <v>104858</v>
      </c>
      <c r="F4578" t="s">
        <v>22795</v>
      </c>
      <c r="H4578" s="107" t="s">
        <v>23126</v>
      </c>
      <c r="I4578" s="107" t="s">
        <v>23127</v>
      </c>
    </row>
    <row r="4579" spans="5:9" ht="15" x14ac:dyDescent="0.25">
      <c r="E4579">
        <v>104859</v>
      </c>
      <c r="F4579" t="s">
        <v>24000</v>
      </c>
      <c r="H4579" s="107" t="s">
        <v>23128</v>
      </c>
      <c r="I4579" s="107" t="s">
        <v>23129</v>
      </c>
    </row>
    <row r="4580" spans="5:9" ht="15" x14ac:dyDescent="0.25">
      <c r="E4580">
        <v>104860</v>
      </c>
      <c r="F4580" t="s">
        <v>24001</v>
      </c>
      <c r="H4580" s="107" t="s">
        <v>23130</v>
      </c>
      <c r="I4580" s="107" t="s">
        <v>23131</v>
      </c>
    </row>
    <row r="4581" spans="5:9" ht="15" x14ac:dyDescent="0.25">
      <c r="E4581">
        <v>104861</v>
      </c>
      <c r="F4581" t="s">
        <v>22796</v>
      </c>
      <c r="H4581" s="107" t="s">
        <v>23132</v>
      </c>
      <c r="I4581" s="107" t="s">
        <v>23133</v>
      </c>
    </row>
    <row r="4582" spans="5:9" ht="15" x14ac:dyDescent="0.25">
      <c r="E4582">
        <v>104862</v>
      </c>
      <c r="F4582" t="s">
        <v>22797</v>
      </c>
      <c r="H4582" s="107" t="s">
        <v>23134</v>
      </c>
      <c r="I4582" s="107" t="s">
        <v>23135</v>
      </c>
    </row>
    <row r="4583" spans="5:9" ht="15" x14ac:dyDescent="0.25">
      <c r="E4583">
        <v>104863</v>
      </c>
      <c r="F4583" t="s">
        <v>22798</v>
      </c>
      <c r="H4583" s="107" t="s">
        <v>23136</v>
      </c>
      <c r="I4583" s="107" t="s">
        <v>23137</v>
      </c>
    </row>
    <row r="4584" spans="5:9" ht="15" x14ac:dyDescent="0.25">
      <c r="E4584">
        <v>104864</v>
      </c>
      <c r="F4584" t="s">
        <v>22799</v>
      </c>
      <c r="H4584" s="107" t="s">
        <v>23138</v>
      </c>
      <c r="I4584" s="107" t="s">
        <v>23139</v>
      </c>
    </row>
    <row r="4585" spans="5:9" ht="15" x14ac:dyDescent="0.25">
      <c r="E4585">
        <v>104865</v>
      </c>
      <c r="F4585" t="s">
        <v>22800</v>
      </c>
      <c r="H4585" s="107" t="s">
        <v>23140</v>
      </c>
      <c r="I4585" s="107" t="s">
        <v>23141</v>
      </c>
    </row>
    <row r="4586" spans="5:9" ht="15" x14ac:dyDescent="0.25">
      <c r="E4586">
        <v>104866</v>
      </c>
      <c r="F4586" t="s">
        <v>22801</v>
      </c>
      <c r="H4586" s="107" t="s">
        <v>23142</v>
      </c>
      <c r="I4586" s="107" t="s">
        <v>23143</v>
      </c>
    </row>
    <row r="4587" spans="5:9" ht="15" x14ac:dyDescent="0.25">
      <c r="E4587">
        <v>104867</v>
      </c>
      <c r="F4587" t="s">
        <v>22802</v>
      </c>
      <c r="H4587" s="107" t="s">
        <v>23144</v>
      </c>
      <c r="I4587" s="107" t="s">
        <v>23145</v>
      </c>
    </row>
    <row r="4588" spans="5:9" ht="15" x14ac:dyDescent="0.25">
      <c r="E4588">
        <v>104868</v>
      </c>
      <c r="F4588" t="s">
        <v>22803</v>
      </c>
      <c r="H4588" s="107" t="s">
        <v>23146</v>
      </c>
      <c r="I4588" s="107" t="s">
        <v>23147</v>
      </c>
    </row>
    <row r="4589" spans="5:9" ht="15" x14ac:dyDescent="0.25">
      <c r="E4589">
        <v>104869</v>
      </c>
      <c r="F4589" t="s">
        <v>22804</v>
      </c>
      <c r="H4589" s="107" t="s">
        <v>23148</v>
      </c>
      <c r="I4589" s="107" t="s">
        <v>23149</v>
      </c>
    </row>
    <row r="4590" spans="5:9" ht="15" x14ac:dyDescent="0.25">
      <c r="E4590">
        <v>104870</v>
      </c>
      <c r="F4590" t="s">
        <v>22805</v>
      </c>
      <c r="H4590" s="107" t="s">
        <v>23150</v>
      </c>
      <c r="I4590" s="107" t="s">
        <v>23151</v>
      </c>
    </row>
    <row r="4591" spans="5:9" ht="15" x14ac:dyDescent="0.25">
      <c r="E4591">
        <v>104871</v>
      </c>
      <c r="F4591" t="s">
        <v>22806</v>
      </c>
      <c r="H4591" s="107" t="s">
        <v>23152</v>
      </c>
      <c r="I4591" s="107" t="s">
        <v>23153</v>
      </c>
    </row>
    <row r="4592" spans="5:9" ht="15" x14ac:dyDescent="0.25">
      <c r="E4592">
        <v>104872</v>
      </c>
      <c r="F4592" t="s">
        <v>22807</v>
      </c>
      <c r="H4592" s="107" t="s">
        <v>23154</v>
      </c>
      <c r="I4592" s="107" t="s">
        <v>23155</v>
      </c>
    </row>
    <row r="4593" spans="5:9" ht="15" x14ac:dyDescent="0.25">
      <c r="E4593">
        <v>104873</v>
      </c>
      <c r="F4593" t="s">
        <v>22808</v>
      </c>
      <c r="H4593" s="107" t="s">
        <v>23156</v>
      </c>
      <c r="I4593" s="107" t="s">
        <v>23157</v>
      </c>
    </row>
    <row r="4594" spans="5:9" ht="15" x14ac:dyDescent="0.25">
      <c r="E4594">
        <v>104874</v>
      </c>
      <c r="F4594" t="s">
        <v>24002</v>
      </c>
      <c r="H4594" s="107" t="s">
        <v>23158</v>
      </c>
      <c r="I4594" s="107" t="s">
        <v>23159</v>
      </c>
    </row>
    <row r="4595" spans="5:9" ht="15" x14ac:dyDescent="0.25">
      <c r="E4595">
        <v>104875</v>
      </c>
      <c r="F4595" t="s">
        <v>24003</v>
      </c>
      <c r="H4595" s="107" t="s">
        <v>23160</v>
      </c>
      <c r="I4595" s="107" t="s">
        <v>23161</v>
      </c>
    </row>
    <row r="4596" spans="5:9" ht="15" x14ac:dyDescent="0.25">
      <c r="E4596">
        <v>104876</v>
      </c>
      <c r="F4596" t="s">
        <v>24004</v>
      </c>
      <c r="H4596" s="107" t="s">
        <v>23162</v>
      </c>
      <c r="I4596" s="107" t="s">
        <v>23163</v>
      </c>
    </row>
    <row r="4597" spans="5:9" ht="15" x14ac:dyDescent="0.25">
      <c r="E4597">
        <v>104877</v>
      </c>
      <c r="F4597" t="s">
        <v>24005</v>
      </c>
      <c r="H4597" s="107" t="s">
        <v>23164</v>
      </c>
      <c r="I4597" s="107" t="s">
        <v>23165</v>
      </c>
    </row>
    <row r="4598" spans="5:9" ht="15" x14ac:dyDescent="0.25">
      <c r="E4598">
        <v>104878</v>
      </c>
      <c r="F4598" t="s">
        <v>24006</v>
      </c>
      <c r="H4598" s="107" t="s">
        <v>23166</v>
      </c>
      <c r="I4598" s="107" t="s">
        <v>23167</v>
      </c>
    </row>
    <row r="4599" spans="5:9" ht="15" x14ac:dyDescent="0.25">
      <c r="E4599">
        <v>104879</v>
      </c>
      <c r="F4599" t="s">
        <v>22809</v>
      </c>
      <c r="H4599" s="107" t="s">
        <v>23168</v>
      </c>
      <c r="I4599" s="107" t="s">
        <v>23169</v>
      </c>
    </row>
    <row r="4600" spans="5:9" ht="15" x14ac:dyDescent="0.25">
      <c r="E4600">
        <v>104880</v>
      </c>
      <c r="F4600" t="s">
        <v>22810</v>
      </c>
      <c r="H4600" s="107" t="s">
        <v>23170</v>
      </c>
      <c r="I4600" s="107" t="s">
        <v>23171</v>
      </c>
    </row>
    <row r="4601" spans="5:9" ht="15" x14ac:dyDescent="0.25">
      <c r="E4601">
        <v>104881</v>
      </c>
      <c r="F4601" t="s">
        <v>24007</v>
      </c>
      <c r="H4601" s="107" t="s">
        <v>23172</v>
      </c>
      <c r="I4601" s="107" t="s">
        <v>23173</v>
      </c>
    </row>
    <row r="4602" spans="5:9" ht="15" x14ac:dyDescent="0.25">
      <c r="E4602">
        <v>104882</v>
      </c>
      <c r="F4602" t="s">
        <v>22811</v>
      </c>
      <c r="H4602" s="107" t="s">
        <v>23174</v>
      </c>
      <c r="I4602" s="107" t="s">
        <v>23175</v>
      </c>
    </row>
    <row r="4603" spans="5:9" ht="15" x14ac:dyDescent="0.25">
      <c r="E4603">
        <v>104883</v>
      </c>
      <c r="F4603" t="s">
        <v>22812</v>
      </c>
      <c r="H4603" s="107" t="s">
        <v>23176</v>
      </c>
      <c r="I4603" s="107" t="s">
        <v>23177</v>
      </c>
    </row>
    <row r="4604" spans="5:9" ht="15" x14ac:dyDescent="0.25">
      <c r="E4604">
        <v>104884</v>
      </c>
      <c r="F4604" t="s">
        <v>22813</v>
      </c>
      <c r="H4604" s="107" t="s">
        <v>23178</v>
      </c>
      <c r="I4604" s="107" t="s">
        <v>23179</v>
      </c>
    </row>
    <row r="4605" spans="5:9" ht="15" x14ac:dyDescent="0.25">
      <c r="E4605">
        <v>104885</v>
      </c>
      <c r="F4605" t="s">
        <v>22814</v>
      </c>
      <c r="H4605" s="107" t="s">
        <v>23180</v>
      </c>
      <c r="I4605" s="107" t="s">
        <v>23181</v>
      </c>
    </row>
    <row r="4606" spans="5:9" ht="15" x14ac:dyDescent="0.25">
      <c r="E4606">
        <v>104886</v>
      </c>
      <c r="F4606" t="s">
        <v>22815</v>
      </c>
      <c r="H4606" s="107" t="s">
        <v>23182</v>
      </c>
      <c r="I4606" s="107" t="s">
        <v>23183</v>
      </c>
    </row>
    <row r="4607" spans="5:9" ht="15" x14ac:dyDescent="0.25">
      <c r="E4607">
        <v>104887</v>
      </c>
      <c r="F4607" t="s">
        <v>22816</v>
      </c>
      <c r="H4607" s="107" t="s">
        <v>23184</v>
      </c>
      <c r="I4607" s="107" t="s">
        <v>23185</v>
      </c>
    </row>
    <row r="4608" spans="5:9" ht="15" x14ac:dyDescent="0.25">
      <c r="E4608">
        <v>104888</v>
      </c>
      <c r="F4608" t="s">
        <v>22817</v>
      </c>
      <c r="H4608" s="107" t="s">
        <v>23186</v>
      </c>
      <c r="I4608" s="107" t="s">
        <v>23187</v>
      </c>
    </row>
    <row r="4609" spans="5:9" ht="15" x14ac:dyDescent="0.25">
      <c r="E4609">
        <v>104889</v>
      </c>
      <c r="F4609" t="s">
        <v>22818</v>
      </c>
      <c r="H4609" s="107" t="s">
        <v>23188</v>
      </c>
      <c r="I4609" s="107" t="s">
        <v>23189</v>
      </c>
    </row>
    <row r="4610" spans="5:9" ht="15" x14ac:dyDescent="0.25">
      <c r="E4610">
        <v>104890</v>
      </c>
      <c r="F4610" t="s">
        <v>11482</v>
      </c>
      <c r="H4610" s="107" t="s">
        <v>23190</v>
      </c>
      <c r="I4610" s="107" t="s">
        <v>23191</v>
      </c>
    </row>
    <row r="4611" spans="5:9" ht="15" x14ac:dyDescent="0.25">
      <c r="E4611">
        <v>104891</v>
      </c>
      <c r="F4611" t="s">
        <v>22819</v>
      </c>
      <c r="H4611" s="107" t="s">
        <v>23192</v>
      </c>
      <c r="I4611" s="107" t="s">
        <v>23193</v>
      </c>
    </row>
    <row r="4612" spans="5:9" ht="15" x14ac:dyDescent="0.25">
      <c r="E4612">
        <v>104892</v>
      </c>
      <c r="F4612" t="s">
        <v>22820</v>
      </c>
      <c r="H4612" s="107" t="s">
        <v>23194</v>
      </c>
      <c r="I4612" s="107" t="s">
        <v>23195</v>
      </c>
    </row>
    <row r="4613" spans="5:9" ht="15" x14ac:dyDescent="0.25">
      <c r="E4613">
        <v>104893</v>
      </c>
      <c r="F4613" t="s">
        <v>22821</v>
      </c>
      <c r="H4613" s="107" t="s">
        <v>23196</v>
      </c>
      <c r="I4613" s="107" t="s">
        <v>23193</v>
      </c>
    </row>
    <row r="4614" spans="5:9" ht="15" x14ac:dyDescent="0.25">
      <c r="E4614">
        <v>104894</v>
      </c>
      <c r="F4614" t="s">
        <v>22822</v>
      </c>
      <c r="H4614" s="107" t="s">
        <v>23197</v>
      </c>
      <c r="I4614" s="107" t="s">
        <v>23198</v>
      </c>
    </row>
    <row r="4615" spans="5:9" ht="15" x14ac:dyDescent="0.25">
      <c r="E4615">
        <v>104895</v>
      </c>
      <c r="F4615" t="s">
        <v>22823</v>
      </c>
      <c r="H4615" s="107" t="s">
        <v>23199</v>
      </c>
      <c r="I4615" s="107" t="s">
        <v>23200</v>
      </c>
    </row>
    <row r="4616" spans="5:9" ht="15" x14ac:dyDescent="0.25">
      <c r="E4616">
        <v>104896</v>
      </c>
      <c r="F4616" t="s">
        <v>22824</v>
      </c>
      <c r="H4616" s="107" t="s">
        <v>23201</v>
      </c>
      <c r="I4616" s="107" t="s">
        <v>23202</v>
      </c>
    </row>
    <row r="4617" spans="5:9" ht="15" x14ac:dyDescent="0.25">
      <c r="E4617">
        <v>104897</v>
      </c>
      <c r="F4617" t="s">
        <v>22825</v>
      </c>
      <c r="H4617" s="107" t="s">
        <v>23203</v>
      </c>
      <c r="I4617" s="107" t="s">
        <v>23204</v>
      </c>
    </row>
    <row r="4618" spans="5:9" ht="15" x14ac:dyDescent="0.25">
      <c r="E4618">
        <v>104898</v>
      </c>
      <c r="F4618" t="s">
        <v>22826</v>
      </c>
      <c r="H4618" s="107" t="s">
        <v>23205</v>
      </c>
      <c r="I4618" s="107" t="s">
        <v>23206</v>
      </c>
    </row>
    <row r="4619" spans="5:9" ht="15" x14ac:dyDescent="0.25">
      <c r="E4619">
        <v>104899</v>
      </c>
      <c r="F4619" t="s">
        <v>22827</v>
      </c>
      <c r="H4619" s="107" t="s">
        <v>23207</v>
      </c>
      <c r="I4619" s="107" t="s">
        <v>23208</v>
      </c>
    </row>
    <row r="4620" spans="5:9" ht="15" x14ac:dyDescent="0.25">
      <c r="E4620">
        <v>104900</v>
      </c>
      <c r="F4620" t="s">
        <v>22828</v>
      </c>
      <c r="H4620" s="107" t="s">
        <v>23209</v>
      </c>
      <c r="I4620" s="107" t="s">
        <v>23210</v>
      </c>
    </row>
    <row r="4621" spans="5:9" ht="15" x14ac:dyDescent="0.25">
      <c r="E4621">
        <v>104901</v>
      </c>
      <c r="F4621" t="s">
        <v>22829</v>
      </c>
      <c r="H4621" s="107" t="s">
        <v>23211</v>
      </c>
      <c r="I4621" s="107" t="s">
        <v>23212</v>
      </c>
    </row>
    <row r="4622" spans="5:9" ht="15" x14ac:dyDescent="0.25">
      <c r="E4622">
        <v>104902</v>
      </c>
      <c r="F4622" t="s">
        <v>22830</v>
      </c>
      <c r="H4622" s="107" t="s">
        <v>23213</v>
      </c>
      <c r="I4622" s="107" t="s">
        <v>23214</v>
      </c>
    </row>
    <row r="4623" spans="5:9" ht="15" x14ac:dyDescent="0.25">
      <c r="E4623">
        <v>104903</v>
      </c>
      <c r="F4623" t="s">
        <v>22831</v>
      </c>
      <c r="H4623" s="107" t="s">
        <v>23215</v>
      </c>
      <c r="I4623" s="107" t="s">
        <v>23216</v>
      </c>
    </row>
    <row r="4624" spans="5:9" ht="15" x14ac:dyDescent="0.25">
      <c r="E4624">
        <v>104904</v>
      </c>
      <c r="F4624" t="s">
        <v>22832</v>
      </c>
      <c r="H4624" s="107" t="s">
        <v>23217</v>
      </c>
      <c r="I4624" s="107" t="s">
        <v>23218</v>
      </c>
    </row>
    <row r="4625" spans="5:9" ht="15" x14ac:dyDescent="0.25">
      <c r="E4625">
        <v>104905</v>
      </c>
      <c r="F4625" t="s">
        <v>22833</v>
      </c>
      <c r="H4625" s="107" t="s">
        <v>23219</v>
      </c>
      <c r="I4625" s="107" t="s">
        <v>23220</v>
      </c>
    </row>
    <row r="4626" spans="5:9" ht="15" x14ac:dyDescent="0.25">
      <c r="E4626">
        <v>104906</v>
      </c>
      <c r="F4626" t="s">
        <v>22834</v>
      </c>
      <c r="H4626" s="107" t="s">
        <v>23221</v>
      </c>
      <c r="I4626" s="107" t="s">
        <v>23222</v>
      </c>
    </row>
    <row r="4627" spans="5:9" ht="15" x14ac:dyDescent="0.25">
      <c r="E4627">
        <v>104907</v>
      </c>
      <c r="F4627" t="s">
        <v>22835</v>
      </c>
      <c r="H4627" s="107" t="s">
        <v>23223</v>
      </c>
      <c r="I4627" s="107" t="s">
        <v>23224</v>
      </c>
    </row>
    <row r="4628" spans="5:9" ht="15" x14ac:dyDescent="0.25">
      <c r="E4628">
        <v>104908</v>
      </c>
      <c r="F4628" t="s">
        <v>22836</v>
      </c>
      <c r="H4628" s="107" t="s">
        <v>24008</v>
      </c>
      <c r="I4628" s="107" t="s">
        <v>24009</v>
      </c>
    </row>
    <row r="4629" spans="5:9" ht="15" x14ac:dyDescent="0.25">
      <c r="E4629">
        <v>104909</v>
      </c>
      <c r="F4629" t="s">
        <v>22837</v>
      </c>
      <c r="H4629" s="107" t="s">
        <v>24010</v>
      </c>
      <c r="I4629" s="107" t="s">
        <v>24011</v>
      </c>
    </row>
    <row r="4630" spans="5:9" ht="15" x14ac:dyDescent="0.25">
      <c r="E4630">
        <v>104910</v>
      </c>
      <c r="F4630" t="s">
        <v>22838</v>
      </c>
      <c r="H4630" s="107" t="s">
        <v>24012</v>
      </c>
      <c r="I4630" s="107" t="s">
        <v>24013</v>
      </c>
    </row>
    <row r="4631" spans="5:9" ht="15" x14ac:dyDescent="0.25">
      <c r="E4631">
        <v>104911</v>
      </c>
      <c r="F4631" t="s">
        <v>22839</v>
      </c>
      <c r="H4631" s="107" t="s">
        <v>24014</v>
      </c>
      <c r="I4631" s="107" t="s">
        <v>24015</v>
      </c>
    </row>
    <row r="4632" spans="5:9" ht="15" x14ac:dyDescent="0.25">
      <c r="E4632">
        <v>104912</v>
      </c>
      <c r="F4632" t="s">
        <v>22840</v>
      </c>
      <c r="H4632" s="107" t="s">
        <v>24016</v>
      </c>
      <c r="I4632" s="107" t="s">
        <v>24017</v>
      </c>
    </row>
    <row r="4633" spans="5:9" ht="15" x14ac:dyDescent="0.25">
      <c r="E4633">
        <v>104913</v>
      </c>
      <c r="F4633" t="s">
        <v>22841</v>
      </c>
      <c r="H4633" s="107" t="s">
        <v>24018</v>
      </c>
      <c r="I4633" s="107" t="s">
        <v>24019</v>
      </c>
    </row>
    <row r="4634" spans="5:9" ht="15" x14ac:dyDescent="0.25">
      <c r="E4634">
        <v>104914</v>
      </c>
      <c r="F4634" t="s">
        <v>22842</v>
      </c>
      <c r="H4634" s="107" t="s">
        <v>24020</v>
      </c>
      <c r="I4634" s="107" t="s">
        <v>24021</v>
      </c>
    </row>
    <row r="4635" spans="5:9" ht="15" x14ac:dyDescent="0.25">
      <c r="E4635">
        <v>104915</v>
      </c>
      <c r="F4635" t="s">
        <v>22843</v>
      </c>
      <c r="H4635" s="107" t="s">
        <v>24022</v>
      </c>
      <c r="I4635" s="107" t="s">
        <v>24023</v>
      </c>
    </row>
    <row r="4636" spans="5:9" ht="15" x14ac:dyDescent="0.25">
      <c r="E4636">
        <v>104916</v>
      </c>
      <c r="F4636" t="s">
        <v>22844</v>
      </c>
      <c r="H4636" s="107" t="s">
        <v>24024</v>
      </c>
      <c r="I4636" s="107" t="s">
        <v>24025</v>
      </c>
    </row>
    <row r="4637" spans="5:9" ht="15" x14ac:dyDescent="0.25">
      <c r="E4637">
        <v>104917</v>
      </c>
      <c r="F4637" t="s">
        <v>22845</v>
      </c>
      <c r="H4637" s="107" t="s">
        <v>24026</v>
      </c>
      <c r="I4637" s="107" t="s">
        <v>24027</v>
      </c>
    </row>
    <row r="4638" spans="5:9" ht="15" x14ac:dyDescent="0.25">
      <c r="E4638">
        <v>104918</v>
      </c>
      <c r="F4638" t="s">
        <v>22846</v>
      </c>
      <c r="H4638" s="107" t="s">
        <v>24028</v>
      </c>
      <c r="I4638" s="107" t="s">
        <v>24029</v>
      </c>
    </row>
    <row r="4639" spans="5:9" ht="15" x14ac:dyDescent="0.25">
      <c r="E4639">
        <v>104919</v>
      </c>
      <c r="F4639" t="s">
        <v>22847</v>
      </c>
      <c r="H4639" s="107" t="s">
        <v>24030</v>
      </c>
      <c r="I4639" s="107" t="s">
        <v>24031</v>
      </c>
    </row>
    <row r="4640" spans="5:9" ht="15" x14ac:dyDescent="0.25">
      <c r="E4640">
        <v>104920</v>
      </c>
      <c r="F4640" t="s">
        <v>22848</v>
      </c>
      <c r="H4640" s="107" t="s">
        <v>24032</v>
      </c>
      <c r="I4640" s="107" t="s">
        <v>24033</v>
      </c>
    </row>
    <row r="4641" spans="5:9" ht="15" x14ac:dyDescent="0.25">
      <c r="E4641">
        <v>104921</v>
      </c>
      <c r="F4641" t="s">
        <v>22849</v>
      </c>
      <c r="H4641" s="107" t="s">
        <v>24034</v>
      </c>
      <c r="I4641" s="107" t="s">
        <v>24035</v>
      </c>
    </row>
    <row r="4642" spans="5:9" ht="15" x14ac:dyDescent="0.25">
      <c r="E4642">
        <v>104922</v>
      </c>
      <c r="F4642" t="s">
        <v>22850</v>
      </c>
      <c r="H4642" s="107" t="s">
        <v>24036</v>
      </c>
      <c r="I4642" s="107" t="s">
        <v>24037</v>
      </c>
    </row>
    <row r="4643" spans="5:9" ht="15" x14ac:dyDescent="0.25">
      <c r="E4643">
        <v>104923</v>
      </c>
      <c r="F4643" t="s">
        <v>22851</v>
      </c>
      <c r="H4643" s="107" t="s">
        <v>24038</v>
      </c>
      <c r="I4643" s="107" t="s">
        <v>24039</v>
      </c>
    </row>
    <row r="4644" spans="5:9" ht="15" x14ac:dyDescent="0.25">
      <c r="E4644">
        <v>104924</v>
      </c>
      <c r="F4644" t="s">
        <v>22852</v>
      </c>
      <c r="H4644" s="107" t="s">
        <v>24040</v>
      </c>
      <c r="I4644" s="107" t="s">
        <v>24037</v>
      </c>
    </row>
    <row r="4645" spans="5:9" ht="15" x14ac:dyDescent="0.25">
      <c r="E4645">
        <v>104925</v>
      </c>
      <c r="F4645" t="s">
        <v>22853</v>
      </c>
      <c r="H4645" s="107" t="s">
        <v>24041</v>
      </c>
      <c r="I4645" s="107" t="s">
        <v>24039</v>
      </c>
    </row>
    <row r="4646" spans="5:9" ht="15" x14ac:dyDescent="0.25">
      <c r="E4646">
        <v>104926</v>
      </c>
      <c r="F4646" t="s">
        <v>22854</v>
      </c>
      <c r="H4646" s="107" t="s">
        <v>24042</v>
      </c>
      <c r="I4646" s="107" t="s">
        <v>24037</v>
      </c>
    </row>
    <row r="4647" spans="5:9" ht="15" x14ac:dyDescent="0.25">
      <c r="E4647">
        <v>104927</v>
      </c>
      <c r="F4647" t="s">
        <v>18870</v>
      </c>
      <c r="H4647" s="107" t="s">
        <v>24043</v>
      </c>
      <c r="I4647" s="107" t="s">
        <v>24037</v>
      </c>
    </row>
    <row r="4648" spans="5:9" ht="15" x14ac:dyDescent="0.25">
      <c r="E4648">
        <v>104928</v>
      </c>
      <c r="F4648" t="s">
        <v>22855</v>
      </c>
      <c r="H4648" s="107" t="s">
        <v>24044</v>
      </c>
      <c r="I4648" s="107" t="s">
        <v>24039</v>
      </c>
    </row>
    <row r="4649" spans="5:9" ht="15" x14ac:dyDescent="0.25">
      <c r="E4649">
        <v>104929</v>
      </c>
      <c r="F4649" t="s">
        <v>24045</v>
      </c>
      <c r="H4649" s="107" t="s">
        <v>24046</v>
      </c>
      <c r="I4649" s="107" t="s">
        <v>24047</v>
      </c>
    </row>
    <row r="4650" spans="5:9" ht="15" x14ac:dyDescent="0.25">
      <c r="E4650">
        <v>104930</v>
      </c>
      <c r="F4650" t="s">
        <v>22856</v>
      </c>
      <c r="H4650" s="107" t="s">
        <v>24048</v>
      </c>
      <c r="I4650" s="107" t="s">
        <v>24049</v>
      </c>
    </row>
    <row r="4651" spans="5:9" ht="15" x14ac:dyDescent="0.25">
      <c r="E4651">
        <v>104931</v>
      </c>
      <c r="F4651" t="s">
        <v>22857</v>
      </c>
      <c r="H4651" s="107" t="s">
        <v>24050</v>
      </c>
      <c r="I4651" s="107" t="s">
        <v>24051</v>
      </c>
    </row>
    <row r="4652" spans="5:9" ht="15" x14ac:dyDescent="0.25">
      <c r="E4652">
        <v>104932</v>
      </c>
      <c r="F4652" t="s">
        <v>22858</v>
      </c>
      <c r="H4652" s="107" t="s">
        <v>24052</v>
      </c>
      <c r="I4652" s="107" t="s">
        <v>24053</v>
      </c>
    </row>
    <row r="4653" spans="5:9" ht="15" x14ac:dyDescent="0.25">
      <c r="E4653">
        <v>104933</v>
      </c>
      <c r="F4653" t="s">
        <v>22859</v>
      </c>
      <c r="H4653" s="107" t="s">
        <v>24054</v>
      </c>
      <c r="I4653" s="107" t="s">
        <v>24055</v>
      </c>
    </row>
    <row r="4654" spans="5:9" ht="15" x14ac:dyDescent="0.25">
      <c r="E4654">
        <v>104934</v>
      </c>
      <c r="F4654" t="s">
        <v>24056</v>
      </c>
      <c r="H4654" s="107" t="s">
        <v>24057</v>
      </c>
      <c r="I4654" s="107" t="s">
        <v>24058</v>
      </c>
    </row>
    <row r="4655" spans="5:9" ht="15" x14ac:dyDescent="0.25">
      <c r="E4655">
        <v>104935</v>
      </c>
      <c r="F4655" t="s">
        <v>22860</v>
      </c>
      <c r="H4655" s="107" t="s">
        <v>24059</v>
      </c>
      <c r="I4655" s="107" t="s">
        <v>24060</v>
      </c>
    </row>
    <row r="4656" spans="5:9" ht="15" x14ac:dyDescent="0.25">
      <c r="E4656">
        <v>104936</v>
      </c>
      <c r="F4656" t="s">
        <v>24061</v>
      </c>
      <c r="H4656" s="107" t="s">
        <v>24062</v>
      </c>
      <c r="I4656" s="107" t="s">
        <v>24063</v>
      </c>
    </row>
    <row r="4657" spans="5:9" ht="15" x14ac:dyDescent="0.25">
      <c r="E4657">
        <v>104937</v>
      </c>
      <c r="F4657" t="s">
        <v>22861</v>
      </c>
      <c r="H4657" s="107" t="s">
        <v>24064</v>
      </c>
      <c r="I4657" s="107" t="s">
        <v>24065</v>
      </c>
    </row>
    <row r="4658" spans="5:9" ht="15" x14ac:dyDescent="0.25">
      <c r="E4658">
        <v>104938</v>
      </c>
      <c r="F4658" t="s">
        <v>22862</v>
      </c>
      <c r="H4658" s="107" t="s">
        <v>24066</v>
      </c>
      <c r="I4658" s="107" t="s">
        <v>24067</v>
      </c>
    </row>
    <row r="4659" spans="5:9" ht="15" x14ac:dyDescent="0.25">
      <c r="E4659">
        <v>104939</v>
      </c>
      <c r="F4659" t="s">
        <v>22863</v>
      </c>
      <c r="H4659" s="107" t="s">
        <v>24068</v>
      </c>
      <c r="I4659" s="107" t="s">
        <v>24069</v>
      </c>
    </row>
    <row r="4660" spans="5:9" ht="15" x14ac:dyDescent="0.25">
      <c r="E4660">
        <v>104940</v>
      </c>
      <c r="F4660" t="s">
        <v>22864</v>
      </c>
      <c r="H4660" s="107" t="s">
        <v>24070</v>
      </c>
      <c r="I4660" s="107" t="s">
        <v>24071</v>
      </c>
    </row>
    <row r="4661" spans="5:9" ht="15" x14ac:dyDescent="0.25">
      <c r="E4661">
        <v>104941</v>
      </c>
      <c r="F4661" t="s">
        <v>22865</v>
      </c>
      <c r="H4661" s="107" t="s">
        <v>24072</v>
      </c>
      <c r="I4661" s="107" t="s">
        <v>24073</v>
      </c>
    </row>
    <row r="4662" spans="5:9" ht="15" x14ac:dyDescent="0.25">
      <c r="E4662">
        <v>104942</v>
      </c>
      <c r="F4662" t="s">
        <v>22866</v>
      </c>
      <c r="H4662" s="107" t="s">
        <v>24074</v>
      </c>
      <c r="I4662" s="107" t="s">
        <v>24075</v>
      </c>
    </row>
    <row r="4663" spans="5:9" ht="15" x14ac:dyDescent="0.25">
      <c r="E4663">
        <v>104943</v>
      </c>
      <c r="F4663" t="s">
        <v>22867</v>
      </c>
      <c r="H4663" s="107" t="s">
        <v>24076</v>
      </c>
      <c r="I4663" s="107" t="s">
        <v>24077</v>
      </c>
    </row>
    <row r="4664" spans="5:9" ht="15" x14ac:dyDescent="0.25">
      <c r="E4664">
        <v>104944</v>
      </c>
      <c r="F4664" t="s">
        <v>22868</v>
      </c>
      <c r="H4664" s="107" t="s">
        <v>24078</v>
      </c>
      <c r="I4664" s="107" t="s">
        <v>24079</v>
      </c>
    </row>
    <row r="4665" spans="5:9" ht="15" x14ac:dyDescent="0.25">
      <c r="E4665">
        <v>104945</v>
      </c>
      <c r="F4665" t="s">
        <v>22869</v>
      </c>
      <c r="H4665" s="107" t="s">
        <v>24080</v>
      </c>
      <c r="I4665" s="107" t="s">
        <v>24081</v>
      </c>
    </row>
    <row r="4666" spans="5:9" ht="15" x14ac:dyDescent="0.25">
      <c r="E4666">
        <v>104946</v>
      </c>
      <c r="F4666" t="s">
        <v>22870</v>
      </c>
      <c r="H4666" s="107" t="s">
        <v>24082</v>
      </c>
      <c r="I4666" s="107" t="s">
        <v>24083</v>
      </c>
    </row>
    <row r="4667" spans="5:9" ht="15" x14ac:dyDescent="0.25">
      <c r="E4667">
        <v>104947</v>
      </c>
      <c r="F4667" t="s">
        <v>22871</v>
      </c>
      <c r="H4667" s="107" t="s">
        <v>24084</v>
      </c>
      <c r="I4667" s="107" t="s">
        <v>24085</v>
      </c>
    </row>
    <row r="4668" spans="5:9" ht="15" x14ac:dyDescent="0.25">
      <c r="E4668">
        <v>104948</v>
      </c>
      <c r="F4668" t="s">
        <v>22872</v>
      </c>
      <c r="H4668" s="107" t="s">
        <v>24086</v>
      </c>
      <c r="I4668" s="107" t="s">
        <v>24087</v>
      </c>
    </row>
    <row r="4669" spans="5:9" ht="15" x14ac:dyDescent="0.25">
      <c r="E4669">
        <v>104949</v>
      </c>
      <c r="F4669" t="s">
        <v>22458</v>
      </c>
      <c r="H4669" s="107" t="s">
        <v>24088</v>
      </c>
      <c r="I4669" s="107" t="s">
        <v>24089</v>
      </c>
    </row>
    <row r="4670" spans="5:9" ht="15" x14ac:dyDescent="0.25">
      <c r="E4670">
        <v>104950</v>
      </c>
      <c r="F4670" t="s">
        <v>22873</v>
      </c>
      <c r="H4670" s="107" t="s">
        <v>24090</v>
      </c>
      <c r="I4670" s="107" t="s">
        <v>24091</v>
      </c>
    </row>
    <row r="4671" spans="5:9" ht="15" x14ac:dyDescent="0.25">
      <c r="E4671">
        <v>104951</v>
      </c>
      <c r="F4671" t="s">
        <v>22874</v>
      </c>
      <c r="H4671" s="107" t="s">
        <v>24092</v>
      </c>
      <c r="I4671" s="107" t="s">
        <v>24093</v>
      </c>
    </row>
    <row r="4672" spans="5:9" ht="15" x14ac:dyDescent="0.25">
      <c r="E4672">
        <v>104952</v>
      </c>
      <c r="F4672" t="s">
        <v>22875</v>
      </c>
      <c r="H4672" s="107" t="s">
        <v>24094</v>
      </c>
      <c r="I4672" s="107" t="s">
        <v>24095</v>
      </c>
    </row>
    <row r="4673" spans="5:9" ht="15" x14ac:dyDescent="0.25">
      <c r="E4673">
        <v>104953</v>
      </c>
      <c r="F4673" t="s">
        <v>22876</v>
      </c>
      <c r="H4673" s="107" t="s">
        <v>24096</v>
      </c>
      <c r="I4673" s="107" t="s">
        <v>24097</v>
      </c>
    </row>
    <row r="4674" spans="5:9" ht="15" x14ac:dyDescent="0.25">
      <c r="E4674">
        <v>104954</v>
      </c>
      <c r="F4674" t="s">
        <v>22877</v>
      </c>
      <c r="H4674" s="107" t="s">
        <v>24098</v>
      </c>
      <c r="I4674" s="107" t="s">
        <v>24099</v>
      </c>
    </row>
    <row r="4675" spans="5:9" ht="15" x14ac:dyDescent="0.25">
      <c r="E4675">
        <v>104955</v>
      </c>
      <c r="F4675" t="s">
        <v>22878</v>
      </c>
      <c r="H4675" s="107" t="s">
        <v>24100</v>
      </c>
      <c r="I4675" s="107" t="s">
        <v>24101</v>
      </c>
    </row>
    <row r="4676" spans="5:9" ht="15" x14ac:dyDescent="0.25">
      <c r="E4676">
        <v>104956</v>
      </c>
      <c r="F4676" t="s">
        <v>22879</v>
      </c>
      <c r="H4676" s="107" t="s">
        <v>24102</v>
      </c>
      <c r="I4676" s="107" t="s">
        <v>24103</v>
      </c>
    </row>
    <row r="4677" spans="5:9" ht="15" x14ac:dyDescent="0.25">
      <c r="E4677">
        <v>104957</v>
      </c>
      <c r="F4677" t="s">
        <v>22880</v>
      </c>
      <c r="H4677" s="107" t="s">
        <v>24104</v>
      </c>
      <c r="I4677" s="107" t="s">
        <v>24105</v>
      </c>
    </row>
    <row r="4678" spans="5:9" ht="15" x14ac:dyDescent="0.25">
      <c r="E4678">
        <v>104958</v>
      </c>
      <c r="F4678" t="s">
        <v>22881</v>
      </c>
      <c r="H4678" s="107" t="s">
        <v>24106</v>
      </c>
      <c r="I4678" s="107" t="s">
        <v>24107</v>
      </c>
    </row>
    <row r="4679" spans="5:9" ht="15" x14ac:dyDescent="0.25">
      <c r="E4679">
        <v>104959</v>
      </c>
      <c r="F4679" t="s">
        <v>22882</v>
      </c>
      <c r="H4679" s="107" t="s">
        <v>24108</v>
      </c>
      <c r="I4679" s="107" t="s">
        <v>24109</v>
      </c>
    </row>
    <row r="4680" spans="5:9" ht="15" x14ac:dyDescent="0.25">
      <c r="E4680">
        <v>104960</v>
      </c>
      <c r="F4680" t="s">
        <v>24110</v>
      </c>
      <c r="H4680" s="107" t="s">
        <v>24111</v>
      </c>
      <c r="I4680" s="107" t="s">
        <v>24112</v>
      </c>
    </row>
    <row r="4681" spans="5:9" ht="15" x14ac:dyDescent="0.25">
      <c r="E4681">
        <v>104961</v>
      </c>
      <c r="F4681" t="s">
        <v>22883</v>
      </c>
      <c r="H4681" s="107" t="s">
        <v>24113</v>
      </c>
      <c r="I4681" s="107" t="s">
        <v>24114</v>
      </c>
    </row>
    <row r="4682" spans="5:9" ht="15" x14ac:dyDescent="0.25">
      <c r="E4682">
        <v>104962</v>
      </c>
      <c r="F4682" t="s">
        <v>22884</v>
      </c>
      <c r="H4682" s="107" t="s">
        <v>24115</v>
      </c>
      <c r="I4682" s="107" t="s">
        <v>24116</v>
      </c>
    </row>
    <row r="4683" spans="5:9" ht="15" x14ac:dyDescent="0.25">
      <c r="E4683">
        <v>104963</v>
      </c>
      <c r="F4683" t="s">
        <v>22885</v>
      </c>
      <c r="H4683" s="107" t="s">
        <v>24117</v>
      </c>
      <c r="I4683" s="107" t="s">
        <v>24118</v>
      </c>
    </row>
    <row r="4684" spans="5:9" ht="15" x14ac:dyDescent="0.25">
      <c r="E4684">
        <v>104964</v>
      </c>
      <c r="F4684" t="s">
        <v>22886</v>
      </c>
      <c r="H4684" s="107" t="s">
        <v>24119</v>
      </c>
      <c r="I4684" s="107" t="s">
        <v>24120</v>
      </c>
    </row>
    <row r="4685" spans="5:9" ht="15" x14ac:dyDescent="0.25">
      <c r="E4685">
        <v>104965</v>
      </c>
      <c r="F4685" t="s">
        <v>22887</v>
      </c>
      <c r="H4685" s="107" t="s">
        <v>24121</v>
      </c>
      <c r="I4685" s="107" t="s">
        <v>24122</v>
      </c>
    </row>
    <row r="4686" spans="5:9" ht="15" x14ac:dyDescent="0.25">
      <c r="E4686">
        <v>104966</v>
      </c>
      <c r="F4686" t="s">
        <v>24123</v>
      </c>
      <c r="H4686" s="107" t="s">
        <v>24124</v>
      </c>
      <c r="I4686" s="107" t="s">
        <v>24125</v>
      </c>
    </row>
    <row r="4687" spans="5:9" ht="15" x14ac:dyDescent="0.25">
      <c r="E4687">
        <v>104967</v>
      </c>
      <c r="F4687" t="s">
        <v>22888</v>
      </c>
      <c r="H4687" s="107" t="s">
        <v>24126</v>
      </c>
      <c r="I4687" s="107" t="s">
        <v>24127</v>
      </c>
    </row>
    <row r="4688" spans="5:9" ht="15" x14ac:dyDescent="0.25">
      <c r="E4688">
        <v>104968</v>
      </c>
      <c r="F4688" t="s">
        <v>22889</v>
      </c>
      <c r="H4688" s="107" t="s">
        <v>24128</v>
      </c>
      <c r="I4688" s="107" t="s">
        <v>24129</v>
      </c>
    </row>
    <row r="4689" spans="5:9" ht="15" x14ac:dyDescent="0.25">
      <c r="E4689">
        <v>104969</v>
      </c>
      <c r="F4689" t="s">
        <v>22890</v>
      </c>
      <c r="H4689" s="107" t="s">
        <v>24130</v>
      </c>
      <c r="I4689" s="107" t="s">
        <v>24131</v>
      </c>
    </row>
    <row r="4690" spans="5:9" ht="15" x14ac:dyDescent="0.25">
      <c r="E4690">
        <v>104970</v>
      </c>
      <c r="F4690" t="s">
        <v>22891</v>
      </c>
      <c r="H4690" s="107" t="s">
        <v>24132</v>
      </c>
      <c r="I4690" s="107" t="s">
        <v>24133</v>
      </c>
    </row>
    <row r="4691" spans="5:9" ht="15" x14ac:dyDescent="0.25">
      <c r="E4691">
        <v>104971</v>
      </c>
      <c r="F4691" t="s">
        <v>24134</v>
      </c>
      <c r="H4691" s="107" t="s">
        <v>24135</v>
      </c>
      <c r="I4691" s="107" t="s">
        <v>24136</v>
      </c>
    </row>
    <row r="4692" spans="5:9" ht="15" x14ac:dyDescent="0.25">
      <c r="E4692">
        <v>104972</v>
      </c>
      <c r="F4692" t="s">
        <v>22892</v>
      </c>
      <c r="H4692" s="107" t="s">
        <v>24137</v>
      </c>
      <c r="I4692" s="107" t="s">
        <v>24138</v>
      </c>
    </row>
    <row r="4693" spans="5:9" ht="15" x14ac:dyDescent="0.25">
      <c r="E4693">
        <v>104973</v>
      </c>
      <c r="F4693" t="s">
        <v>22893</v>
      </c>
      <c r="H4693" s="107" t="s">
        <v>24139</v>
      </c>
      <c r="I4693" s="107" t="s">
        <v>24140</v>
      </c>
    </row>
    <row r="4694" spans="5:9" ht="15" x14ac:dyDescent="0.25">
      <c r="E4694">
        <v>104974</v>
      </c>
      <c r="F4694" t="s">
        <v>22894</v>
      </c>
      <c r="H4694" s="107" t="s">
        <v>24141</v>
      </c>
      <c r="I4694" s="107" t="s">
        <v>24142</v>
      </c>
    </row>
    <row r="4695" spans="5:9" ht="15" x14ac:dyDescent="0.25">
      <c r="E4695">
        <v>104975</v>
      </c>
      <c r="F4695" t="s">
        <v>22895</v>
      </c>
      <c r="H4695" s="107" t="s">
        <v>24143</v>
      </c>
      <c r="I4695" s="107" t="s">
        <v>24144</v>
      </c>
    </row>
    <row r="4696" spans="5:9" ht="15" x14ac:dyDescent="0.25">
      <c r="E4696">
        <v>104976</v>
      </c>
      <c r="F4696" t="s">
        <v>22896</v>
      </c>
      <c r="H4696" s="107" t="s">
        <v>24145</v>
      </c>
      <c r="I4696" s="107" t="s">
        <v>24146</v>
      </c>
    </row>
    <row r="4697" spans="5:9" ht="15" x14ac:dyDescent="0.25">
      <c r="E4697">
        <v>104977</v>
      </c>
      <c r="F4697" t="s">
        <v>22897</v>
      </c>
      <c r="H4697" s="107" t="s">
        <v>24147</v>
      </c>
      <c r="I4697" s="107" t="s">
        <v>24148</v>
      </c>
    </row>
    <row r="4698" spans="5:9" ht="15" x14ac:dyDescent="0.25">
      <c r="E4698">
        <v>104978</v>
      </c>
      <c r="F4698" t="s">
        <v>22898</v>
      </c>
      <c r="H4698" s="107" t="s">
        <v>24149</v>
      </c>
      <c r="I4698" s="107" t="s">
        <v>24150</v>
      </c>
    </row>
    <row r="4699" spans="5:9" ht="15" x14ac:dyDescent="0.25">
      <c r="E4699">
        <v>104979</v>
      </c>
      <c r="F4699" t="s">
        <v>22899</v>
      </c>
      <c r="H4699" s="107" t="s">
        <v>5857</v>
      </c>
      <c r="I4699" s="107" t="s">
        <v>5858</v>
      </c>
    </row>
    <row r="4700" spans="5:9" ht="15" x14ac:dyDescent="0.25">
      <c r="E4700">
        <v>104980</v>
      </c>
      <c r="F4700" t="s">
        <v>22900</v>
      </c>
      <c r="H4700" s="107" t="s">
        <v>5859</v>
      </c>
      <c r="I4700" s="107" t="s">
        <v>5860</v>
      </c>
    </row>
    <row r="4701" spans="5:9" ht="15" x14ac:dyDescent="0.25">
      <c r="E4701">
        <v>104981</v>
      </c>
      <c r="F4701" t="s">
        <v>22901</v>
      </c>
      <c r="H4701" s="107" t="s">
        <v>5861</v>
      </c>
      <c r="I4701" s="107" t="s">
        <v>5862</v>
      </c>
    </row>
    <row r="4702" spans="5:9" ht="15" x14ac:dyDescent="0.25">
      <c r="E4702">
        <v>104982</v>
      </c>
      <c r="F4702" t="s">
        <v>22902</v>
      </c>
      <c r="H4702" s="107" t="s">
        <v>5863</v>
      </c>
      <c r="I4702" s="107" t="s">
        <v>5864</v>
      </c>
    </row>
    <row r="4703" spans="5:9" ht="15" x14ac:dyDescent="0.25">
      <c r="E4703">
        <v>104983</v>
      </c>
      <c r="F4703" t="s">
        <v>22903</v>
      </c>
      <c r="H4703" s="107" t="s">
        <v>5865</v>
      </c>
      <c r="I4703" s="107" t="s">
        <v>5866</v>
      </c>
    </row>
    <row r="4704" spans="5:9" ht="15" x14ac:dyDescent="0.25">
      <c r="E4704">
        <v>104984</v>
      </c>
      <c r="F4704" t="s">
        <v>22904</v>
      </c>
      <c r="H4704" s="107" t="s">
        <v>5867</v>
      </c>
      <c r="I4704" s="107" t="s">
        <v>5868</v>
      </c>
    </row>
    <row r="4705" spans="5:9" ht="15" x14ac:dyDescent="0.25">
      <c r="E4705">
        <v>104985</v>
      </c>
      <c r="F4705" t="s">
        <v>22905</v>
      </c>
      <c r="H4705" s="107" t="s">
        <v>5869</v>
      </c>
      <c r="I4705" s="107" t="s">
        <v>5870</v>
      </c>
    </row>
    <row r="4706" spans="5:9" ht="15" x14ac:dyDescent="0.25">
      <c r="E4706">
        <v>104986</v>
      </c>
      <c r="F4706" t="s">
        <v>22906</v>
      </c>
      <c r="H4706" s="107" t="s">
        <v>5871</v>
      </c>
      <c r="I4706" s="107" t="s">
        <v>5872</v>
      </c>
    </row>
    <row r="4707" spans="5:9" ht="15" x14ac:dyDescent="0.25">
      <c r="E4707">
        <v>104987</v>
      </c>
      <c r="F4707" t="s">
        <v>22907</v>
      </c>
      <c r="H4707" s="107" t="s">
        <v>5873</v>
      </c>
      <c r="I4707" s="107" t="s">
        <v>5874</v>
      </c>
    </row>
    <row r="4708" spans="5:9" ht="15" x14ac:dyDescent="0.25">
      <c r="E4708">
        <v>104988</v>
      </c>
      <c r="F4708" t="s">
        <v>22908</v>
      </c>
      <c r="H4708" s="107" t="s">
        <v>5875</v>
      </c>
      <c r="I4708" s="107" t="s">
        <v>5876</v>
      </c>
    </row>
    <row r="4709" spans="5:9" ht="15" x14ac:dyDescent="0.25">
      <c r="E4709">
        <v>104989</v>
      </c>
      <c r="F4709" t="s">
        <v>22909</v>
      </c>
      <c r="H4709" s="107" t="s">
        <v>5877</v>
      </c>
      <c r="I4709" s="107" t="s">
        <v>5878</v>
      </c>
    </row>
    <row r="4710" spans="5:9" ht="15" x14ac:dyDescent="0.25">
      <c r="E4710">
        <v>104990</v>
      </c>
      <c r="F4710" t="s">
        <v>22910</v>
      </c>
      <c r="H4710" s="107" t="s">
        <v>5879</v>
      </c>
      <c r="I4710" s="107" t="s">
        <v>5880</v>
      </c>
    </row>
    <row r="4711" spans="5:9" ht="15" x14ac:dyDescent="0.25">
      <c r="E4711">
        <v>104991</v>
      </c>
      <c r="F4711" t="s">
        <v>22911</v>
      </c>
      <c r="H4711" s="107" t="s">
        <v>5881</v>
      </c>
      <c r="I4711" s="107" t="s">
        <v>5882</v>
      </c>
    </row>
    <row r="4712" spans="5:9" ht="15" x14ac:dyDescent="0.25">
      <c r="E4712">
        <v>104992</v>
      </c>
      <c r="F4712" t="s">
        <v>22912</v>
      </c>
      <c r="H4712" s="107" t="s">
        <v>5883</v>
      </c>
      <c r="I4712" s="107" t="s">
        <v>5884</v>
      </c>
    </row>
    <row r="4713" spans="5:9" ht="15" x14ac:dyDescent="0.25">
      <c r="E4713">
        <v>104993</v>
      </c>
      <c r="F4713" t="s">
        <v>22913</v>
      </c>
      <c r="H4713" s="107" t="s">
        <v>5885</v>
      </c>
      <c r="I4713" s="107" t="s">
        <v>5886</v>
      </c>
    </row>
    <row r="4714" spans="5:9" ht="15" x14ac:dyDescent="0.25">
      <c r="E4714">
        <v>104994</v>
      </c>
      <c r="F4714" t="s">
        <v>22914</v>
      </c>
      <c r="H4714" s="107" t="s">
        <v>5887</v>
      </c>
      <c r="I4714" s="107" t="s">
        <v>5888</v>
      </c>
    </row>
    <row r="4715" spans="5:9" ht="15" x14ac:dyDescent="0.25">
      <c r="E4715">
        <v>104995</v>
      </c>
      <c r="F4715" t="s">
        <v>22915</v>
      </c>
      <c r="H4715" s="107" t="s">
        <v>5889</v>
      </c>
      <c r="I4715" s="107" t="s">
        <v>5890</v>
      </c>
    </row>
    <row r="4716" spans="5:9" ht="15" x14ac:dyDescent="0.25">
      <c r="E4716">
        <v>104996</v>
      </c>
      <c r="F4716" t="s">
        <v>22800</v>
      </c>
      <c r="H4716" s="107" t="s">
        <v>5891</v>
      </c>
      <c r="I4716" s="107" t="s">
        <v>5892</v>
      </c>
    </row>
    <row r="4717" spans="5:9" ht="15" x14ac:dyDescent="0.25">
      <c r="E4717">
        <v>104997</v>
      </c>
      <c r="F4717" t="s">
        <v>22916</v>
      </c>
      <c r="H4717" s="107" t="s">
        <v>5893</v>
      </c>
      <c r="I4717" s="107" t="s">
        <v>5894</v>
      </c>
    </row>
    <row r="4718" spans="5:9" ht="15" x14ac:dyDescent="0.25">
      <c r="E4718">
        <v>104998</v>
      </c>
      <c r="F4718" t="s">
        <v>22917</v>
      </c>
      <c r="H4718" s="107" t="s">
        <v>5895</v>
      </c>
      <c r="I4718" s="107" t="s">
        <v>5896</v>
      </c>
    </row>
    <row r="4719" spans="5:9" ht="15" x14ac:dyDescent="0.25">
      <c r="E4719">
        <v>104999</v>
      </c>
      <c r="F4719" t="s">
        <v>22918</v>
      </c>
      <c r="H4719" s="107" t="s">
        <v>5897</v>
      </c>
      <c r="I4719" s="107" t="s">
        <v>5898</v>
      </c>
    </row>
    <row r="4720" spans="5:9" ht="15" x14ac:dyDescent="0.25">
      <c r="E4720">
        <v>105000</v>
      </c>
      <c r="F4720" t="s">
        <v>22919</v>
      </c>
      <c r="H4720" s="107" t="s">
        <v>5899</v>
      </c>
      <c r="I4720" s="107" t="s">
        <v>5900</v>
      </c>
    </row>
    <row r="4721" spans="5:9" ht="15" x14ac:dyDescent="0.25">
      <c r="E4721">
        <v>105001</v>
      </c>
      <c r="F4721" t="s">
        <v>22920</v>
      </c>
      <c r="H4721" s="107" t="s">
        <v>5901</v>
      </c>
      <c r="I4721" s="107" t="s">
        <v>5902</v>
      </c>
    </row>
    <row r="4722" spans="5:9" ht="15" x14ac:dyDescent="0.25">
      <c r="E4722">
        <v>105002</v>
      </c>
      <c r="F4722" t="s">
        <v>22921</v>
      </c>
      <c r="H4722" s="107" t="s">
        <v>5903</v>
      </c>
      <c r="I4722" s="107" t="s">
        <v>5904</v>
      </c>
    </row>
    <row r="4723" spans="5:9" ht="15" x14ac:dyDescent="0.25">
      <c r="E4723">
        <v>105003</v>
      </c>
      <c r="F4723" t="s">
        <v>22922</v>
      </c>
      <c r="H4723" s="107" t="s">
        <v>5905</v>
      </c>
      <c r="I4723" s="107" t="s">
        <v>5906</v>
      </c>
    </row>
    <row r="4724" spans="5:9" ht="15" x14ac:dyDescent="0.25">
      <c r="E4724">
        <v>105004</v>
      </c>
      <c r="F4724" t="s">
        <v>22923</v>
      </c>
      <c r="H4724" s="107" t="s">
        <v>5907</v>
      </c>
      <c r="I4724" s="107" t="s">
        <v>5908</v>
      </c>
    </row>
    <row r="4725" spans="5:9" ht="15" x14ac:dyDescent="0.25">
      <c r="E4725">
        <v>105005</v>
      </c>
      <c r="F4725" t="s">
        <v>22924</v>
      </c>
      <c r="H4725" s="107" t="s">
        <v>5909</v>
      </c>
      <c r="I4725" s="107" t="s">
        <v>5910</v>
      </c>
    </row>
    <row r="4726" spans="5:9" ht="15" x14ac:dyDescent="0.25">
      <c r="E4726">
        <v>105006</v>
      </c>
      <c r="F4726" t="s">
        <v>22925</v>
      </c>
      <c r="H4726" s="107" t="s">
        <v>5911</v>
      </c>
      <c r="I4726" s="107" t="s">
        <v>5912</v>
      </c>
    </row>
    <row r="4727" spans="5:9" ht="15" x14ac:dyDescent="0.25">
      <c r="E4727">
        <v>105007</v>
      </c>
      <c r="F4727" t="s">
        <v>22926</v>
      </c>
      <c r="H4727" s="107" t="s">
        <v>5913</v>
      </c>
      <c r="I4727" s="107" t="s">
        <v>5914</v>
      </c>
    </row>
    <row r="4728" spans="5:9" ht="15" x14ac:dyDescent="0.25">
      <c r="E4728">
        <v>105008</v>
      </c>
      <c r="F4728" t="s">
        <v>22927</v>
      </c>
      <c r="H4728" s="107" t="s">
        <v>5915</v>
      </c>
      <c r="I4728" s="107" t="s">
        <v>5916</v>
      </c>
    </row>
    <row r="4729" spans="5:9" ht="15" x14ac:dyDescent="0.25">
      <c r="E4729">
        <v>105009</v>
      </c>
      <c r="F4729" t="s">
        <v>22928</v>
      </c>
      <c r="H4729" s="107" t="s">
        <v>5917</v>
      </c>
      <c r="I4729" s="107" t="s">
        <v>5918</v>
      </c>
    </row>
    <row r="4730" spans="5:9" ht="15" x14ac:dyDescent="0.25">
      <c r="E4730">
        <v>105010</v>
      </c>
      <c r="F4730" t="s">
        <v>22929</v>
      </c>
      <c r="H4730" s="107" t="s">
        <v>5919</v>
      </c>
      <c r="I4730" s="107" t="s">
        <v>5920</v>
      </c>
    </row>
    <row r="4731" spans="5:9" ht="15" x14ac:dyDescent="0.25">
      <c r="E4731">
        <v>105011</v>
      </c>
      <c r="F4731" t="s">
        <v>24151</v>
      </c>
      <c r="H4731" s="107" t="s">
        <v>5921</v>
      </c>
      <c r="I4731" s="107" t="s">
        <v>5922</v>
      </c>
    </row>
    <row r="4732" spans="5:9" ht="15" x14ac:dyDescent="0.25">
      <c r="E4732">
        <v>105012</v>
      </c>
      <c r="F4732" t="s">
        <v>24152</v>
      </c>
      <c r="H4732" s="107" t="s">
        <v>5923</v>
      </c>
      <c r="I4732" s="107" t="s">
        <v>5924</v>
      </c>
    </row>
    <row r="4733" spans="5:9" ht="15" x14ac:dyDescent="0.25">
      <c r="E4733">
        <v>105013</v>
      </c>
      <c r="F4733" t="s">
        <v>24153</v>
      </c>
      <c r="H4733" s="107" t="s">
        <v>5925</v>
      </c>
      <c r="I4733" s="107" t="s">
        <v>5926</v>
      </c>
    </row>
    <row r="4734" spans="5:9" ht="15" x14ac:dyDescent="0.25">
      <c r="E4734">
        <v>105014</v>
      </c>
      <c r="F4734" t="s">
        <v>24154</v>
      </c>
      <c r="H4734" s="107" t="s">
        <v>5927</v>
      </c>
      <c r="I4734" s="107" t="s">
        <v>5928</v>
      </c>
    </row>
    <row r="4735" spans="5:9" ht="15" x14ac:dyDescent="0.25">
      <c r="E4735">
        <v>105015</v>
      </c>
      <c r="F4735" t="s">
        <v>24155</v>
      </c>
      <c r="H4735" s="107" t="s">
        <v>5929</v>
      </c>
      <c r="I4735" s="107" t="s">
        <v>5930</v>
      </c>
    </row>
    <row r="4736" spans="5:9" ht="15" x14ac:dyDescent="0.25">
      <c r="E4736">
        <v>105016</v>
      </c>
      <c r="F4736" t="s">
        <v>24156</v>
      </c>
      <c r="H4736" s="107" t="s">
        <v>5931</v>
      </c>
      <c r="I4736" s="107" t="s">
        <v>5932</v>
      </c>
    </row>
    <row r="4737" spans="5:9" ht="15" x14ac:dyDescent="0.25">
      <c r="E4737">
        <v>105017</v>
      </c>
      <c r="F4737" t="s">
        <v>24157</v>
      </c>
      <c r="H4737" s="107" t="s">
        <v>5933</v>
      </c>
      <c r="I4737" s="107" t="s">
        <v>5934</v>
      </c>
    </row>
    <row r="4738" spans="5:9" ht="15" x14ac:dyDescent="0.25">
      <c r="E4738">
        <v>105018</v>
      </c>
      <c r="F4738" t="s">
        <v>24158</v>
      </c>
      <c r="H4738" s="107" t="s">
        <v>5935</v>
      </c>
      <c r="I4738" s="107" t="s">
        <v>5936</v>
      </c>
    </row>
    <row r="4739" spans="5:9" ht="15" x14ac:dyDescent="0.25">
      <c r="E4739">
        <v>105019</v>
      </c>
      <c r="F4739" t="s">
        <v>24159</v>
      </c>
      <c r="H4739" s="107" t="s">
        <v>5937</v>
      </c>
      <c r="I4739" s="107" t="s">
        <v>5938</v>
      </c>
    </row>
    <row r="4740" spans="5:9" ht="15" x14ac:dyDescent="0.25">
      <c r="E4740">
        <v>105020</v>
      </c>
      <c r="F4740" t="s">
        <v>24160</v>
      </c>
      <c r="H4740" s="107" t="s">
        <v>5939</v>
      </c>
      <c r="I4740" s="107" t="s">
        <v>5940</v>
      </c>
    </row>
    <row r="4741" spans="5:9" ht="15" x14ac:dyDescent="0.25">
      <c r="E4741">
        <v>105021</v>
      </c>
      <c r="F4741" t="s">
        <v>24161</v>
      </c>
      <c r="H4741" s="107" t="s">
        <v>5941</v>
      </c>
      <c r="I4741" s="107" t="s">
        <v>5942</v>
      </c>
    </row>
    <row r="4742" spans="5:9" ht="15" x14ac:dyDescent="0.25">
      <c r="E4742">
        <v>105022</v>
      </c>
      <c r="F4742" t="s">
        <v>24162</v>
      </c>
      <c r="H4742" s="107" t="s">
        <v>5943</v>
      </c>
      <c r="I4742" s="107" t="s">
        <v>14993</v>
      </c>
    </row>
    <row r="4743" spans="5:9" ht="15" x14ac:dyDescent="0.25">
      <c r="E4743">
        <v>105023</v>
      </c>
      <c r="F4743" t="s">
        <v>24163</v>
      </c>
      <c r="H4743" s="107" t="s">
        <v>5944</v>
      </c>
      <c r="I4743" s="107" t="s">
        <v>14994</v>
      </c>
    </row>
    <row r="4744" spans="5:9" ht="15" x14ac:dyDescent="0.25">
      <c r="E4744">
        <v>105024</v>
      </c>
      <c r="F4744" t="s">
        <v>24164</v>
      </c>
      <c r="H4744" s="107" t="s">
        <v>5945</v>
      </c>
      <c r="I4744" s="107" t="s">
        <v>14995</v>
      </c>
    </row>
    <row r="4745" spans="5:9" ht="15" x14ac:dyDescent="0.25">
      <c r="E4745">
        <v>105025</v>
      </c>
      <c r="F4745" t="s">
        <v>24165</v>
      </c>
      <c r="H4745" s="107" t="s">
        <v>5946</v>
      </c>
      <c r="I4745" s="107" t="s">
        <v>14996</v>
      </c>
    </row>
    <row r="4746" spans="5:9" ht="15" x14ac:dyDescent="0.25">
      <c r="E4746">
        <v>105026</v>
      </c>
      <c r="F4746" t="s">
        <v>24166</v>
      </c>
      <c r="H4746" s="107" t="s">
        <v>5947</v>
      </c>
      <c r="I4746" s="107" t="s">
        <v>14997</v>
      </c>
    </row>
    <row r="4747" spans="5:9" ht="15" x14ac:dyDescent="0.25">
      <c r="E4747">
        <v>105027</v>
      </c>
      <c r="F4747" t="s">
        <v>24167</v>
      </c>
      <c r="H4747" s="107" t="s">
        <v>5948</v>
      </c>
      <c r="I4747" s="107" t="s">
        <v>14998</v>
      </c>
    </row>
    <row r="4748" spans="5:9" ht="15" x14ac:dyDescent="0.25">
      <c r="E4748">
        <v>105028</v>
      </c>
      <c r="F4748" t="s">
        <v>24168</v>
      </c>
      <c r="H4748" s="107" t="s">
        <v>5949</v>
      </c>
      <c r="I4748" s="107" t="s">
        <v>14999</v>
      </c>
    </row>
    <row r="4749" spans="5:9" ht="15" x14ac:dyDescent="0.25">
      <c r="E4749">
        <v>105029</v>
      </c>
      <c r="F4749" t="s">
        <v>24169</v>
      </c>
      <c r="H4749" s="107" t="s">
        <v>5950</v>
      </c>
      <c r="I4749" s="107" t="s">
        <v>15000</v>
      </c>
    </row>
    <row r="4750" spans="5:9" ht="15" x14ac:dyDescent="0.25">
      <c r="E4750">
        <v>105030</v>
      </c>
      <c r="F4750" t="s">
        <v>24170</v>
      </c>
      <c r="H4750" s="107" t="s">
        <v>5951</v>
      </c>
      <c r="I4750" s="107" t="s">
        <v>15001</v>
      </c>
    </row>
    <row r="4751" spans="5:9" ht="15" x14ac:dyDescent="0.25">
      <c r="E4751">
        <v>105031</v>
      </c>
      <c r="F4751" t="s">
        <v>24171</v>
      </c>
      <c r="H4751" s="107" t="s">
        <v>5952</v>
      </c>
      <c r="I4751" s="107" t="s">
        <v>15002</v>
      </c>
    </row>
    <row r="4752" spans="5:9" ht="15" x14ac:dyDescent="0.25">
      <c r="E4752">
        <v>105032</v>
      </c>
      <c r="F4752" t="s">
        <v>24172</v>
      </c>
      <c r="H4752" s="107" t="s">
        <v>5953</v>
      </c>
      <c r="I4752" s="107" t="s">
        <v>15003</v>
      </c>
    </row>
    <row r="4753" spans="5:9" ht="15" x14ac:dyDescent="0.25">
      <c r="E4753">
        <v>105033</v>
      </c>
      <c r="F4753" t="s">
        <v>24173</v>
      </c>
      <c r="H4753" s="107" t="s">
        <v>5954</v>
      </c>
      <c r="I4753" s="107" t="s">
        <v>15004</v>
      </c>
    </row>
    <row r="4754" spans="5:9" ht="15" x14ac:dyDescent="0.25">
      <c r="E4754">
        <v>105034</v>
      </c>
      <c r="F4754" t="s">
        <v>24174</v>
      </c>
      <c r="H4754" s="107" t="s">
        <v>5955</v>
      </c>
      <c r="I4754" s="107" t="s">
        <v>15005</v>
      </c>
    </row>
    <row r="4755" spans="5:9" ht="15" x14ac:dyDescent="0.25">
      <c r="E4755">
        <v>105035</v>
      </c>
      <c r="F4755" t="s">
        <v>24175</v>
      </c>
      <c r="H4755" s="107" t="s">
        <v>5956</v>
      </c>
      <c r="I4755" s="107" t="s">
        <v>15006</v>
      </c>
    </row>
    <row r="4756" spans="5:9" ht="15" x14ac:dyDescent="0.25">
      <c r="E4756">
        <v>105036</v>
      </c>
      <c r="F4756" t="s">
        <v>24176</v>
      </c>
      <c r="H4756" s="107" t="s">
        <v>5957</v>
      </c>
      <c r="I4756" s="107" t="s">
        <v>15007</v>
      </c>
    </row>
    <row r="4757" spans="5:9" ht="15" x14ac:dyDescent="0.25">
      <c r="E4757">
        <v>105037</v>
      </c>
      <c r="F4757" t="s">
        <v>24177</v>
      </c>
      <c r="H4757" s="107" t="s">
        <v>5958</v>
      </c>
      <c r="I4757" s="107" t="s">
        <v>15008</v>
      </c>
    </row>
    <row r="4758" spans="5:9" ht="15" x14ac:dyDescent="0.25">
      <c r="E4758">
        <v>105038</v>
      </c>
      <c r="F4758" t="s">
        <v>24178</v>
      </c>
      <c r="H4758" s="107" t="s">
        <v>5959</v>
      </c>
      <c r="I4758" s="107" t="s">
        <v>15009</v>
      </c>
    </row>
    <row r="4759" spans="5:9" ht="15" x14ac:dyDescent="0.25">
      <c r="E4759">
        <v>105039</v>
      </c>
      <c r="F4759" t="s">
        <v>24179</v>
      </c>
      <c r="H4759" s="107" t="s">
        <v>5960</v>
      </c>
      <c r="I4759" s="107" t="s">
        <v>15010</v>
      </c>
    </row>
    <row r="4760" spans="5:9" ht="15" x14ac:dyDescent="0.25">
      <c r="E4760">
        <v>105040</v>
      </c>
      <c r="F4760" t="s">
        <v>24180</v>
      </c>
      <c r="H4760" s="107" t="s">
        <v>5961</v>
      </c>
      <c r="I4760" s="107" t="s">
        <v>15011</v>
      </c>
    </row>
    <row r="4761" spans="5:9" ht="15" x14ac:dyDescent="0.25">
      <c r="E4761">
        <v>105041</v>
      </c>
      <c r="F4761" t="s">
        <v>24181</v>
      </c>
      <c r="H4761" s="107" t="s">
        <v>5962</v>
      </c>
      <c r="I4761" s="107" t="s">
        <v>15012</v>
      </c>
    </row>
    <row r="4762" spans="5:9" ht="15" x14ac:dyDescent="0.25">
      <c r="E4762">
        <v>105042</v>
      </c>
      <c r="F4762" t="s">
        <v>24182</v>
      </c>
      <c r="H4762" s="107" t="s">
        <v>5963</v>
      </c>
      <c r="I4762" s="107" t="s">
        <v>15013</v>
      </c>
    </row>
    <row r="4763" spans="5:9" ht="15" x14ac:dyDescent="0.25">
      <c r="E4763">
        <v>105043</v>
      </c>
      <c r="F4763" t="s">
        <v>24183</v>
      </c>
      <c r="H4763" s="107" t="s">
        <v>5964</v>
      </c>
      <c r="I4763" s="107" t="s">
        <v>15014</v>
      </c>
    </row>
    <row r="4764" spans="5:9" ht="15" x14ac:dyDescent="0.25">
      <c r="E4764">
        <v>105044</v>
      </c>
      <c r="F4764" t="s">
        <v>24184</v>
      </c>
      <c r="H4764" s="107" t="s">
        <v>5965</v>
      </c>
      <c r="I4764" s="107" t="s">
        <v>15015</v>
      </c>
    </row>
    <row r="4765" spans="5:9" ht="15" x14ac:dyDescent="0.25">
      <c r="E4765">
        <v>105045</v>
      </c>
      <c r="F4765" t="s">
        <v>24185</v>
      </c>
      <c r="H4765" s="107" t="s">
        <v>5966</v>
      </c>
      <c r="I4765" s="107" t="s">
        <v>15016</v>
      </c>
    </row>
    <row r="4766" spans="5:9" ht="15" x14ac:dyDescent="0.25">
      <c r="E4766">
        <v>105046</v>
      </c>
      <c r="F4766" t="s">
        <v>24186</v>
      </c>
      <c r="H4766" s="107" t="s">
        <v>5967</v>
      </c>
      <c r="I4766" s="107" t="s">
        <v>15017</v>
      </c>
    </row>
    <row r="4767" spans="5:9" ht="15" x14ac:dyDescent="0.25">
      <c r="E4767">
        <v>105047</v>
      </c>
      <c r="F4767" t="s">
        <v>24187</v>
      </c>
      <c r="H4767" s="107" t="s">
        <v>5968</v>
      </c>
      <c r="I4767" s="107" t="s">
        <v>15018</v>
      </c>
    </row>
    <row r="4768" spans="5:9" ht="15" x14ac:dyDescent="0.25">
      <c r="E4768">
        <v>105048</v>
      </c>
      <c r="F4768" t="s">
        <v>24188</v>
      </c>
      <c r="H4768" s="107" t="s">
        <v>5969</v>
      </c>
      <c r="I4768" s="107" t="s">
        <v>15019</v>
      </c>
    </row>
    <row r="4769" spans="5:9" ht="15" x14ac:dyDescent="0.25">
      <c r="E4769">
        <v>105049</v>
      </c>
      <c r="F4769" t="s">
        <v>24189</v>
      </c>
      <c r="H4769" s="107" t="s">
        <v>5970</v>
      </c>
      <c r="I4769" s="107" t="s">
        <v>15020</v>
      </c>
    </row>
    <row r="4770" spans="5:9" ht="15" x14ac:dyDescent="0.25">
      <c r="E4770">
        <v>105050</v>
      </c>
      <c r="F4770" t="s">
        <v>24190</v>
      </c>
      <c r="H4770" s="107" t="s">
        <v>5971</v>
      </c>
      <c r="I4770" s="107" t="s">
        <v>15021</v>
      </c>
    </row>
    <row r="4771" spans="5:9" ht="15" x14ac:dyDescent="0.25">
      <c r="E4771">
        <v>105051</v>
      </c>
      <c r="F4771" t="s">
        <v>24191</v>
      </c>
      <c r="H4771" s="107" t="s">
        <v>5972</v>
      </c>
      <c r="I4771" s="107" t="s">
        <v>15022</v>
      </c>
    </row>
    <row r="4772" spans="5:9" ht="15" x14ac:dyDescent="0.25">
      <c r="E4772">
        <v>105052</v>
      </c>
      <c r="F4772" t="s">
        <v>24192</v>
      </c>
      <c r="H4772" s="107" t="s">
        <v>5973</v>
      </c>
      <c r="I4772" s="107" t="s">
        <v>15023</v>
      </c>
    </row>
    <row r="4773" spans="5:9" ht="15" x14ac:dyDescent="0.25">
      <c r="E4773">
        <v>105053</v>
      </c>
      <c r="F4773" t="s">
        <v>24193</v>
      </c>
      <c r="H4773" s="107" t="s">
        <v>5974</v>
      </c>
      <c r="I4773" s="107" t="s">
        <v>15024</v>
      </c>
    </row>
    <row r="4774" spans="5:9" ht="15" x14ac:dyDescent="0.25">
      <c r="E4774">
        <v>105054</v>
      </c>
      <c r="F4774" t="s">
        <v>24194</v>
      </c>
      <c r="H4774" s="107" t="s">
        <v>5975</v>
      </c>
      <c r="I4774" s="107" t="s">
        <v>15025</v>
      </c>
    </row>
    <row r="4775" spans="5:9" ht="15" x14ac:dyDescent="0.25">
      <c r="E4775">
        <v>105055</v>
      </c>
      <c r="F4775" t="s">
        <v>24195</v>
      </c>
      <c r="H4775" s="107" t="s">
        <v>5976</v>
      </c>
      <c r="I4775" s="107" t="s">
        <v>15026</v>
      </c>
    </row>
    <row r="4776" spans="5:9" ht="15" x14ac:dyDescent="0.25">
      <c r="E4776">
        <v>105056</v>
      </c>
      <c r="F4776" t="s">
        <v>24196</v>
      </c>
      <c r="H4776" s="107" t="s">
        <v>5977</v>
      </c>
      <c r="I4776" s="107" t="s">
        <v>15027</v>
      </c>
    </row>
    <row r="4777" spans="5:9" ht="15" x14ac:dyDescent="0.25">
      <c r="E4777">
        <v>105057</v>
      </c>
      <c r="F4777" t="s">
        <v>24197</v>
      </c>
      <c r="H4777" s="107" t="s">
        <v>5978</v>
      </c>
      <c r="I4777" s="107" t="s">
        <v>15028</v>
      </c>
    </row>
    <row r="4778" spans="5:9" ht="15" x14ac:dyDescent="0.25">
      <c r="E4778">
        <v>105058</v>
      </c>
      <c r="F4778" t="s">
        <v>24198</v>
      </c>
      <c r="H4778" s="107" t="s">
        <v>5979</v>
      </c>
      <c r="I4778" s="107" t="s">
        <v>15029</v>
      </c>
    </row>
    <row r="4779" spans="5:9" ht="15" x14ac:dyDescent="0.25">
      <c r="E4779">
        <v>105059</v>
      </c>
      <c r="F4779" t="s">
        <v>24199</v>
      </c>
      <c r="H4779" s="107" t="s">
        <v>5980</v>
      </c>
      <c r="I4779" s="107" t="s">
        <v>15030</v>
      </c>
    </row>
    <row r="4780" spans="5:9" ht="15" x14ac:dyDescent="0.25">
      <c r="E4780">
        <v>105060</v>
      </c>
      <c r="F4780" t="s">
        <v>24200</v>
      </c>
      <c r="H4780" s="107" t="s">
        <v>5981</v>
      </c>
      <c r="I4780" s="107" t="s">
        <v>15031</v>
      </c>
    </row>
    <row r="4781" spans="5:9" ht="15" x14ac:dyDescent="0.25">
      <c r="E4781">
        <v>105061</v>
      </c>
      <c r="F4781" t="s">
        <v>24201</v>
      </c>
      <c r="H4781" s="107" t="s">
        <v>5982</v>
      </c>
      <c r="I4781" s="107" t="s">
        <v>15032</v>
      </c>
    </row>
    <row r="4782" spans="5:9" ht="15" x14ac:dyDescent="0.25">
      <c r="E4782">
        <v>105062</v>
      </c>
      <c r="F4782" t="s">
        <v>24202</v>
      </c>
      <c r="H4782" s="107" t="s">
        <v>5983</v>
      </c>
      <c r="I4782" s="107" t="s">
        <v>15033</v>
      </c>
    </row>
    <row r="4783" spans="5:9" ht="15" x14ac:dyDescent="0.25">
      <c r="E4783">
        <v>105063</v>
      </c>
      <c r="F4783" t="s">
        <v>24203</v>
      </c>
      <c r="H4783" s="107" t="s">
        <v>5984</v>
      </c>
      <c r="I4783" s="107" t="s">
        <v>15034</v>
      </c>
    </row>
    <row r="4784" spans="5:9" ht="15" x14ac:dyDescent="0.25">
      <c r="E4784">
        <v>105064</v>
      </c>
      <c r="F4784" t="s">
        <v>24204</v>
      </c>
      <c r="H4784" s="107" t="s">
        <v>5985</v>
      </c>
      <c r="I4784" s="107" t="s">
        <v>15035</v>
      </c>
    </row>
    <row r="4785" spans="5:9" ht="15" x14ac:dyDescent="0.25">
      <c r="E4785">
        <v>105065</v>
      </c>
      <c r="F4785" t="s">
        <v>24205</v>
      </c>
      <c r="H4785" s="107" t="s">
        <v>5986</v>
      </c>
      <c r="I4785" s="107" t="s">
        <v>15036</v>
      </c>
    </row>
    <row r="4786" spans="5:9" ht="15" x14ac:dyDescent="0.25">
      <c r="E4786">
        <v>105066</v>
      </c>
      <c r="F4786" t="s">
        <v>24206</v>
      </c>
      <c r="H4786" s="107" t="s">
        <v>5987</v>
      </c>
      <c r="I4786" s="107" t="s">
        <v>15037</v>
      </c>
    </row>
    <row r="4787" spans="5:9" ht="15" x14ac:dyDescent="0.25">
      <c r="E4787">
        <v>105067</v>
      </c>
      <c r="F4787" t="s">
        <v>22612</v>
      </c>
      <c r="H4787" s="107" t="s">
        <v>5988</v>
      </c>
      <c r="I4787" s="107" t="s">
        <v>15038</v>
      </c>
    </row>
    <row r="4788" spans="5:9" ht="15" x14ac:dyDescent="0.25">
      <c r="E4788">
        <v>105068</v>
      </c>
      <c r="F4788" t="s">
        <v>22612</v>
      </c>
      <c r="H4788" s="107" t="s">
        <v>5989</v>
      </c>
      <c r="I4788" s="107" t="s">
        <v>15039</v>
      </c>
    </row>
    <row r="4789" spans="5:9" ht="15" x14ac:dyDescent="0.25">
      <c r="E4789">
        <v>105069</v>
      </c>
      <c r="F4789" t="s">
        <v>22612</v>
      </c>
      <c r="H4789" s="107" t="s">
        <v>5990</v>
      </c>
      <c r="I4789" s="107" t="s">
        <v>15040</v>
      </c>
    </row>
    <row r="4790" spans="5:9" ht="15" x14ac:dyDescent="0.25">
      <c r="E4790">
        <v>105070</v>
      </c>
      <c r="F4790" t="s">
        <v>22612</v>
      </c>
      <c r="H4790" s="107" t="s">
        <v>5991</v>
      </c>
      <c r="I4790" s="107" t="s">
        <v>15041</v>
      </c>
    </row>
    <row r="4791" spans="5:9" ht="15" x14ac:dyDescent="0.25">
      <c r="E4791">
        <v>105071</v>
      </c>
      <c r="F4791" t="s">
        <v>22612</v>
      </c>
      <c r="H4791" s="107" t="s">
        <v>5992</v>
      </c>
      <c r="I4791" s="107" t="s">
        <v>15042</v>
      </c>
    </row>
    <row r="4792" spans="5:9" ht="15" x14ac:dyDescent="0.25">
      <c r="E4792">
        <v>105072</v>
      </c>
      <c r="F4792" t="s">
        <v>22612</v>
      </c>
      <c r="H4792" s="107" t="s">
        <v>5993</v>
      </c>
      <c r="I4792" s="107" t="s">
        <v>15043</v>
      </c>
    </row>
    <row r="4793" spans="5:9" ht="15" x14ac:dyDescent="0.25">
      <c r="E4793">
        <v>105073</v>
      </c>
      <c r="F4793" t="s">
        <v>22612</v>
      </c>
      <c r="H4793" s="107" t="s">
        <v>5994</v>
      </c>
      <c r="I4793" s="107" t="s">
        <v>15044</v>
      </c>
    </row>
    <row r="4794" spans="5:9" ht="15" x14ac:dyDescent="0.25">
      <c r="E4794">
        <v>105074</v>
      </c>
      <c r="F4794" t="s">
        <v>24207</v>
      </c>
      <c r="H4794" s="107" t="s">
        <v>5995</v>
      </c>
      <c r="I4794" s="107" t="s">
        <v>15045</v>
      </c>
    </row>
    <row r="4795" spans="5:9" ht="15" x14ac:dyDescent="0.25">
      <c r="E4795">
        <v>105075</v>
      </c>
      <c r="F4795" t="s">
        <v>24208</v>
      </c>
      <c r="H4795" s="107" t="s">
        <v>5996</v>
      </c>
      <c r="I4795" s="107" t="s">
        <v>15046</v>
      </c>
    </row>
    <row r="4796" spans="5:9" ht="15" x14ac:dyDescent="0.25">
      <c r="E4796">
        <v>105076</v>
      </c>
      <c r="F4796" t="s">
        <v>24209</v>
      </c>
      <c r="H4796" s="107" t="s">
        <v>5997</v>
      </c>
      <c r="I4796" s="107" t="s">
        <v>15047</v>
      </c>
    </row>
    <row r="4797" spans="5:9" ht="15" x14ac:dyDescent="0.25">
      <c r="E4797">
        <v>105077</v>
      </c>
      <c r="F4797" t="s">
        <v>24210</v>
      </c>
      <c r="H4797" s="107" t="s">
        <v>5998</v>
      </c>
      <c r="I4797" s="107" t="s">
        <v>15048</v>
      </c>
    </row>
    <row r="4798" spans="5:9" ht="15" x14ac:dyDescent="0.25">
      <c r="E4798">
        <v>105078</v>
      </c>
      <c r="F4798" t="s">
        <v>24211</v>
      </c>
      <c r="H4798" s="107" t="s">
        <v>5999</v>
      </c>
      <c r="I4798" s="107" t="s">
        <v>15049</v>
      </c>
    </row>
    <row r="4799" spans="5:9" ht="15" x14ac:dyDescent="0.25">
      <c r="E4799">
        <v>105079</v>
      </c>
      <c r="F4799" t="s">
        <v>24212</v>
      </c>
      <c r="H4799" s="107" t="s">
        <v>6000</v>
      </c>
      <c r="I4799" s="107" t="s">
        <v>15050</v>
      </c>
    </row>
    <row r="4800" spans="5:9" ht="15" x14ac:dyDescent="0.25">
      <c r="E4800">
        <v>105080</v>
      </c>
      <c r="F4800" t="s">
        <v>24213</v>
      </c>
      <c r="H4800" s="107" t="s">
        <v>6001</v>
      </c>
      <c r="I4800" s="107" t="s">
        <v>15051</v>
      </c>
    </row>
    <row r="4801" spans="5:9" ht="15" x14ac:dyDescent="0.25">
      <c r="E4801">
        <v>105081</v>
      </c>
      <c r="F4801" t="s">
        <v>24214</v>
      </c>
      <c r="H4801" s="107" t="s">
        <v>6002</v>
      </c>
      <c r="I4801" s="107" t="s">
        <v>15052</v>
      </c>
    </row>
    <row r="4802" spans="5:9" ht="15" x14ac:dyDescent="0.25">
      <c r="E4802">
        <v>105082</v>
      </c>
      <c r="F4802" t="s">
        <v>24215</v>
      </c>
      <c r="H4802" s="107" t="s">
        <v>15053</v>
      </c>
      <c r="I4802" s="107" t="s">
        <v>15054</v>
      </c>
    </row>
    <row r="4803" spans="5:9" ht="15" x14ac:dyDescent="0.25">
      <c r="E4803">
        <v>105083</v>
      </c>
      <c r="F4803" t="s">
        <v>24216</v>
      </c>
      <c r="H4803" s="107" t="s">
        <v>15055</v>
      </c>
      <c r="I4803" s="107" t="s">
        <v>15056</v>
      </c>
    </row>
    <row r="4804" spans="5:9" ht="15" x14ac:dyDescent="0.25">
      <c r="E4804">
        <v>105084</v>
      </c>
      <c r="F4804" t="s">
        <v>24217</v>
      </c>
      <c r="H4804" s="107" t="s">
        <v>15057</v>
      </c>
      <c r="I4804" s="107" t="s">
        <v>15058</v>
      </c>
    </row>
    <row r="4805" spans="5:9" ht="15" x14ac:dyDescent="0.25">
      <c r="E4805">
        <v>105085</v>
      </c>
      <c r="F4805" t="s">
        <v>24218</v>
      </c>
      <c r="H4805" s="107" t="s">
        <v>15059</v>
      </c>
      <c r="I4805" s="107" t="s">
        <v>15060</v>
      </c>
    </row>
    <row r="4806" spans="5:9" ht="15" x14ac:dyDescent="0.25">
      <c r="E4806">
        <v>105086</v>
      </c>
      <c r="F4806" t="s">
        <v>24219</v>
      </c>
      <c r="H4806" s="107" t="s">
        <v>15061</v>
      </c>
      <c r="I4806" s="107" t="s">
        <v>15062</v>
      </c>
    </row>
    <row r="4807" spans="5:9" ht="15" x14ac:dyDescent="0.25">
      <c r="E4807">
        <v>105087</v>
      </c>
      <c r="F4807" t="s">
        <v>24220</v>
      </c>
      <c r="H4807" s="107" t="s">
        <v>15063</v>
      </c>
      <c r="I4807" s="107" t="s">
        <v>15064</v>
      </c>
    </row>
    <row r="4808" spans="5:9" ht="15" x14ac:dyDescent="0.25">
      <c r="E4808">
        <v>105088</v>
      </c>
      <c r="F4808" t="s">
        <v>24221</v>
      </c>
      <c r="H4808" s="107" t="s">
        <v>15065</v>
      </c>
      <c r="I4808" s="107" t="s">
        <v>15066</v>
      </c>
    </row>
    <row r="4809" spans="5:9" ht="15" x14ac:dyDescent="0.25">
      <c r="E4809">
        <v>105089</v>
      </c>
      <c r="F4809" t="s">
        <v>24222</v>
      </c>
      <c r="H4809" s="107" t="s">
        <v>23225</v>
      </c>
      <c r="I4809" s="107" t="s">
        <v>23226</v>
      </c>
    </row>
    <row r="4810" spans="5:9" ht="15" x14ac:dyDescent="0.25">
      <c r="E4810">
        <v>105090</v>
      </c>
      <c r="F4810" t="s">
        <v>22735</v>
      </c>
      <c r="H4810" s="107" t="s">
        <v>23227</v>
      </c>
      <c r="I4810" s="107" t="s">
        <v>23228</v>
      </c>
    </row>
    <row r="4811" spans="5:9" ht="15" x14ac:dyDescent="0.25">
      <c r="E4811">
        <v>105091</v>
      </c>
      <c r="F4811" t="s">
        <v>24223</v>
      </c>
      <c r="H4811" s="107" t="s">
        <v>24224</v>
      </c>
      <c r="I4811" s="107" t="s">
        <v>24225</v>
      </c>
    </row>
    <row r="4812" spans="5:9" ht="15" x14ac:dyDescent="0.25">
      <c r="E4812">
        <v>105092</v>
      </c>
      <c r="F4812" t="s">
        <v>24226</v>
      </c>
      <c r="H4812" s="107" t="s">
        <v>24227</v>
      </c>
      <c r="I4812" s="107" t="s">
        <v>24228</v>
      </c>
    </row>
    <row r="4813" spans="5:9" ht="15" x14ac:dyDescent="0.25">
      <c r="E4813">
        <v>105093</v>
      </c>
      <c r="F4813" t="s">
        <v>24229</v>
      </c>
      <c r="H4813" s="107" t="s">
        <v>24230</v>
      </c>
      <c r="I4813" s="107" t="s">
        <v>24231</v>
      </c>
    </row>
    <row r="4814" spans="5:9" ht="15" x14ac:dyDescent="0.25">
      <c r="E4814">
        <v>105094</v>
      </c>
      <c r="F4814" t="s">
        <v>24232</v>
      </c>
      <c r="H4814" s="107" t="s">
        <v>24233</v>
      </c>
      <c r="I4814" s="107" t="s">
        <v>24234</v>
      </c>
    </row>
    <row r="4815" spans="5:9" ht="15" x14ac:dyDescent="0.25">
      <c r="E4815">
        <v>105095</v>
      </c>
      <c r="F4815" t="s">
        <v>24235</v>
      </c>
      <c r="H4815" s="107" t="s">
        <v>24236</v>
      </c>
      <c r="I4815" s="107" t="s">
        <v>24237</v>
      </c>
    </row>
    <row r="4816" spans="5:9" ht="15" x14ac:dyDescent="0.25">
      <c r="E4816">
        <v>105096</v>
      </c>
      <c r="F4816" t="s">
        <v>24238</v>
      </c>
      <c r="H4816" s="107" t="s">
        <v>24239</v>
      </c>
      <c r="I4816" s="107" t="s">
        <v>24240</v>
      </c>
    </row>
    <row r="4817" spans="5:9" ht="15" x14ac:dyDescent="0.25">
      <c r="E4817">
        <v>105097</v>
      </c>
      <c r="F4817" t="s">
        <v>24241</v>
      </c>
      <c r="H4817" s="107" t="s">
        <v>24242</v>
      </c>
      <c r="I4817" s="107" t="s">
        <v>24243</v>
      </c>
    </row>
    <row r="4818" spans="5:9" ht="15" x14ac:dyDescent="0.25">
      <c r="E4818">
        <v>105098</v>
      </c>
      <c r="F4818" t="s">
        <v>24244</v>
      </c>
      <c r="H4818" s="107" t="s">
        <v>24245</v>
      </c>
      <c r="I4818" s="107" t="s">
        <v>24246</v>
      </c>
    </row>
    <row r="4819" spans="5:9" ht="15" x14ac:dyDescent="0.25">
      <c r="E4819">
        <v>105099</v>
      </c>
      <c r="F4819" t="s">
        <v>24247</v>
      </c>
      <c r="H4819" s="107" t="s">
        <v>24248</v>
      </c>
      <c r="I4819" s="107" t="s">
        <v>24249</v>
      </c>
    </row>
    <row r="4820" spans="5:9" ht="15" x14ac:dyDescent="0.25">
      <c r="E4820">
        <v>105100</v>
      </c>
      <c r="F4820" t="s">
        <v>24250</v>
      </c>
      <c r="H4820" s="107" t="s">
        <v>24251</v>
      </c>
      <c r="I4820" s="107" t="s">
        <v>24252</v>
      </c>
    </row>
    <row r="4821" spans="5:9" ht="15" x14ac:dyDescent="0.25">
      <c r="E4821">
        <v>105101</v>
      </c>
      <c r="F4821" t="s">
        <v>24253</v>
      </c>
      <c r="H4821" s="107" t="s">
        <v>24254</v>
      </c>
      <c r="I4821" s="107" t="s">
        <v>24255</v>
      </c>
    </row>
    <row r="4822" spans="5:9" ht="15" x14ac:dyDescent="0.25">
      <c r="E4822">
        <v>105102</v>
      </c>
      <c r="F4822" t="s">
        <v>24256</v>
      </c>
      <c r="H4822" s="107" t="s">
        <v>24257</v>
      </c>
      <c r="I4822" s="107" t="s">
        <v>24258</v>
      </c>
    </row>
    <row r="4823" spans="5:9" ht="15" x14ac:dyDescent="0.25">
      <c r="E4823">
        <v>105103</v>
      </c>
      <c r="F4823" t="s">
        <v>24259</v>
      </c>
      <c r="H4823" s="107" t="s">
        <v>24260</v>
      </c>
      <c r="I4823" s="107" t="s">
        <v>24261</v>
      </c>
    </row>
    <row r="4824" spans="5:9" ht="15" x14ac:dyDescent="0.25">
      <c r="E4824">
        <v>105104</v>
      </c>
      <c r="F4824" t="s">
        <v>24262</v>
      </c>
      <c r="H4824" s="107" t="s">
        <v>24263</v>
      </c>
      <c r="I4824" s="107" t="s">
        <v>24264</v>
      </c>
    </row>
    <row r="4825" spans="5:9" ht="15" x14ac:dyDescent="0.25">
      <c r="E4825">
        <v>105105</v>
      </c>
      <c r="F4825" t="s">
        <v>24265</v>
      </c>
      <c r="H4825" s="107" t="s">
        <v>24266</v>
      </c>
      <c r="I4825" s="107" t="s">
        <v>24267</v>
      </c>
    </row>
    <row r="4826" spans="5:9" ht="15" x14ac:dyDescent="0.25">
      <c r="E4826">
        <v>105106</v>
      </c>
      <c r="F4826" t="s">
        <v>24268</v>
      </c>
      <c r="H4826" s="107" t="s">
        <v>24269</v>
      </c>
      <c r="I4826" s="107" t="s">
        <v>24270</v>
      </c>
    </row>
    <row r="4827" spans="5:9" ht="15" x14ac:dyDescent="0.25">
      <c r="E4827">
        <v>105107</v>
      </c>
      <c r="F4827" t="s">
        <v>24271</v>
      </c>
      <c r="H4827" s="107" t="s">
        <v>24272</v>
      </c>
      <c r="I4827" s="107" t="s">
        <v>24273</v>
      </c>
    </row>
    <row r="4828" spans="5:9" ht="15" x14ac:dyDescent="0.25">
      <c r="E4828">
        <v>105108</v>
      </c>
      <c r="F4828" t="s">
        <v>24274</v>
      </c>
      <c r="H4828" s="107" t="s">
        <v>24275</v>
      </c>
      <c r="I4828" s="107" t="s">
        <v>24276</v>
      </c>
    </row>
    <row r="4829" spans="5:9" ht="15" x14ac:dyDescent="0.25">
      <c r="E4829">
        <v>105109</v>
      </c>
      <c r="F4829" t="s">
        <v>24277</v>
      </c>
      <c r="H4829" s="107" t="s">
        <v>24278</v>
      </c>
      <c r="I4829" s="107" t="s">
        <v>24279</v>
      </c>
    </row>
    <row r="4830" spans="5:9" ht="15" x14ac:dyDescent="0.25">
      <c r="E4830">
        <v>105110</v>
      </c>
      <c r="F4830" t="s">
        <v>24280</v>
      </c>
      <c r="H4830" s="107" t="s">
        <v>24281</v>
      </c>
      <c r="I4830" s="107" t="s">
        <v>24282</v>
      </c>
    </row>
    <row r="4831" spans="5:9" ht="15" x14ac:dyDescent="0.25">
      <c r="E4831">
        <v>105111</v>
      </c>
      <c r="F4831" t="s">
        <v>24283</v>
      </c>
      <c r="H4831" s="107" t="s">
        <v>6003</v>
      </c>
      <c r="I4831" s="107" t="s">
        <v>15067</v>
      </c>
    </row>
    <row r="4832" spans="5:9" ht="15" x14ac:dyDescent="0.25">
      <c r="E4832">
        <v>105112</v>
      </c>
      <c r="F4832" t="s">
        <v>24284</v>
      </c>
      <c r="H4832" s="107" t="s">
        <v>6004</v>
      </c>
      <c r="I4832" s="107" t="s">
        <v>15068</v>
      </c>
    </row>
    <row r="4833" spans="5:9" ht="15" x14ac:dyDescent="0.25">
      <c r="E4833">
        <v>105113</v>
      </c>
      <c r="F4833" t="s">
        <v>24285</v>
      </c>
      <c r="H4833" s="107" t="s">
        <v>6005</v>
      </c>
      <c r="I4833" s="107" t="s">
        <v>15069</v>
      </c>
    </row>
    <row r="4834" spans="5:9" ht="15" x14ac:dyDescent="0.25">
      <c r="E4834">
        <v>105114</v>
      </c>
      <c r="F4834" t="s">
        <v>24286</v>
      </c>
      <c r="H4834" s="107" t="s">
        <v>6006</v>
      </c>
      <c r="I4834" s="107" t="s">
        <v>15070</v>
      </c>
    </row>
    <row r="4835" spans="5:9" ht="15" x14ac:dyDescent="0.25">
      <c r="E4835">
        <v>105115</v>
      </c>
      <c r="F4835" t="s">
        <v>24287</v>
      </c>
      <c r="H4835" s="107" t="s">
        <v>6007</v>
      </c>
      <c r="I4835" s="107" t="s">
        <v>15071</v>
      </c>
    </row>
    <row r="4836" spans="5:9" ht="15" x14ac:dyDescent="0.25">
      <c r="E4836">
        <v>105116</v>
      </c>
      <c r="F4836" t="s">
        <v>24288</v>
      </c>
      <c r="H4836" s="107" t="s">
        <v>6008</v>
      </c>
      <c r="I4836" s="107" t="s">
        <v>15072</v>
      </c>
    </row>
    <row r="4837" spans="5:9" ht="15" x14ac:dyDescent="0.25">
      <c r="E4837">
        <v>105117</v>
      </c>
      <c r="F4837" t="s">
        <v>24289</v>
      </c>
      <c r="H4837" s="107" t="s">
        <v>6009</v>
      </c>
      <c r="I4837" s="107" t="s">
        <v>15073</v>
      </c>
    </row>
    <row r="4838" spans="5:9" ht="15" x14ac:dyDescent="0.25">
      <c r="E4838">
        <v>105118</v>
      </c>
      <c r="F4838" t="s">
        <v>24290</v>
      </c>
      <c r="H4838" s="107" t="s">
        <v>6010</v>
      </c>
      <c r="I4838" s="107" t="s">
        <v>15074</v>
      </c>
    </row>
    <row r="4839" spans="5:9" ht="15" x14ac:dyDescent="0.25">
      <c r="E4839">
        <v>105119</v>
      </c>
      <c r="F4839" t="s">
        <v>24291</v>
      </c>
      <c r="H4839" s="107" t="s">
        <v>6011</v>
      </c>
      <c r="I4839" s="107" t="s">
        <v>15075</v>
      </c>
    </row>
    <row r="4840" spans="5:9" ht="15" x14ac:dyDescent="0.25">
      <c r="E4840">
        <v>105120</v>
      </c>
      <c r="F4840" t="s">
        <v>24292</v>
      </c>
      <c r="H4840" s="107" t="s">
        <v>6012</v>
      </c>
      <c r="I4840" s="107" t="s">
        <v>15076</v>
      </c>
    </row>
    <row r="4841" spans="5:9" ht="15" x14ac:dyDescent="0.25">
      <c r="E4841">
        <v>105121</v>
      </c>
      <c r="F4841" t="s">
        <v>24293</v>
      </c>
      <c r="H4841" s="107" t="s">
        <v>6013</v>
      </c>
      <c r="I4841" s="107" t="s">
        <v>15077</v>
      </c>
    </row>
    <row r="4842" spans="5:9" ht="15" x14ac:dyDescent="0.25">
      <c r="E4842">
        <v>105122</v>
      </c>
      <c r="F4842" t="s">
        <v>24294</v>
      </c>
      <c r="H4842" s="107" t="s">
        <v>6014</v>
      </c>
      <c r="I4842" s="107" t="s">
        <v>15078</v>
      </c>
    </row>
    <row r="4843" spans="5:9" ht="15" x14ac:dyDescent="0.25">
      <c r="E4843">
        <v>105123</v>
      </c>
      <c r="F4843" t="s">
        <v>24295</v>
      </c>
      <c r="H4843" s="107" t="s">
        <v>6015</v>
      </c>
      <c r="I4843" s="107" t="s">
        <v>15079</v>
      </c>
    </row>
    <row r="4844" spans="5:9" ht="15" x14ac:dyDescent="0.25">
      <c r="E4844">
        <v>105124</v>
      </c>
      <c r="F4844" t="s">
        <v>24296</v>
      </c>
      <c r="H4844" s="107" t="s">
        <v>6016</v>
      </c>
      <c r="I4844" s="107" t="s">
        <v>15080</v>
      </c>
    </row>
    <row r="4845" spans="5:9" ht="15" x14ac:dyDescent="0.25">
      <c r="E4845">
        <v>105125</v>
      </c>
      <c r="F4845" t="s">
        <v>24297</v>
      </c>
      <c r="H4845" s="107" t="s">
        <v>6017</v>
      </c>
      <c r="I4845" s="107" t="s">
        <v>15081</v>
      </c>
    </row>
    <row r="4846" spans="5:9" ht="15" x14ac:dyDescent="0.25">
      <c r="E4846">
        <v>105126</v>
      </c>
      <c r="F4846" t="s">
        <v>24298</v>
      </c>
      <c r="H4846" s="107" t="s">
        <v>6018</v>
      </c>
      <c r="I4846" s="107" t="s">
        <v>15082</v>
      </c>
    </row>
    <row r="4847" spans="5:9" ht="15" x14ac:dyDescent="0.25">
      <c r="E4847">
        <v>105127</v>
      </c>
      <c r="F4847" t="s">
        <v>24299</v>
      </c>
      <c r="H4847" s="107" t="s">
        <v>6019</v>
      </c>
      <c r="I4847" s="107" t="s">
        <v>15083</v>
      </c>
    </row>
    <row r="4848" spans="5:9" ht="15" x14ac:dyDescent="0.25">
      <c r="E4848">
        <v>105128</v>
      </c>
      <c r="F4848" t="s">
        <v>24300</v>
      </c>
      <c r="H4848" s="107" t="s">
        <v>6020</v>
      </c>
      <c r="I4848" s="107" t="s">
        <v>15084</v>
      </c>
    </row>
    <row r="4849" spans="5:9" ht="15" x14ac:dyDescent="0.25">
      <c r="E4849">
        <v>105129</v>
      </c>
      <c r="F4849" t="s">
        <v>24301</v>
      </c>
      <c r="H4849" s="107" t="s">
        <v>6021</v>
      </c>
      <c r="I4849" s="107" t="s">
        <v>15085</v>
      </c>
    </row>
    <row r="4850" spans="5:9" ht="15" x14ac:dyDescent="0.25">
      <c r="E4850">
        <v>105130</v>
      </c>
      <c r="F4850" t="s">
        <v>24302</v>
      </c>
      <c r="H4850" s="107" t="s">
        <v>6022</v>
      </c>
      <c r="I4850" s="107" t="s">
        <v>15086</v>
      </c>
    </row>
    <row r="4851" spans="5:9" ht="15" x14ac:dyDescent="0.25">
      <c r="E4851">
        <v>105131</v>
      </c>
      <c r="F4851" t="s">
        <v>24303</v>
      </c>
      <c r="H4851" s="107" t="s">
        <v>6023</v>
      </c>
      <c r="I4851" s="107" t="s">
        <v>15087</v>
      </c>
    </row>
    <row r="4852" spans="5:9" ht="15" x14ac:dyDescent="0.25">
      <c r="E4852">
        <v>105132</v>
      </c>
      <c r="F4852" t="s">
        <v>24304</v>
      </c>
      <c r="H4852" s="107" t="s">
        <v>6024</v>
      </c>
      <c r="I4852" s="107" t="s">
        <v>15088</v>
      </c>
    </row>
    <row r="4853" spans="5:9" ht="15" x14ac:dyDescent="0.25">
      <c r="E4853">
        <v>105133</v>
      </c>
      <c r="F4853" t="s">
        <v>24305</v>
      </c>
      <c r="H4853" s="107" t="s">
        <v>6025</v>
      </c>
      <c r="I4853" s="107" t="s">
        <v>15089</v>
      </c>
    </row>
    <row r="4854" spans="5:9" ht="15" x14ac:dyDescent="0.25">
      <c r="E4854">
        <v>105134</v>
      </c>
      <c r="F4854" t="s">
        <v>24306</v>
      </c>
      <c r="H4854" s="107" t="s">
        <v>6026</v>
      </c>
      <c r="I4854" s="107" t="s">
        <v>15090</v>
      </c>
    </row>
    <row r="4855" spans="5:9" ht="15" x14ac:dyDescent="0.25">
      <c r="E4855">
        <v>105135</v>
      </c>
      <c r="F4855" t="s">
        <v>24307</v>
      </c>
      <c r="H4855" s="107" t="s">
        <v>6027</v>
      </c>
      <c r="I4855" s="107" t="s">
        <v>15091</v>
      </c>
    </row>
    <row r="4856" spans="5:9" ht="15" x14ac:dyDescent="0.25">
      <c r="E4856">
        <v>105136</v>
      </c>
      <c r="F4856" t="s">
        <v>24308</v>
      </c>
      <c r="H4856" s="107" t="s">
        <v>6028</v>
      </c>
      <c r="I4856" s="107" t="s">
        <v>15092</v>
      </c>
    </row>
    <row r="4857" spans="5:9" ht="15" x14ac:dyDescent="0.25">
      <c r="E4857">
        <v>105137</v>
      </c>
      <c r="F4857" t="s">
        <v>24309</v>
      </c>
      <c r="H4857" s="107" t="s">
        <v>6029</v>
      </c>
      <c r="I4857" s="107" t="s">
        <v>15093</v>
      </c>
    </row>
    <row r="4858" spans="5:9" ht="15" x14ac:dyDescent="0.25">
      <c r="E4858">
        <v>105283</v>
      </c>
      <c r="F4858" t="s">
        <v>24675</v>
      </c>
      <c r="H4858" s="107" t="s">
        <v>6030</v>
      </c>
      <c r="I4858" s="107" t="s">
        <v>15094</v>
      </c>
    </row>
    <row r="4859" spans="5:9" ht="15" x14ac:dyDescent="0.25">
      <c r="E4859">
        <v>199991</v>
      </c>
      <c r="F4859" t="s">
        <v>22930</v>
      </c>
      <c r="H4859" s="107" t="s">
        <v>6031</v>
      </c>
      <c r="I4859" s="107" t="s">
        <v>15095</v>
      </c>
    </row>
    <row r="4860" spans="5:9" ht="15" x14ac:dyDescent="0.25">
      <c r="E4860">
        <v>199995</v>
      </c>
      <c r="F4860" t="s">
        <v>22931</v>
      </c>
      <c r="H4860" s="107" t="s">
        <v>6032</v>
      </c>
      <c r="I4860" s="107" t="s">
        <v>15096</v>
      </c>
    </row>
    <row r="4861" spans="5:9" ht="15" x14ac:dyDescent="0.25">
      <c r="E4861">
        <v>199996</v>
      </c>
      <c r="F4861" t="s">
        <v>22932</v>
      </c>
      <c r="H4861" s="107" t="s">
        <v>6033</v>
      </c>
      <c r="I4861" s="107" t="s">
        <v>15097</v>
      </c>
    </row>
    <row r="4862" spans="5:9" ht="15" x14ac:dyDescent="0.25">
      <c r="E4862">
        <v>199997</v>
      </c>
      <c r="F4862" t="s">
        <v>11548</v>
      </c>
      <c r="H4862" s="107" t="s">
        <v>6034</v>
      </c>
      <c r="I4862" s="107" t="s">
        <v>15098</v>
      </c>
    </row>
    <row r="4863" spans="5:9" ht="15" x14ac:dyDescent="0.25">
      <c r="E4863">
        <v>199998</v>
      </c>
      <c r="F4863" t="s">
        <v>22933</v>
      </c>
      <c r="H4863" s="107" t="s">
        <v>6035</v>
      </c>
      <c r="I4863" s="107" t="s">
        <v>15099</v>
      </c>
    </row>
    <row r="4864" spans="5:9" ht="15" x14ac:dyDescent="0.25">
      <c r="E4864">
        <v>199999</v>
      </c>
      <c r="F4864" t="s">
        <v>22934</v>
      </c>
      <c r="H4864" s="107" t="s">
        <v>6036</v>
      </c>
      <c r="I4864" s="107" t="s">
        <v>15100</v>
      </c>
    </row>
    <row r="4865" spans="8:9" ht="15" x14ac:dyDescent="0.25">
      <c r="H4865" s="107" t="s">
        <v>6037</v>
      </c>
      <c r="I4865" s="107" t="s">
        <v>15101</v>
      </c>
    </row>
    <row r="4866" spans="8:9" ht="15" x14ac:dyDescent="0.25">
      <c r="H4866" s="107" t="s">
        <v>6038</v>
      </c>
      <c r="I4866" s="107" t="s">
        <v>15102</v>
      </c>
    </row>
    <row r="4867" spans="8:9" ht="15" x14ac:dyDescent="0.25">
      <c r="H4867" s="107" t="s">
        <v>6039</v>
      </c>
      <c r="I4867" s="107" t="s">
        <v>15103</v>
      </c>
    </row>
    <row r="4868" spans="8:9" ht="15" x14ac:dyDescent="0.25">
      <c r="H4868" s="107" t="s">
        <v>6040</v>
      </c>
      <c r="I4868" s="107" t="s">
        <v>15104</v>
      </c>
    </row>
    <row r="4869" spans="8:9" ht="15" x14ac:dyDescent="0.25">
      <c r="H4869" s="107" t="s">
        <v>6041</v>
      </c>
      <c r="I4869" s="107" t="s">
        <v>15105</v>
      </c>
    </row>
    <row r="4870" spans="8:9" ht="15" x14ac:dyDescent="0.25">
      <c r="H4870" s="107" t="s">
        <v>6042</v>
      </c>
      <c r="I4870" s="107" t="s">
        <v>15106</v>
      </c>
    </row>
    <row r="4871" spans="8:9" ht="15" x14ac:dyDescent="0.25">
      <c r="H4871" s="107" t="s">
        <v>6043</v>
      </c>
      <c r="I4871" s="107" t="s">
        <v>15107</v>
      </c>
    </row>
    <row r="4872" spans="8:9" ht="15" x14ac:dyDescent="0.25">
      <c r="H4872" s="107" t="s">
        <v>6044</v>
      </c>
      <c r="I4872" s="107" t="s">
        <v>15108</v>
      </c>
    </row>
    <row r="4873" spans="8:9" ht="15" x14ac:dyDescent="0.25">
      <c r="H4873" s="107" t="s">
        <v>6045</v>
      </c>
      <c r="I4873" s="107" t="s">
        <v>15109</v>
      </c>
    </row>
    <row r="4874" spans="8:9" ht="15" x14ac:dyDescent="0.25">
      <c r="H4874" s="107" t="s">
        <v>6046</v>
      </c>
      <c r="I4874" s="107" t="s">
        <v>15110</v>
      </c>
    </row>
    <row r="4875" spans="8:9" ht="15" x14ac:dyDescent="0.25">
      <c r="H4875" s="107" t="s">
        <v>6047</v>
      </c>
      <c r="I4875" s="107" t="s">
        <v>15111</v>
      </c>
    </row>
    <row r="4876" spans="8:9" ht="15" x14ac:dyDescent="0.25">
      <c r="H4876" s="107" t="s">
        <v>6048</v>
      </c>
      <c r="I4876" s="107" t="s">
        <v>15112</v>
      </c>
    </row>
    <row r="4877" spans="8:9" ht="15" x14ac:dyDescent="0.25">
      <c r="H4877" s="107" t="s">
        <v>6049</v>
      </c>
      <c r="I4877" s="107" t="s">
        <v>188</v>
      </c>
    </row>
    <row r="4878" spans="8:9" ht="15" x14ac:dyDescent="0.25">
      <c r="H4878" s="107" t="s">
        <v>6050</v>
      </c>
      <c r="I4878" s="107" t="s">
        <v>15113</v>
      </c>
    </row>
    <row r="4879" spans="8:9" ht="15" x14ac:dyDescent="0.25">
      <c r="H4879" s="107" t="s">
        <v>6051</v>
      </c>
      <c r="I4879" s="107" t="s">
        <v>15114</v>
      </c>
    </row>
    <row r="4880" spans="8:9" ht="15" x14ac:dyDescent="0.25">
      <c r="H4880" s="107" t="s">
        <v>6052</v>
      </c>
      <c r="I4880" s="107" t="s">
        <v>15115</v>
      </c>
    </row>
    <row r="4881" spans="8:9" ht="15" x14ac:dyDescent="0.25">
      <c r="H4881" s="107" t="s">
        <v>6053</v>
      </c>
      <c r="I4881" s="107" t="s">
        <v>15116</v>
      </c>
    </row>
    <row r="4882" spans="8:9" ht="15" x14ac:dyDescent="0.25">
      <c r="H4882" s="107" t="s">
        <v>6054</v>
      </c>
      <c r="I4882" s="107" t="s">
        <v>15117</v>
      </c>
    </row>
    <row r="4883" spans="8:9" ht="15" x14ac:dyDescent="0.25">
      <c r="H4883" s="107" t="s">
        <v>6055</v>
      </c>
      <c r="I4883" s="107" t="s">
        <v>15118</v>
      </c>
    </row>
    <row r="4884" spans="8:9" ht="15" x14ac:dyDescent="0.25">
      <c r="H4884" s="107" t="s">
        <v>6056</v>
      </c>
      <c r="I4884" s="107" t="s">
        <v>15119</v>
      </c>
    </row>
    <row r="4885" spans="8:9" ht="15" x14ac:dyDescent="0.25">
      <c r="H4885" s="107" t="s">
        <v>6057</v>
      </c>
      <c r="I4885" s="107" t="s">
        <v>15120</v>
      </c>
    </row>
    <row r="4886" spans="8:9" ht="15" x14ac:dyDescent="0.25">
      <c r="H4886" s="107" t="s">
        <v>6058</v>
      </c>
      <c r="I4886" s="107" t="s">
        <v>15121</v>
      </c>
    </row>
    <row r="4887" spans="8:9" ht="15" x14ac:dyDescent="0.25">
      <c r="H4887" s="107" t="s">
        <v>6059</v>
      </c>
      <c r="I4887" s="107" t="s">
        <v>15122</v>
      </c>
    </row>
    <row r="4888" spans="8:9" ht="15" x14ac:dyDescent="0.25">
      <c r="H4888" s="107" t="s">
        <v>6060</v>
      </c>
      <c r="I4888" s="107" t="s">
        <v>15123</v>
      </c>
    </row>
    <row r="4889" spans="8:9" ht="15" x14ac:dyDescent="0.25">
      <c r="H4889" s="107" t="s">
        <v>6061</v>
      </c>
      <c r="I4889" s="107" t="s">
        <v>15124</v>
      </c>
    </row>
    <row r="4890" spans="8:9" ht="15" x14ac:dyDescent="0.25">
      <c r="H4890" s="107" t="s">
        <v>6062</v>
      </c>
      <c r="I4890" s="107" t="s">
        <v>15125</v>
      </c>
    </row>
    <row r="4891" spans="8:9" ht="15" x14ac:dyDescent="0.25">
      <c r="H4891" s="107" t="s">
        <v>6063</v>
      </c>
      <c r="I4891" s="107" t="s">
        <v>15126</v>
      </c>
    </row>
    <row r="4892" spans="8:9" ht="15" x14ac:dyDescent="0.25">
      <c r="H4892" s="107" t="s">
        <v>6064</v>
      </c>
      <c r="I4892" s="107" t="s">
        <v>15127</v>
      </c>
    </row>
    <row r="4893" spans="8:9" ht="15" x14ac:dyDescent="0.25">
      <c r="H4893" s="107" t="s">
        <v>6065</v>
      </c>
      <c r="I4893" s="107" t="s">
        <v>15128</v>
      </c>
    </row>
    <row r="4894" spans="8:9" ht="15" x14ac:dyDescent="0.25">
      <c r="H4894" s="107" t="s">
        <v>6066</v>
      </c>
      <c r="I4894" s="107" t="s">
        <v>15129</v>
      </c>
    </row>
    <row r="4895" spans="8:9" ht="15" x14ac:dyDescent="0.25">
      <c r="H4895" s="107" t="s">
        <v>6067</v>
      </c>
      <c r="I4895" s="107" t="s">
        <v>15130</v>
      </c>
    </row>
    <row r="4896" spans="8:9" ht="15" x14ac:dyDescent="0.25">
      <c r="H4896" s="107" t="s">
        <v>6068</v>
      </c>
      <c r="I4896" s="107" t="s">
        <v>15131</v>
      </c>
    </row>
    <row r="4897" spans="8:9" ht="15" x14ac:dyDescent="0.25">
      <c r="H4897" s="107" t="s">
        <v>6069</v>
      </c>
      <c r="I4897" s="107" t="s">
        <v>15132</v>
      </c>
    </row>
    <row r="4898" spans="8:9" ht="15" x14ac:dyDescent="0.25">
      <c r="H4898" s="107" t="s">
        <v>6070</v>
      </c>
      <c r="I4898" s="107" t="s">
        <v>15133</v>
      </c>
    </row>
    <row r="4899" spans="8:9" ht="15" x14ac:dyDescent="0.25">
      <c r="H4899" s="107" t="s">
        <v>6071</v>
      </c>
      <c r="I4899" s="107" t="s">
        <v>15134</v>
      </c>
    </row>
    <row r="4900" spans="8:9" ht="15" x14ac:dyDescent="0.25">
      <c r="H4900" s="107" t="s">
        <v>6072</v>
      </c>
      <c r="I4900" s="107" t="s">
        <v>15135</v>
      </c>
    </row>
    <row r="4901" spans="8:9" ht="15" x14ac:dyDescent="0.25">
      <c r="H4901" s="107" t="s">
        <v>6073</v>
      </c>
      <c r="I4901" s="107" t="s">
        <v>15136</v>
      </c>
    </row>
    <row r="4902" spans="8:9" ht="15" x14ac:dyDescent="0.25">
      <c r="H4902" s="107" t="s">
        <v>6074</v>
      </c>
      <c r="I4902" s="107" t="s">
        <v>15137</v>
      </c>
    </row>
    <row r="4903" spans="8:9" ht="15" x14ac:dyDescent="0.25">
      <c r="H4903" s="107" t="s">
        <v>6075</v>
      </c>
      <c r="I4903" s="107" t="s">
        <v>15138</v>
      </c>
    </row>
    <row r="4904" spans="8:9" ht="15" x14ac:dyDescent="0.25">
      <c r="H4904" s="107" t="s">
        <v>6076</v>
      </c>
      <c r="I4904" s="107" t="s">
        <v>15139</v>
      </c>
    </row>
    <row r="4905" spans="8:9" ht="15" x14ac:dyDescent="0.25">
      <c r="H4905" s="107" t="s">
        <v>6077</v>
      </c>
      <c r="I4905" s="107" t="s">
        <v>15140</v>
      </c>
    </row>
    <row r="4906" spans="8:9" ht="15" x14ac:dyDescent="0.25">
      <c r="H4906" s="107" t="s">
        <v>6078</v>
      </c>
      <c r="I4906" s="107" t="s">
        <v>15141</v>
      </c>
    </row>
    <row r="4907" spans="8:9" ht="15" x14ac:dyDescent="0.25">
      <c r="H4907" s="107" t="s">
        <v>6079</v>
      </c>
      <c r="I4907" s="107" t="s">
        <v>15142</v>
      </c>
    </row>
    <row r="4908" spans="8:9" ht="15" x14ac:dyDescent="0.25">
      <c r="H4908" s="107" t="s">
        <v>6080</v>
      </c>
      <c r="I4908" s="107" t="s">
        <v>15143</v>
      </c>
    </row>
    <row r="4909" spans="8:9" ht="15" x14ac:dyDescent="0.25">
      <c r="H4909" s="107" t="s">
        <v>6081</v>
      </c>
      <c r="I4909" s="107" t="s">
        <v>15144</v>
      </c>
    </row>
    <row r="4910" spans="8:9" ht="15" x14ac:dyDescent="0.25">
      <c r="H4910" s="107" t="s">
        <v>6082</v>
      </c>
      <c r="I4910" s="107" t="s">
        <v>15145</v>
      </c>
    </row>
    <row r="4911" spans="8:9" ht="15" x14ac:dyDescent="0.25">
      <c r="H4911" s="107" t="s">
        <v>6083</v>
      </c>
      <c r="I4911" s="107" t="s">
        <v>15146</v>
      </c>
    </row>
    <row r="4912" spans="8:9" ht="15" x14ac:dyDescent="0.25">
      <c r="H4912" s="107" t="s">
        <v>6085</v>
      </c>
      <c r="I4912" s="107" t="s">
        <v>15147</v>
      </c>
    </row>
    <row r="4913" spans="8:9" ht="15" x14ac:dyDescent="0.25">
      <c r="H4913" s="107" t="s">
        <v>6086</v>
      </c>
      <c r="I4913" s="107" t="s">
        <v>15148</v>
      </c>
    </row>
    <row r="4914" spans="8:9" ht="15" x14ac:dyDescent="0.25">
      <c r="H4914" s="107" t="s">
        <v>6087</v>
      </c>
      <c r="I4914" s="107" t="s">
        <v>15149</v>
      </c>
    </row>
    <row r="4915" spans="8:9" ht="15" x14ac:dyDescent="0.25">
      <c r="H4915" s="107" t="s">
        <v>6088</v>
      </c>
      <c r="I4915" s="107" t="s">
        <v>15150</v>
      </c>
    </row>
    <row r="4916" spans="8:9" ht="15" x14ac:dyDescent="0.25">
      <c r="H4916" s="107" t="s">
        <v>6089</v>
      </c>
      <c r="I4916" s="107" t="s">
        <v>15151</v>
      </c>
    </row>
    <row r="4917" spans="8:9" ht="15" x14ac:dyDescent="0.25">
      <c r="H4917" s="107" t="s">
        <v>6090</v>
      </c>
      <c r="I4917" s="107" t="s">
        <v>15152</v>
      </c>
    </row>
    <row r="4918" spans="8:9" ht="15" x14ac:dyDescent="0.25">
      <c r="H4918" s="107" t="s">
        <v>6091</v>
      </c>
      <c r="I4918" s="107" t="s">
        <v>15153</v>
      </c>
    </row>
    <row r="4919" spans="8:9" ht="15" x14ac:dyDescent="0.25">
      <c r="H4919" s="107" t="s">
        <v>6092</v>
      </c>
      <c r="I4919" s="107" t="s">
        <v>15154</v>
      </c>
    </row>
    <row r="4920" spans="8:9" ht="15" x14ac:dyDescent="0.25">
      <c r="H4920" s="107" t="s">
        <v>6093</v>
      </c>
      <c r="I4920" s="107" t="s">
        <v>15155</v>
      </c>
    </row>
    <row r="4921" spans="8:9" ht="15" x14ac:dyDescent="0.25">
      <c r="H4921" s="107" t="s">
        <v>6094</v>
      </c>
      <c r="I4921" s="107" t="s">
        <v>15156</v>
      </c>
    </row>
    <row r="4922" spans="8:9" ht="15" x14ac:dyDescent="0.25">
      <c r="H4922" s="107" t="s">
        <v>6095</v>
      </c>
      <c r="I4922" s="107" t="s">
        <v>15157</v>
      </c>
    </row>
    <row r="4923" spans="8:9" ht="15" x14ac:dyDescent="0.25">
      <c r="H4923" s="107" t="s">
        <v>6096</v>
      </c>
      <c r="I4923" s="107" t="s">
        <v>15158</v>
      </c>
    </row>
    <row r="4924" spans="8:9" ht="15" x14ac:dyDescent="0.25">
      <c r="H4924" s="107" t="s">
        <v>6097</v>
      </c>
      <c r="I4924" s="107" t="s">
        <v>15159</v>
      </c>
    </row>
    <row r="4925" spans="8:9" ht="15" x14ac:dyDescent="0.25">
      <c r="H4925" s="107" t="s">
        <v>6098</v>
      </c>
      <c r="I4925" s="107" t="s">
        <v>15160</v>
      </c>
    </row>
    <row r="4926" spans="8:9" ht="15" x14ac:dyDescent="0.25">
      <c r="H4926" s="107" t="s">
        <v>6099</v>
      </c>
      <c r="I4926" s="107" t="s">
        <v>15161</v>
      </c>
    </row>
    <row r="4927" spans="8:9" ht="15" x14ac:dyDescent="0.25">
      <c r="H4927" s="107" t="s">
        <v>6100</v>
      </c>
      <c r="I4927" s="107" t="s">
        <v>15162</v>
      </c>
    </row>
    <row r="4928" spans="8:9" ht="15" x14ac:dyDescent="0.25">
      <c r="H4928" s="107" t="s">
        <v>6101</v>
      </c>
      <c r="I4928" s="107" t="s">
        <v>15163</v>
      </c>
    </row>
    <row r="4929" spans="8:9" ht="15" x14ac:dyDescent="0.25">
      <c r="H4929" s="107" t="s">
        <v>6102</v>
      </c>
      <c r="I4929" s="107" t="s">
        <v>15164</v>
      </c>
    </row>
    <row r="4930" spans="8:9" ht="15" x14ac:dyDescent="0.25">
      <c r="H4930" s="107" t="s">
        <v>6103</v>
      </c>
      <c r="I4930" s="107" t="s">
        <v>15165</v>
      </c>
    </row>
    <row r="4931" spans="8:9" ht="15" x14ac:dyDescent="0.25">
      <c r="H4931" s="107" t="s">
        <v>6104</v>
      </c>
      <c r="I4931" s="107" t="s">
        <v>15166</v>
      </c>
    </row>
    <row r="4932" spans="8:9" ht="15" x14ac:dyDescent="0.25">
      <c r="H4932" s="107" t="s">
        <v>6105</v>
      </c>
      <c r="I4932" s="107" t="s">
        <v>15167</v>
      </c>
    </row>
    <row r="4933" spans="8:9" ht="15" x14ac:dyDescent="0.25">
      <c r="H4933" s="107" t="s">
        <v>6106</v>
      </c>
      <c r="I4933" s="107" t="s">
        <v>15168</v>
      </c>
    </row>
    <row r="4934" spans="8:9" ht="15" x14ac:dyDescent="0.25">
      <c r="H4934" s="107" t="s">
        <v>6107</v>
      </c>
      <c r="I4934" s="107" t="s">
        <v>15169</v>
      </c>
    </row>
    <row r="4935" spans="8:9" ht="15" x14ac:dyDescent="0.25">
      <c r="H4935" s="107" t="s">
        <v>6108</v>
      </c>
      <c r="I4935" s="107" t="s">
        <v>15170</v>
      </c>
    </row>
    <row r="4936" spans="8:9" ht="15" x14ac:dyDescent="0.25">
      <c r="H4936" s="107" t="s">
        <v>6109</v>
      </c>
      <c r="I4936" s="107" t="s">
        <v>15171</v>
      </c>
    </row>
    <row r="4937" spans="8:9" ht="15" x14ac:dyDescent="0.25">
      <c r="H4937" s="107" t="s">
        <v>6110</v>
      </c>
      <c r="I4937" s="107" t="s">
        <v>15172</v>
      </c>
    </row>
    <row r="4938" spans="8:9" ht="15" x14ac:dyDescent="0.25">
      <c r="H4938" s="107" t="s">
        <v>6111</v>
      </c>
      <c r="I4938" s="107" t="s">
        <v>15173</v>
      </c>
    </row>
    <row r="4939" spans="8:9" ht="15" x14ac:dyDescent="0.25">
      <c r="H4939" s="107" t="s">
        <v>6112</v>
      </c>
      <c r="I4939" s="107" t="s">
        <v>15174</v>
      </c>
    </row>
    <row r="4940" spans="8:9" ht="15" x14ac:dyDescent="0.25">
      <c r="H4940" s="107" t="s">
        <v>6113</v>
      </c>
      <c r="I4940" s="107" t="s">
        <v>15175</v>
      </c>
    </row>
    <row r="4941" spans="8:9" ht="15" x14ac:dyDescent="0.25">
      <c r="H4941" s="107" t="s">
        <v>6114</v>
      </c>
      <c r="I4941" s="107" t="s">
        <v>15176</v>
      </c>
    </row>
    <row r="4942" spans="8:9" ht="15" x14ac:dyDescent="0.25">
      <c r="H4942" s="107" t="s">
        <v>12071</v>
      </c>
      <c r="I4942" s="107" t="s">
        <v>15177</v>
      </c>
    </row>
    <row r="4943" spans="8:9" ht="15" x14ac:dyDescent="0.25">
      <c r="H4943" s="107" t="s">
        <v>15178</v>
      </c>
      <c r="I4943" s="107" t="s">
        <v>15179</v>
      </c>
    </row>
    <row r="4944" spans="8:9" ht="15" x14ac:dyDescent="0.25">
      <c r="H4944" s="107" t="s">
        <v>15180</v>
      </c>
      <c r="I4944" s="107" t="s">
        <v>15181</v>
      </c>
    </row>
    <row r="4945" spans="8:9" ht="15" x14ac:dyDescent="0.25">
      <c r="H4945" s="107" t="s">
        <v>15182</v>
      </c>
      <c r="I4945" s="107" t="s">
        <v>15183</v>
      </c>
    </row>
    <row r="4946" spans="8:9" ht="15" x14ac:dyDescent="0.25">
      <c r="H4946" s="107" t="s">
        <v>15184</v>
      </c>
      <c r="I4946" s="107" t="s">
        <v>15185</v>
      </c>
    </row>
    <row r="4947" spans="8:9" ht="15" x14ac:dyDescent="0.25">
      <c r="H4947" s="107" t="s">
        <v>15186</v>
      </c>
      <c r="I4947" s="107" t="s">
        <v>15187</v>
      </c>
    </row>
    <row r="4948" spans="8:9" ht="15" x14ac:dyDescent="0.25">
      <c r="H4948" s="107" t="s">
        <v>15188</v>
      </c>
      <c r="I4948" s="107" t="s">
        <v>12559</v>
      </c>
    </row>
    <row r="4949" spans="8:9" ht="15" x14ac:dyDescent="0.25">
      <c r="H4949" s="107" t="s">
        <v>15189</v>
      </c>
      <c r="I4949" s="107" t="s">
        <v>15190</v>
      </c>
    </row>
    <row r="4950" spans="8:9" ht="15" x14ac:dyDescent="0.25">
      <c r="H4950" s="107" t="s">
        <v>15191</v>
      </c>
      <c r="I4950" s="107" t="s">
        <v>15192</v>
      </c>
    </row>
    <row r="4951" spans="8:9" ht="15" x14ac:dyDescent="0.25">
      <c r="H4951" s="107" t="s">
        <v>15193</v>
      </c>
      <c r="I4951" s="107" t="s">
        <v>15194</v>
      </c>
    </row>
    <row r="4952" spans="8:9" ht="15" x14ac:dyDescent="0.25">
      <c r="H4952" s="107" t="s">
        <v>15195</v>
      </c>
      <c r="I4952" s="107" t="s">
        <v>158</v>
      </c>
    </row>
    <row r="4953" spans="8:9" ht="15" x14ac:dyDescent="0.25">
      <c r="H4953" s="107" t="s">
        <v>15196</v>
      </c>
      <c r="I4953" s="107" t="s">
        <v>15197</v>
      </c>
    </row>
    <row r="4954" spans="8:9" ht="15" x14ac:dyDescent="0.25">
      <c r="H4954" s="107" t="s">
        <v>15198</v>
      </c>
      <c r="I4954" s="107" t="s">
        <v>15199</v>
      </c>
    </row>
    <row r="4955" spans="8:9" ht="15" x14ac:dyDescent="0.25">
      <c r="H4955" s="107" t="s">
        <v>15200</v>
      </c>
      <c r="I4955" s="107" t="s">
        <v>15201</v>
      </c>
    </row>
    <row r="4956" spans="8:9" ht="15" x14ac:dyDescent="0.25">
      <c r="H4956" s="107" t="s">
        <v>15202</v>
      </c>
      <c r="I4956" s="107" t="s">
        <v>15203</v>
      </c>
    </row>
    <row r="4957" spans="8:9" ht="15" x14ac:dyDescent="0.25">
      <c r="H4957" s="107" t="s">
        <v>15204</v>
      </c>
      <c r="I4957" s="107" t="s">
        <v>15205</v>
      </c>
    </row>
    <row r="4958" spans="8:9" ht="15" x14ac:dyDescent="0.25">
      <c r="H4958" s="107" t="s">
        <v>15206</v>
      </c>
      <c r="I4958" s="107" t="s">
        <v>14428</v>
      </c>
    </row>
    <row r="4959" spans="8:9" ht="15" x14ac:dyDescent="0.25">
      <c r="H4959" s="107" t="s">
        <v>15207</v>
      </c>
      <c r="I4959" s="107" t="s">
        <v>15208</v>
      </c>
    </row>
    <row r="4960" spans="8:9" ht="15" x14ac:dyDescent="0.25">
      <c r="H4960" s="107" t="s">
        <v>23229</v>
      </c>
      <c r="I4960" s="107" t="s">
        <v>23230</v>
      </c>
    </row>
    <row r="4961" spans="8:9" ht="15" x14ac:dyDescent="0.25">
      <c r="H4961" s="107" t="s">
        <v>24310</v>
      </c>
      <c r="I4961" s="107" t="s">
        <v>24311</v>
      </c>
    </row>
    <row r="4962" spans="8:9" ht="15" x14ac:dyDescent="0.25">
      <c r="H4962" s="107" t="s">
        <v>6115</v>
      </c>
      <c r="I4962" s="107" t="s">
        <v>15209</v>
      </c>
    </row>
    <row r="4963" spans="8:9" ht="15" x14ac:dyDescent="0.25">
      <c r="H4963" s="107" t="s">
        <v>6116</v>
      </c>
      <c r="I4963" s="107" t="s">
        <v>15211</v>
      </c>
    </row>
    <row r="4964" spans="8:9" ht="15" x14ac:dyDescent="0.25">
      <c r="H4964" s="107" t="s">
        <v>6117</v>
      </c>
      <c r="I4964" s="107" t="s">
        <v>6118</v>
      </c>
    </row>
    <row r="4965" spans="8:9" ht="15" x14ac:dyDescent="0.25">
      <c r="H4965" s="107" t="s">
        <v>6119</v>
      </c>
      <c r="I4965" s="107" t="s">
        <v>15212</v>
      </c>
    </row>
    <row r="4966" spans="8:9" ht="15" x14ac:dyDescent="0.25">
      <c r="H4966" s="107" t="s">
        <v>6120</v>
      </c>
      <c r="I4966" s="107" t="s">
        <v>6121</v>
      </c>
    </row>
    <row r="4967" spans="8:9" ht="15" x14ac:dyDescent="0.25">
      <c r="H4967" s="107" t="s">
        <v>6122</v>
      </c>
      <c r="I4967" s="107" t="s">
        <v>6123</v>
      </c>
    </row>
    <row r="4968" spans="8:9" ht="15" x14ac:dyDescent="0.25">
      <c r="H4968" s="107" t="s">
        <v>6124</v>
      </c>
      <c r="I4968" s="107" t="s">
        <v>6125</v>
      </c>
    </row>
    <row r="4969" spans="8:9" ht="15" x14ac:dyDescent="0.25">
      <c r="H4969" s="107" t="s">
        <v>6126</v>
      </c>
      <c r="I4969" s="107" t="s">
        <v>6127</v>
      </c>
    </row>
    <row r="4970" spans="8:9" ht="15" x14ac:dyDescent="0.25">
      <c r="H4970" s="107" t="s">
        <v>6128</v>
      </c>
      <c r="I4970" s="107" t="s">
        <v>6129</v>
      </c>
    </row>
    <row r="4971" spans="8:9" ht="15" x14ac:dyDescent="0.25">
      <c r="H4971" s="107" t="s">
        <v>6130</v>
      </c>
      <c r="I4971" s="107" t="s">
        <v>6131</v>
      </c>
    </row>
    <row r="4972" spans="8:9" ht="15" x14ac:dyDescent="0.25">
      <c r="H4972" s="107" t="s">
        <v>6132</v>
      </c>
      <c r="I4972" s="107" t="s">
        <v>6133</v>
      </c>
    </row>
    <row r="4973" spans="8:9" ht="15" x14ac:dyDescent="0.25">
      <c r="H4973" s="107" t="s">
        <v>6134</v>
      </c>
      <c r="I4973" s="107" t="s">
        <v>15213</v>
      </c>
    </row>
    <row r="4974" spans="8:9" ht="15" x14ac:dyDescent="0.25">
      <c r="H4974" s="107" t="s">
        <v>6135</v>
      </c>
      <c r="I4974" s="107" t="s">
        <v>15214</v>
      </c>
    </row>
    <row r="4975" spans="8:9" ht="15" x14ac:dyDescent="0.25">
      <c r="H4975" s="107" t="s">
        <v>12072</v>
      </c>
      <c r="I4975" s="107" t="s">
        <v>15215</v>
      </c>
    </row>
    <row r="4976" spans="8:9" ht="15" x14ac:dyDescent="0.25">
      <c r="H4976" s="107" t="s">
        <v>6136</v>
      </c>
      <c r="I4976" s="107" t="s">
        <v>23231</v>
      </c>
    </row>
    <row r="4977" spans="8:9" ht="15" x14ac:dyDescent="0.25">
      <c r="H4977" s="107" t="s">
        <v>12073</v>
      </c>
      <c r="I4977" s="107" t="s">
        <v>15216</v>
      </c>
    </row>
    <row r="4978" spans="8:9" ht="15" x14ac:dyDescent="0.25">
      <c r="H4978" s="107" t="s">
        <v>6137</v>
      </c>
      <c r="I4978" s="107" t="s">
        <v>15217</v>
      </c>
    </row>
    <row r="4979" spans="8:9" ht="15" x14ac:dyDescent="0.25">
      <c r="H4979" s="107" t="s">
        <v>6138</v>
      </c>
      <c r="I4979" s="107" t="s">
        <v>15219</v>
      </c>
    </row>
    <row r="4980" spans="8:9" ht="15" x14ac:dyDescent="0.25">
      <c r="H4980" s="107" t="s">
        <v>6139</v>
      </c>
      <c r="I4980" s="107" t="s">
        <v>15220</v>
      </c>
    </row>
    <row r="4981" spans="8:9" ht="15" x14ac:dyDescent="0.25">
      <c r="H4981" s="107" t="s">
        <v>6140</v>
      </c>
      <c r="I4981" s="107" t="s">
        <v>12871</v>
      </c>
    </row>
    <row r="4982" spans="8:9" ht="15" x14ac:dyDescent="0.25">
      <c r="H4982" s="107" t="s">
        <v>6141</v>
      </c>
      <c r="I4982" s="107" t="s">
        <v>15221</v>
      </c>
    </row>
    <row r="4983" spans="8:9" ht="15" x14ac:dyDescent="0.25">
      <c r="H4983" s="107" t="s">
        <v>6142</v>
      </c>
      <c r="I4983" s="107" t="s">
        <v>15225</v>
      </c>
    </row>
    <row r="4984" spans="8:9" ht="15" x14ac:dyDescent="0.25">
      <c r="H4984" s="107" t="s">
        <v>6143</v>
      </c>
      <c r="I4984" s="107" t="s">
        <v>15226</v>
      </c>
    </row>
    <row r="4985" spans="8:9" ht="15" x14ac:dyDescent="0.25">
      <c r="H4985" s="107" t="s">
        <v>6144</v>
      </c>
      <c r="I4985" s="107" t="s">
        <v>15227</v>
      </c>
    </row>
    <row r="4986" spans="8:9" ht="15" x14ac:dyDescent="0.25">
      <c r="H4986" s="107" t="s">
        <v>6145</v>
      </c>
      <c r="I4986" s="107" t="s">
        <v>15228</v>
      </c>
    </row>
    <row r="4987" spans="8:9" ht="15" x14ac:dyDescent="0.25">
      <c r="H4987" s="107" t="s">
        <v>6146</v>
      </c>
      <c r="I4987" s="107" t="s">
        <v>15229</v>
      </c>
    </row>
    <row r="4988" spans="8:9" ht="15" x14ac:dyDescent="0.25">
      <c r="H4988" s="107" t="s">
        <v>6147</v>
      </c>
      <c r="I4988" s="107" t="s">
        <v>15230</v>
      </c>
    </row>
    <row r="4989" spans="8:9" ht="15" x14ac:dyDescent="0.25">
      <c r="H4989" s="107" t="s">
        <v>6148</v>
      </c>
      <c r="I4989" s="107" t="s">
        <v>15231</v>
      </c>
    </row>
    <row r="4990" spans="8:9" ht="15" x14ac:dyDescent="0.25">
      <c r="H4990" s="107" t="s">
        <v>6149</v>
      </c>
      <c r="I4990" s="107" t="s">
        <v>15232</v>
      </c>
    </row>
    <row r="4991" spans="8:9" ht="15" x14ac:dyDescent="0.25">
      <c r="H4991" s="107" t="s">
        <v>6150</v>
      </c>
      <c r="I4991" s="107" t="s">
        <v>15233</v>
      </c>
    </row>
    <row r="4992" spans="8:9" ht="15" x14ac:dyDescent="0.25">
      <c r="H4992" s="107" t="s">
        <v>6151</v>
      </c>
      <c r="I4992" s="107" t="s">
        <v>15234</v>
      </c>
    </row>
    <row r="4993" spans="8:9" ht="15" x14ac:dyDescent="0.25">
      <c r="H4993" s="107" t="s">
        <v>6152</v>
      </c>
      <c r="I4993" s="107" t="s">
        <v>15235</v>
      </c>
    </row>
    <row r="4994" spans="8:9" ht="15" x14ac:dyDescent="0.25">
      <c r="H4994" s="107" t="s">
        <v>6153</v>
      </c>
      <c r="I4994" s="107" t="s">
        <v>15236</v>
      </c>
    </row>
    <row r="4995" spans="8:9" ht="15" x14ac:dyDescent="0.25">
      <c r="H4995" s="107" t="s">
        <v>6154</v>
      </c>
      <c r="I4995" s="107" t="s">
        <v>15237</v>
      </c>
    </row>
    <row r="4996" spans="8:9" ht="15" x14ac:dyDescent="0.25">
      <c r="H4996" s="107" t="s">
        <v>6155</v>
      </c>
      <c r="I4996" s="107" t="s">
        <v>15238</v>
      </c>
    </row>
    <row r="4997" spans="8:9" ht="15" x14ac:dyDescent="0.25">
      <c r="H4997" s="107" t="s">
        <v>6156</v>
      </c>
      <c r="I4997" s="107" t="s">
        <v>15239</v>
      </c>
    </row>
    <row r="4998" spans="8:9" ht="15" x14ac:dyDescent="0.25">
      <c r="H4998" s="107" t="s">
        <v>6157</v>
      </c>
      <c r="I4998" s="107" t="s">
        <v>15240</v>
      </c>
    </row>
    <row r="4999" spans="8:9" ht="15" x14ac:dyDescent="0.25">
      <c r="H4999" s="107" t="s">
        <v>6158</v>
      </c>
      <c r="I4999" s="107" t="s">
        <v>15241</v>
      </c>
    </row>
    <row r="5000" spans="8:9" ht="15" x14ac:dyDescent="0.25">
      <c r="H5000" s="107" t="s">
        <v>6159</v>
      </c>
      <c r="I5000" s="107" t="s">
        <v>15242</v>
      </c>
    </row>
    <row r="5001" spans="8:9" ht="15" x14ac:dyDescent="0.25">
      <c r="H5001" s="107" t="s">
        <v>6160</v>
      </c>
      <c r="I5001" s="107" t="s">
        <v>15243</v>
      </c>
    </row>
    <row r="5002" spans="8:9" ht="15" x14ac:dyDescent="0.25">
      <c r="H5002" s="107" t="s">
        <v>6161</v>
      </c>
      <c r="I5002" s="107" t="s">
        <v>15244</v>
      </c>
    </row>
    <row r="5003" spans="8:9" ht="15" x14ac:dyDescent="0.25">
      <c r="H5003" s="107" t="s">
        <v>6162</v>
      </c>
      <c r="I5003" s="107" t="s">
        <v>15245</v>
      </c>
    </row>
    <row r="5004" spans="8:9" ht="15" x14ac:dyDescent="0.25">
      <c r="H5004" s="107" t="s">
        <v>6163</v>
      </c>
      <c r="I5004" s="107" t="s">
        <v>15246</v>
      </c>
    </row>
    <row r="5005" spans="8:9" ht="15" x14ac:dyDescent="0.25">
      <c r="H5005" s="107" t="s">
        <v>6164</v>
      </c>
      <c r="I5005" s="107" t="s">
        <v>15247</v>
      </c>
    </row>
    <row r="5006" spans="8:9" ht="15" x14ac:dyDescent="0.25">
      <c r="H5006" s="107" t="s">
        <v>6165</v>
      </c>
      <c r="I5006" s="107" t="s">
        <v>15248</v>
      </c>
    </row>
    <row r="5007" spans="8:9" ht="15" x14ac:dyDescent="0.25">
      <c r="H5007" s="107" t="s">
        <v>6166</v>
      </c>
      <c r="I5007" s="107" t="s">
        <v>15249</v>
      </c>
    </row>
    <row r="5008" spans="8:9" ht="15" x14ac:dyDescent="0.25">
      <c r="H5008" s="107" t="s">
        <v>6167</v>
      </c>
      <c r="I5008" s="107" t="s">
        <v>15250</v>
      </c>
    </row>
    <row r="5009" spans="8:9" ht="15" x14ac:dyDescent="0.25">
      <c r="H5009" s="107" t="s">
        <v>6168</v>
      </c>
      <c r="I5009" s="107" t="s">
        <v>15251</v>
      </c>
    </row>
    <row r="5010" spans="8:9" ht="15" x14ac:dyDescent="0.25">
      <c r="H5010" s="107" t="s">
        <v>6169</v>
      </c>
      <c r="I5010" s="107" t="s">
        <v>15252</v>
      </c>
    </row>
    <row r="5011" spans="8:9" ht="15" x14ac:dyDescent="0.25">
      <c r="H5011" s="107" t="s">
        <v>6170</v>
      </c>
      <c r="I5011" s="107" t="s">
        <v>15253</v>
      </c>
    </row>
    <row r="5012" spans="8:9" ht="15" x14ac:dyDescent="0.25">
      <c r="H5012" s="107" t="s">
        <v>6171</v>
      </c>
      <c r="I5012" s="107" t="s">
        <v>15254</v>
      </c>
    </row>
    <row r="5013" spans="8:9" ht="15" x14ac:dyDescent="0.25">
      <c r="H5013" s="107" t="s">
        <v>6172</v>
      </c>
      <c r="I5013" s="107" t="s">
        <v>15255</v>
      </c>
    </row>
    <row r="5014" spans="8:9" ht="15" x14ac:dyDescent="0.25">
      <c r="H5014" s="107" t="s">
        <v>6173</v>
      </c>
      <c r="I5014" s="107" t="s">
        <v>15256</v>
      </c>
    </row>
    <row r="5015" spans="8:9" ht="15" x14ac:dyDescent="0.25">
      <c r="H5015" s="107" t="s">
        <v>6174</v>
      </c>
      <c r="I5015" s="107" t="s">
        <v>15257</v>
      </c>
    </row>
    <row r="5016" spans="8:9" ht="15" x14ac:dyDescent="0.25">
      <c r="H5016" s="107" t="s">
        <v>6175</v>
      </c>
      <c r="I5016" s="107" t="s">
        <v>15258</v>
      </c>
    </row>
    <row r="5017" spans="8:9" ht="15" x14ac:dyDescent="0.25">
      <c r="H5017" s="107" t="s">
        <v>6176</v>
      </c>
      <c r="I5017" s="107" t="s">
        <v>15259</v>
      </c>
    </row>
    <row r="5018" spans="8:9" ht="15" x14ac:dyDescent="0.25">
      <c r="H5018" s="107" t="s">
        <v>6177</v>
      </c>
      <c r="I5018" s="107" t="s">
        <v>15260</v>
      </c>
    </row>
    <row r="5019" spans="8:9" ht="15" x14ac:dyDescent="0.25">
      <c r="H5019" s="107" t="s">
        <v>6178</v>
      </c>
      <c r="I5019" s="107" t="s">
        <v>15261</v>
      </c>
    </row>
    <row r="5020" spans="8:9" ht="15" x14ac:dyDescent="0.25">
      <c r="H5020" s="107" t="s">
        <v>6179</v>
      </c>
      <c r="I5020" s="107" t="s">
        <v>15262</v>
      </c>
    </row>
    <row r="5021" spans="8:9" ht="15" x14ac:dyDescent="0.25">
      <c r="H5021" s="107" t="s">
        <v>6180</v>
      </c>
      <c r="I5021" s="107" t="s">
        <v>15263</v>
      </c>
    </row>
    <row r="5022" spans="8:9" ht="15" x14ac:dyDescent="0.25">
      <c r="H5022" s="107" t="s">
        <v>6181</v>
      </c>
      <c r="I5022" s="107" t="s">
        <v>15264</v>
      </c>
    </row>
    <row r="5023" spans="8:9" ht="15" x14ac:dyDescent="0.25">
      <c r="H5023" s="107" t="s">
        <v>6182</v>
      </c>
      <c r="I5023" s="107" t="s">
        <v>15265</v>
      </c>
    </row>
    <row r="5024" spans="8:9" ht="15" x14ac:dyDescent="0.25">
      <c r="H5024" s="107" t="s">
        <v>6183</v>
      </c>
      <c r="I5024" s="107" t="s">
        <v>15266</v>
      </c>
    </row>
    <row r="5025" spans="8:9" ht="15" x14ac:dyDescent="0.25">
      <c r="H5025" s="107" t="s">
        <v>6184</v>
      </c>
      <c r="I5025" s="107" t="s">
        <v>15267</v>
      </c>
    </row>
    <row r="5026" spans="8:9" ht="15" x14ac:dyDescent="0.25">
      <c r="H5026" s="107" t="s">
        <v>6185</v>
      </c>
      <c r="I5026" s="107" t="s">
        <v>15268</v>
      </c>
    </row>
    <row r="5027" spans="8:9" ht="15" x14ac:dyDescent="0.25">
      <c r="H5027" s="107" t="s">
        <v>6186</v>
      </c>
      <c r="I5027" s="107" t="s">
        <v>15269</v>
      </c>
    </row>
    <row r="5028" spans="8:9" ht="15" x14ac:dyDescent="0.25">
      <c r="H5028" s="107" t="s">
        <v>6187</v>
      </c>
      <c r="I5028" s="107" t="s">
        <v>15270</v>
      </c>
    </row>
    <row r="5029" spans="8:9" ht="15" x14ac:dyDescent="0.25">
      <c r="H5029" s="107" t="s">
        <v>6188</v>
      </c>
      <c r="I5029" s="107" t="s">
        <v>15271</v>
      </c>
    </row>
    <row r="5030" spans="8:9" ht="15" x14ac:dyDescent="0.25">
      <c r="H5030" s="107" t="s">
        <v>6189</v>
      </c>
      <c r="I5030" s="107" t="s">
        <v>15272</v>
      </c>
    </row>
    <row r="5031" spans="8:9" ht="15" x14ac:dyDescent="0.25">
      <c r="H5031" s="107" t="s">
        <v>6190</v>
      </c>
      <c r="I5031" s="107" t="s">
        <v>15273</v>
      </c>
    </row>
    <row r="5032" spans="8:9" ht="15" x14ac:dyDescent="0.25">
      <c r="H5032" s="107" t="s">
        <v>6191</v>
      </c>
      <c r="I5032" s="107" t="s">
        <v>15274</v>
      </c>
    </row>
    <row r="5033" spans="8:9" ht="15" x14ac:dyDescent="0.25">
      <c r="H5033" s="107" t="s">
        <v>6192</v>
      </c>
      <c r="I5033" s="107" t="s">
        <v>15275</v>
      </c>
    </row>
    <row r="5034" spans="8:9" ht="15" x14ac:dyDescent="0.25">
      <c r="H5034" s="107" t="s">
        <v>6193</v>
      </c>
      <c r="I5034" s="107" t="s">
        <v>15276</v>
      </c>
    </row>
    <row r="5035" spans="8:9" ht="15" x14ac:dyDescent="0.25">
      <c r="H5035" s="107" t="s">
        <v>6194</v>
      </c>
      <c r="I5035" s="107" t="s">
        <v>15277</v>
      </c>
    </row>
    <row r="5036" spans="8:9" ht="15" x14ac:dyDescent="0.25">
      <c r="H5036" s="107" t="s">
        <v>6195</v>
      </c>
      <c r="I5036" s="107" t="s">
        <v>15278</v>
      </c>
    </row>
    <row r="5037" spans="8:9" ht="15" x14ac:dyDescent="0.25">
      <c r="H5037" s="107" t="s">
        <v>6196</v>
      </c>
      <c r="I5037" s="107" t="s">
        <v>15279</v>
      </c>
    </row>
    <row r="5038" spans="8:9" ht="15" x14ac:dyDescent="0.25">
      <c r="H5038" s="107" t="s">
        <v>6197</v>
      </c>
      <c r="I5038" s="107" t="s">
        <v>15280</v>
      </c>
    </row>
    <row r="5039" spans="8:9" ht="15" x14ac:dyDescent="0.25">
      <c r="H5039" s="107" t="s">
        <v>6198</v>
      </c>
      <c r="I5039" s="107" t="s">
        <v>15281</v>
      </c>
    </row>
    <row r="5040" spans="8:9" ht="15" x14ac:dyDescent="0.25">
      <c r="H5040" s="107" t="s">
        <v>6199</v>
      </c>
      <c r="I5040" s="107" t="s">
        <v>15282</v>
      </c>
    </row>
    <row r="5041" spans="8:9" ht="15" x14ac:dyDescent="0.25">
      <c r="H5041" s="107" t="s">
        <v>6200</v>
      </c>
      <c r="I5041" s="107" t="s">
        <v>15283</v>
      </c>
    </row>
    <row r="5042" spans="8:9" ht="15" x14ac:dyDescent="0.25">
      <c r="H5042" s="107" t="s">
        <v>6201</v>
      </c>
      <c r="I5042" s="107" t="s">
        <v>15284</v>
      </c>
    </row>
    <row r="5043" spans="8:9" ht="15" x14ac:dyDescent="0.25">
      <c r="H5043" s="107" t="s">
        <v>6202</v>
      </c>
      <c r="I5043" s="107" t="s">
        <v>15285</v>
      </c>
    </row>
    <row r="5044" spans="8:9" ht="15" x14ac:dyDescent="0.25">
      <c r="H5044" s="107" t="s">
        <v>6203</v>
      </c>
      <c r="I5044" s="107" t="s">
        <v>15286</v>
      </c>
    </row>
    <row r="5045" spans="8:9" ht="15" x14ac:dyDescent="0.25">
      <c r="H5045" s="107" t="s">
        <v>6204</v>
      </c>
      <c r="I5045" s="107" t="s">
        <v>13039</v>
      </c>
    </row>
    <row r="5046" spans="8:9" ht="15" x14ac:dyDescent="0.25">
      <c r="H5046" s="107" t="s">
        <v>6205</v>
      </c>
      <c r="I5046" s="107" t="s">
        <v>15287</v>
      </c>
    </row>
    <row r="5047" spans="8:9" ht="15" x14ac:dyDescent="0.25">
      <c r="H5047" s="107" t="s">
        <v>6206</v>
      </c>
      <c r="I5047" s="107" t="s">
        <v>15288</v>
      </c>
    </row>
    <row r="5048" spans="8:9" ht="15" x14ac:dyDescent="0.25">
      <c r="H5048" s="107" t="s">
        <v>6207</v>
      </c>
      <c r="I5048" s="107" t="s">
        <v>15289</v>
      </c>
    </row>
    <row r="5049" spans="8:9" ht="15" x14ac:dyDescent="0.25">
      <c r="H5049" s="107" t="s">
        <v>6208</v>
      </c>
      <c r="I5049" s="107" t="s">
        <v>15290</v>
      </c>
    </row>
    <row r="5050" spans="8:9" ht="15" x14ac:dyDescent="0.25">
      <c r="H5050" s="107" t="s">
        <v>6209</v>
      </c>
      <c r="I5050" s="107" t="s">
        <v>15291</v>
      </c>
    </row>
    <row r="5051" spans="8:9" ht="15" x14ac:dyDescent="0.25">
      <c r="H5051" s="107" t="s">
        <v>6210</v>
      </c>
      <c r="I5051" s="107" t="s">
        <v>15292</v>
      </c>
    </row>
    <row r="5052" spans="8:9" ht="15" x14ac:dyDescent="0.25">
      <c r="H5052" s="107" t="s">
        <v>6211</v>
      </c>
      <c r="I5052" s="107" t="s">
        <v>15293</v>
      </c>
    </row>
    <row r="5053" spans="8:9" ht="15" x14ac:dyDescent="0.25">
      <c r="H5053" s="107" t="s">
        <v>6212</v>
      </c>
      <c r="I5053" s="107" t="s">
        <v>15294</v>
      </c>
    </row>
    <row r="5054" spans="8:9" ht="15" x14ac:dyDescent="0.25">
      <c r="H5054" s="107" t="s">
        <v>6213</v>
      </c>
      <c r="I5054" s="107" t="s">
        <v>15295</v>
      </c>
    </row>
    <row r="5055" spans="8:9" ht="15" x14ac:dyDescent="0.25">
      <c r="H5055" s="107" t="s">
        <v>6214</v>
      </c>
      <c r="I5055" s="107" t="s">
        <v>15296</v>
      </c>
    </row>
    <row r="5056" spans="8:9" ht="15" x14ac:dyDescent="0.25">
      <c r="H5056" s="107" t="s">
        <v>6215</v>
      </c>
      <c r="I5056" s="107" t="s">
        <v>15297</v>
      </c>
    </row>
    <row r="5057" spans="8:9" ht="15" x14ac:dyDescent="0.25">
      <c r="H5057" s="107" t="s">
        <v>6216</v>
      </c>
      <c r="I5057" s="107" t="s">
        <v>15298</v>
      </c>
    </row>
    <row r="5058" spans="8:9" ht="15" x14ac:dyDescent="0.25">
      <c r="H5058" s="107" t="s">
        <v>6217</v>
      </c>
      <c r="I5058" s="107" t="s">
        <v>15299</v>
      </c>
    </row>
    <row r="5059" spans="8:9" ht="15" x14ac:dyDescent="0.25">
      <c r="H5059" s="107" t="s">
        <v>6218</v>
      </c>
      <c r="I5059" s="107" t="s">
        <v>23232</v>
      </c>
    </row>
    <row r="5060" spans="8:9" ht="15" x14ac:dyDescent="0.25">
      <c r="H5060" s="107" t="s">
        <v>6219</v>
      </c>
      <c r="I5060" s="107" t="s">
        <v>15300</v>
      </c>
    </row>
    <row r="5061" spans="8:9" ht="15" x14ac:dyDescent="0.25">
      <c r="H5061" s="107" t="s">
        <v>6220</v>
      </c>
      <c r="I5061" s="107" t="s">
        <v>15301</v>
      </c>
    </row>
    <row r="5062" spans="8:9" ht="15" x14ac:dyDescent="0.25">
      <c r="H5062" s="107" t="s">
        <v>6221</v>
      </c>
      <c r="I5062" s="107" t="s">
        <v>15302</v>
      </c>
    </row>
    <row r="5063" spans="8:9" ht="15" x14ac:dyDescent="0.25">
      <c r="H5063" s="107" t="s">
        <v>6222</v>
      </c>
      <c r="I5063" s="107" t="s">
        <v>15303</v>
      </c>
    </row>
    <row r="5064" spans="8:9" ht="15" x14ac:dyDescent="0.25">
      <c r="H5064" s="107" t="s">
        <v>6223</v>
      </c>
      <c r="I5064" s="107" t="s">
        <v>15304</v>
      </c>
    </row>
    <row r="5065" spans="8:9" ht="15" x14ac:dyDescent="0.25">
      <c r="H5065" s="107" t="s">
        <v>6224</v>
      </c>
      <c r="I5065" s="107" t="s">
        <v>15305</v>
      </c>
    </row>
    <row r="5066" spans="8:9" ht="15" x14ac:dyDescent="0.25">
      <c r="H5066" s="107" t="s">
        <v>6225</v>
      </c>
      <c r="I5066" s="107" t="s">
        <v>15306</v>
      </c>
    </row>
    <row r="5067" spans="8:9" ht="15" x14ac:dyDescent="0.25">
      <c r="H5067" s="107" t="s">
        <v>6226</v>
      </c>
      <c r="I5067" s="107" t="s">
        <v>15307</v>
      </c>
    </row>
    <row r="5068" spans="8:9" ht="15" x14ac:dyDescent="0.25">
      <c r="H5068" s="107" t="s">
        <v>6227</v>
      </c>
      <c r="I5068" s="107" t="s">
        <v>15308</v>
      </c>
    </row>
    <row r="5069" spans="8:9" ht="15" x14ac:dyDescent="0.25">
      <c r="H5069" s="107" t="s">
        <v>6228</v>
      </c>
      <c r="I5069" s="107" t="s">
        <v>15309</v>
      </c>
    </row>
    <row r="5070" spans="8:9" ht="15" x14ac:dyDescent="0.25">
      <c r="H5070" s="107" t="s">
        <v>6229</v>
      </c>
      <c r="I5070" s="107" t="s">
        <v>15310</v>
      </c>
    </row>
    <row r="5071" spans="8:9" ht="15" x14ac:dyDescent="0.25">
      <c r="H5071" s="107" t="s">
        <v>6230</v>
      </c>
      <c r="I5071" s="107" t="s">
        <v>15311</v>
      </c>
    </row>
    <row r="5072" spans="8:9" ht="15" x14ac:dyDescent="0.25">
      <c r="H5072" s="107" t="s">
        <v>6231</v>
      </c>
      <c r="I5072" s="107" t="s">
        <v>15312</v>
      </c>
    </row>
    <row r="5073" spans="8:9" ht="15" x14ac:dyDescent="0.25">
      <c r="H5073" s="107" t="s">
        <v>6232</v>
      </c>
      <c r="I5073" s="107" t="s">
        <v>15313</v>
      </c>
    </row>
    <row r="5074" spans="8:9" ht="15" x14ac:dyDescent="0.25">
      <c r="H5074" s="107" t="s">
        <v>6233</v>
      </c>
      <c r="I5074" s="107" t="s">
        <v>15314</v>
      </c>
    </row>
    <row r="5075" spans="8:9" ht="15" x14ac:dyDescent="0.25">
      <c r="H5075" s="107" t="s">
        <v>6234</v>
      </c>
      <c r="I5075" s="107" t="s">
        <v>15315</v>
      </c>
    </row>
    <row r="5076" spans="8:9" ht="15" x14ac:dyDescent="0.25">
      <c r="H5076" s="107" t="s">
        <v>6235</v>
      </c>
      <c r="I5076" s="107" t="s">
        <v>15316</v>
      </c>
    </row>
    <row r="5077" spans="8:9" ht="15" x14ac:dyDescent="0.25">
      <c r="H5077" s="107" t="s">
        <v>6236</v>
      </c>
      <c r="I5077" s="107" t="s">
        <v>15317</v>
      </c>
    </row>
    <row r="5078" spans="8:9" ht="15" x14ac:dyDescent="0.25">
      <c r="H5078" s="107" t="s">
        <v>6237</v>
      </c>
      <c r="I5078" s="107" t="s">
        <v>15318</v>
      </c>
    </row>
    <row r="5079" spans="8:9" ht="15" x14ac:dyDescent="0.25">
      <c r="H5079" s="107" t="s">
        <v>6238</v>
      </c>
      <c r="I5079" s="107" t="s">
        <v>15319</v>
      </c>
    </row>
    <row r="5080" spans="8:9" ht="15" x14ac:dyDescent="0.25">
      <c r="H5080" s="107" t="s">
        <v>6239</v>
      </c>
      <c r="I5080" s="107" t="s">
        <v>15320</v>
      </c>
    </row>
    <row r="5081" spans="8:9" ht="15" x14ac:dyDescent="0.25">
      <c r="H5081" s="107" t="s">
        <v>6240</v>
      </c>
      <c r="I5081" s="107" t="s">
        <v>15321</v>
      </c>
    </row>
    <row r="5082" spans="8:9" ht="15" x14ac:dyDescent="0.25">
      <c r="H5082" s="107" t="s">
        <v>6241</v>
      </c>
      <c r="I5082" s="107" t="s">
        <v>15322</v>
      </c>
    </row>
    <row r="5083" spans="8:9" ht="15" x14ac:dyDescent="0.25">
      <c r="H5083" s="107" t="s">
        <v>6242</v>
      </c>
      <c r="I5083" s="107" t="s">
        <v>15323</v>
      </c>
    </row>
    <row r="5084" spans="8:9" ht="15" x14ac:dyDescent="0.25">
      <c r="H5084" s="107" t="s">
        <v>6243</v>
      </c>
      <c r="I5084" s="107" t="s">
        <v>15324</v>
      </c>
    </row>
    <row r="5085" spans="8:9" ht="15" x14ac:dyDescent="0.25">
      <c r="H5085" s="107" t="s">
        <v>6244</v>
      </c>
      <c r="I5085" s="107" t="s">
        <v>15325</v>
      </c>
    </row>
    <row r="5086" spans="8:9" ht="15" x14ac:dyDescent="0.25">
      <c r="H5086" s="107" t="s">
        <v>6245</v>
      </c>
      <c r="I5086" s="107" t="s">
        <v>15326</v>
      </c>
    </row>
    <row r="5087" spans="8:9" ht="15" x14ac:dyDescent="0.25">
      <c r="H5087" s="107" t="s">
        <v>6246</v>
      </c>
      <c r="I5087" s="107" t="s">
        <v>15327</v>
      </c>
    </row>
    <row r="5088" spans="8:9" ht="15" x14ac:dyDescent="0.25">
      <c r="H5088" s="107" t="s">
        <v>6247</v>
      </c>
      <c r="I5088" s="107" t="s">
        <v>15328</v>
      </c>
    </row>
    <row r="5089" spans="8:9" ht="15" x14ac:dyDescent="0.25">
      <c r="H5089" s="107" t="s">
        <v>6248</v>
      </c>
      <c r="I5089" s="107" t="s">
        <v>15329</v>
      </c>
    </row>
    <row r="5090" spans="8:9" ht="15" x14ac:dyDescent="0.25">
      <c r="H5090" s="107" t="s">
        <v>6249</v>
      </c>
      <c r="I5090" s="107" t="s">
        <v>15330</v>
      </c>
    </row>
    <row r="5091" spans="8:9" ht="15" x14ac:dyDescent="0.25">
      <c r="H5091" s="107" t="s">
        <v>6250</v>
      </c>
      <c r="I5091" s="107" t="s">
        <v>15331</v>
      </c>
    </row>
    <row r="5092" spans="8:9" ht="15" x14ac:dyDescent="0.25">
      <c r="H5092" s="107" t="s">
        <v>6251</v>
      </c>
      <c r="I5092" s="107" t="s">
        <v>15332</v>
      </c>
    </row>
    <row r="5093" spans="8:9" ht="15" x14ac:dyDescent="0.25">
      <c r="H5093" s="107" t="s">
        <v>6252</v>
      </c>
      <c r="I5093" s="107" t="s">
        <v>15333</v>
      </c>
    </row>
    <row r="5094" spans="8:9" ht="15" x14ac:dyDescent="0.25">
      <c r="H5094" s="107" t="s">
        <v>6253</v>
      </c>
      <c r="I5094" s="107" t="s">
        <v>15334</v>
      </c>
    </row>
    <row r="5095" spans="8:9" ht="15" x14ac:dyDescent="0.25">
      <c r="H5095" s="107" t="s">
        <v>6254</v>
      </c>
      <c r="I5095" s="107" t="s">
        <v>15335</v>
      </c>
    </row>
    <row r="5096" spans="8:9" ht="15" x14ac:dyDescent="0.25">
      <c r="H5096" s="107" t="s">
        <v>6255</v>
      </c>
      <c r="I5096" s="107" t="s">
        <v>15336</v>
      </c>
    </row>
    <row r="5097" spans="8:9" ht="15" x14ac:dyDescent="0.25">
      <c r="H5097" s="107" t="s">
        <v>6256</v>
      </c>
      <c r="I5097" s="107" t="s">
        <v>15337</v>
      </c>
    </row>
    <row r="5098" spans="8:9" ht="15" x14ac:dyDescent="0.25">
      <c r="H5098" s="107" t="s">
        <v>6257</v>
      </c>
      <c r="I5098" s="107" t="s">
        <v>15338</v>
      </c>
    </row>
    <row r="5099" spans="8:9" ht="15" x14ac:dyDescent="0.25">
      <c r="H5099" s="107" t="s">
        <v>6258</v>
      </c>
      <c r="I5099" s="107" t="s">
        <v>15339</v>
      </c>
    </row>
    <row r="5100" spans="8:9" ht="15" x14ac:dyDescent="0.25">
      <c r="H5100" s="107" t="s">
        <v>6259</v>
      </c>
      <c r="I5100" s="107" t="s">
        <v>15340</v>
      </c>
    </row>
    <row r="5101" spans="8:9" ht="15" x14ac:dyDescent="0.25">
      <c r="H5101" s="107" t="s">
        <v>6260</v>
      </c>
      <c r="I5101" s="107" t="s">
        <v>15341</v>
      </c>
    </row>
    <row r="5102" spans="8:9" ht="15" x14ac:dyDescent="0.25">
      <c r="H5102" s="107" t="s">
        <v>6261</v>
      </c>
      <c r="I5102" s="107" t="s">
        <v>15342</v>
      </c>
    </row>
    <row r="5103" spans="8:9" ht="15" x14ac:dyDescent="0.25">
      <c r="H5103" s="107" t="s">
        <v>6262</v>
      </c>
      <c r="I5103" s="107" t="s">
        <v>15343</v>
      </c>
    </row>
    <row r="5104" spans="8:9" ht="15" x14ac:dyDescent="0.25">
      <c r="H5104" s="107" t="s">
        <v>6263</v>
      </c>
      <c r="I5104" s="107" t="s">
        <v>15344</v>
      </c>
    </row>
    <row r="5105" spans="8:9" ht="15" x14ac:dyDescent="0.25">
      <c r="H5105" s="107" t="s">
        <v>6264</v>
      </c>
      <c r="I5105" s="107" t="s">
        <v>15345</v>
      </c>
    </row>
    <row r="5106" spans="8:9" ht="15" x14ac:dyDescent="0.25">
      <c r="H5106" s="107" t="s">
        <v>6265</v>
      </c>
      <c r="I5106" s="107" t="s">
        <v>15346</v>
      </c>
    </row>
    <row r="5107" spans="8:9" ht="15" x14ac:dyDescent="0.25">
      <c r="H5107" s="107" t="s">
        <v>6266</v>
      </c>
      <c r="I5107" s="107" t="s">
        <v>15347</v>
      </c>
    </row>
    <row r="5108" spans="8:9" ht="15" x14ac:dyDescent="0.25">
      <c r="H5108" s="107" t="s">
        <v>6267</v>
      </c>
      <c r="I5108" s="107" t="s">
        <v>15348</v>
      </c>
    </row>
    <row r="5109" spans="8:9" ht="15" x14ac:dyDescent="0.25">
      <c r="H5109" s="107" t="s">
        <v>6268</v>
      </c>
      <c r="I5109" s="107" t="s">
        <v>15349</v>
      </c>
    </row>
    <row r="5110" spans="8:9" ht="15" x14ac:dyDescent="0.25">
      <c r="H5110" s="107" t="s">
        <v>6269</v>
      </c>
      <c r="I5110" s="107" t="s">
        <v>15350</v>
      </c>
    </row>
    <row r="5111" spans="8:9" ht="15" x14ac:dyDescent="0.25">
      <c r="H5111" s="107" t="s">
        <v>6270</v>
      </c>
      <c r="I5111" s="107" t="s">
        <v>15351</v>
      </c>
    </row>
    <row r="5112" spans="8:9" ht="15" x14ac:dyDescent="0.25">
      <c r="H5112" s="107" t="s">
        <v>6271</v>
      </c>
      <c r="I5112" s="107" t="s">
        <v>15352</v>
      </c>
    </row>
    <row r="5113" spans="8:9" ht="15" x14ac:dyDescent="0.25">
      <c r="H5113" s="107" t="s">
        <v>6272</v>
      </c>
      <c r="I5113" s="107" t="s">
        <v>15353</v>
      </c>
    </row>
    <row r="5114" spans="8:9" ht="15" x14ac:dyDescent="0.25">
      <c r="H5114" s="107" t="s">
        <v>6273</v>
      </c>
      <c r="I5114" s="107" t="s">
        <v>15354</v>
      </c>
    </row>
    <row r="5115" spans="8:9" ht="15" x14ac:dyDescent="0.25">
      <c r="H5115" s="107" t="s">
        <v>6274</v>
      </c>
      <c r="I5115" s="107" t="s">
        <v>15355</v>
      </c>
    </row>
    <row r="5116" spans="8:9" ht="15" x14ac:dyDescent="0.25">
      <c r="H5116" s="107" t="s">
        <v>6275</v>
      </c>
      <c r="I5116" s="107" t="s">
        <v>15356</v>
      </c>
    </row>
    <row r="5117" spans="8:9" ht="15" x14ac:dyDescent="0.25">
      <c r="H5117" s="107" t="s">
        <v>6276</v>
      </c>
      <c r="I5117" s="107" t="s">
        <v>15357</v>
      </c>
    </row>
    <row r="5118" spans="8:9" ht="15" x14ac:dyDescent="0.25">
      <c r="H5118" s="107" t="s">
        <v>6277</v>
      </c>
      <c r="I5118" s="107" t="s">
        <v>15358</v>
      </c>
    </row>
    <row r="5119" spans="8:9" ht="15" x14ac:dyDescent="0.25">
      <c r="H5119" s="107" t="s">
        <v>6278</v>
      </c>
      <c r="I5119" s="107" t="s">
        <v>15359</v>
      </c>
    </row>
    <row r="5120" spans="8:9" ht="15" x14ac:dyDescent="0.25">
      <c r="H5120" s="107" t="s">
        <v>6279</v>
      </c>
      <c r="I5120" s="107" t="s">
        <v>15360</v>
      </c>
    </row>
    <row r="5121" spans="8:9" ht="15" x14ac:dyDescent="0.25">
      <c r="H5121" s="107" t="s">
        <v>6280</v>
      </c>
      <c r="I5121" s="107" t="s">
        <v>15361</v>
      </c>
    </row>
    <row r="5122" spans="8:9" ht="15" x14ac:dyDescent="0.25">
      <c r="H5122" s="107" t="s">
        <v>6281</v>
      </c>
      <c r="I5122" s="107" t="s">
        <v>15362</v>
      </c>
    </row>
    <row r="5123" spans="8:9" ht="15" x14ac:dyDescent="0.25">
      <c r="H5123" s="107" t="s">
        <v>6282</v>
      </c>
      <c r="I5123" s="107" t="s">
        <v>15363</v>
      </c>
    </row>
    <row r="5124" spans="8:9" ht="15" x14ac:dyDescent="0.25">
      <c r="H5124" s="107" t="s">
        <v>6283</v>
      </c>
      <c r="I5124" s="107" t="s">
        <v>15364</v>
      </c>
    </row>
    <row r="5125" spans="8:9" ht="15" x14ac:dyDescent="0.25">
      <c r="H5125" s="107" t="s">
        <v>6284</v>
      </c>
      <c r="I5125" s="107" t="s">
        <v>15365</v>
      </c>
    </row>
    <row r="5126" spans="8:9" ht="15" x14ac:dyDescent="0.25">
      <c r="H5126" s="107" t="s">
        <v>6285</v>
      </c>
      <c r="I5126" s="107" t="s">
        <v>15366</v>
      </c>
    </row>
    <row r="5127" spans="8:9" ht="15" x14ac:dyDescent="0.25">
      <c r="H5127" s="107" t="s">
        <v>6286</v>
      </c>
      <c r="I5127" s="107" t="s">
        <v>15367</v>
      </c>
    </row>
    <row r="5128" spans="8:9" ht="15" x14ac:dyDescent="0.25">
      <c r="H5128" s="107" t="s">
        <v>6287</v>
      </c>
      <c r="I5128" s="107" t="s">
        <v>15368</v>
      </c>
    </row>
    <row r="5129" spans="8:9" ht="15" x14ac:dyDescent="0.25">
      <c r="H5129" s="107" t="s">
        <v>6288</v>
      </c>
      <c r="I5129" s="107" t="s">
        <v>15369</v>
      </c>
    </row>
    <row r="5130" spans="8:9" ht="15" x14ac:dyDescent="0.25">
      <c r="H5130" s="107" t="s">
        <v>6289</v>
      </c>
      <c r="I5130" s="107" t="s">
        <v>15370</v>
      </c>
    </row>
    <row r="5131" spans="8:9" ht="15" x14ac:dyDescent="0.25">
      <c r="H5131" s="107" t="s">
        <v>6290</v>
      </c>
      <c r="I5131" s="107" t="s">
        <v>15371</v>
      </c>
    </row>
    <row r="5132" spans="8:9" ht="15" x14ac:dyDescent="0.25">
      <c r="H5132" s="107" t="s">
        <v>6291</v>
      </c>
      <c r="I5132" s="107" t="s">
        <v>15372</v>
      </c>
    </row>
    <row r="5133" spans="8:9" ht="15" x14ac:dyDescent="0.25">
      <c r="H5133" s="107" t="s">
        <v>6292</v>
      </c>
      <c r="I5133" s="107" t="s">
        <v>15373</v>
      </c>
    </row>
    <row r="5134" spans="8:9" ht="15" x14ac:dyDescent="0.25">
      <c r="H5134" s="107" t="s">
        <v>6293</v>
      </c>
      <c r="I5134" s="107" t="s">
        <v>15374</v>
      </c>
    </row>
    <row r="5135" spans="8:9" ht="15" x14ac:dyDescent="0.25">
      <c r="H5135" s="107" t="s">
        <v>6294</v>
      </c>
      <c r="I5135" s="107" t="s">
        <v>15375</v>
      </c>
    </row>
    <row r="5136" spans="8:9" ht="15" x14ac:dyDescent="0.25">
      <c r="H5136" s="107" t="s">
        <v>6295</v>
      </c>
      <c r="I5136" s="107" t="s">
        <v>12898</v>
      </c>
    </row>
    <row r="5137" spans="8:9" ht="15" x14ac:dyDescent="0.25">
      <c r="H5137" s="107" t="s">
        <v>6296</v>
      </c>
      <c r="I5137" s="107" t="s">
        <v>15376</v>
      </c>
    </row>
    <row r="5138" spans="8:9" ht="15" x14ac:dyDescent="0.25">
      <c r="H5138" s="107" t="s">
        <v>6297</v>
      </c>
      <c r="I5138" s="107" t="s">
        <v>15377</v>
      </c>
    </row>
    <row r="5139" spans="8:9" ht="15" x14ac:dyDescent="0.25">
      <c r="H5139" s="107" t="s">
        <v>6298</v>
      </c>
      <c r="I5139" s="107" t="s">
        <v>15378</v>
      </c>
    </row>
    <row r="5140" spans="8:9" ht="15" x14ac:dyDescent="0.25">
      <c r="H5140" s="107" t="s">
        <v>6299</v>
      </c>
      <c r="I5140" s="107" t="s">
        <v>15379</v>
      </c>
    </row>
    <row r="5141" spans="8:9" ht="15" x14ac:dyDescent="0.25">
      <c r="H5141" s="107" t="s">
        <v>6300</v>
      </c>
      <c r="I5141" s="107" t="s">
        <v>6301</v>
      </c>
    </row>
    <row r="5142" spans="8:9" ht="15" x14ac:dyDescent="0.25">
      <c r="H5142" s="107" t="s">
        <v>6302</v>
      </c>
      <c r="I5142" s="107" t="s">
        <v>15380</v>
      </c>
    </row>
    <row r="5143" spans="8:9" ht="15" x14ac:dyDescent="0.25">
      <c r="H5143" s="107" t="s">
        <v>6303</v>
      </c>
      <c r="I5143" s="107" t="s">
        <v>15381</v>
      </c>
    </row>
    <row r="5144" spans="8:9" ht="15" x14ac:dyDescent="0.25">
      <c r="H5144" s="107" t="s">
        <v>12074</v>
      </c>
      <c r="I5144" s="107" t="s">
        <v>15382</v>
      </c>
    </row>
    <row r="5145" spans="8:9" ht="15" x14ac:dyDescent="0.25">
      <c r="H5145" s="107" t="s">
        <v>12075</v>
      </c>
      <c r="I5145" s="107" t="s">
        <v>15383</v>
      </c>
    </row>
    <row r="5146" spans="8:9" ht="15" x14ac:dyDescent="0.25">
      <c r="H5146" s="107" t="s">
        <v>12076</v>
      </c>
      <c r="I5146" s="107" t="s">
        <v>15384</v>
      </c>
    </row>
    <row r="5147" spans="8:9" ht="15" x14ac:dyDescent="0.25">
      <c r="H5147" s="107" t="s">
        <v>12077</v>
      </c>
      <c r="I5147" s="107" t="s">
        <v>15385</v>
      </c>
    </row>
    <row r="5148" spans="8:9" ht="15" x14ac:dyDescent="0.25">
      <c r="H5148" s="107" t="s">
        <v>12078</v>
      </c>
      <c r="I5148" s="107" t="s">
        <v>15386</v>
      </c>
    </row>
    <row r="5149" spans="8:9" ht="15" x14ac:dyDescent="0.25">
      <c r="H5149" s="107" t="s">
        <v>12079</v>
      </c>
      <c r="I5149" s="107" t="s">
        <v>15387</v>
      </c>
    </row>
    <row r="5150" spans="8:9" ht="15" x14ac:dyDescent="0.25">
      <c r="H5150" s="107" t="s">
        <v>12080</v>
      </c>
      <c r="I5150" s="107" t="s">
        <v>15388</v>
      </c>
    </row>
    <row r="5151" spans="8:9" ht="15" x14ac:dyDescent="0.25">
      <c r="H5151" s="107" t="s">
        <v>12081</v>
      </c>
      <c r="I5151" s="107" t="s">
        <v>15389</v>
      </c>
    </row>
    <row r="5152" spans="8:9" ht="15" x14ac:dyDescent="0.25">
      <c r="H5152" s="107" t="s">
        <v>12082</v>
      </c>
      <c r="I5152" s="107" t="s">
        <v>15390</v>
      </c>
    </row>
    <row r="5153" spans="8:9" ht="15" x14ac:dyDescent="0.25">
      <c r="H5153" s="107" t="s">
        <v>12083</v>
      </c>
      <c r="I5153" s="107" t="s">
        <v>15391</v>
      </c>
    </row>
    <row r="5154" spans="8:9" ht="15" x14ac:dyDescent="0.25">
      <c r="H5154" s="107" t="s">
        <v>15392</v>
      </c>
      <c r="I5154" s="107" t="s">
        <v>15393</v>
      </c>
    </row>
    <row r="5155" spans="8:9" ht="15" x14ac:dyDescent="0.25">
      <c r="H5155" s="107" t="s">
        <v>15394</v>
      </c>
      <c r="I5155" s="107" t="s">
        <v>15395</v>
      </c>
    </row>
    <row r="5156" spans="8:9" ht="15" x14ac:dyDescent="0.25">
      <c r="H5156" s="107" t="s">
        <v>15396</v>
      </c>
      <c r="I5156" s="107" t="s">
        <v>15397</v>
      </c>
    </row>
    <row r="5157" spans="8:9" ht="15" x14ac:dyDescent="0.25">
      <c r="H5157" s="107" t="s">
        <v>15398</v>
      </c>
      <c r="I5157" s="107" t="s">
        <v>15399</v>
      </c>
    </row>
    <row r="5158" spans="8:9" ht="15" x14ac:dyDescent="0.25">
      <c r="H5158" s="107" t="s">
        <v>15400</v>
      </c>
      <c r="I5158" s="107" t="s">
        <v>15401</v>
      </c>
    </row>
    <row r="5159" spans="8:9" ht="15" x14ac:dyDescent="0.25">
      <c r="H5159" s="107" t="s">
        <v>15402</v>
      </c>
      <c r="I5159" s="107" t="s">
        <v>15403</v>
      </c>
    </row>
    <row r="5160" spans="8:9" ht="15" x14ac:dyDescent="0.25">
      <c r="H5160" s="107" t="s">
        <v>15404</v>
      </c>
      <c r="I5160" s="107" t="s">
        <v>15405</v>
      </c>
    </row>
    <row r="5161" spans="8:9" ht="15" x14ac:dyDescent="0.25">
      <c r="H5161" s="107" t="s">
        <v>15406</v>
      </c>
      <c r="I5161" s="107" t="s">
        <v>15407</v>
      </c>
    </row>
    <row r="5162" spans="8:9" ht="15" x14ac:dyDescent="0.25">
      <c r="H5162" s="107" t="s">
        <v>15408</v>
      </c>
      <c r="I5162" s="107" t="s">
        <v>15409</v>
      </c>
    </row>
    <row r="5163" spans="8:9" ht="15" x14ac:dyDescent="0.25">
      <c r="H5163" s="107" t="s">
        <v>15410</v>
      </c>
      <c r="I5163" s="107" t="s">
        <v>15411</v>
      </c>
    </row>
    <row r="5164" spans="8:9" ht="15" x14ac:dyDescent="0.25">
      <c r="H5164" s="107" t="s">
        <v>15412</v>
      </c>
      <c r="I5164" s="107" t="s">
        <v>15413</v>
      </c>
    </row>
    <row r="5165" spans="8:9" ht="15" x14ac:dyDescent="0.25">
      <c r="H5165" s="107" t="s">
        <v>15414</v>
      </c>
      <c r="I5165" s="107" t="s">
        <v>15415</v>
      </c>
    </row>
    <row r="5166" spans="8:9" ht="15" x14ac:dyDescent="0.25">
      <c r="H5166" s="107" t="s">
        <v>15416</v>
      </c>
      <c r="I5166" s="107" t="s">
        <v>15417</v>
      </c>
    </row>
    <row r="5167" spans="8:9" ht="15" x14ac:dyDescent="0.25">
      <c r="H5167" s="107" t="s">
        <v>15418</v>
      </c>
      <c r="I5167" s="107" t="s">
        <v>15419</v>
      </c>
    </row>
    <row r="5168" spans="8:9" ht="15" x14ac:dyDescent="0.25">
      <c r="H5168" s="107" t="s">
        <v>15420</v>
      </c>
      <c r="I5168" s="107" t="s">
        <v>15421</v>
      </c>
    </row>
    <row r="5169" spans="8:9" ht="15" x14ac:dyDescent="0.25">
      <c r="H5169" s="107" t="s">
        <v>15422</v>
      </c>
      <c r="I5169" s="107" t="s">
        <v>15423</v>
      </c>
    </row>
    <row r="5170" spans="8:9" ht="15" x14ac:dyDescent="0.25">
      <c r="H5170" s="107" t="s">
        <v>15424</v>
      </c>
      <c r="I5170" s="107" t="s">
        <v>15425</v>
      </c>
    </row>
    <row r="5171" spans="8:9" ht="15" x14ac:dyDescent="0.25">
      <c r="H5171" s="107" t="s">
        <v>15426</v>
      </c>
      <c r="I5171" s="107" t="s">
        <v>15427</v>
      </c>
    </row>
    <row r="5172" spans="8:9" ht="15" x14ac:dyDescent="0.25">
      <c r="H5172" s="107" t="s">
        <v>15428</v>
      </c>
      <c r="I5172" s="107" t="s">
        <v>15429</v>
      </c>
    </row>
    <row r="5173" spans="8:9" ht="15" x14ac:dyDescent="0.25">
      <c r="H5173" s="107" t="s">
        <v>15430</v>
      </c>
      <c r="I5173" s="107" t="s">
        <v>15431</v>
      </c>
    </row>
    <row r="5174" spans="8:9" ht="15" x14ac:dyDescent="0.25">
      <c r="H5174" s="107" t="s">
        <v>15432</v>
      </c>
      <c r="I5174" s="107" t="s">
        <v>15433</v>
      </c>
    </row>
    <row r="5175" spans="8:9" ht="15" x14ac:dyDescent="0.25">
      <c r="H5175" s="107" t="s">
        <v>15434</v>
      </c>
      <c r="I5175" s="107" t="s">
        <v>15435</v>
      </c>
    </row>
    <row r="5176" spans="8:9" ht="15" x14ac:dyDescent="0.25">
      <c r="H5176" s="107" t="s">
        <v>15436</v>
      </c>
      <c r="I5176" s="107" t="s">
        <v>15437</v>
      </c>
    </row>
    <row r="5177" spans="8:9" ht="15" x14ac:dyDescent="0.25">
      <c r="H5177" s="107" t="s">
        <v>15438</v>
      </c>
      <c r="I5177" s="107" t="s">
        <v>15439</v>
      </c>
    </row>
    <row r="5178" spans="8:9" ht="15" x14ac:dyDescent="0.25">
      <c r="H5178" s="107" t="s">
        <v>15440</v>
      </c>
      <c r="I5178" s="107" t="s">
        <v>15441</v>
      </c>
    </row>
    <row r="5179" spans="8:9" ht="15" x14ac:dyDescent="0.25">
      <c r="H5179" s="107" t="s">
        <v>15442</v>
      </c>
      <c r="I5179" s="107" t="s">
        <v>15443</v>
      </c>
    </row>
    <row r="5180" spans="8:9" ht="15" x14ac:dyDescent="0.25">
      <c r="H5180" s="107" t="s">
        <v>15444</v>
      </c>
      <c r="I5180" s="107" t="s">
        <v>15445</v>
      </c>
    </row>
    <row r="5181" spans="8:9" ht="15" x14ac:dyDescent="0.25">
      <c r="H5181" s="107" t="s">
        <v>15446</v>
      </c>
      <c r="I5181" s="107" t="s">
        <v>15447</v>
      </c>
    </row>
    <row r="5182" spans="8:9" ht="15" x14ac:dyDescent="0.25">
      <c r="H5182" s="107" t="s">
        <v>15448</v>
      </c>
      <c r="I5182" s="107" t="s">
        <v>15449</v>
      </c>
    </row>
    <row r="5183" spans="8:9" ht="15" x14ac:dyDescent="0.25">
      <c r="H5183" s="107" t="s">
        <v>23233</v>
      </c>
      <c r="I5183" s="107" t="s">
        <v>23234</v>
      </c>
    </row>
    <row r="5184" spans="8:9" ht="15" x14ac:dyDescent="0.25">
      <c r="H5184" s="107" t="s">
        <v>23235</v>
      </c>
      <c r="I5184" s="107" t="s">
        <v>23236</v>
      </c>
    </row>
    <row r="5185" spans="8:9" ht="15" x14ac:dyDescent="0.25">
      <c r="H5185" s="107" t="s">
        <v>23237</v>
      </c>
      <c r="I5185" s="107" t="s">
        <v>23238</v>
      </c>
    </row>
    <row r="5186" spans="8:9" ht="15" x14ac:dyDescent="0.25">
      <c r="H5186" s="107" t="s">
        <v>23239</v>
      </c>
      <c r="I5186" s="107" t="s">
        <v>23240</v>
      </c>
    </row>
    <row r="5187" spans="8:9" ht="15" x14ac:dyDescent="0.25">
      <c r="H5187" s="107" t="s">
        <v>23241</v>
      </c>
      <c r="I5187" s="107" t="s">
        <v>23242</v>
      </c>
    </row>
    <row r="5188" spans="8:9" ht="15" x14ac:dyDescent="0.25">
      <c r="H5188" s="107" t="s">
        <v>23243</v>
      </c>
      <c r="I5188" s="107" t="s">
        <v>23244</v>
      </c>
    </row>
    <row r="5189" spans="8:9" ht="15" x14ac:dyDescent="0.25">
      <c r="H5189" s="107" t="s">
        <v>23245</v>
      </c>
      <c r="I5189" s="107" t="s">
        <v>23246</v>
      </c>
    </row>
    <row r="5190" spans="8:9" ht="15" x14ac:dyDescent="0.25">
      <c r="H5190" s="107" t="s">
        <v>23247</v>
      </c>
      <c r="I5190" s="107" t="s">
        <v>23248</v>
      </c>
    </row>
    <row r="5191" spans="8:9" ht="15" x14ac:dyDescent="0.25">
      <c r="H5191" s="107" t="s">
        <v>23249</v>
      </c>
      <c r="I5191" s="107" t="s">
        <v>23250</v>
      </c>
    </row>
    <row r="5192" spans="8:9" ht="15" x14ac:dyDescent="0.25">
      <c r="H5192" s="107" t="s">
        <v>23251</v>
      </c>
      <c r="I5192" s="107" t="s">
        <v>23252</v>
      </c>
    </row>
    <row r="5193" spans="8:9" ht="15" x14ac:dyDescent="0.25">
      <c r="H5193" s="107" t="s">
        <v>23253</v>
      </c>
      <c r="I5193" s="107" t="s">
        <v>23254</v>
      </c>
    </row>
    <row r="5194" spans="8:9" ht="15" x14ac:dyDescent="0.25">
      <c r="H5194" s="107" t="s">
        <v>23255</v>
      </c>
      <c r="I5194" s="107" t="s">
        <v>23256</v>
      </c>
    </row>
    <row r="5195" spans="8:9" ht="15" x14ac:dyDescent="0.25">
      <c r="H5195" s="107" t="s">
        <v>23257</v>
      </c>
      <c r="I5195" s="107" t="s">
        <v>23258</v>
      </c>
    </row>
    <row r="5196" spans="8:9" ht="15" x14ac:dyDescent="0.25">
      <c r="H5196" s="107" t="s">
        <v>23259</v>
      </c>
      <c r="I5196" s="107" t="s">
        <v>23260</v>
      </c>
    </row>
    <row r="5197" spans="8:9" ht="15" x14ac:dyDescent="0.25">
      <c r="H5197" s="107" t="s">
        <v>23261</v>
      </c>
      <c r="I5197" s="107" t="s">
        <v>23262</v>
      </c>
    </row>
    <row r="5198" spans="8:9" ht="15" x14ac:dyDescent="0.25">
      <c r="H5198" s="107" t="s">
        <v>24312</v>
      </c>
      <c r="I5198" s="107" t="s">
        <v>24313</v>
      </c>
    </row>
    <row r="5199" spans="8:9" ht="15" x14ac:dyDescent="0.25">
      <c r="H5199" s="107" t="s">
        <v>24314</v>
      </c>
      <c r="I5199" s="107" t="s">
        <v>24315</v>
      </c>
    </row>
    <row r="5200" spans="8:9" ht="15" x14ac:dyDescent="0.25">
      <c r="H5200" s="107" t="s">
        <v>24316</v>
      </c>
      <c r="I5200" s="107" t="s">
        <v>24317</v>
      </c>
    </row>
    <row r="5201" spans="8:9" ht="15" x14ac:dyDescent="0.25">
      <c r="H5201" s="107" t="s">
        <v>24318</v>
      </c>
      <c r="I5201" s="107" t="s">
        <v>24319</v>
      </c>
    </row>
    <row r="5202" spans="8:9" ht="15" x14ac:dyDescent="0.25">
      <c r="H5202" s="107" t="s">
        <v>24320</v>
      </c>
      <c r="I5202" s="107" t="s">
        <v>24321</v>
      </c>
    </row>
    <row r="5203" spans="8:9" ht="15" x14ac:dyDescent="0.25">
      <c r="H5203" s="107" t="s">
        <v>24322</v>
      </c>
      <c r="I5203" s="107" t="s">
        <v>24323</v>
      </c>
    </row>
    <row r="5204" spans="8:9" ht="15" x14ac:dyDescent="0.25">
      <c r="H5204" s="107" t="s">
        <v>24324</v>
      </c>
      <c r="I5204" s="107" t="s">
        <v>24325</v>
      </c>
    </row>
    <row r="5205" spans="8:9" ht="15" x14ac:dyDescent="0.25">
      <c r="H5205" s="107" t="s">
        <v>24326</v>
      </c>
      <c r="I5205" s="107" t="s">
        <v>24327</v>
      </c>
    </row>
    <row r="5206" spans="8:9" ht="15" x14ac:dyDescent="0.25">
      <c r="H5206" s="107" t="s">
        <v>24328</v>
      </c>
      <c r="I5206" s="107" t="s">
        <v>24329</v>
      </c>
    </row>
    <row r="5207" spans="8:9" ht="15" x14ac:dyDescent="0.25">
      <c r="H5207" s="107" t="s">
        <v>24330</v>
      </c>
      <c r="I5207" s="107" t="s">
        <v>24331</v>
      </c>
    </row>
    <row r="5208" spans="8:9" ht="15" x14ac:dyDescent="0.25">
      <c r="H5208" s="107" t="s">
        <v>24332</v>
      </c>
      <c r="I5208" s="107" t="s">
        <v>23708</v>
      </c>
    </row>
    <row r="5209" spans="8:9" ht="15" x14ac:dyDescent="0.25">
      <c r="H5209" s="107" t="s">
        <v>24333</v>
      </c>
      <c r="I5209" s="107" t="s">
        <v>24334</v>
      </c>
    </row>
    <row r="5210" spans="8:9" ht="15" x14ac:dyDescent="0.25">
      <c r="H5210" s="107" t="s">
        <v>24335</v>
      </c>
      <c r="I5210" s="107" t="s">
        <v>24336</v>
      </c>
    </row>
    <row r="5211" spans="8:9" ht="15" x14ac:dyDescent="0.25">
      <c r="H5211" s="107" t="s">
        <v>6304</v>
      </c>
      <c r="I5211" s="107" t="s">
        <v>15450</v>
      </c>
    </row>
    <row r="5212" spans="8:9" ht="15" x14ac:dyDescent="0.25">
      <c r="H5212" s="107" t="s">
        <v>6305</v>
      </c>
      <c r="I5212" s="107" t="s">
        <v>15451</v>
      </c>
    </row>
    <row r="5213" spans="8:9" ht="15" x14ac:dyDescent="0.25">
      <c r="H5213" s="107" t="s">
        <v>6306</v>
      </c>
      <c r="I5213" s="107" t="s">
        <v>15452</v>
      </c>
    </row>
    <row r="5214" spans="8:9" ht="15" x14ac:dyDescent="0.25">
      <c r="H5214" s="107" t="s">
        <v>6307</v>
      </c>
      <c r="I5214" s="107" t="s">
        <v>15453</v>
      </c>
    </row>
    <row r="5215" spans="8:9" ht="15" x14ac:dyDescent="0.25">
      <c r="H5215" s="107" t="s">
        <v>6308</v>
      </c>
      <c r="I5215" s="107" t="s">
        <v>15454</v>
      </c>
    </row>
    <row r="5216" spans="8:9" ht="15" x14ac:dyDescent="0.25">
      <c r="H5216" s="107" t="s">
        <v>6309</v>
      </c>
      <c r="I5216" s="107" t="s">
        <v>15455</v>
      </c>
    </row>
    <row r="5217" spans="8:9" ht="15" x14ac:dyDescent="0.25">
      <c r="H5217" s="107" t="s">
        <v>6310</v>
      </c>
      <c r="I5217" s="107" t="s">
        <v>15456</v>
      </c>
    </row>
    <row r="5218" spans="8:9" ht="15" x14ac:dyDescent="0.25">
      <c r="H5218" s="107" t="s">
        <v>6311</v>
      </c>
      <c r="I5218" s="107" t="s">
        <v>15457</v>
      </c>
    </row>
    <row r="5219" spans="8:9" ht="15" x14ac:dyDescent="0.25">
      <c r="H5219" s="107" t="s">
        <v>6312</v>
      </c>
      <c r="I5219" s="107" t="s">
        <v>15458</v>
      </c>
    </row>
    <row r="5220" spans="8:9" ht="15" x14ac:dyDescent="0.25">
      <c r="H5220" s="107" t="s">
        <v>6313</v>
      </c>
      <c r="I5220" s="107" t="s">
        <v>15459</v>
      </c>
    </row>
    <row r="5221" spans="8:9" ht="15" x14ac:dyDescent="0.25">
      <c r="H5221" s="107" t="s">
        <v>6314</v>
      </c>
      <c r="I5221" s="107" t="s">
        <v>6315</v>
      </c>
    </row>
    <row r="5222" spans="8:9" ht="15" x14ac:dyDescent="0.25">
      <c r="H5222" s="107" t="s">
        <v>6316</v>
      </c>
      <c r="I5222" s="107" t="s">
        <v>15460</v>
      </c>
    </row>
    <row r="5223" spans="8:9" ht="15" x14ac:dyDescent="0.25">
      <c r="H5223" s="107" t="s">
        <v>6317</v>
      </c>
      <c r="I5223" s="107" t="s">
        <v>15461</v>
      </c>
    </row>
    <row r="5224" spans="8:9" ht="15" x14ac:dyDescent="0.25">
      <c r="H5224" s="107" t="s">
        <v>6318</v>
      </c>
      <c r="I5224" s="107" t="s">
        <v>15462</v>
      </c>
    </row>
    <row r="5225" spans="8:9" ht="15" x14ac:dyDescent="0.25">
      <c r="H5225" s="107" t="s">
        <v>6319</v>
      </c>
      <c r="I5225" s="107" t="s">
        <v>15463</v>
      </c>
    </row>
    <row r="5226" spans="8:9" ht="15" x14ac:dyDescent="0.25">
      <c r="H5226" s="107" t="s">
        <v>6320</v>
      </c>
      <c r="I5226" s="107" t="s">
        <v>15464</v>
      </c>
    </row>
    <row r="5227" spans="8:9" ht="15" x14ac:dyDescent="0.25">
      <c r="H5227" s="107" t="s">
        <v>6321</v>
      </c>
      <c r="I5227" s="107" t="s">
        <v>15465</v>
      </c>
    </row>
    <row r="5228" spans="8:9" ht="15" x14ac:dyDescent="0.25">
      <c r="H5228" s="107" t="s">
        <v>6322</v>
      </c>
      <c r="I5228" s="107" t="s">
        <v>15466</v>
      </c>
    </row>
    <row r="5229" spans="8:9" ht="15" x14ac:dyDescent="0.25">
      <c r="H5229" s="107" t="s">
        <v>6323</v>
      </c>
      <c r="I5229" s="107" t="s">
        <v>15467</v>
      </c>
    </row>
    <row r="5230" spans="8:9" ht="15" x14ac:dyDescent="0.25">
      <c r="H5230" s="107" t="s">
        <v>6324</v>
      </c>
      <c r="I5230" s="107" t="s">
        <v>15468</v>
      </c>
    </row>
    <row r="5231" spans="8:9" ht="15" x14ac:dyDescent="0.25">
      <c r="H5231" s="107" t="s">
        <v>6325</v>
      </c>
      <c r="I5231" s="107" t="s">
        <v>15469</v>
      </c>
    </row>
    <row r="5232" spans="8:9" ht="15" x14ac:dyDescent="0.25">
      <c r="H5232" s="107" t="s">
        <v>6326</v>
      </c>
      <c r="I5232" s="107" t="s">
        <v>15470</v>
      </c>
    </row>
    <row r="5233" spans="8:9" ht="15" x14ac:dyDescent="0.25">
      <c r="H5233" s="107" t="s">
        <v>6327</v>
      </c>
      <c r="I5233" s="107" t="s">
        <v>15471</v>
      </c>
    </row>
    <row r="5234" spans="8:9" ht="15" x14ac:dyDescent="0.25">
      <c r="H5234" s="107" t="s">
        <v>6328</v>
      </c>
      <c r="I5234" s="107" t="s">
        <v>15472</v>
      </c>
    </row>
    <row r="5235" spans="8:9" ht="15" x14ac:dyDescent="0.25">
      <c r="H5235" s="107" t="s">
        <v>6329</v>
      </c>
      <c r="I5235" s="107" t="s">
        <v>15473</v>
      </c>
    </row>
    <row r="5236" spans="8:9" ht="15" x14ac:dyDescent="0.25">
      <c r="H5236" s="107" t="s">
        <v>6330</v>
      </c>
      <c r="I5236" s="107" t="s">
        <v>15474</v>
      </c>
    </row>
    <row r="5237" spans="8:9" ht="15" x14ac:dyDescent="0.25">
      <c r="H5237" s="107" t="s">
        <v>6331</v>
      </c>
      <c r="I5237" s="107" t="s">
        <v>15475</v>
      </c>
    </row>
    <row r="5238" spans="8:9" ht="15" x14ac:dyDescent="0.25">
      <c r="H5238" s="107" t="s">
        <v>6332</v>
      </c>
      <c r="I5238" s="107" t="s">
        <v>15476</v>
      </c>
    </row>
    <row r="5239" spans="8:9" ht="15" x14ac:dyDescent="0.25">
      <c r="H5239" s="107" t="s">
        <v>6333</v>
      </c>
      <c r="I5239" s="107" t="s">
        <v>6334</v>
      </c>
    </row>
    <row r="5240" spans="8:9" ht="15" x14ac:dyDescent="0.25">
      <c r="H5240" s="107" t="s">
        <v>6335</v>
      </c>
      <c r="I5240" s="107" t="s">
        <v>6336</v>
      </c>
    </row>
    <row r="5241" spans="8:9" ht="15" x14ac:dyDescent="0.25">
      <c r="H5241" s="107" t="s">
        <v>6337</v>
      </c>
      <c r="I5241" s="107" t="s">
        <v>6338</v>
      </c>
    </row>
    <row r="5242" spans="8:9" ht="15" x14ac:dyDescent="0.25">
      <c r="H5242" s="107" t="s">
        <v>6339</v>
      </c>
      <c r="I5242" s="107" t="s">
        <v>15477</v>
      </c>
    </row>
    <row r="5243" spans="8:9" ht="15" x14ac:dyDescent="0.25">
      <c r="H5243" s="107" t="s">
        <v>6340</v>
      </c>
      <c r="I5243" s="107" t="s">
        <v>6341</v>
      </c>
    </row>
    <row r="5244" spans="8:9" ht="15" x14ac:dyDescent="0.25">
      <c r="H5244" s="107" t="s">
        <v>6342</v>
      </c>
      <c r="I5244" s="107" t="s">
        <v>15478</v>
      </c>
    </row>
    <row r="5245" spans="8:9" ht="15" x14ac:dyDescent="0.25">
      <c r="H5245" s="107" t="s">
        <v>6343</v>
      </c>
      <c r="I5245" s="107" t="s">
        <v>15479</v>
      </c>
    </row>
    <row r="5246" spans="8:9" ht="15" x14ac:dyDescent="0.25">
      <c r="H5246" s="107" t="s">
        <v>6344</v>
      </c>
      <c r="I5246" s="107" t="s">
        <v>15480</v>
      </c>
    </row>
    <row r="5247" spans="8:9" ht="15" x14ac:dyDescent="0.25">
      <c r="H5247" s="107" t="s">
        <v>6345</v>
      </c>
      <c r="I5247" s="107" t="s">
        <v>23263</v>
      </c>
    </row>
    <row r="5248" spans="8:9" ht="15" x14ac:dyDescent="0.25">
      <c r="H5248" s="107" t="s">
        <v>6346</v>
      </c>
      <c r="I5248" s="107" t="s">
        <v>15481</v>
      </c>
    </row>
    <row r="5249" spans="8:9" ht="15" x14ac:dyDescent="0.25">
      <c r="H5249" s="107" t="s">
        <v>6347</v>
      </c>
      <c r="I5249" s="107" t="s">
        <v>15482</v>
      </c>
    </row>
    <row r="5250" spans="8:9" ht="15" x14ac:dyDescent="0.25">
      <c r="H5250" s="107" t="s">
        <v>6348</v>
      </c>
      <c r="I5250" s="107" t="s">
        <v>23264</v>
      </c>
    </row>
    <row r="5251" spans="8:9" ht="15" x14ac:dyDescent="0.25">
      <c r="H5251" s="107" t="s">
        <v>6349</v>
      </c>
      <c r="I5251" s="107" t="s">
        <v>15483</v>
      </c>
    </row>
    <row r="5252" spans="8:9" ht="15" x14ac:dyDescent="0.25">
      <c r="H5252" s="107" t="s">
        <v>6350</v>
      </c>
      <c r="I5252" s="107" t="s">
        <v>15484</v>
      </c>
    </row>
    <row r="5253" spans="8:9" ht="15" x14ac:dyDescent="0.25">
      <c r="H5253" s="107" t="s">
        <v>6351</v>
      </c>
      <c r="I5253" s="107" t="s">
        <v>15485</v>
      </c>
    </row>
    <row r="5254" spans="8:9" ht="15" x14ac:dyDescent="0.25">
      <c r="H5254" s="107" t="s">
        <v>6352</v>
      </c>
      <c r="I5254" s="107" t="s">
        <v>15486</v>
      </c>
    </row>
    <row r="5255" spans="8:9" ht="15" x14ac:dyDescent="0.25">
      <c r="H5255" s="107" t="s">
        <v>6353</v>
      </c>
      <c r="I5255" s="107" t="s">
        <v>15487</v>
      </c>
    </row>
    <row r="5256" spans="8:9" ht="15" x14ac:dyDescent="0.25">
      <c r="H5256" s="107" t="s">
        <v>6354</v>
      </c>
      <c r="I5256" s="107" t="s">
        <v>15488</v>
      </c>
    </row>
    <row r="5257" spans="8:9" ht="15" x14ac:dyDescent="0.25">
      <c r="H5257" s="107" t="s">
        <v>6355</v>
      </c>
      <c r="I5257" s="107" t="s">
        <v>15489</v>
      </c>
    </row>
    <row r="5258" spans="8:9" ht="15" x14ac:dyDescent="0.25">
      <c r="H5258" s="107" t="s">
        <v>6356</v>
      </c>
      <c r="I5258" s="107" t="s">
        <v>15490</v>
      </c>
    </row>
    <row r="5259" spans="8:9" ht="15" x14ac:dyDescent="0.25">
      <c r="H5259" s="107" t="s">
        <v>6357</v>
      </c>
      <c r="I5259" s="107" t="s">
        <v>15491</v>
      </c>
    </row>
    <row r="5260" spans="8:9" ht="15" x14ac:dyDescent="0.25">
      <c r="H5260" s="107" t="s">
        <v>6358</v>
      </c>
      <c r="I5260" s="107" t="s">
        <v>15492</v>
      </c>
    </row>
    <row r="5261" spans="8:9" ht="15" x14ac:dyDescent="0.25">
      <c r="H5261" s="107" t="s">
        <v>6359</v>
      </c>
      <c r="I5261" s="107" t="s">
        <v>15493</v>
      </c>
    </row>
    <row r="5262" spans="8:9" ht="15" x14ac:dyDescent="0.25">
      <c r="H5262" s="107" t="s">
        <v>12084</v>
      </c>
      <c r="I5262" s="107" t="s">
        <v>15494</v>
      </c>
    </row>
    <row r="5263" spans="8:9" ht="15" x14ac:dyDescent="0.25">
      <c r="H5263" s="107" t="s">
        <v>12085</v>
      </c>
      <c r="I5263" s="107" t="s">
        <v>23265</v>
      </c>
    </row>
    <row r="5264" spans="8:9" ht="15" x14ac:dyDescent="0.25">
      <c r="H5264" s="107" t="s">
        <v>6360</v>
      </c>
      <c r="I5264" s="107" t="s">
        <v>15495</v>
      </c>
    </row>
    <row r="5265" spans="8:9" ht="15" x14ac:dyDescent="0.25">
      <c r="H5265" s="107" t="s">
        <v>15496</v>
      </c>
      <c r="I5265" s="107" t="s">
        <v>15497</v>
      </c>
    </row>
    <row r="5266" spans="8:9" ht="15" x14ac:dyDescent="0.25">
      <c r="H5266" s="107" t="s">
        <v>6361</v>
      </c>
      <c r="I5266" s="107" t="s">
        <v>23266</v>
      </c>
    </row>
    <row r="5267" spans="8:9" ht="15" x14ac:dyDescent="0.25">
      <c r="H5267" s="107" t="s">
        <v>6362</v>
      </c>
      <c r="I5267" s="107" t="s">
        <v>23267</v>
      </c>
    </row>
    <row r="5268" spans="8:9" ht="15" x14ac:dyDescent="0.25">
      <c r="H5268" s="107" t="s">
        <v>6363</v>
      </c>
      <c r="I5268" s="107" t="s">
        <v>18825</v>
      </c>
    </row>
    <row r="5269" spans="8:9" ht="15" x14ac:dyDescent="0.25">
      <c r="H5269" s="107" t="s">
        <v>6364</v>
      </c>
      <c r="I5269" s="107" t="s">
        <v>18853</v>
      </c>
    </row>
    <row r="5270" spans="8:9" ht="15" x14ac:dyDescent="0.25">
      <c r="H5270" s="107" t="s">
        <v>6365</v>
      </c>
      <c r="I5270" s="107" t="s">
        <v>18859</v>
      </c>
    </row>
    <row r="5271" spans="8:9" ht="15" x14ac:dyDescent="0.25">
      <c r="H5271" s="107" t="s">
        <v>6366</v>
      </c>
      <c r="I5271" s="107" t="s">
        <v>18862</v>
      </c>
    </row>
    <row r="5272" spans="8:9" ht="15" x14ac:dyDescent="0.25">
      <c r="H5272" s="107" t="s">
        <v>6367</v>
      </c>
      <c r="I5272" s="107" t="s">
        <v>18854</v>
      </c>
    </row>
    <row r="5273" spans="8:9" ht="15" x14ac:dyDescent="0.25">
      <c r="H5273" s="107" t="s">
        <v>6368</v>
      </c>
      <c r="I5273" s="107" t="s">
        <v>18835</v>
      </c>
    </row>
    <row r="5274" spans="8:9" ht="15" x14ac:dyDescent="0.25">
      <c r="H5274" s="107" t="s">
        <v>6369</v>
      </c>
      <c r="I5274" s="107" t="s">
        <v>18866</v>
      </c>
    </row>
    <row r="5275" spans="8:9" ht="15" x14ac:dyDescent="0.25">
      <c r="H5275" s="107" t="s">
        <v>6370</v>
      </c>
      <c r="I5275" s="107" t="s">
        <v>18840</v>
      </c>
    </row>
    <row r="5276" spans="8:9" ht="15" x14ac:dyDescent="0.25">
      <c r="H5276" s="107" t="s">
        <v>6371</v>
      </c>
      <c r="I5276" s="107" t="s">
        <v>18869</v>
      </c>
    </row>
    <row r="5277" spans="8:9" ht="15" x14ac:dyDescent="0.25">
      <c r="H5277" s="107" t="s">
        <v>6372</v>
      </c>
      <c r="I5277" s="107" t="s">
        <v>18865</v>
      </c>
    </row>
    <row r="5278" spans="8:9" ht="15" x14ac:dyDescent="0.25">
      <c r="H5278" s="107" t="s">
        <v>6373</v>
      </c>
      <c r="I5278" s="107" t="s">
        <v>18864</v>
      </c>
    </row>
    <row r="5279" spans="8:9" ht="15" x14ac:dyDescent="0.25">
      <c r="H5279" s="107" t="s">
        <v>23268</v>
      </c>
      <c r="I5279" s="107" t="s">
        <v>18826</v>
      </c>
    </row>
    <row r="5280" spans="8:9" ht="15" x14ac:dyDescent="0.25">
      <c r="H5280" s="107" t="s">
        <v>23269</v>
      </c>
      <c r="I5280" s="107" t="s">
        <v>18829</v>
      </c>
    </row>
    <row r="5281" spans="8:9" ht="15" x14ac:dyDescent="0.25">
      <c r="H5281" s="107" t="s">
        <v>23270</v>
      </c>
      <c r="I5281" s="107" t="s">
        <v>18831</v>
      </c>
    </row>
    <row r="5282" spans="8:9" ht="15" x14ac:dyDescent="0.25">
      <c r="H5282" s="107" t="s">
        <v>23271</v>
      </c>
      <c r="I5282" s="107" t="s">
        <v>18832</v>
      </c>
    </row>
    <row r="5283" spans="8:9" ht="15" x14ac:dyDescent="0.25">
      <c r="H5283" s="107" t="s">
        <v>23272</v>
      </c>
      <c r="I5283" s="107" t="s">
        <v>18833</v>
      </c>
    </row>
    <row r="5284" spans="8:9" ht="15" x14ac:dyDescent="0.25">
      <c r="H5284" s="107" t="s">
        <v>6374</v>
      </c>
      <c r="I5284" s="107" t="s">
        <v>18856</v>
      </c>
    </row>
    <row r="5285" spans="8:9" ht="15" x14ac:dyDescent="0.25">
      <c r="H5285" s="107" t="s">
        <v>6375</v>
      </c>
      <c r="I5285" s="107" t="s">
        <v>18827</v>
      </c>
    </row>
    <row r="5286" spans="8:9" ht="15" x14ac:dyDescent="0.25">
      <c r="H5286" s="107" t="s">
        <v>6376</v>
      </c>
      <c r="I5286" s="107" t="s">
        <v>18860</v>
      </c>
    </row>
    <row r="5287" spans="8:9" ht="15" x14ac:dyDescent="0.25">
      <c r="H5287" s="107" t="s">
        <v>23273</v>
      </c>
      <c r="I5287" s="107" t="s">
        <v>18836</v>
      </c>
    </row>
    <row r="5288" spans="8:9" ht="15" x14ac:dyDescent="0.25">
      <c r="H5288" s="107" t="s">
        <v>23274</v>
      </c>
      <c r="I5288" s="107" t="s">
        <v>18838</v>
      </c>
    </row>
    <row r="5289" spans="8:9" ht="15" x14ac:dyDescent="0.25">
      <c r="H5289" s="107" t="s">
        <v>6377</v>
      </c>
      <c r="I5289" s="107" t="s">
        <v>18867</v>
      </c>
    </row>
    <row r="5290" spans="8:9" ht="15" x14ac:dyDescent="0.25">
      <c r="H5290" s="107" t="s">
        <v>6378</v>
      </c>
      <c r="I5290" s="107" t="s">
        <v>18857</v>
      </c>
    </row>
    <row r="5291" spans="8:9" ht="15" x14ac:dyDescent="0.25">
      <c r="H5291" s="107" t="s">
        <v>6379</v>
      </c>
      <c r="I5291" s="107" t="s">
        <v>18855</v>
      </c>
    </row>
    <row r="5292" spans="8:9" ht="15" x14ac:dyDescent="0.25">
      <c r="H5292" s="107" t="s">
        <v>23275</v>
      </c>
      <c r="I5292" s="107" t="s">
        <v>18844</v>
      </c>
    </row>
    <row r="5293" spans="8:9" ht="15" x14ac:dyDescent="0.25">
      <c r="H5293" s="107" t="s">
        <v>6380</v>
      </c>
      <c r="I5293" s="107" t="s">
        <v>18841</v>
      </c>
    </row>
    <row r="5294" spans="8:9" ht="15" x14ac:dyDescent="0.25">
      <c r="H5294" s="107" t="s">
        <v>23276</v>
      </c>
      <c r="I5294" s="107" t="s">
        <v>18845</v>
      </c>
    </row>
    <row r="5295" spans="8:9" ht="15" x14ac:dyDescent="0.25">
      <c r="H5295" s="107" t="s">
        <v>6381</v>
      </c>
      <c r="I5295" s="107" t="s">
        <v>18858</v>
      </c>
    </row>
    <row r="5296" spans="8:9" ht="15" x14ac:dyDescent="0.25">
      <c r="H5296" s="107" t="s">
        <v>23277</v>
      </c>
      <c r="I5296" s="107" t="s">
        <v>18830</v>
      </c>
    </row>
    <row r="5297" spans="8:9" ht="15" x14ac:dyDescent="0.25">
      <c r="H5297" s="107" t="s">
        <v>23278</v>
      </c>
      <c r="I5297" s="107" t="s">
        <v>18837</v>
      </c>
    </row>
    <row r="5298" spans="8:9" ht="15" x14ac:dyDescent="0.25">
      <c r="H5298" s="107" t="s">
        <v>6382</v>
      </c>
      <c r="I5298" s="107" t="s">
        <v>18861</v>
      </c>
    </row>
    <row r="5299" spans="8:9" ht="15" x14ac:dyDescent="0.25">
      <c r="H5299" s="107" t="s">
        <v>6383</v>
      </c>
      <c r="I5299" s="107" t="s">
        <v>18868</v>
      </c>
    </row>
    <row r="5300" spans="8:9" ht="15" x14ac:dyDescent="0.25">
      <c r="H5300" s="107" t="s">
        <v>6384</v>
      </c>
      <c r="I5300" s="107" t="s">
        <v>18863</v>
      </c>
    </row>
    <row r="5301" spans="8:9" ht="15" x14ac:dyDescent="0.25">
      <c r="H5301" s="107" t="s">
        <v>23279</v>
      </c>
      <c r="I5301" s="107" t="s">
        <v>18839</v>
      </c>
    </row>
    <row r="5302" spans="8:9" ht="15" x14ac:dyDescent="0.25">
      <c r="H5302" s="107" t="s">
        <v>23280</v>
      </c>
      <c r="I5302" s="107" t="s">
        <v>18843</v>
      </c>
    </row>
    <row r="5303" spans="8:9" ht="15" x14ac:dyDescent="0.25">
      <c r="H5303" s="107" t="s">
        <v>6385</v>
      </c>
      <c r="I5303" s="107" t="s">
        <v>23281</v>
      </c>
    </row>
    <row r="5304" spans="8:9" ht="15" x14ac:dyDescent="0.25">
      <c r="H5304" s="107" t="s">
        <v>6386</v>
      </c>
      <c r="I5304" s="107" t="s">
        <v>15499</v>
      </c>
    </row>
    <row r="5305" spans="8:9" ht="15" x14ac:dyDescent="0.25">
      <c r="H5305" s="107" t="s">
        <v>6387</v>
      </c>
      <c r="I5305" s="107" t="s">
        <v>15500</v>
      </c>
    </row>
    <row r="5306" spans="8:9" ht="15" x14ac:dyDescent="0.25">
      <c r="H5306" s="107" t="s">
        <v>6388</v>
      </c>
      <c r="I5306" s="107" t="s">
        <v>15501</v>
      </c>
    </row>
    <row r="5307" spans="8:9" ht="15" x14ac:dyDescent="0.25">
      <c r="H5307" s="107" t="s">
        <v>6389</v>
      </c>
      <c r="I5307" s="107" t="s">
        <v>15502</v>
      </c>
    </row>
    <row r="5308" spans="8:9" ht="15" x14ac:dyDescent="0.25">
      <c r="H5308" s="107" t="s">
        <v>6390</v>
      </c>
      <c r="I5308" s="107" t="s">
        <v>15503</v>
      </c>
    </row>
    <row r="5309" spans="8:9" ht="15" x14ac:dyDescent="0.25">
      <c r="H5309" s="107" t="s">
        <v>6391</v>
      </c>
      <c r="I5309" s="107" t="s">
        <v>15504</v>
      </c>
    </row>
    <row r="5310" spans="8:9" ht="15" x14ac:dyDescent="0.25">
      <c r="H5310" s="107" t="s">
        <v>6392</v>
      </c>
      <c r="I5310" s="107" t="s">
        <v>15505</v>
      </c>
    </row>
    <row r="5311" spans="8:9" ht="15" x14ac:dyDescent="0.25">
      <c r="H5311" s="107" t="s">
        <v>6393</v>
      </c>
      <c r="I5311" s="107" t="s">
        <v>15506</v>
      </c>
    </row>
    <row r="5312" spans="8:9" ht="15" x14ac:dyDescent="0.25">
      <c r="H5312" s="107" t="s">
        <v>6394</v>
      </c>
      <c r="I5312" s="107" t="s">
        <v>15507</v>
      </c>
    </row>
    <row r="5313" spans="8:9" ht="15" x14ac:dyDescent="0.25">
      <c r="H5313" s="107" t="s">
        <v>6395</v>
      </c>
      <c r="I5313" s="107" t="s">
        <v>15508</v>
      </c>
    </row>
    <row r="5314" spans="8:9" ht="15" x14ac:dyDescent="0.25">
      <c r="H5314" s="107" t="s">
        <v>6396</v>
      </c>
      <c r="I5314" s="107" t="s">
        <v>15509</v>
      </c>
    </row>
    <row r="5315" spans="8:9" ht="15" x14ac:dyDescent="0.25">
      <c r="H5315" s="107" t="s">
        <v>6397</v>
      </c>
      <c r="I5315" s="107" t="s">
        <v>15510</v>
      </c>
    </row>
    <row r="5316" spans="8:9" ht="15" x14ac:dyDescent="0.25">
      <c r="H5316" s="107" t="s">
        <v>6398</v>
      </c>
      <c r="I5316" s="107" t="s">
        <v>15511</v>
      </c>
    </row>
    <row r="5317" spans="8:9" ht="15" x14ac:dyDescent="0.25">
      <c r="H5317" s="107" t="s">
        <v>6399</v>
      </c>
      <c r="I5317" s="107" t="s">
        <v>15513</v>
      </c>
    </row>
    <row r="5318" spans="8:9" ht="15" x14ac:dyDescent="0.25">
      <c r="H5318" s="107" t="s">
        <v>6400</v>
      </c>
      <c r="I5318" s="107" t="s">
        <v>15514</v>
      </c>
    </row>
    <row r="5319" spans="8:9" ht="15" x14ac:dyDescent="0.25">
      <c r="H5319" s="107" t="s">
        <v>6401</v>
      </c>
      <c r="I5319" s="107" t="s">
        <v>15515</v>
      </c>
    </row>
    <row r="5320" spans="8:9" ht="15" x14ac:dyDescent="0.25">
      <c r="H5320" s="107" t="s">
        <v>6402</v>
      </c>
      <c r="I5320" s="107" t="s">
        <v>15516</v>
      </c>
    </row>
    <row r="5321" spans="8:9" ht="15" x14ac:dyDescent="0.25">
      <c r="H5321" s="107" t="s">
        <v>6403</v>
      </c>
      <c r="I5321" s="107" t="s">
        <v>15517</v>
      </c>
    </row>
    <row r="5322" spans="8:9" ht="15" x14ac:dyDescent="0.25">
      <c r="H5322" s="107" t="s">
        <v>6404</v>
      </c>
      <c r="I5322" s="107" t="s">
        <v>15518</v>
      </c>
    </row>
    <row r="5323" spans="8:9" ht="15" x14ac:dyDescent="0.25">
      <c r="H5323" s="107" t="s">
        <v>6405</v>
      </c>
      <c r="I5323" s="107" t="s">
        <v>15519</v>
      </c>
    </row>
    <row r="5324" spans="8:9" ht="15" x14ac:dyDescent="0.25">
      <c r="H5324" s="107" t="s">
        <v>6406</v>
      </c>
      <c r="I5324" s="107" t="s">
        <v>15520</v>
      </c>
    </row>
    <row r="5325" spans="8:9" ht="15" x14ac:dyDescent="0.25">
      <c r="H5325" s="107" t="s">
        <v>6407</v>
      </c>
      <c r="I5325" s="107" t="s">
        <v>15521</v>
      </c>
    </row>
    <row r="5326" spans="8:9" ht="15" x14ac:dyDescent="0.25">
      <c r="H5326" s="107" t="s">
        <v>6408</v>
      </c>
      <c r="I5326" s="107" t="s">
        <v>15479</v>
      </c>
    </row>
    <row r="5327" spans="8:9" ht="15" x14ac:dyDescent="0.25">
      <c r="H5327" s="107" t="s">
        <v>6409</v>
      </c>
      <c r="I5327" s="107" t="s">
        <v>15522</v>
      </c>
    </row>
    <row r="5328" spans="8:9" ht="15" x14ac:dyDescent="0.25">
      <c r="H5328" s="107" t="s">
        <v>6410</v>
      </c>
      <c r="I5328" s="107" t="s">
        <v>15523</v>
      </c>
    </row>
    <row r="5329" spans="8:9" ht="15" x14ac:dyDescent="0.25">
      <c r="H5329" s="107" t="s">
        <v>6411</v>
      </c>
      <c r="I5329" s="107" t="s">
        <v>15524</v>
      </c>
    </row>
    <row r="5330" spans="8:9" ht="15" x14ac:dyDescent="0.25">
      <c r="H5330" s="107" t="s">
        <v>6412</v>
      </c>
      <c r="I5330" s="107" t="s">
        <v>15525</v>
      </c>
    </row>
    <row r="5331" spans="8:9" ht="15" x14ac:dyDescent="0.25">
      <c r="H5331" s="107" t="s">
        <v>6413</v>
      </c>
      <c r="I5331" s="107" t="s">
        <v>13057</v>
      </c>
    </row>
    <row r="5332" spans="8:9" ht="15" x14ac:dyDescent="0.25">
      <c r="H5332" s="107" t="s">
        <v>6414</v>
      </c>
      <c r="I5332" s="107" t="s">
        <v>13058</v>
      </c>
    </row>
    <row r="5333" spans="8:9" ht="15" x14ac:dyDescent="0.25">
      <c r="H5333" s="107" t="s">
        <v>12086</v>
      </c>
      <c r="I5333" s="107" t="s">
        <v>15526</v>
      </c>
    </row>
    <row r="5334" spans="8:9" ht="15" x14ac:dyDescent="0.25">
      <c r="H5334" s="107" t="s">
        <v>6415</v>
      </c>
      <c r="I5334" s="107" t="s">
        <v>15527</v>
      </c>
    </row>
    <row r="5335" spans="8:9" ht="15" x14ac:dyDescent="0.25">
      <c r="H5335" s="107" t="s">
        <v>6416</v>
      </c>
      <c r="I5335" s="107" t="s">
        <v>15528</v>
      </c>
    </row>
    <row r="5336" spans="8:9" ht="15" x14ac:dyDescent="0.25">
      <c r="H5336" s="107" t="s">
        <v>6417</v>
      </c>
      <c r="I5336" s="107" t="s">
        <v>15529</v>
      </c>
    </row>
    <row r="5337" spans="8:9" ht="15" x14ac:dyDescent="0.25">
      <c r="H5337" s="107" t="s">
        <v>6418</v>
      </c>
      <c r="I5337" s="107" t="s">
        <v>15530</v>
      </c>
    </row>
    <row r="5338" spans="8:9" ht="15" x14ac:dyDescent="0.25">
      <c r="H5338" s="107" t="s">
        <v>6419</v>
      </c>
      <c r="I5338" s="107" t="s">
        <v>15531</v>
      </c>
    </row>
    <row r="5339" spans="8:9" ht="15" x14ac:dyDescent="0.25">
      <c r="H5339" s="107" t="s">
        <v>6420</v>
      </c>
      <c r="I5339" s="107" t="s">
        <v>15532</v>
      </c>
    </row>
    <row r="5340" spans="8:9" ht="15" x14ac:dyDescent="0.25">
      <c r="H5340" s="107" t="s">
        <v>6421</v>
      </c>
      <c r="I5340" s="107" t="s">
        <v>15533</v>
      </c>
    </row>
    <row r="5341" spans="8:9" ht="15" x14ac:dyDescent="0.25">
      <c r="H5341" s="107" t="s">
        <v>6422</v>
      </c>
      <c r="I5341" s="107" t="s">
        <v>15534</v>
      </c>
    </row>
    <row r="5342" spans="8:9" ht="15" x14ac:dyDescent="0.25">
      <c r="H5342" s="107" t="s">
        <v>6423</v>
      </c>
      <c r="I5342" s="107" t="s">
        <v>15535</v>
      </c>
    </row>
    <row r="5343" spans="8:9" ht="15" x14ac:dyDescent="0.25">
      <c r="H5343" s="107" t="s">
        <v>15536</v>
      </c>
      <c r="I5343" s="107" t="s">
        <v>15537</v>
      </c>
    </row>
    <row r="5344" spans="8:9" ht="15" x14ac:dyDescent="0.25">
      <c r="H5344" s="107" t="s">
        <v>15538</v>
      </c>
      <c r="I5344" s="107" t="s">
        <v>15539</v>
      </c>
    </row>
    <row r="5345" spans="8:9" ht="15" x14ac:dyDescent="0.25">
      <c r="H5345" s="107" t="s">
        <v>15540</v>
      </c>
      <c r="I5345" s="107" t="s">
        <v>15541</v>
      </c>
    </row>
    <row r="5346" spans="8:9" ht="15" x14ac:dyDescent="0.25">
      <c r="H5346" s="107" t="s">
        <v>15542</v>
      </c>
      <c r="I5346" s="107" t="s">
        <v>15543</v>
      </c>
    </row>
    <row r="5347" spans="8:9" ht="15" x14ac:dyDescent="0.25">
      <c r="H5347" s="107" t="s">
        <v>15544</v>
      </c>
      <c r="I5347" s="107" t="s">
        <v>15545</v>
      </c>
    </row>
    <row r="5348" spans="8:9" ht="15" x14ac:dyDescent="0.25">
      <c r="H5348" s="107" t="s">
        <v>15546</v>
      </c>
      <c r="I5348" s="107" t="s">
        <v>15547</v>
      </c>
    </row>
    <row r="5349" spans="8:9" ht="15" x14ac:dyDescent="0.25">
      <c r="H5349" s="107" t="s">
        <v>15548</v>
      </c>
      <c r="I5349" s="107" t="s">
        <v>15549</v>
      </c>
    </row>
    <row r="5350" spans="8:9" ht="15" x14ac:dyDescent="0.25">
      <c r="H5350" s="107" t="s">
        <v>15550</v>
      </c>
      <c r="I5350" s="107" t="s">
        <v>15551</v>
      </c>
    </row>
    <row r="5351" spans="8:9" ht="15" x14ac:dyDescent="0.25">
      <c r="H5351" s="107" t="s">
        <v>15552</v>
      </c>
      <c r="I5351" s="107" t="s">
        <v>15553</v>
      </c>
    </row>
    <row r="5352" spans="8:9" ht="15" x14ac:dyDescent="0.25">
      <c r="H5352" s="107" t="s">
        <v>15554</v>
      </c>
      <c r="I5352" s="107" t="s">
        <v>15555</v>
      </c>
    </row>
    <row r="5353" spans="8:9" ht="15" x14ac:dyDescent="0.25">
      <c r="H5353" s="107" t="s">
        <v>15556</v>
      </c>
      <c r="I5353" s="107" t="s">
        <v>15557</v>
      </c>
    </row>
    <row r="5354" spans="8:9" ht="15" x14ac:dyDescent="0.25">
      <c r="H5354" s="107" t="s">
        <v>15558</v>
      </c>
      <c r="I5354" s="107" t="s">
        <v>15559</v>
      </c>
    </row>
    <row r="5355" spans="8:9" ht="15" x14ac:dyDescent="0.25">
      <c r="H5355" s="107" t="s">
        <v>15560</v>
      </c>
      <c r="I5355" s="107" t="s">
        <v>15561</v>
      </c>
    </row>
    <row r="5356" spans="8:9" ht="15" x14ac:dyDescent="0.25">
      <c r="H5356" s="107" t="s">
        <v>15562</v>
      </c>
      <c r="I5356" s="107" t="s">
        <v>15563</v>
      </c>
    </row>
    <row r="5357" spans="8:9" ht="15" x14ac:dyDescent="0.25">
      <c r="H5357" s="107" t="s">
        <v>15564</v>
      </c>
      <c r="I5357" s="107" t="s">
        <v>15565</v>
      </c>
    </row>
    <row r="5358" spans="8:9" ht="15" x14ac:dyDescent="0.25">
      <c r="H5358" s="107" t="s">
        <v>15566</v>
      </c>
      <c r="I5358" s="107" t="s">
        <v>15567</v>
      </c>
    </row>
    <row r="5359" spans="8:9" ht="15" x14ac:dyDescent="0.25">
      <c r="H5359" s="107" t="s">
        <v>15568</v>
      </c>
      <c r="I5359" s="107" t="s">
        <v>15569</v>
      </c>
    </row>
    <row r="5360" spans="8:9" ht="15" x14ac:dyDescent="0.25">
      <c r="H5360" s="107" t="s">
        <v>15570</v>
      </c>
      <c r="I5360" s="107" t="s">
        <v>15571</v>
      </c>
    </row>
    <row r="5361" spans="8:9" ht="15" x14ac:dyDescent="0.25">
      <c r="H5361" s="107" t="s">
        <v>15572</v>
      </c>
      <c r="I5361" s="107" t="s">
        <v>15573</v>
      </c>
    </row>
    <row r="5362" spans="8:9" ht="15" x14ac:dyDescent="0.25">
      <c r="H5362" s="107" t="s">
        <v>15574</v>
      </c>
      <c r="I5362" s="107" t="s">
        <v>15575</v>
      </c>
    </row>
    <row r="5363" spans="8:9" ht="15" x14ac:dyDescent="0.25">
      <c r="H5363" s="107" t="s">
        <v>15576</v>
      </c>
      <c r="I5363" s="107" t="s">
        <v>15577</v>
      </c>
    </row>
    <row r="5364" spans="8:9" ht="15" x14ac:dyDescent="0.25">
      <c r="H5364" s="107" t="s">
        <v>15578</v>
      </c>
      <c r="I5364" s="107" t="s">
        <v>15579</v>
      </c>
    </row>
    <row r="5365" spans="8:9" ht="15" x14ac:dyDescent="0.25">
      <c r="H5365" s="107" t="s">
        <v>15580</v>
      </c>
      <c r="I5365" s="107" t="s">
        <v>15581</v>
      </c>
    </row>
    <row r="5366" spans="8:9" ht="15" x14ac:dyDescent="0.25">
      <c r="H5366" s="107" t="s">
        <v>15582</v>
      </c>
      <c r="I5366" s="107" t="s">
        <v>15583</v>
      </c>
    </row>
    <row r="5367" spans="8:9" ht="15" x14ac:dyDescent="0.25">
      <c r="H5367" s="107" t="s">
        <v>15584</v>
      </c>
      <c r="I5367" s="107" t="s">
        <v>15585</v>
      </c>
    </row>
    <row r="5368" spans="8:9" ht="15" x14ac:dyDescent="0.25">
      <c r="H5368" s="107" t="s">
        <v>15586</v>
      </c>
      <c r="I5368" s="107" t="s">
        <v>15587</v>
      </c>
    </row>
    <row r="5369" spans="8:9" ht="15" x14ac:dyDescent="0.25">
      <c r="H5369" s="107" t="s">
        <v>15588</v>
      </c>
      <c r="I5369" s="107" t="s">
        <v>15589</v>
      </c>
    </row>
    <row r="5370" spans="8:9" ht="15" x14ac:dyDescent="0.25">
      <c r="H5370" s="107" t="s">
        <v>15590</v>
      </c>
      <c r="I5370" s="107" t="s">
        <v>15591</v>
      </c>
    </row>
    <row r="5371" spans="8:9" ht="15" x14ac:dyDescent="0.25">
      <c r="H5371" s="107" t="s">
        <v>15592</v>
      </c>
      <c r="I5371" s="107" t="s">
        <v>15593</v>
      </c>
    </row>
    <row r="5372" spans="8:9" ht="15" x14ac:dyDescent="0.25">
      <c r="H5372" s="107" t="s">
        <v>15594</v>
      </c>
      <c r="I5372" s="107" t="s">
        <v>15595</v>
      </c>
    </row>
    <row r="5373" spans="8:9" ht="15" x14ac:dyDescent="0.25">
      <c r="H5373" s="107" t="s">
        <v>15596</v>
      </c>
      <c r="I5373" s="107" t="s">
        <v>15597</v>
      </c>
    </row>
    <row r="5374" spans="8:9" ht="15" x14ac:dyDescent="0.25">
      <c r="H5374" s="107" t="s">
        <v>15598</v>
      </c>
      <c r="I5374" s="107" t="s">
        <v>15599</v>
      </c>
    </row>
    <row r="5375" spans="8:9" ht="15" x14ac:dyDescent="0.25">
      <c r="H5375" s="107" t="s">
        <v>15600</v>
      </c>
      <c r="I5375" s="107" t="s">
        <v>15601</v>
      </c>
    </row>
    <row r="5376" spans="8:9" ht="15" x14ac:dyDescent="0.25">
      <c r="H5376" s="107" t="s">
        <v>15602</v>
      </c>
      <c r="I5376" s="107" t="s">
        <v>15603</v>
      </c>
    </row>
    <row r="5377" spans="8:9" ht="15" x14ac:dyDescent="0.25">
      <c r="H5377" s="107" t="s">
        <v>15604</v>
      </c>
      <c r="I5377" s="107" t="s">
        <v>15605</v>
      </c>
    </row>
    <row r="5378" spans="8:9" ht="15" x14ac:dyDescent="0.25">
      <c r="H5378" s="107" t="s">
        <v>15606</v>
      </c>
      <c r="I5378" s="107" t="s">
        <v>15607</v>
      </c>
    </row>
    <row r="5379" spans="8:9" ht="15" x14ac:dyDescent="0.25">
      <c r="H5379" s="107" t="s">
        <v>15608</v>
      </c>
      <c r="I5379" s="107" t="s">
        <v>15609</v>
      </c>
    </row>
    <row r="5380" spans="8:9" ht="15" x14ac:dyDescent="0.25">
      <c r="H5380" s="107" t="s">
        <v>15610</v>
      </c>
      <c r="I5380" s="107" t="s">
        <v>15611</v>
      </c>
    </row>
    <row r="5381" spans="8:9" ht="15" x14ac:dyDescent="0.25">
      <c r="H5381" s="107" t="s">
        <v>15612</v>
      </c>
      <c r="I5381" s="107" t="s">
        <v>15613</v>
      </c>
    </row>
    <row r="5382" spans="8:9" ht="15" x14ac:dyDescent="0.25">
      <c r="H5382" s="107" t="s">
        <v>15614</v>
      </c>
      <c r="I5382" s="107" t="s">
        <v>15615</v>
      </c>
    </row>
    <row r="5383" spans="8:9" ht="15" x14ac:dyDescent="0.25">
      <c r="H5383" s="107" t="s">
        <v>15616</v>
      </c>
      <c r="I5383" s="107" t="s">
        <v>15617</v>
      </c>
    </row>
    <row r="5384" spans="8:9" ht="15" x14ac:dyDescent="0.25">
      <c r="H5384" s="107" t="s">
        <v>15618</v>
      </c>
      <c r="I5384" s="107" t="s">
        <v>15619</v>
      </c>
    </row>
    <row r="5385" spans="8:9" ht="15" x14ac:dyDescent="0.25">
      <c r="H5385" s="107" t="s">
        <v>15620</v>
      </c>
      <c r="I5385" s="107" t="s">
        <v>15621</v>
      </c>
    </row>
    <row r="5386" spans="8:9" ht="15" x14ac:dyDescent="0.25">
      <c r="H5386" s="107" t="s">
        <v>15622</v>
      </c>
      <c r="I5386" s="107" t="s">
        <v>15623</v>
      </c>
    </row>
    <row r="5387" spans="8:9" ht="15" x14ac:dyDescent="0.25">
      <c r="H5387" s="107" t="s">
        <v>15624</v>
      </c>
      <c r="I5387" s="107" t="s">
        <v>15625</v>
      </c>
    </row>
    <row r="5388" spans="8:9" ht="15" x14ac:dyDescent="0.25">
      <c r="H5388" s="107" t="s">
        <v>15626</v>
      </c>
      <c r="I5388" s="107" t="s">
        <v>15627</v>
      </c>
    </row>
    <row r="5389" spans="8:9" ht="15" x14ac:dyDescent="0.25">
      <c r="H5389" s="107" t="s">
        <v>15628</v>
      </c>
      <c r="I5389" s="107" t="s">
        <v>15629</v>
      </c>
    </row>
    <row r="5390" spans="8:9" ht="15" x14ac:dyDescent="0.25">
      <c r="H5390" s="107" t="s">
        <v>15630</v>
      </c>
      <c r="I5390" s="107" t="s">
        <v>15631</v>
      </c>
    </row>
    <row r="5391" spans="8:9" ht="15" x14ac:dyDescent="0.25">
      <c r="H5391" s="107" t="s">
        <v>15632</v>
      </c>
      <c r="I5391" s="107" t="s">
        <v>15633</v>
      </c>
    </row>
    <row r="5392" spans="8:9" ht="15" x14ac:dyDescent="0.25">
      <c r="H5392" s="107" t="s">
        <v>15634</v>
      </c>
      <c r="I5392" s="107" t="s">
        <v>15635</v>
      </c>
    </row>
    <row r="5393" spans="8:9" ht="15" x14ac:dyDescent="0.25">
      <c r="H5393" s="107" t="s">
        <v>15636</v>
      </c>
      <c r="I5393" s="107" t="s">
        <v>15637</v>
      </c>
    </row>
    <row r="5394" spans="8:9" ht="15" x14ac:dyDescent="0.25">
      <c r="H5394" s="107" t="s">
        <v>15638</v>
      </c>
      <c r="I5394" s="107" t="s">
        <v>15639</v>
      </c>
    </row>
    <row r="5395" spans="8:9" ht="15" x14ac:dyDescent="0.25">
      <c r="H5395" s="107" t="s">
        <v>15640</v>
      </c>
      <c r="I5395" s="107" t="s">
        <v>15641</v>
      </c>
    </row>
    <row r="5396" spans="8:9" ht="15" x14ac:dyDescent="0.25">
      <c r="H5396" s="107" t="s">
        <v>15642</v>
      </c>
      <c r="I5396" s="107" t="s">
        <v>15643</v>
      </c>
    </row>
    <row r="5397" spans="8:9" ht="15" x14ac:dyDescent="0.25">
      <c r="H5397" s="107" t="s">
        <v>15644</v>
      </c>
      <c r="I5397" s="107" t="s">
        <v>15645</v>
      </c>
    </row>
    <row r="5398" spans="8:9" ht="15" x14ac:dyDescent="0.25">
      <c r="H5398" s="107" t="s">
        <v>15646</v>
      </c>
      <c r="I5398" s="107" t="s">
        <v>15647</v>
      </c>
    </row>
    <row r="5399" spans="8:9" ht="15" x14ac:dyDescent="0.25">
      <c r="H5399" s="107" t="s">
        <v>15648</v>
      </c>
      <c r="I5399" s="107" t="s">
        <v>15649</v>
      </c>
    </row>
    <row r="5400" spans="8:9" ht="15" x14ac:dyDescent="0.25">
      <c r="H5400" s="107" t="s">
        <v>15650</v>
      </c>
      <c r="I5400" s="107" t="s">
        <v>15651</v>
      </c>
    </row>
    <row r="5401" spans="8:9" ht="15" x14ac:dyDescent="0.25">
      <c r="H5401" s="107" t="s">
        <v>15652</v>
      </c>
      <c r="I5401" s="107" t="s">
        <v>15653</v>
      </c>
    </row>
    <row r="5402" spans="8:9" ht="15" x14ac:dyDescent="0.25">
      <c r="H5402" s="107" t="s">
        <v>12087</v>
      </c>
      <c r="I5402" s="107" t="s">
        <v>15655</v>
      </c>
    </row>
    <row r="5403" spans="8:9" ht="15" x14ac:dyDescent="0.25">
      <c r="H5403" s="107" t="s">
        <v>12088</v>
      </c>
      <c r="I5403" s="107" t="s">
        <v>15656</v>
      </c>
    </row>
    <row r="5404" spans="8:9" ht="15" x14ac:dyDescent="0.25">
      <c r="H5404" s="107" t="s">
        <v>12089</v>
      </c>
      <c r="I5404" s="107" t="s">
        <v>15657</v>
      </c>
    </row>
    <row r="5405" spans="8:9" ht="15" x14ac:dyDescent="0.25">
      <c r="H5405" s="107" t="s">
        <v>12090</v>
      </c>
      <c r="I5405" s="107" t="s">
        <v>15658</v>
      </c>
    </row>
    <row r="5406" spans="8:9" ht="15" x14ac:dyDescent="0.25">
      <c r="H5406" s="107" t="s">
        <v>12091</v>
      </c>
      <c r="I5406" s="107" t="s">
        <v>15659</v>
      </c>
    </row>
    <row r="5407" spans="8:9" ht="15" x14ac:dyDescent="0.25">
      <c r="H5407" s="107" t="s">
        <v>12092</v>
      </c>
      <c r="I5407" s="107" t="s">
        <v>15660</v>
      </c>
    </row>
    <row r="5408" spans="8:9" ht="15" x14ac:dyDescent="0.25">
      <c r="H5408" s="107" t="s">
        <v>12093</v>
      </c>
      <c r="I5408" s="107" t="s">
        <v>15661</v>
      </c>
    </row>
    <row r="5409" spans="8:9" ht="15" x14ac:dyDescent="0.25">
      <c r="H5409" s="107" t="s">
        <v>12094</v>
      </c>
      <c r="I5409" s="107" t="s">
        <v>15662</v>
      </c>
    </row>
    <row r="5410" spans="8:9" ht="15" x14ac:dyDescent="0.25">
      <c r="H5410" s="107" t="s">
        <v>12095</v>
      </c>
      <c r="I5410" s="107" t="s">
        <v>15663</v>
      </c>
    </row>
    <row r="5411" spans="8:9" ht="15" x14ac:dyDescent="0.25">
      <c r="H5411" s="107" t="s">
        <v>12096</v>
      </c>
      <c r="I5411" s="107" t="s">
        <v>15664</v>
      </c>
    </row>
    <row r="5412" spans="8:9" ht="15" x14ac:dyDescent="0.25">
      <c r="H5412" s="107" t="s">
        <v>12097</v>
      </c>
      <c r="I5412" s="107" t="s">
        <v>15665</v>
      </c>
    </row>
    <row r="5413" spans="8:9" ht="15" x14ac:dyDescent="0.25">
      <c r="H5413" s="107" t="s">
        <v>15666</v>
      </c>
      <c r="I5413" s="107" t="s">
        <v>15667</v>
      </c>
    </row>
    <row r="5414" spans="8:9" ht="15" x14ac:dyDescent="0.25">
      <c r="H5414" s="107" t="s">
        <v>15668</v>
      </c>
      <c r="I5414" s="107" t="s">
        <v>15669</v>
      </c>
    </row>
    <row r="5415" spans="8:9" ht="15" x14ac:dyDescent="0.25">
      <c r="H5415" s="107" t="s">
        <v>15670</v>
      </c>
      <c r="I5415" s="107" t="s">
        <v>15671</v>
      </c>
    </row>
    <row r="5416" spans="8:9" ht="15" x14ac:dyDescent="0.25">
      <c r="H5416" s="107" t="s">
        <v>15672</v>
      </c>
      <c r="I5416" s="107" t="s">
        <v>15673</v>
      </c>
    </row>
    <row r="5417" spans="8:9" ht="15" x14ac:dyDescent="0.25">
      <c r="H5417" s="107" t="s">
        <v>15674</v>
      </c>
      <c r="I5417" s="107" t="s">
        <v>15675</v>
      </c>
    </row>
    <row r="5418" spans="8:9" ht="15" x14ac:dyDescent="0.25">
      <c r="H5418" s="107" t="s">
        <v>15676</v>
      </c>
      <c r="I5418" s="107" t="s">
        <v>15677</v>
      </c>
    </row>
    <row r="5419" spans="8:9" ht="15" x14ac:dyDescent="0.25">
      <c r="H5419" s="107" t="s">
        <v>6424</v>
      </c>
      <c r="I5419" s="107" t="s">
        <v>15678</v>
      </c>
    </row>
    <row r="5420" spans="8:9" ht="15" x14ac:dyDescent="0.25">
      <c r="H5420" s="107" t="s">
        <v>6425</v>
      </c>
      <c r="I5420" s="107" t="s">
        <v>15679</v>
      </c>
    </row>
    <row r="5421" spans="8:9" ht="15" x14ac:dyDescent="0.25">
      <c r="H5421" s="107" t="s">
        <v>6426</v>
      </c>
      <c r="I5421" s="107" t="s">
        <v>15680</v>
      </c>
    </row>
    <row r="5422" spans="8:9" ht="15" x14ac:dyDescent="0.25">
      <c r="H5422" s="107" t="s">
        <v>6427</v>
      </c>
      <c r="I5422" s="107" t="s">
        <v>15681</v>
      </c>
    </row>
    <row r="5423" spans="8:9" ht="15" x14ac:dyDescent="0.25">
      <c r="H5423" s="107" t="s">
        <v>6428</v>
      </c>
      <c r="I5423" s="107" t="s">
        <v>15682</v>
      </c>
    </row>
    <row r="5424" spans="8:9" ht="15" x14ac:dyDescent="0.25">
      <c r="H5424" s="107" t="s">
        <v>6429</v>
      </c>
      <c r="I5424" s="107" t="s">
        <v>15683</v>
      </c>
    </row>
    <row r="5425" spans="8:9" ht="15" x14ac:dyDescent="0.25">
      <c r="H5425" s="107" t="s">
        <v>6430</v>
      </c>
      <c r="I5425" s="107" t="s">
        <v>15684</v>
      </c>
    </row>
    <row r="5426" spans="8:9" ht="15" x14ac:dyDescent="0.25">
      <c r="H5426" s="107" t="s">
        <v>6431</v>
      </c>
      <c r="I5426" s="107" t="s">
        <v>6432</v>
      </c>
    </row>
    <row r="5427" spans="8:9" ht="15" x14ac:dyDescent="0.25">
      <c r="H5427" s="107" t="s">
        <v>6433</v>
      </c>
      <c r="I5427" s="107" t="s">
        <v>6434</v>
      </c>
    </row>
    <row r="5428" spans="8:9" ht="15" x14ac:dyDescent="0.25">
      <c r="H5428" s="107" t="s">
        <v>6435</v>
      </c>
      <c r="I5428" s="107" t="s">
        <v>6436</v>
      </c>
    </row>
    <row r="5429" spans="8:9" ht="15" x14ac:dyDescent="0.25">
      <c r="H5429" s="107" t="s">
        <v>6437</v>
      </c>
      <c r="I5429" s="107" t="s">
        <v>15685</v>
      </c>
    </row>
    <row r="5430" spans="8:9" ht="15" x14ac:dyDescent="0.25">
      <c r="H5430" s="107" t="s">
        <v>6438</v>
      </c>
      <c r="I5430" s="107" t="s">
        <v>15686</v>
      </c>
    </row>
    <row r="5431" spans="8:9" ht="15" x14ac:dyDescent="0.25">
      <c r="H5431" s="107" t="s">
        <v>6439</v>
      </c>
      <c r="I5431" s="107" t="s">
        <v>15687</v>
      </c>
    </row>
    <row r="5432" spans="8:9" ht="15" x14ac:dyDescent="0.25">
      <c r="H5432" s="107" t="s">
        <v>6440</v>
      </c>
      <c r="I5432" s="107" t="s">
        <v>15688</v>
      </c>
    </row>
    <row r="5433" spans="8:9" ht="15" x14ac:dyDescent="0.25">
      <c r="H5433" s="107" t="s">
        <v>6441</v>
      </c>
      <c r="I5433" s="107" t="s">
        <v>15689</v>
      </c>
    </row>
    <row r="5434" spans="8:9" ht="15" x14ac:dyDescent="0.25">
      <c r="H5434" s="107" t="s">
        <v>6442</v>
      </c>
      <c r="I5434" s="107" t="s">
        <v>15690</v>
      </c>
    </row>
    <row r="5435" spans="8:9" ht="15" x14ac:dyDescent="0.25">
      <c r="H5435" s="107" t="s">
        <v>6443</v>
      </c>
      <c r="I5435" s="107" t="s">
        <v>15691</v>
      </c>
    </row>
    <row r="5436" spans="8:9" ht="15" x14ac:dyDescent="0.25">
      <c r="H5436" s="107" t="s">
        <v>6444</v>
      </c>
      <c r="I5436" s="107" t="s">
        <v>15692</v>
      </c>
    </row>
    <row r="5437" spans="8:9" ht="15" x14ac:dyDescent="0.25">
      <c r="H5437" s="107" t="s">
        <v>6445</v>
      </c>
      <c r="I5437" s="107" t="s">
        <v>15693</v>
      </c>
    </row>
    <row r="5438" spans="8:9" ht="15" x14ac:dyDescent="0.25">
      <c r="H5438" s="107" t="s">
        <v>6446</v>
      </c>
      <c r="I5438" s="107" t="s">
        <v>15694</v>
      </c>
    </row>
    <row r="5439" spans="8:9" ht="15" x14ac:dyDescent="0.25">
      <c r="H5439" s="107" t="s">
        <v>6447</v>
      </c>
      <c r="I5439" s="107" t="s">
        <v>15695</v>
      </c>
    </row>
    <row r="5440" spans="8:9" ht="15" x14ac:dyDescent="0.25">
      <c r="H5440" s="107" t="s">
        <v>6448</v>
      </c>
      <c r="I5440" s="107" t="s">
        <v>15696</v>
      </c>
    </row>
    <row r="5441" spans="8:9" ht="15" x14ac:dyDescent="0.25">
      <c r="H5441" s="107" t="s">
        <v>6449</v>
      </c>
      <c r="I5441" s="107" t="s">
        <v>15697</v>
      </c>
    </row>
    <row r="5442" spans="8:9" ht="15" x14ac:dyDescent="0.25">
      <c r="H5442" s="107" t="s">
        <v>6450</v>
      </c>
      <c r="I5442" s="107" t="s">
        <v>6451</v>
      </c>
    </row>
    <row r="5443" spans="8:9" ht="15" x14ac:dyDescent="0.25">
      <c r="H5443" s="107" t="s">
        <v>6452</v>
      </c>
      <c r="I5443" s="107" t="s">
        <v>15698</v>
      </c>
    </row>
    <row r="5444" spans="8:9" ht="15" x14ac:dyDescent="0.25">
      <c r="H5444" s="107" t="s">
        <v>6453</v>
      </c>
      <c r="I5444" s="107" t="s">
        <v>15699</v>
      </c>
    </row>
    <row r="5445" spans="8:9" ht="15" x14ac:dyDescent="0.25">
      <c r="H5445" s="107" t="s">
        <v>6454</v>
      </c>
      <c r="I5445" s="107" t="s">
        <v>15700</v>
      </c>
    </row>
    <row r="5446" spans="8:9" ht="15" x14ac:dyDescent="0.25">
      <c r="H5446" s="107" t="s">
        <v>6455</v>
      </c>
      <c r="I5446" s="107" t="s">
        <v>23282</v>
      </c>
    </row>
    <row r="5447" spans="8:9" ht="15" x14ac:dyDescent="0.25">
      <c r="H5447" s="107" t="s">
        <v>12098</v>
      </c>
      <c r="I5447" s="107" t="s">
        <v>23283</v>
      </c>
    </row>
    <row r="5448" spans="8:9" ht="15" x14ac:dyDescent="0.25">
      <c r="H5448" s="107" t="s">
        <v>6456</v>
      </c>
      <c r="I5448" s="107" t="s">
        <v>15703</v>
      </c>
    </row>
    <row r="5449" spans="8:9" ht="15" x14ac:dyDescent="0.25">
      <c r="H5449" s="107" t="s">
        <v>6457</v>
      </c>
      <c r="I5449" s="107" t="s">
        <v>23284</v>
      </c>
    </row>
    <row r="5450" spans="8:9" ht="15" x14ac:dyDescent="0.25">
      <c r="H5450" s="107" t="s">
        <v>6458</v>
      </c>
      <c r="I5450" s="107" t="s">
        <v>15703</v>
      </c>
    </row>
    <row r="5451" spans="8:9" ht="15" x14ac:dyDescent="0.25">
      <c r="H5451" s="107" t="s">
        <v>6459</v>
      </c>
      <c r="I5451" s="107" t="s">
        <v>15704</v>
      </c>
    </row>
    <row r="5452" spans="8:9" ht="15" x14ac:dyDescent="0.25">
      <c r="H5452" s="107" t="s">
        <v>6460</v>
      </c>
      <c r="I5452" s="107" t="s">
        <v>15705</v>
      </c>
    </row>
    <row r="5453" spans="8:9" ht="15" x14ac:dyDescent="0.25">
      <c r="H5453" s="107" t="s">
        <v>6461</v>
      </c>
      <c r="I5453" s="107" t="s">
        <v>15703</v>
      </c>
    </row>
    <row r="5454" spans="8:9" ht="15" x14ac:dyDescent="0.25">
      <c r="H5454" s="107" t="s">
        <v>6462</v>
      </c>
      <c r="I5454" s="107" t="s">
        <v>15706</v>
      </c>
    </row>
    <row r="5455" spans="8:9" ht="15" x14ac:dyDescent="0.25">
      <c r="H5455" s="107" t="s">
        <v>24337</v>
      </c>
      <c r="I5455" s="107" t="s">
        <v>24338</v>
      </c>
    </row>
    <row r="5456" spans="8:9" ht="15" x14ac:dyDescent="0.25">
      <c r="H5456" s="107" t="s">
        <v>12099</v>
      </c>
      <c r="I5456" s="107" t="s">
        <v>15707</v>
      </c>
    </row>
    <row r="5457" spans="8:9" ht="15" x14ac:dyDescent="0.25">
      <c r="H5457" s="107" t="s">
        <v>6463</v>
      </c>
      <c r="I5457" s="107" t="s">
        <v>6464</v>
      </c>
    </row>
    <row r="5458" spans="8:9" ht="15" x14ac:dyDescent="0.25">
      <c r="H5458" s="107" t="s">
        <v>6465</v>
      </c>
      <c r="I5458" s="107" t="s">
        <v>6466</v>
      </c>
    </row>
    <row r="5459" spans="8:9" ht="15" x14ac:dyDescent="0.25">
      <c r="H5459" s="107" t="s">
        <v>6467</v>
      </c>
      <c r="I5459" s="107" t="s">
        <v>6468</v>
      </c>
    </row>
    <row r="5460" spans="8:9" ht="15" x14ac:dyDescent="0.25">
      <c r="H5460" s="107" t="s">
        <v>6469</v>
      </c>
      <c r="I5460" s="107" t="s">
        <v>6470</v>
      </c>
    </row>
    <row r="5461" spans="8:9" ht="15" x14ac:dyDescent="0.25">
      <c r="H5461" s="107" t="s">
        <v>6471</v>
      </c>
      <c r="I5461" s="107" t="s">
        <v>6472</v>
      </c>
    </row>
    <row r="5462" spans="8:9" ht="15" x14ac:dyDescent="0.25">
      <c r="H5462" s="107" t="s">
        <v>6473</v>
      </c>
      <c r="I5462" s="107" t="s">
        <v>6474</v>
      </c>
    </row>
    <row r="5463" spans="8:9" ht="15" x14ac:dyDescent="0.25">
      <c r="H5463" s="107" t="s">
        <v>6475</v>
      </c>
      <c r="I5463" s="107" t="s">
        <v>6476</v>
      </c>
    </row>
    <row r="5464" spans="8:9" ht="15" x14ac:dyDescent="0.25">
      <c r="H5464" s="107" t="s">
        <v>6477</v>
      </c>
      <c r="I5464" s="107" t="s">
        <v>6478</v>
      </c>
    </row>
    <row r="5465" spans="8:9" ht="15" x14ac:dyDescent="0.25">
      <c r="H5465" s="107" t="s">
        <v>6479</v>
      </c>
      <c r="I5465" s="107" t="s">
        <v>6480</v>
      </c>
    </row>
    <row r="5466" spans="8:9" ht="15" x14ac:dyDescent="0.25">
      <c r="H5466" s="107" t="s">
        <v>6481</v>
      </c>
      <c r="I5466" s="107" t="s">
        <v>6482</v>
      </c>
    </row>
    <row r="5467" spans="8:9" ht="15" x14ac:dyDescent="0.25">
      <c r="H5467" s="107" t="s">
        <v>6483</v>
      </c>
      <c r="I5467" s="107" t="s">
        <v>6484</v>
      </c>
    </row>
    <row r="5468" spans="8:9" ht="15" x14ac:dyDescent="0.25">
      <c r="H5468" s="107" t="s">
        <v>6485</v>
      </c>
      <c r="I5468" s="107" t="s">
        <v>6486</v>
      </c>
    </row>
    <row r="5469" spans="8:9" ht="15" x14ac:dyDescent="0.25">
      <c r="H5469" s="107" t="s">
        <v>6487</v>
      </c>
      <c r="I5469" s="107" t="s">
        <v>6488</v>
      </c>
    </row>
    <row r="5470" spans="8:9" ht="15" x14ac:dyDescent="0.25">
      <c r="H5470" s="107" t="s">
        <v>6489</v>
      </c>
      <c r="I5470" s="107" t="s">
        <v>6490</v>
      </c>
    </row>
    <row r="5471" spans="8:9" ht="15" x14ac:dyDescent="0.25">
      <c r="H5471" s="107" t="s">
        <v>6491</v>
      </c>
      <c r="I5471" s="107" t="s">
        <v>6492</v>
      </c>
    </row>
    <row r="5472" spans="8:9" ht="15" x14ac:dyDescent="0.25">
      <c r="H5472" s="107" t="s">
        <v>6493</v>
      </c>
      <c r="I5472" s="107" t="s">
        <v>6494</v>
      </c>
    </row>
    <row r="5473" spans="8:9" ht="15" x14ac:dyDescent="0.25">
      <c r="H5473" s="107" t="s">
        <v>6495</v>
      </c>
      <c r="I5473" s="107" t="s">
        <v>6496</v>
      </c>
    </row>
    <row r="5474" spans="8:9" ht="15" x14ac:dyDescent="0.25">
      <c r="H5474" s="107" t="s">
        <v>6497</v>
      </c>
      <c r="I5474" s="107" t="s">
        <v>6498</v>
      </c>
    </row>
    <row r="5475" spans="8:9" ht="15" x14ac:dyDescent="0.25">
      <c r="H5475" s="107" t="s">
        <v>6499</v>
      </c>
      <c r="I5475" s="107" t="s">
        <v>6500</v>
      </c>
    </row>
    <row r="5476" spans="8:9" ht="15" x14ac:dyDescent="0.25">
      <c r="H5476" s="107" t="s">
        <v>6501</v>
      </c>
      <c r="I5476" s="107" t="s">
        <v>6502</v>
      </c>
    </row>
    <row r="5477" spans="8:9" ht="15" x14ac:dyDescent="0.25">
      <c r="H5477" s="107" t="s">
        <v>6503</v>
      </c>
      <c r="I5477" s="107" t="s">
        <v>6504</v>
      </c>
    </row>
    <row r="5478" spans="8:9" ht="15" x14ac:dyDescent="0.25">
      <c r="H5478" s="107" t="s">
        <v>6505</v>
      </c>
      <c r="I5478" s="107" t="s">
        <v>6506</v>
      </c>
    </row>
    <row r="5479" spans="8:9" ht="15" x14ac:dyDescent="0.25">
      <c r="H5479" s="107" t="s">
        <v>6507</v>
      </c>
      <c r="I5479" s="107" t="s">
        <v>6508</v>
      </c>
    </row>
    <row r="5480" spans="8:9" ht="15" x14ac:dyDescent="0.25">
      <c r="H5480" s="107" t="s">
        <v>6509</v>
      </c>
      <c r="I5480" s="107" t="s">
        <v>6510</v>
      </c>
    </row>
    <row r="5481" spans="8:9" ht="15" x14ac:dyDescent="0.25">
      <c r="H5481" s="107" t="s">
        <v>6511</v>
      </c>
      <c r="I5481" s="107" t="s">
        <v>6510</v>
      </c>
    </row>
    <row r="5482" spans="8:9" ht="15" x14ac:dyDescent="0.25">
      <c r="H5482" s="107" t="s">
        <v>6512</v>
      </c>
      <c r="I5482" s="107" t="s">
        <v>6513</v>
      </c>
    </row>
    <row r="5483" spans="8:9" ht="15" x14ac:dyDescent="0.25">
      <c r="H5483" s="107" t="s">
        <v>6514</v>
      </c>
      <c r="I5483" s="107" t="s">
        <v>6515</v>
      </c>
    </row>
    <row r="5484" spans="8:9" ht="15" x14ac:dyDescent="0.25">
      <c r="H5484" s="107" t="s">
        <v>6516</v>
      </c>
      <c r="I5484" s="107" t="s">
        <v>6517</v>
      </c>
    </row>
    <row r="5485" spans="8:9" ht="15" x14ac:dyDescent="0.25">
      <c r="H5485" s="107" t="s">
        <v>6518</v>
      </c>
      <c r="I5485" s="107" t="s">
        <v>6519</v>
      </c>
    </row>
    <row r="5486" spans="8:9" ht="15" x14ac:dyDescent="0.25">
      <c r="H5486" s="107" t="s">
        <v>6520</v>
      </c>
      <c r="I5486" s="107" t="s">
        <v>6521</v>
      </c>
    </row>
    <row r="5487" spans="8:9" ht="15" x14ac:dyDescent="0.25">
      <c r="H5487" s="107" t="s">
        <v>6522</v>
      </c>
      <c r="I5487" s="107" t="s">
        <v>6523</v>
      </c>
    </row>
    <row r="5488" spans="8:9" ht="15" x14ac:dyDescent="0.25">
      <c r="H5488" s="107" t="s">
        <v>6524</v>
      </c>
      <c r="I5488" s="107" t="s">
        <v>6525</v>
      </c>
    </row>
    <row r="5489" spans="8:9" ht="15" x14ac:dyDescent="0.25">
      <c r="H5489" s="107" t="s">
        <v>6526</v>
      </c>
      <c r="I5489" s="107" t="s">
        <v>6527</v>
      </c>
    </row>
    <row r="5490" spans="8:9" ht="15" x14ac:dyDescent="0.25">
      <c r="H5490" s="107" t="s">
        <v>6528</v>
      </c>
      <c r="I5490" s="107" t="s">
        <v>6529</v>
      </c>
    </row>
    <row r="5491" spans="8:9" ht="15" x14ac:dyDescent="0.25">
      <c r="H5491" s="107" t="s">
        <v>6530</v>
      </c>
      <c r="I5491" s="107" t="s">
        <v>6531</v>
      </c>
    </row>
    <row r="5492" spans="8:9" ht="15" x14ac:dyDescent="0.25">
      <c r="H5492" s="107" t="s">
        <v>6532</v>
      </c>
      <c r="I5492" s="107" t="s">
        <v>6533</v>
      </c>
    </row>
    <row r="5493" spans="8:9" ht="15" x14ac:dyDescent="0.25">
      <c r="H5493" s="107" t="s">
        <v>6534</v>
      </c>
      <c r="I5493" s="107" t="s">
        <v>6535</v>
      </c>
    </row>
    <row r="5494" spans="8:9" ht="15" x14ac:dyDescent="0.25">
      <c r="H5494" s="107" t="s">
        <v>6536</v>
      </c>
      <c r="I5494" s="107" t="s">
        <v>6537</v>
      </c>
    </row>
    <row r="5495" spans="8:9" ht="15" x14ac:dyDescent="0.25">
      <c r="H5495" s="107" t="s">
        <v>6538</v>
      </c>
      <c r="I5495" s="107" t="s">
        <v>6539</v>
      </c>
    </row>
    <row r="5496" spans="8:9" ht="15" x14ac:dyDescent="0.25">
      <c r="H5496" s="107" t="s">
        <v>6540</v>
      </c>
      <c r="I5496" s="107" t="s">
        <v>6541</v>
      </c>
    </row>
    <row r="5497" spans="8:9" ht="15" x14ac:dyDescent="0.25">
      <c r="H5497" s="107" t="s">
        <v>6542</v>
      </c>
      <c r="I5497" s="107" t="s">
        <v>6543</v>
      </c>
    </row>
    <row r="5498" spans="8:9" ht="15" x14ac:dyDescent="0.25">
      <c r="H5498" s="107" t="s">
        <v>6544</v>
      </c>
      <c r="I5498" s="107" t="s">
        <v>6545</v>
      </c>
    </row>
    <row r="5499" spans="8:9" ht="15" x14ac:dyDescent="0.25">
      <c r="H5499" s="107" t="s">
        <v>6546</v>
      </c>
      <c r="I5499" s="107" t="s">
        <v>6547</v>
      </c>
    </row>
    <row r="5500" spans="8:9" ht="15" x14ac:dyDescent="0.25">
      <c r="H5500" s="107" t="s">
        <v>6548</v>
      </c>
      <c r="I5500" s="107" t="s">
        <v>6549</v>
      </c>
    </row>
    <row r="5501" spans="8:9" ht="15" x14ac:dyDescent="0.25">
      <c r="H5501" s="107" t="s">
        <v>6550</v>
      </c>
      <c r="I5501" s="107" t="s">
        <v>6551</v>
      </c>
    </row>
    <row r="5502" spans="8:9" ht="15" x14ac:dyDescent="0.25">
      <c r="H5502" s="107" t="s">
        <v>6552</v>
      </c>
      <c r="I5502" s="107" t="s">
        <v>6553</v>
      </c>
    </row>
    <row r="5503" spans="8:9" ht="15" x14ac:dyDescent="0.25">
      <c r="H5503" s="107" t="s">
        <v>6554</v>
      </c>
      <c r="I5503" s="107" t="s">
        <v>6555</v>
      </c>
    </row>
    <row r="5504" spans="8:9" ht="15" x14ac:dyDescent="0.25">
      <c r="H5504" s="107" t="s">
        <v>6556</v>
      </c>
      <c r="I5504" s="107" t="s">
        <v>6084</v>
      </c>
    </row>
    <row r="5505" spans="8:9" ht="15" x14ac:dyDescent="0.25">
      <c r="H5505" s="107" t="s">
        <v>6557</v>
      </c>
      <c r="I5505" s="107" t="s">
        <v>6558</v>
      </c>
    </row>
    <row r="5506" spans="8:9" ht="15" x14ac:dyDescent="0.25">
      <c r="H5506" s="107" t="s">
        <v>6559</v>
      </c>
      <c r="I5506" s="107" t="s">
        <v>6560</v>
      </c>
    </row>
    <row r="5507" spans="8:9" ht="15" x14ac:dyDescent="0.25">
      <c r="H5507" s="107" t="s">
        <v>6561</v>
      </c>
      <c r="I5507" s="107" t="s">
        <v>6562</v>
      </c>
    </row>
    <row r="5508" spans="8:9" ht="15" x14ac:dyDescent="0.25">
      <c r="H5508" s="107" t="s">
        <v>6563</v>
      </c>
      <c r="I5508" s="107" t="s">
        <v>6564</v>
      </c>
    </row>
    <row r="5509" spans="8:9" ht="15" x14ac:dyDescent="0.25">
      <c r="H5509" s="107" t="s">
        <v>6565</v>
      </c>
      <c r="I5509" s="107" t="s">
        <v>6566</v>
      </c>
    </row>
    <row r="5510" spans="8:9" ht="15" x14ac:dyDescent="0.25">
      <c r="H5510" s="107" t="s">
        <v>6567</v>
      </c>
      <c r="I5510" s="107" t="s">
        <v>6568</v>
      </c>
    </row>
    <row r="5511" spans="8:9" ht="15" x14ac:dyDescent="0.25">
      <c r="H5511" s="107" t="s">
        <v>6569</v>
      </c>
      <c r="I5511" s="107" t="s">
        <v>6570</v>
      </c>
    </row>
    <row r="5512" spans="8:9" ht="15" x14ac:dyDescent="0.25">
      <c r="H5512" s="107" t="s">
        <v>6571</v>
      </c>
      <c r="I5512" s="107" t="s">
        <v>6572</v>
      </c>
    </row>
    <row r="5513" spans="8:9" ht="15" x14ac:dyDescent="0.25">
      <c r="H5513" s="107" t="s">
        <v>6573</v>
      </c>
      <c r="I5513" s="107" t="s">
        <v>6574</v>
      </c>
    </row>
    <row r="5514" spans="8:9" ht="15" x14ac:dyDescent="0.25">
      <c r="H5514" s="107" t="s">
        <v>6575</v>
      </c>
      <c r="I5514" s="107" t="s">
        <v>6576</v>
      </c>
    </row>
    <row r="5515" spans="8:9" ht="15" x14ac:dyDescent="0.25">
      <c r="H5515" s="107" t="s">
        <v>6577</v>
      </c>
      <c r="I5515" s="107" t="s">
        <v>6578</v>
      </c>
    </row>
    <row r="5516" spans="8:9" ht="15" x14ac:dyDescent="0.25">
      <c r="H5516" s="107" t="s">
        <v>6579</v>
      </c>
      <c r="I5516" s="107" t="s">
        <v>6580</v>
      </c>
    </row>
    <row r="5517" spans="8:9" ht="15" x14ac:dyDescent="0.25">
      <c r="H5517" s="107" t="s">
        <v>6581</v>
      </c>
      <c r="I5517" s="107" t="s">
        <v>6582</v>
      </c>
    </row>
    <row r="5518" spans="8:9" ht="15" x14ac:dyDescent="0.25">
      <c r="H5518" s="107" t="s">
        <v>6583</v>
      </c>
      <c r="I5518" s="107" t="s">
        <v>6584</v>
      </c>
    </row>
    <row r="5519" spans="8:9" ht="15" x14ac:dyDescent="0.25">
      <c r="H5519" s="107" t="s">
        <v>6585</v>
      </c>
      <c r="I5519" s="107" t="s">
        <v>6586</v>
      </c>
    </row>
    <row r="5520" spans="8:9" ht="15" x14ac:dyDescent="0.25">
      <c r="H5520" s="107" t="s">
        <v>6587</v>
      </c>
      <c r="I5520" s="107" t="s">
        <v>6588</v>
      </c>
    </row>
    <row r="5521" spans="8:9" ht="15" x14ac:dyDescent="0.25">
      <c r="H5521" s="107" t="s">
        <v>6589</v>
      </c>
      <c r="I5521" s="107" t="s">
        <v>6590</v>
      </c>
    </row>
    <row r="5522" spans="8:9" ht="15" x14ac:dyDescent="0.25">
      <c r="H5522" s="107" t="s">
        <v>6591</v>
      </c>
      <c r="I5522" s="107" t="s">
        <v>6592</v>
      </c>
    </row>
    <row r="5523" spans="8:9" ht="15" x14ac:dyDescent="0.25">
      <c r="H5523" s="107" t="s">
        <v>6593</v>
      </c>
      <c r="I5523" s="107" t="s">
        <v>6594</v>
      </c>
    </row>
    <row r="5524" spans="8:9" ht="15" x14ac:dyDescent="0.25">
      <c r="H5524" s="107" t="s">
        <v>6595</v>
      </c>
      <c r="I5524" s="107" t="s">
        <v>6596</v>
      </c>
    </row>
    <row r="5525" spans="8:9" ht="15" x14ac:dyDescent="0.25">
      <c r="H5525" s="107" t="s">
        <v>6597</v>
      </c>
      <c r="I5525" s="107" t="s">
        <v>6598</v>
      </c>
    </row>
    <row r="5526" spans="8:9" ht="15" x14ac:dyDescent="0.25">
      <c r="H5526" s="107" t="s">
        <v>6599</v>
      </c>
      <c r="I5526" s="107" t="s">
        <v>6600</v>
      </c>
    </row>
    <row r="5527" spans="8:9" ht="15" x14ac:dyDescent="0.25">
      <c r="H5527" s="107" t="s">
        <v>6601</v>
      </c>
      <c r="I5527" s="107" t="s">
        <v>6602</v>
      </c>
    </row>
    <row r="5528" spans="8:9" ht="15" x14ac:dyDescent="0.25">
      <c r="H5528" s="107" t="s">
        <v>6603</v>
      </c>
      <c r="I5528" s="107" t="s">
        <v>6604</v>
      </c>
    </row>
    <row r="5529" spans="8:9" ht="15" x14ac:dyDescent="0.25">
      <c r="H5529" s="107" t="s">
        <v>6605</v>
      </c>
      <c r="I5529" s="107" t="s">
        <v>6606</v>
      </c>
    </row>
    <row r="5530" spans="8:9" ht="15" x14ac:dyDescent="0.25">
      <c r="H5530" s="107" t="s">
        <v>6607</v>
      </c>
      <c r="I5530" s="107" t="s">
        <v>6608</v>
      </c>
    </row>
    <row r="5531" spans="8:9" ht="15" x14ac:dyDescent="0.25">
      <c r="H5531" s="107" t="s">
        <v>6609</v>
      </c>
      <c r="I5531" s="107" t="s">
        <v>6610</v>
      </c>
    </row>
    <row r="5532" spans="8:9" ht="15" x14ac:dyDescent="0.25">
      <c r="H5532" s="107" t="s">
        <v>6611</v>
      </c>
      <c r="I5532" s="107" t="s">
        <v>6612</v>
      </c>
    </row>
    <row r="5533" spans="8:9" ht="15" x14ac:dyDescent="0.25">
      <c r="H5533" s="107" t="s">
        <v>6613</v>
      </c>
      <c r="I5533" s="107" t="s">
        <v>6614</v>
      </c>
    </row>
    <row r="5534" spans="8:9" ht="15" x14ac:dyDescent="0.25">
      <c r="H5534" s="107" t="s">
        <v>6615</v>
      </c>
      <c r="I5534" s="107" t="s">
        <v>6616</v>
      </c>
    </row>
    <row r="5535" spans="8:9" ht="15" x14ac:dyDescent="0.25">
      <c r="H5535" s="107" t="s">
        <v>6617</v>
      </c>
      <c r="I5535" s="107" t="s">
        <v>6618</v>
      </c>
    </row>
    <row r="5536" spans="8:9" ht="15" x14ac:dyDescent="0.25">
      <c r="H5536" s="107" t="s">
        <v>6619</v>
      </c>
      <c r="I5536" s="107" t="s">
        <v>6620</v>
      </c>
    </row>
    <row r="5537" spans="8:9" ht="15" x14ac:dyDescent="0.25">
      <c r="H5537" s="107" t="s">
        <v>6621</v>
      </c>
      <c r="I5537" s="107" t="s">
        <v>6622</v>
      </c>
    </row>
    <row r="5538" spans="8:9" ht="15" x14ac:dyDescent="0.25">
      <c r="H5538" s="107" t="s">
        <v>6623</v>
      </c>
      <c r="I5538" s="107" t="s">
        <v>6624</v>
      </c>
    </row>
    <row r="5539" spans="8:9" ht="15" x14ac:dyDescent="0.25">
      <c r="H5539" s="107" t="s">
        <v>6625</v>
      </c>
      <c r="I5539" s="107" t="s">
        <v>6626</v>
      </c>
    </row>
    <row r="5540" spans="8:9" ht="15" x14ac:dyDescent="0.25">
      <c r="H5540" s="107" t="s">
        <v>6627</v>
      </c>
      <c r="I5540" s="107" t="s">
        <v>6628</v>
      </c>
    </row>
    <row r="5541" spans="8:9" ht="15" x14ac:dyDescent="0.25">
      <c r="H5541" s="107" t="s">
        <v>6629</v>
      </c>
      <c r="I5541" s="107" t="s">
        <v>6630</v>
      </c>
    </row>
    <row r="5542" spans="8:9" ht="15" x14ac:dyDescent="0.25">
      <c r="H5542" s="107" t="s">
        <v>6631</v>
      </c>
      <c r="I5542" s="107" t="s">
        <v>6632</v>
      </c>
    </row>
    <row r="5543" spans="8:9" ht="15" x14ac:dyDescent="0.25">
      <c r="H5543" s="107" t="s">
        <v>6633</v>
      </c>
      <c r="I5543" s="107" t="s">
        <v>6634</v>
      </c>
    </row>
    <row r="5544" spans="8:9" ht="15" x14ac:dyDescent="0.25">
      <c r="H5544" s="107" t="s">
        <v>6635</v>
      </c>
      <c r="I5544" s="107" t="s">
        <v>6636</v>
      </c>
    </row>
    <row r="5545" spans="8:9" ht="15" x14ac:dyDescent="0.25">
      <c r="H5545" s="107" t="s">
        <v>6637</v>
      </c>
      <c r="I5545" s="107" t="s">
        <v>6638</v>
      </c>
    </row>
    <row r="5546" spans="8:9" ht="15" x14ac:dyDescent="0.25">
      <c r="H5546" s="107" t="s">
        <v>6639</v>
      </c>
      <c r="I5546" s="107" t="s">
        <v>6640</v>
      </c>
    </row>
    <row r="5547" spans="8:9" ht="15" x14ac:dyDescent="0.25">
      <c r="H5547" s="107" t="s">
        <v>6641</v>
      </c>
      <c r="I5547" s="107" t="s">
        <v>6642</v>
      </c>
    </row>
    <row r="5548" spans="8:9" ht="15" x14ac:dyDescent="0.25">
      <c r="H5548" s="107" t="s">
        <v>6643</v>
      </c>
      <c r="I5548" s="107" t="s">
        <v>6644</v>
      </c>
    </row>
    <row r="5549" spans="8:9" ht="15" x14ac:dyDescent="0.25">
      <c r="H5549" s="107" t="s">
        <v>6645</v>
      </c>
      <c r="I5549" s="107" t="s">
        <v>6646</v>
      </c>
    </row>
    <row r="5550" spans="8:9" ht="15" x14ac:dyDescent="0.25">
      <c r="H5550" s="107" t="s">
        <v>6647</v>
      </c>
      <c r="I5550" s="107" t="s">
        <v>6648</v>
      </c>
    </row>
    <row r="5551" spans="8:9" ht="15" x14ac:dyDescent="0.25">
      <c r="H5551" s="107" t="s">
        <v>6649</v>
      </c>
      <c r="I5551" s="107" t="s">
        <v>6650</v>
      </c>
    </row>
    <row r="5552" spans="8:9" ht="15" x14ac:dyDescent="0.25">
      <c r="H5552" s="107" t="s">
        <v>6651</v>
      </c>
      <c r="I5552" s="107" t="s">
        <v>6652</v>
      </c>
    </row>
    <row r="5553" spans="8:9" ht="15" x14ac:dyDescent="0.25">
      <c r="H5553" s="107" t="s">
        <v>6653</v>
      </c>
      <c r="I5553" s="107" t="s">
        <v>6654</v>
      </c>
    </row>
    <row r="5554" spans="8:9" ht="15" x14ac:dyDescent="0.25">
      <c r="H5554" s="107" t="s">
        <v>6655</v>
      </c>
      <c r="I5554" s="107" t="s">
        <v>6656</v>
      </c>
    </row>
    <row r="5555" spans="8:9" ht="15" x14ac:dyDescent="0.25">
      <c r="H5555" s="107" t="s">
        <v>6657</v>
      </c>
      <c r="I5555" s="107" t="s">
        <v>6658</v>
      </c>
    </row>
    <row r="5556" spans="8:9" ht="15" x14ac:dyDescent="0.25">
      <c r="H5556" s="107" t="s">
        <v>6659</v>
      </c>
      <c r="I5556" s="107" t="s">
        <v>6660</v>
      </c>
    </row>
    <row r="5557" spans="8:9" ht="15" x14ac:dyDescent="0.25">
      <c r="H5557" s="107" t="s">
        <v>6661</v>
      </c>
      <c r="I5557" s="107" t="s">
        <v>6662</v>
      </c>
    </row>
    <row r="5558" spans="8:9" ht="15" x14ac:dyDescent="0.25">
      <c r="H5558" s="107" t="s">
        <v>6663</v>
      </c>
      <c r="I5558" s="107" t="s">
        <v>6664</v>
      </c>
    </row>
    <row r="5559" spans="8:9" ht="15" x14ac:dyDescent="0.25">
      <c r="H5559" s="107" t="s">
        <v>6665</v>
      </c>
      <c r="I5559" s="107" t="s">
        <v>6666</v>
      </c>
    </row>
    <row r="5560" spans="8:9" ht="15" x14ac:dyDescent="0.25">
      <c r="H5560" s="107" t="s">
        <v>6667</v>
      </c>
      <c r="I5560" s="107" t="s">
        <v>6668</v>
      </c>
    </row>
    <row r="5561" spans="8:9" ht="15" x14ac:dyDescent="0.25">
      <c r="H5561" s="107" t="s">
        <v>6669</v>
      </c>
      <c r="I5561" s="107" t="s">
        <v>6670</v>
      </c>
    </row>
    <row r="5562" spans="8:9" ht="15" x14ac:dyDescent="0.25">
      <c r="H5562" s="107" t="s">
        <v>6671</v>
      </c>
      <c r="I5562" s="107" t="s">
        <v>6672</v>
      </c>
    </row>
    <row r="5563" spans="8:9" ht="15" x14ac:dyDescent="0.25">
      <c r="H5563" s="107" t="s">
        <v>6673</v>
      </c>
      <c r="I5563" s="107" t="s">
        <v>6674</v>
      </c>
    </row>
    <row r="5564" spans="8:9" ht="15" x14ac:dyDescent="0.25">
      <c r="H5564" s="107" t="s">
        <v>6675</v>
      </c>
      <c r="I5564" s="107" t="s">
        <v>6676</v>
      </c>
    </row>
    <row r="5565" spans="8:9" ht="15" x14ac:dyDescent="0.25">
      <c r="H5565" s="107" t="s">
        <v>6677</v>
      </c>
      <c r="I5565" s="107" t="s">
        <v>15708</v>
      </c>
    </row>
    <row r="5566" spans="8:9" ht="15" x14ac:dyDescent="0.25">
      <c r="H5566" s="107" t="s">
        <v>6678</v>
      </c>
      <c r="I5566" s="107" t="s">
        <v>15709</v>
      </c>
    </row>
    <row r="5567" spans="8:9" ht="15" x14ac:dyDescent="0.25">
      <c r="H5567" s="107" t="s">
        <v>6679</v>
      </c>
      <c r="I5567" s="107" t="s">
        <v>15710</v>
      </c>
    </row>
    <row r="5568" spans="8:9" ht="15" x14ac:dyDescent="0.25">
      <c r="H5568" s="107" t="s">
        <v>6680</v>
      </c>
      <c r="I5568" s="107" t="s">
        <v>5926</v>
      </c>
    </row>
    <row r="5569" spans="8:9" ht="15" x14ac:dyDescent="0.25">
      <c r="H5569" s="107" t="s">
        <v>6681</v>
      </c>
      <c r="I5569" s="107" t="s">
        <v>6682</v>
      </c>
    </row>
    <row r="5570" spans="8:9" ht="15" x14ac:dyDescent="0.25">
      <c r="H5570" s="107" t="s">
        <v>6683</v>
      </c>
      <c r="I5570" s="107" t="s">
        <v>15711</v>
      </c>
    </row>
    <row r="5571" spans="8:9" ht="15" x14ac:dyDescent="0.25">
      <c r="H5571" s="107" t="s">
        <v>6684</v>
      </c>
      <c r="I5571" s="107" t="s">
        <v>15712</v>
      </c>
    </row>
    <row r="5572" spans="8:9" ht="15" x14ac:dyDescent="0.25">
      <c r="H5572" s="107" t="s">
        <v>6685</v>
      </c>
      <c r="I5572" s="107" t="s">
        <v>15713</v>
      </c>
    </row>
    <row r="5573" spans="8:9" ht="15" x14ac:dyDescent="0.25">
      <c r="H5573" s="107" t="s">
        <v>6686</v>
      </c>
      <c r="I5573" s="107" t="s">
        <v>15714</v>
      </c>
    </row>
    <row r="5574" spans="8:9" ht="15" x14ac:dyDescent="0.25">
      <c r="H5574" s="107" t="s">
        <v>12100</v>
      </c>
      <c r="I5574" s="107" t="s">
        <v>12101</v>
      </c>
    </row>
    <row r="5575" spans="8:9" ht="15" x14ac:dyDescent="0.25">
      <c r="H5575" s="107" t="s">
        <v>6687</v>
      </c>
      <c r="I5575" s="107" t="s">
        <v>6688</v>
      </c>
    </row>
    <row r="5576" spans="8:9" ht="15" x14ac:dyDescent="0.25">
      <c r="H5576" s="107" t="s">
        <v>6689</v>
      </c>
      <c r="I5576" s="107" t="s">
        <v>6690</v>
      </c>
    </row>
    <row r="5577" spans="8:9" ht="15" x14ac:dyDescent="0.25">
      <c r="H5577" s="107" t="s">
        <v>6691</v>
      </c>
      <c r="I5577" s="107" t="s">
        <v>6692</v>
      </c>
    </row>
    <row r="5578" spans="8:9" ht="15" x14ac:dyDescent="0.25">
      <c r="H5578" s="107" t="s">
        <v>6693</v>
      </c>
      <c r="I5578" s="107" t="s">
        <v>6694</v>
      </c>
    </row>
    <row r="5579" spans="8:9" ht="15" x14ac:dyDescent="0.25">
      <c r="H5579" s="107" t="s">
        <v>6695</v>
      </c>
      <c r="I5579" s="107" t="s">
        <v>15715</v>
      </c>
    </row>
    <row r="5580" spans="8:9" ht="15" x14ac:dyDescent="0.25">
      <c r="H5580" s="107" t="s">
        <v>6697</v>
      </c>
      <c r="I5580" s="107" t="s">
        <v>6698</v>
      </c>
    </row>
    <row r="5581" spans="8:9" ht="15" x14ac:dyDescent="0.25">
      <c r="H5581" s="107" t="s">
        <v>6699</v>
      </c>
      <c r="I5581" s="107" t="s">
        <v>6700</v>
      </c>
    </row>
    <row r="5582" spans="8:9" ht="15" x14ac:dyDescent="0.25">
      <c r="H5582" s="107" t="s">
        <v>6701</v>
      </c>
      <c r="I5582" s="107" t="s">
        <v>6702</v>
      </c>
    </row>
    <row r="5583" spans="8:9" ht="15" x14ac:dyDescent="0.25">
      <c r="H5583" s="107" t="s">
        <v>6703</v>
      </c>
      <c r="I5583" s="107" t="s">
        <v>6704</v>
      </c>
    </row>
    <row r="5584" spans="8:9" ht="15" x14ac:dyDescent="0.25">
      <c r="H5584" s="107" t="s">
        <v>6705</v>
      </c>
      <c r="I5584" s="107" t="s">
        <v>6706</v>
      </c>
    </row>
    <row r="5585" spans="8:9" ht="15" x14ac:dyDescent="0.25">
      <c r="H5585" s="107" t="s">
        <v>6707</v>
      </c>
      <c r="I5585" s="107" t="s">
        <v>6708</v>
      </c>
    </row>
    <row r="5586" spans="8:9" ht="15" x14ac:dyDescent="0.25">
      <c r="H5586" s="107" t="s">
        <v>6709</v>
      </c>
      <c r="I5586" s="107" t="s">
        <v>6710</v>
      </c>
    </row>
    <row r="5587" spans="8:9" ht="15" x14ac:dyDescent="0.25">
      <c r="H5587" s="107" t="s">
        <v>6711</v>
      </c>
      <c r="I5587" s="107" t="s">
        <v>15716</v>
      </c>
    </row>
    <row r="5588" spans="8:9" ht="15" x14ac:dyDescent="0.25">
      <c r="H5588" s="107" t="s">
        <v>6712</v>
      </c>
      <c r="I5588" s="107" t="s">
        <v>6713</v>
      </c>
    </row>
    <row r="5589" spans="8:9" ht="15" x14ac:dyDescent="0.25">
      <c r="H5589" s="107" t="s">
        <v>6714</v>
      </c>
      <c r="I5589" s="107" t="s">
        <v>15717</v>
      </c>
    </row>
    <row r="5590" spans="8:9" ht="15" x14ac:dyDescent="0.25">
      <c r="H5590" s="107" t="s">
        <v>12102</v>
      </c>
      <c r="I5590" s="107" t="s">
        <v>12103</v>
      </c>
    </row>
    <row r="5591" spans="8:9" ht="15" x14ac:dyDescent="0.25">
      <c r="H5591" s="107" t="s">
        <v>6715</v>
      </c>
      <c r="I5591" s="107" t="s">
        <v>6716</v>
      </c>
    </row>
    <row r="5592" spans="8:9" ht="15" x14ac:dyDescent="0.25">
      <c r="H5592" s="107" t="s">
        <v>6717</v>
      </c>
      <c r="I5592" s="107" t="s">
        <v>6718</v>
      </c>
    </row>
    <row r="5593" spans="8:9" ht="15" x14ac:dyDescent="0.25">
      <c r="H5593" s="107" t="s">
        <v>6719</v>
      </c>
      <c r="I5593" s="107" t="s">
        <v>15718</v>
      </c>
    </row>
    <row r="5594" spans="8:9" ht="15" x14ac:dyDescent="0.25">
      <c r="H5594" s="107" t="s">
        <v>6720</v>
      </c>
      <c r="I5594" s="107" t="s">
        <v>6721</v>
      </c>
    </row>
    <row r="5595" spans="8:9" ht="15" x14ac:dyDescent="0.25">
      <c r="H5595" s="107" t="s">
        <v>6722</v>
      </c>
      <c r="I5595" s="107" t="s">
        <v>15719</v>
      </c>
    </row>
    <row r="5596" spans="8:9" ht="15" x14ac:dyDescent="0.25">
      <c r="H5596" s="107" t="s">
        <v>6723</v>
      </c>
      <c r="I5596" s="107" t="s">
        <v>15720</v>
      </c>
    </row>
    <row r="5597" spans="8:9" ht="15" x14ac:dyDescent="0.25">
      <c r="H5597" s="107" t="s">
        <v>6724</v>
      </c>
      <c r="I5597" s="107" t="s">
        <v>15721</v>
      </c>
    </row>
    <row r="5598" spans="8:9" ht="15" x14ac:dyDescent="0.25">
      <c r="H5598" s="107" t="s">
        <v>6725</v>
      </c>
      <c r="I5598" s="107" t="s">
        <v>6726</v>
      </c>
    </row>
    <row r="5599" spans="8:9" ht="15" x14ac:dyDescent="0.25">
      <c r="H5599" s="107" t="s">
        <v>6727</v>
      </c>
      <c r="I5599" s="107" t="s">
        <v>6728</v>
      </c>
    </row>
    <row r="5600" spans="8:9" ht="15" x14ac:dyDescent="0.25">
      <c r="H5600" s="107" t="s">
        <v>6729</v>
      </c>
      <c r="I5600" s="107" t="s">
        <v>15722</v>
      </c>
    </row>
    <row r="5601" spans="8:9" ht="15" x14ac:dyDescent="0.25">
      <c r="H5601" s="107" t="s">
        <v>6730</v>
      </c>
      <c r="I5601" s="107" t="s">
        <v>15723</v>
      </c>
    </row>
    <row r="5602" spans="8:9" ht="15" x14ac:dyDescent="0.25">
      <c r="H5602" s="107" t="s">
        <v>6731</v>
      </c>
      <c r="I5602" s="107" t="s">
        <v>15724</v>
      </c>
    </row>
    <row r="5603" spans="8:9" ht="15" x14ac:dyDescent="0.25">
      <c r="H5603" s="107" t="s">
        <v>6732</v>
      </c>
      <c r="I5603" s="107" t="s">
        <v>15725</v>
      </c>
    </row>
    <row r="5604" spans="8:9" ht="15" x14ac:dyDescent="0.25">
      <c r="H5604" s="107" t="s">
        <v>6733</v>
      </c>
      <c r="I5604" s="107" t="s">
        <v>6696</v>
      </c>
    </row>
    <row r="5605" spans="8:9" ht="15" x14ac:dyDescent="0.25">
      <c r="H5605" s="107" t="s">
        <v>6734</v>
      </c>
      <c r="I5605" s="107" t="s">
        <v>6696</v>
      </c>
    </row>
    <row r="5606" spans="8:9" ht="15" x14ac:dyDescent="0.25">
      <c r="H5606" s="107" t="s">
        <v>6735</v>
      </c>
      <c r="I5606" s="107" t="s">
        <v>6696</v>
      </c>
    </row>
    <row r="5607" spans="8:9" ht="15" x14ac:dyDescent="0.25">
      <c r="H5607" s="107" t="s">
        <v>6736</v>
      </c>
      <c r="I5607" s="107" t="s">
        <v>6696</v>
      </c>
    </row>
    <row r="5608" spans="8:9" ht="15" x14ac:dyDescent="0.25">
      <c r="H5608" s="107" t="s">
        <v>6737</v>
      </c>
      <c r="I5608" s="107" t="s">
        <v>6696</v>
      </c>
    </row>
    <row r="5609" spans="8:9" ht="15" x14ac:dyDescent="0.25">
      <c r="H5609" s="107" t="s">
        <v>6738</v>
      </c>
      <c r="I5609" s="107" t="s">
        <v>6696</v>
      </c>
    </row>
    <row r="5610" spans="8:9" ht="15" x14ac:dyDescent="0.25">
      <c r="H5610" s="107" t="s">
        <v>6739</v>
      </c>
      <c r="I5610" s="107" t="s">
        <v>6696</v>
      </c>
    </row>
    <row r="5611" spans="8:9" ht="15" x14ac:dyDescent="0.25">
      <c r="H5611" s="107" t="s">
        <v>6740</v>
      </c>
      <c r="I5611" s="107" t="s">
        <v>6696</v>
      </c>
    </row>
    <row r="5612" spans="8:9" ht="15" x14ac:dyDescent="0.25">
      <c r="H5612" s="107" t="s">
        <v>6741</v>
      </c>
      <c r="I5612" s="107" t="s">
        <v>6696</v>
      </c>
    </row>
    <row r="5613" spans="8:9" ht="15" x14ac:dyDescent="0.25">
      <c r="H5613" s="107" t="s">
        <v>6742</v>
      </c>
      <c r="I5613" s="107" t="s">
        <v>6696</v>
      </c>
    </row>
    <row r="5614" spans="8:9" ht="15" x14ac:dyDescent="0.25">
      <c r="H5614" s="107" t="s">
        <v>6743</v>
      </c>
      <c r="I5614" s="107" t="s">
        <v>6696</v>
      </c>
    </row>
    <row r="5615" spans="8:9" ht="15" x14ac:dyDescent="0.25">
      <c r="H5615" s="107" t="s">
        <v>6744</v>
      </c>
      <c r="I5615" s="107" t="s">
        <v>15726</v>
      </c>
    </row>
    <row r="5616" spans="8:9" ht="15" x14ac:dyDescent="0.25">
      <c r="H5616" s="107" t="s">
        <v>6745</v>
      </c>
      <c r="I5616" s="107" t="s">
        <v>15727</v>
      </c>
    </row>
    <row r="5617" spans="8:9" ht="15" x14ac:dyDescent="0.25">
      <c r="H5617" s="107" t="s">
        <v>6746</v>
      </c>
      <c r="I5617" s="107" t="s">
        <v>15728</v>
      </c>
    </row>
    <row r="5618" spans="8:9" ht="15" x14ac:dyDescent="0.25">
      <c r="H5618" s="107" t="s">
        <v>6747</v>
      </c>
      <c r="I5618" s="107" t="s">
        <v>15729</v>
      </c>
    </row>
    <row r="5619" spans="8:9" ht="15" x14ac:dyDescent="0.25">
      <c r="H5619" s="107" t="s">
        <v>6748</v>
      </c>
      <c r="I5619" s="107" t="s">
        <v>15730</v>
      </c>
    </row>
    <row r="5620" spans="8:9" ht="15" x14ac:dyDescent="0.25">
      <c r="H5620" s="107" t="s">
        <v>6749</v>
      </c>
      <c r="I5620" s="107" t="s">
        <v>15731</v>
      </c>
    </row>
    <row r="5621" spans="8:9" ht="15" x14ac:dyDescent="0.25">
      <c r="H5621" s="107" t="s">
        <v>6750</v>
      </c>
      <c r="I5621" s="107" t="s">
        <v>15730</v>
      </c>
    </row>
    <row r="5622" spans="8:9" ht="15" x14ac:dyDescent="0.25">
      <c r="H5622" s="107" t="s">
        <v>6751</v>
      </c>
      <c r="I5622" s="107" t="s">
        <v>15732</v>
      </c>
    </row>
    <row r="5623" spans="8:9" ht="15" x14ac:dyDescent="0.25">
      <c r="H5623" s="107" t="s">
        <v>6752</v>
      </c>
      <c r="I5623" s="107" t="s">
        <v>15733</v>
      </c>
    </row>
    <row r="5624" spans="8:9" ht="15" x14ac:dyDescent="0.25">
      <c r="H5624" s="107" t="s">
        <v>6753</v>
      </c>
      <c r="I5624" s="107" t="s">
        <v>15734</v>
      </c>
    </row>
    <row r="5625" spans="8:9" ht="15" x14ac:dyDescent="0.25">
      <c r="H5625" s="107" t="s">
        <v>6754</v>
      </c>
      <c r="I5625" s="107" t="s">
        <v>15735</v>
      </c>
    </row>
    <row r="5626" spans="8:9" ht="15" x14ac:dyDescent="0.25">
      <c r="H5626" s="107" t="s">
        <v>6755</v>
      </c>
      <c r="I5626" s="107" t="s">
        <v>15736</v>
      </c>
    </row>
    <row r="5627" spans="8:9" ht="15" x14ac:dyDescent="0.25">
      <c r="H5627" s="107" t="s">
        <v>6756</v>
      </c>
      <c r="I5627" s="107" t="s">
        <v>15737</v>
      </c>
    </row>
    <row r="5628" spans="8:9" ht="15" x14ac:dyDescent="0.25">
      <c r="H5628" s="107" t="s">
        <v>6757</v>
      </c>
      <c r="I5628" s="107" t="s">
        <v>15738</v>
      </c>
    </row>
    <row r="5629" spans="8:9" ht="15" x14ac:dyDescent="0.25">
      <c r="H5629" s="107" t="s">
        <v>6758</v>
      </c>
      <c r="I5629" s="107" t="s">
        <v>15739</v>
      </c>
    </row>
    <row r="5630" spans="8:9" ht="15" x14ac:dyDescent="0.25">
      <c r="H5630" s="107" t="s">
        <v>6759</v>
      </c>
      <c r="I5630" s="107" t="s">
        <v>15740</v>
      </c>
    </row>
    <row r="5631" spans="8:9" ht="15" x14ac:dyDescent="0.25">
      <c r="H5631" s="107" t="s">
        <v>6760</v>
      </c>
      <c r="I5631" s="107" t="s">
        <v>15741</v>
      </c>
    </row>
    <row r="5632" spans="8:9" ht="15" x14ac:dyDescent="0.25">
      <c r="H5632" s="107" t="s">
        <v>6761</v>
      </c>
      <c r="I5632" s="107" t="s">
        <v>15742</v>
      </c>
    </row>
    <row r="5633" spans="8:9" ht="15" x14ac:dyDescent="0.25">
      <c r="H5633" s="107" t="s">
        <v>6762</v>
      </c>
      <c r="I5633" s="107" t="s">
        <v>15743</v>
      </c>
    </row>
    <row r="5634" spans="8:9" ht="15" x14ac:dyDescent="0.25">
      <c r="H5634" s="107" t="s">
        <v>6763</v>
      </c>
      <c r="I5634" s="107" t="s">
        <v>15744</v>
      </c>
    </row>
    <row r="5635" spans="8:9" ht="15" x14ac:dyDescent="0.25">
      <c r="H5635" s="107" t="s">
        <v>6764</v>
      </c>
      <c r="I5635" s="107" t="s">
        <v>15745</v>
      </c>
    </row>
    <row r="5636" spans="8:9" ht="15" x14ac:dyDescent="0.25">
      <c r="H5636" s="107" t="s">
        <v>6765</v>
      </c>
      <c r="I5636" s="107" t="s">
        <v>15746</v>
      </c>
    </row>
    <row r="5637" spans="8:9" ht="15" x14ac:dyDescent="0.25">
      <c r="H5637" s="107" t="s">
        <v>6766</v>
      </c>
      <c r="I5637" s="107" t="s">
        <v>15747</v>
      </c>
    </row>
    <row r="5638" spans="8:9" ht="15" x14ac:dyDescent="0.25">
      <c r="H5638" s="107" t="s">
        <v>6767</v>
      </c>
      <c r="I5638" s="107" t="s">
        <v>15748</v>
      </c>
    </row>
    <row r="5639" spans="8:9" ht="15" x14ac:dyDescent="0.25">
      <c r="H5639" s="107" t="s">
        <v>6768</v>
      </c>
      <c r="I5639" s="107" t="s">
        <v>15749</v>
      </c>
    </row>
    <row r="5640" spans="8:9" ht="15" x14ac:dyDescent="0.25">
      <c r="H5640" s="107" t="s">
        <v>6769</v>
      </c>
      <c r="I5640" s="107" t="s">
        <v>15750</v>
      </c>
    </row>
    <row r="5641" spans="8:9" ht="15" x14ac:dyDescent="0.25">
      <c r="H5641" s="107" t="s">
        <v>6770</v>
      </c>
      <c r="I5641" s="107" t="s">
        <v>6771</v>
      </c>
    </row>
    <row r="5642" spans="8:9" ht="15" x14ac:dyDescent="0.25">
      <c r="H5642" s="107" t="s">
        <v>6772</v>
      </c>
      <c r="I5642" s="107" t="s">
        <v>6773</v>
      </c>
    </row>
    <row r="5643" spans="8:9" ht="15" x14ac:dyDescent="0.25">
      <c r="H5643" s="107" t="s">
        <v>6774</v>
      </c>
      <c r="I5643" s="107" t="s">
        <v>6775</v>
      </c>
    </row>
    <row r="5644" spans="8:9" ht="15" x14ac:dyDescent="0.25">
      <c r="H5644" s="107" t="s">
        <v>6776</v>
      </c>
      <c r="I5644" s="107" t="s">
        <v>6777</v>
      </c>
    </row>
    <row r="5645" spans="8:9" ht="15" x14ac:dyDescent="0.25">
      <c r="H5645" s="107" t="s">
        <v>6778</v>
      </c>
      <c r="I5645" s="107" t="s">
        <v>6779</v>
      </c>
    </row>
    <row r="5646" spans="8:9" ht="15" x14ac:dyDescent="0.25">
      <c r="H5646" s="107" t="s">
        <v>6780</v>
      </c>
      <c r="I5646" s="107" t="s">
        <v>6781</v>
      </c>
    </row>
    <row r="5647" spans="8:9" ht="15" x14ac:dyDescent="0.25">
      <c r="H5647" s="107" t="s">
        <v>6782</v>
      </c>
      <c r="I5647" s="107" t="s">
        <v>6783</v>
      </c>
    </row>
    <row r="5648" spans="8:9" ht="15" x14ac:dyDescent="0.25">
      <c r="H5648" s="107" t="s">
        <v>6784</v>
      </c>
      <c r="I5648" s="107" t="s">
        <v>6785</v>
      </c>
    </row>
    <row r="5649" spans="8:9" ht="15" x14ac:dyDescent="0.25">
      <c r="H5649" s="107" t="s">
        <v>6786</v>
      </c>
      <c r="I5649" s="107" t="s">
        <v>6787</v>
      </c>
    </row>
    <row r="5650" spans="8:9" ht="15" x14ac:dyDescent="0.25">
      <c r="H5650" s="107" t="s">
        <v>6788</v>
      </c>
      <c r="I5650" s="107" t="s">
        <v>6789</v>
      </c>
    </row>
    <row r="5651" spans="8:9" ht="15" x14ac:dyDescent="0.25">
      <c r="H5651" s="107" t="s">
        <v>6790</v>
      </c>
      <c r="I5651" s="107" t="s">
        <v>6791</v>
      </c>
    </row>
    <row r="5652" spans="8:9" ht="15" x14ac:dyDescent="0.25">
      <c r="H5652" s="107" t="s">
        <v>6792</v>
      </c>
      <c r="I5652" s="107" t="s">
        <v>6793</v>
      </c>
    </row>
    <row r="5653" spans="8:9" ht="15" x14ac:dyDescent="0.25">
      <c r="H5653" s="107" t="s">
        <v>6794</v>
      </c>
      <c r="I5653" s="107" t="s">
        <v>6795</v>
      </c>
    </row>
    <row r="5654" spans="8:9" ht="15" x14ac:dyDescent="0.25">
      <c r="H5654" s="107" t="s">
        <v>6796</v>
      </c>
      <c r="I5654" s="107" t="s">
        <v>6797</v>
      </c>
    </row>
    <row r="5655" spans="8:9" ht="15" x14ac:dyDescent="0.25">
      <c r="H5655" s="107" t="s">
        <v>6798</v>
      </c>
      <c r="I5655" s="107" t="s">
        <v>6799</v>
      </c>
    </row>
    <row r="5656" spans="8:9" ht="15" x14ac:dyDescent="0.25">
      <c r="H5656" s="107" t="s">
        <v>6800</v>
      </c>
      <c r="I5656" s="107" t="s">
        <v>6801</v>
      </c>
    </row>
    <row r="5657" spans="8:9" ht="15" x14ac:dyDescent="0.25">
      <c r="H5657" s="107" t="s">
        <v>6802</v>
      </c>
      <c r="I5657" s="107" t="s">
        <v>6803</v>
      </c>
    </row>
    <row r="5658" spans="8:9" ht="15" x14ac:dyDescent="0.25">
      <c r="H5658" s="107" t="s">
        <v>6804</v>
      </c>
      <c r="I5658" s="107" t="s">
        <v>6805</v>
      </c>
    </row>
    <row r="5659" spans="8:9" ht="15" x14ac:dyDescent="0.25">
      <c r="H5659" s="107" t="s">
        <v>6806</v>
      </c>
      <c r="I5659" s="107" t="s">
        <v>6807</v>
      </c>
    </row>
    <row r="5660" spans="8:9" ht="15" x14ac:dyDescent="0.25">
      <c r="H5660" s="107" t="s">
        <v>6808</v>
      </c>
      <c r="I5660" s="107" t="s">
        <v>6809</v>
      </c>
    </row>
    <row r="5661" spans="8:9" ht="15" x14ac:dyDescent="0.25">
      <c r="H5661" s="107" t="s">
        <v>6810</v>
      </c>
      <c r="I5661" s="107" t="s">
        <v>6811</v>
      </c>
    </row>
    <row r="5662" spans="8:9" ht="15" x14ac:dyDescent="0.25">
      <c r="H5662" s="107" t="s">
        <v>6812</v>
      </c>
      <c r="I5662" s="107" t="s">
        <v>15751</v>
      </c>
    </row>
    <row r="5663" spans="8:9" ht="15" x14ac:dyDescent="0.25">
      <c r="H5663" s="107" t="s">
        <v>6813</v>
      </c>
      <c r="I5663" s="107" t="s">
        <v>15752</v>
      </c>
    </row>
    <row r="5664" spans="8:9" ht="15" x14ac:dyDescent="0.25">
      <c r="H5664" s="107" t="s">
        <v>6814</v>
      </c>
      <c r="I5664" s="107" t="s">
        <v>6815</v>
      </c>
    </row>
    <row r="5665" spans="8:9" ht="15" x14ac:dyDescent="0.25">
      <c r="H5665" s="107" t="s">
        <v>6816</v>
      </c>
      <c r="I5665" s="107" t="s">
        <v>15753</v>
      </c>
    </row>
    <row r="5666" spans="8:9" ht="15" x14ac:dyDescent="0.25">
      <c r="H5666" s="107" t="s">
        <v>6817</v>
      </c>
      <c r="I5666" s="107" t="s">
        <v>6818</v>
      </c>
    </row>
    <row r="5667" spans="8:9" ht="15" x14ac:dyDescent="0.25">
      <c r="H5667" s="107" t="s">
        <v>6819</v>
      </c>
      <c r="I5667" s="107" t="s">
        <v>6820</v>
      </c>
    </row>
    <row r="5668" spans="8:9" ht="15" x14ac:dyDescent="0.25">
      <c r="H5668" s="107" t="s">
        <v>6821</v>
      </c>
      <c r="I5668" s="107" t="s">
        <v>6822</v>
      </c>
    </row>
    <row r="5669" spans="8:9" ht="15" x14ac:dyDescent="0.25">
      <c r="H5669" s="107" t="s">
        <v>6823</v>
      </c>
      <c r="I5669" s="107" t="s">
        <v>6824</v>
      </c>
    </row>
    <row r="5670" spans="8:9" ht="15" x14ac:dyDescent="0.25">
      <c r="H5670" s="107" t="s">
        <v>6825</v>
      </c>
      <c r="I5670" s="107" t="s">
        <v>6826</v>
      </c>
    </row>
    <row r="5671" spans="8:9" ht="15" x14ac:dyDescent="0.25">
      <c r="H5671" s="107" t="s">
        <v>6827</v>
      </c>
      <c r="I5671" s="107" t="s">
        <v>6828</v>
      </c>
    </row>
    <row r="5672" spans="8:9" ht="15" x14ac:dyDescent="0.25">
      <c r="H5672" s="107" t="s">
        <v>6829</v>
      </c>
      <c r="I5672" s="107" t="s">
        <v>6830</v>
      </c>
    </row>
    <row r="5673" spans="8:9" ht="15" x14ac:dyDescent="0.25">
      <c r="H5673" s="107" t="s">
        <v>6831</v>
      </c>
      <c r="I5673" s="107" t="s">
        <v>6832</v>
      </c>
    </row>
    <row r="5674" spans="8:9" ht="15" x14ac:dyDescent="0.25">
      <c r="H5674" s="107" t="s">
        <v>6833</v>
      </c>
      <c r="I5674" s="107" t="s">
        <v>15754</v>
      </c>
    </row>
    <row r="5675" spans="8:9" ht="15" x14ac:dyDescent="0.25">
      <c r="H5675" s="107" t="s">
        <v>6834</v>
      </c>
      <c r="I5675" s="107" t="s">
        <v>6835</v>
      </c>
    </row>
    <row r="5676" spans="8:9" ht="15" x14ac:dyDescent="0.25">
      <c r="H5676" s="107" t="s">
        <v>6836</v>
      </c>
      <c r="I5676" s="107" t="s">
        <v>6837</v>
      </c>
    </row>
    <row r="5677" spans="8:9" ht="15" x14ac:dyDescent="0.25">
      <c r="H5677" s="107" t="s">
        <v>6838</v>
      </c>
      <c r="I5677" s="107" t="s">
        <v>6839</v>
      </c>
    </row>
    <row r="5678" spans="8:9" ht="15" x14ac:dyDescent="0.25">
      <c r="H5678" s="107" t="s">
        <v>6840</v>
      </c>
      <c r="I5678" s="107" t="s">
        <v>6841</v>
      </c>
    </row>
    <row r="5679" spans="8:9" ht="15" x14ac:dyDescent="0.25">
      <c r="H5679" s="107" t="s">
        <v>6842</v>
      </c>
      <c r="I5679" s="107" t="s">
        <v>6696</v>
      </c>
    </row>
    <row r="5680" spans="8:9" ht="15" x14ac:dyDescent="0.25">
      <c r="H5680" s="107" t="s">
        <v>6843</v>
      </c>
      <c r="I5680" s="107" t="s">
        <v>6844</v>
      </c>
    </row>
    <row r="5681" spans="8:9" ht="15" x14ac:dyDescent="0.25">
      <c r="H5681" s="107" t="s">
        <v>6845</v>
      </c>
      <c r="I5681" s="107" t="s">
        <v>6846</v>
      </c>
    </row>
    <row r="5682" spans="8:9" ht="15" x14ac:dyDescent="0.25">
      <c r="H5682" s="107" t="s">
        <v>6847</v>
      </c>
      <c r="I5682" s="107" t="s">
        <v>6848</v>
      </c>
    </row>
    <row r="5683" spans="8:9" ht="15" x14ac:dyDescent="0.25">
      <c r="H5683" s="107" t="s">
        <v>6849</v>
      </c>
      <c r="I5683" s="107" t="s">
        <v>6850</v>
      </c>
    </row>
    <row r="5684" spans="8:9" ht="15" x14ac:dyDescent="0.25">
      <c r="H5684" s="107" t="s">
        <v>6851</v>
      </c>
      <c r="I5684" s="107" t="s">
        <v>6852</v>
      </c>
    </row>
    <row r="5685" spans="8:9" ht="15" x14ac:dyDescent="0.25">
      <c r="H5685" s="107" t="s">
        <v>6853</v>
      </c>
      <c r="I5685" s="107" t="s">
        <v>6696</v>
      </c>
    </row>
    <row r="5686" spans="8:9" ht="15" x14ac:dyDescent="0.25">
      <c r="H5686" s="107" t="s">
        <v>6854</v>
      </c>
      <c r="I5686" s="107" t="s">
        <v>15755</v>
      </c>
    </row>
    <row r="5687" spans="8:9" ht="15" x14ac:dyDescent="0.25">
      <c r="H5687" s="107" t="s">
        <v>6855</v>
      </c>
      <c r="I5687" s="107" t="s">
        <v>6856</v>
      </c>
    </row>
    <row r="5688" spans="8:9" ht="15" x14ac:dyDescent="0.25">
      <c r="H5688" s="107" t="s">
        <v>6857</v>
      </c>
      <c r="I5688" s="107" t="s">
        <v>6858</v>
      </c>
    </row>
    <row r="5689" spans="8:9" ht="15" x14ac:dyDescent="0.25">
      <c r="H5689" s="107" t="s">
        <v>6859</v>
      </c>
      <c r="I5689" s="107" t="s">
        <v>6860</v>
      </c>
    </row>
    <row r="5690" spans="8:9" ht="15" x14ac:dyDescent="0.25">
      <c r="H5690" s="107" t="s">
        <v>6861</v>
      </c>
      <c r="I5690" s="107" t="s">
        <v>6862</v>
      </c>
    </row>
    <row r="5691" spans="8:9" ht="15" x14ac:dyDescent="0.25">
      <c r="H5691" s="107" t="s">
        <v>6863</v>
      </c>
      <c r="I5691" s="107" t="s">
        <v>15756</v>
      </c>
    </row>
    <row r="5692" spans="8:9" ht="15" x14ac:dyDescent="0.25">
      <c r="H5692" s="107" t="s">
        <v>6864</v>
      </c>
      <c r="I5692" s="107" t="s">
        <v>15757</v>
      </c>
    </row>
    <row r="5693" spans="8:9" ht="15" x14ac:dyDescent="0.25">
      <c r="H5693" s="107" t="s">
        <v>6865</v>
      </c>
      <c r="I5693" s="107" t="s">
        <v>6866</v>
      </c>
    </row>
    <row r="5694" spans="8:9" ht="15" x14ac:dyDescent="0.25">
      <c r="H5694" s="107" t="s">
        <v>6867</v>
      </c>
      <c r="I5694" s="107" t="s">
        <v>6868</v>
      </c>
    </row>
    <row r="5695" spans="8:9" ht="15" x14ac:dyDescent="0.25">
      <c r="H5695" s="107" t="s">
        <v>6869</v>
      </c>
      <c r="I5695" s="107" t="s">
        <v>6870</v>
      </c>
    </row>
    <row r="5696" spans="8:9" ht="15" x14ac:dyDescent="0.25">
      <c r="H5696" s="107" t="s">
        <v>6871</v>
      </c>
      <c r="I5696" s="107" t="s">
        <v>15758</v>
      </c>
    </row>
    <row r="5697" spans="8:9" ht="15" x14ac:dyDescent="0.25">
      <c r="H5697" s="107" t="s">
        <v>6872</v>
      </c>
      <c r="I5697" s="107" t="s">
        <v>15759</v>
      </c>
    </row>
    <row r="5698" spans="8:9" ht="15" x14ac:dyDescent="0.25">
      <c r="H5698" s="107" t="s">
        <v>6873</v>
      </c>
      <c r="I5698" s="107" t="s">
        <v>6696</v>
      </c>
    </row>
    <row r="5699" spans="8:9" ht="15" x14ac:dyDescent="0.25">
      <c r="H5699" s="107" t="s">
        <v>6874</v>
      </c>
      <c r="I5699" s="107" t="s">
        <v>15760</v>
      </c>
    </row>
    <row r="5700" spans="8:9" ht="15" x14ac:dyDescent="0.25">
      <c r="H5700" s="107" t="s">
        <v>6875</v>
      </c>
      <c r="I5700" s="107" t="s">
        <v>15761</v>
      </c>
    </row>
    <row r="5701" spans="8:9" ht="15" x14ac:dyDescent="0.25">
      <c r="H5701" s="107" t="s">
        <v>6876</v>
      </c>
      <c r="I5701" s="107" t="s">
        <v>15762</v>
      </c>
    </row>
    <row r="5702" spans="8:9" ht="15" x14ac:dyDescent="0.25">
      <c r="H5702" s="107" t="s">
        <v>6877</v>
      </c>
      <c r="I5702" s="107" t="s">
        <v>15763</v>
      </c>
    </row>
    <row r="5703" spans="8:9" ht="15" x14ac:dyDescent="0.25">
      <c r="H5703" s="107" t="s">
        <v>6878</v>
      </c>
      <c r="I5703" s="107" t="s">
        <v>15764</v>
      </c>
    </row>
    <row r="5704" spans="8:9" ht="15" x14ac:dyDescent="0.25">
      <c r="H5704" s="107" t="s">
        <v>6879</v>
      </c>
      <c r="I5704" s="107" t="s">
        <v>15765</v>
      </c>
    </row>
    <row r="5705" spans="8:9" ht="15" x14ac:dyDescent="0.25">
      <c r="H5705" s="107" t="s">
        <v>6880</v>
      </c>
      <c r="I5705" s="107" t="s">
        <v>15766</v>
      </c>
    </row>
    <row r="5706" spans="8:9" ht="15" x14ac:dyDescent="0.25">
      <c r="H5706" s="107" t="s">
        <v>6881</v>
      </c>
      <c r="I5706" s="107" t="s">
        <v>15767</v>
      </c>
    </row>
    <row r="5707" spans="8:9" ht="15" x14ac:dyDescent="0.25">
      <c r="H5707" s="107" t="s">
        <v>6882</v>
      </c>
      <c r="I5707" s="107" t="s">
        <v>15768</v>
      </c>
    </row>
    <row r="5708" spans="8:9" ht="15" x14ac:dyDescent="0.25">
      <c r="H5708" s="107" t="s">
        <v>6883</v>
      </c>
      <c r="I5708" s="107" t="s">
        <v>15769</v>
      </c>
    </row>
    <row r="5709" spans="8:9" ht="15" x14ac:dyDescent="0.25">
      <c r="H5709" s="107" t="s">
        <v>6884</v>
      </c>
      <c r="I5709" s="107" t="s">
        <v>15770</v>
      </c>
    </row>
    <row r="5710" spans="8:9" ht="15" x14ac:dyDescent="0.25">
      <c r="H5710" s="107" t="s">
        <v>6885</v>
      </c>
      <c r="I5710" s="107" t="s">
        <v>15771</v>
      </c>
    </row>
    <row r="5711" spans="8:9" ht="15" x14ac:dyDescent="0.25">
      <c r="H5711" s="107" t="s">
        <v>6886</v>
      </c>
      <c r="I5711" s="107" t="s">
        <v>6887</v>
      </c>
    </row>
    <row r="5712" spans="8:9" ht="15" x14ac:dyDescent="0.25">
      <c r="H5712" s="107" t="s">
        <v>6888</v>
      </c>
      <c r="I5712" s="107" t="s">
        <v>15772</v>
      </c>
    </row>
    <row r="5713" spans="8:9" ht="15" x14ac:dyDescent="0.25">
      <c r="H5713" s="107" t="s">
        <v>6889</v>
      </c>
      <c r="I5713" s="107" t="s">
        <v>15773</v>
      </c>
    </row>
    <row r="5714" spans="8:9" ht="15" x14ac:dyDescent="0.25">
      <c r="H5714" s="107" t="s">
        <v>6890</v>
      </c>
      <c r="I5714" s="107" t="s">
        <v>6891</v>
      </c>
    </row>
    <row r="5715" spans="8:9" ht="15" x14ac:dyDescent="0.25">
      <c r="H5715" s="107" t="s">
        <v>6892</v>
      </c>
      <c r="I5715" s="107" t="s">
        <v>15774</v>
      </c>
    </row>
    <row r="5716" spans="8:9" ht="15" x14ac:dyDescent="0.25">
      <c r="H5716" s="107" t="s">
        <v>6893</v>
      </c>
      <c r="I5716" s="107" t="s">
        <v>15775</v>
      </c>
    </row>
    <row r="5717" spans="8:9" ht="15" x14ac:dyDescent="0.25">
      <c r="H5717" s="107" t="s">
        <v>6894</v>
      </c>
      <c r="I5717" s="107" t="s">
        <v>15776</v>
      </c>
    </row>
    <row r="5718" spans="8:9" ht="15" x14ac:dyDescent="0.25">
      <c r="H5718" s="107" t="s">
        <v>6895</v>
      </c>
      <c r="I5718" s="107" t="s">
        <v>15777</v>
      </c>
    </row>
    <row r="5719" spans="8:9" ht="15" x14ac:dyDescent="0.25">
      <c r="H5719" s="107" t="s">
        <v>6896</v>
      </c>
      <c r="I5719" s="107" t="s">
        <v>15778</v>
      </c>
    </row>
    <row r="5720" spans="8:9" ht="15" x14ac:dyDescent="0.25">
      <c r="H5720" s="107" t="s">
        <v>6897</v>
      </c>
      <c r="I5720" s="107" t="s">
        <v>15779</v>
      </c>
    </row>
    <row r="5721" spans="8:9" ht="15" x14ac:dyDescent="0.25">
      <c r="H5721" s="107" t="s">
        <v>6898</v>
      </c>
      <c r="I5721" s="107" t="s">
        <v>15780</v>
      </c>
    </row>
    <row r="5722" spans="8:9" ht="15" x14ac:dyDescent="0.25">
      <c r="H5722" s="107" t="s">
        <v>6899</v>
      </c>
      <c r="I5722" s="107" t="s">
        <v>15781</v>
      </c>
    </row>
    <row r="5723" spans="8:9" ht="15" x14ac:dyDescent="0.25">
      <c r="H5723" s="107" t="s">
        <v>6900</v>
      </c>
      <c r="I5723" s="107" t="s">
        <v>15782</v>
      </c>
    </row>
    <row r="5724" spans="8:9" ht="15" x14ac:dyDescent="0.25">
      <c r="H5724" s="107" t="s">
        <v>6901</v>
      </c>
      <c r="I5724" s="107" t="s">
        <v>15783</v>
      </c>
    </row>
    <row r="5725" spans="8:9" ht="15" x14ac:dyDescent="0.25">
      <c r="H5725" s="107" t="s">
        <v>6902</v>
      </c>
      <c r="I5725" s="107" t="s">
        <v>15784</v>
      </c>
    </row>
    <row r="5726" spans="8:9" ht="15" x14ac:dyDescent="0.25">
      <c r="H5726" s="107" t="s">
        <v>6903</v>
      </c>
      <c r="I5726" s="107" t="s">
        <v>15785</v>
      </c>
    </row>
    <row r="5727" spans="8:9" ht="15" x14ac:dyDescent="0.25">
      <c r="H5727" s="107" t="s">
        <v>6904</v>
      </c>
      <c r="I5727" s="107" t="s">
        <v>15786</v>
      </c>
    </row>
    <row r="5728" spans="8:9" ht="15" x14ac:dyDescent="0.25">
      <c r="H5728" s="107" t="s">
        <v>6905</v>
      </c>
      <c r="I5728" s="107" t="s">
        <v>15787</v>
      </c>
    </row>
    <row r="5729" spans="8:9" ht="15" x14ac:dyDescent="0.25">
      <c r="H5729" s="107" t="s">
        <v>6906</v>
      </c>
      <c r="I5729" s="107" t="s">
        <v>15788</v>
      </c>
    </row>
    <row r="5730" spans="8:9" ht="15" x14ac:dyDescent="0.25">
      <c r="H5730" s="107" t="s">
        <v>6907</v>
      </c>
      <c r="I5730" s="107" t="s">
        <v>15789</v>
      </c>
    </row>
    <row r="5731" spans="8:9" ht="15" x14ac:dyDescent="0.25">
      <c r="H5731" s="107" t="s">
        <v>6908</v>
      </c>
      <c r="I5731" s="107" t="s">
        <v>15790</v>
      </c>
    </row>
    <row r="5732" spans="8:9" ht="15" x14ac:dyDescent="0.25">
      <c r="H5732" s="107" t="s">
        <v>6909</v>
      </c>
      <c r="I5732" s="107" t="s">
        <v>15791</v>
      </c>
    </row>
    <row r="5733" spans="8:9" ht="15" x14ac:dyDescent="0.25">
      <c r="H5733" s="107" t="s">
        <v>6910</v>
      </c>
      <c r="I5733" s="107" t="s">
        <v>15792</v>
      </c>
    </row>
    <row r="5734" spans="8:9" ht="15" x14ac:dyDescent="0.25">
      <c r="H5734" s="107" t="s">
        <v>6911</v>
      </c>
      <c r="I5734" s="107" t="s">
        <v>15793</v>
      </c>
    </row>
    <row r="5735" spans="8:9" ht="15" x14ac:dyDescent="0.25">
      <c r="H5735" s="107" t="s">
        <v>6912</v>
      </c>
      <c r="I5735" s="107" t="s">
        <v>15794</v>
      </c>
    </row>
    <row r="5736" spans="8:9" ht="15" x14ac:dyDescent="0.25">
      <c r="H5736" s="107" t="s">
        <v>6913</v>
      </c>
      <c r="I5736" s="107" t="s">
        <v>15795</v>
      </c>
    </row>
    <row r="5737" spans="8:9" ht="15" x14ac:dyDescent="0.25">
      <c r="H5737" s="107" t="s">
        <v>6914</v>
      </c>
      <c r="I5737" s="107" t="s">
        <v>15796</v>
      </c>
    </row>
    <row r="5738" spans="8:9" ht="15" x14ac:dyDescent="0.25">
      <c r="H5738" s="107" t="s">
        <v>6915</v>
      </c>
      <c r="I5738" s="107" t="s">
        <v>6696</v>
      </c>
    </row>
    <row r="5739" spans="8:9" ht="15" x14ac:dyDescent="0.25">
      <c r="H5739" s="107" t="s">
        <v>6916</v>
      </c>
      <c r="I5739" s="107" t="s">
        <v>15797</v>
      </c>
    </row>
    <row r="5740" spans="8:9" ht="15" x14ac:dyDescent="0.25">
      <c r="H5740" s="107" t="s">
        <v>6917</v>
      </c>
      <c r="I5740" s="107" t="s">
        <v>15798</v>
      </c>
    </row>
    <row r="5741" spans="8:9" ht="15" x14ac:dyDescent="0.25">
      <c r="H5741" s="107" t="s">
        <v>6918</v>
      </c>
      <c r="I5741" s="107" t="s">
        <v>15799</v>
      </c>
    </row>
    <row r="5742" spans="8:9" ht="15" x14ac:dyDescent="0.25">
      <c r="H5742" s="107" t="s">
        <v>6919</v>
      </c>
      <c r="I5742" s="107" t="s">
        <v>15800</v>
      </c>
    </row>
    <row r="5743" spans="8:9" ht="15" x14ac:dyDescent="0.25">
      <c r="H5743" s="107" t="s">
        <v>6920</v>
      </c>
      <c r="I5743" s="107" t="s">
        <v>15801</v>
      </c>
    </row>
    <row r="5744" spans="8:9" ht="15" x14ac:dyDescent="0.25">
      <c r="H5744" s="107" t="s">
        <v>6921</v>
      </c>
      <c r="I5744" s="107" t="s">
        <v>15802</v>
      </c>
    </row>
    <row r="5745" spans="8:9" ht="15" x14ac:dyDescent="0.25">
      <c r="H5745" s="107" t="s">
        <v>12104</v>
      </c>
      <c r="I5745" s="107" t="s">
        <v>13039</v>
      </c>
    </row>
    <row r="5746" spans="8:9" ht="15" x14ac:dyDescent="0.25">
      <c r="H5746" s="107" t="s">
        <v>12105</v>
      </c>
      <c r="I5746" s="107" t="s">
        <v>13039</v>
      </c>
    </row>
    <row r="5747" spans="8:9" ht="15" x14ac:dyDescent="0.25">
      <c r="H5747" s="107" t="s">
        <v>12106</v>
      </c>
      <c r="I5747" s="107" t="s">
        <v>13039</v>
      </c>
    </row>
    <row r="5748" spans="8:9" ht="15" x14ac:dyDescent="0.25">
      <c r="H5748" s="107" t="s">
        <v>12107</v>
      </c>
      <c r="I5748" s="107" t="s">
        <v>13039</v>
      </c>
    </row>
    <row r="5749" spans="8:9" ht="15" x14ac:dyDescent="0.25">
      <c r="H5749" s="107" t="s">
        <v>12108</v>
      </c>
      <c r="I5749" s="107" t="s">
        <v>13039</v>
      </c>
    </row>
    <row r="5750" spans="8:9" ht="15" x14ac:dyDescent="0.25">
      <c r="H5750" s="107" t="s">
        <v>12109</v>
      </c>
      <c r="I5750" s="107" t="s">
        <v>13039</v>
      </c>
    </row>
    <row r="5751" spans="8:9" ht="15" x14ac:dyDescent="0.25">
      <c r="H5751" s="107" t="s">
        <v>12110</v>
      </c>
      <c r="I5751" s="107" t="s">
        <v>13039</v>
      </c>
    </row>
    <row r="5752" spans="8:9" ht="15" x14ac:dyDescent="0.25">
      <c r="H5752" s="107" t="s">
        <v>12111</v>
      </c>
      <c r="I5752" s="107" t="s">
        <v>13039</v>
      </c>
    </row>
    <row r="5753" spans="8:9" ht="15" x14ac:dyDescent="0.25">
      <c r="H5753" s="107" t="s">
        <v>12112</v>
      </c>
      <c r="I5753" s="107" t="s">
        <v>13039</v>
      </c>
    </row>
    <row r="5754" spans="8:9" ht="15" x14ac:dyDescent="0.25">
      <c r="H5754" s="107" t="s">
        <v>12113</v>
      </c>
      <c r="I5754" s="107" t="s">
        <v>13039</v>
      </c>
    </row>
    <row r="5755" spans="8:9" ht="15" x14ac:dyDescent="0.25">
      <c r="H5755" s="107" t="s">
        <v>6922</v>
      </c>
      <c r="I5755" s="107" t="s">
        <v>15803</v>
      </c>
    </row>
    <row r="5756" spans="8:9" ht="15" x14ac:dyDescent="0.25">
      <c r="H5756" s="107" t="s">
        <v>6923</v>
      </c>
      <c r="I5756" s="107" t="s">
        <v>15804</v>
      </c>
    </row>
    <row r="5757" spans="8:9" ht="15" x14ac:dyDescent="0.25">
      <c r="H5757" s="107" t="s">
        <v>6924</v>
      </c>
      <c r="I5757" s="107" t="s">
        <v>15805</v>
      </c>
    </row>
    <row r="5758" spans="8:9" ht="15" x14ac:dyDescent="0.25">
      <c r="H5758" s="107" t="s">
        <v>6925</v>
      </c>
      <c r="I5758" s="107" t="s">
        <v>15806</v>
      </c>
    </row>
    <row r="5759" spans="8:9" ht="15" x14ac:dyDescent="0.25">
      <c r="H5759" s="107" t="s">
        <v>6926</v>
      </c>
      <c r="I5759" s="107" t="s">
        <v>15807</v>
      </c>
    </row>
    <row r="5760" spans="8:9" ht="15" x14ac:dyDescent="0.25">
      <c r="H5760" s="107" t="s">
        <v>6927</v>
      </c>
      <c r="I5760" s="107" t="s">
        <v>15808</v>
      </c>
    </row>
    <row r="5761" spans="8:9" ht="15" x14ac:dyDescent="0.25">
      <c r="H5761" s="107" t="s">
        <v>6928</v>
      </c>
      <c r="I5761" s="107" t="s">
        <v>15231</v>
      </c>
    </row>
    <row r="5762" spans="8:9" ht="15" x14ac:dyDescent="0.25">
      <c r="H5762" s="107" t="s">
        <v>6929</v>
      </c>
      <c r="I5762" s="107" t="s">
        <v>6930</v>
      </c>
    </row>
    <row r="5763" spans="8:9" ht="15" x14ac:dyDescent="0.25">
      <c r="H5763" s="107" t="s">
        <v>6931</v>
      </c>
      <c r="I5763" s="107" t="s">
        <v>15809</v>
      </c>
    </row>
    <row r="5764" spans="8:9" ht="15" x14ac:dyDescent="0.25">
      <c r="H5764" s="107" t="s">
        <v>6932</v>
      </c>
      <c r="I5764" s="107" t="s">
        <v>15810</v>
      </c>
    </row>
    <row r="5765" spans="8:9" ht="15" x14ac:dyDescent="0.25">
      <c r="H5765" s="107" t="s">
        <v>6933</v>
      </c>
      <c r="I5765" s="107" t="s">
        <v>15811</v>
      </c>
    </row>
    <row r="5766" spans="8:9" ht="15" x14ac:dyDescent="0.25">
      <c r="H5766" s="107" t="s">
        <v>6934</v>
      </c>
      <c r="I5766" s="107" t="s">
        <v>15232</v>
      </c>
    </row>
    <row r="5767" spans="8:9" ht="15" x14ac:dyDescent="0.25">
      <c r="H5767" s="107" t="s">
        <v>6935</v>
      </c>
      <c r="I5767" s="107" t="s">
        <v>15812</v>
      </c>
    </row>
    <row r="5768" spans="8:9" ht="15" x14ac:dyDescent="0.25">
      <c r="H5768" s="107" t="s">
        <v>6936</v>
      </c>
      <c r="I5768" s="107" t="s">
        <v>15813</v>
      </c>
    </row>
    <row r="5769" spans="8:9" ht="15" x14ac:dyDescent="0.25">
      <c r="H5769" s="107" t="s">
        <v>6937</v>
      </c>
      <c r="I5769" s="107" t="s">
        <v>15814</v>
      </c>
    </row>
    <row r="5770" spans="8:9" ht="15" x14ac:dyDescent="0.25">
      <c r="H5770" s="107" t="s">
        <v>6938</v>
      </c>
      <c r="I5770" s="107" t="s">
        <v>15815</v>
      </c>
    </row>
    <row r="5771" spans="8:9" ht="15" x14ac:dyDescent="0.25">
      <c r="H5771" s="107" t="s">
        <v>6939</v>
      </c>
      <c r="I5771" s="107" t="s">
        <v>15816</v>
      </c>
    </row>
    <row r="5772" spans="8:9" ht="15" x14ac:dyDescent="0.25">
      <c r="H5772" s="107" t="s">
        <v>6940</v>
      </c>
      <c r="I5772" s="107" t="s">
        <v>15817</v>
      </c>
    </row>
    <row r="5773" spans="8:9" ht="15" x14ac:dyDescent="0.25">
      <c r="H5773" s="107" t="s">
        <v>6941</v>
      </c>
      <c r="I5773" s="107" t="s">
        <v>15818</v>
      </c>
    </row>
    <row r="5774" spans="8:9" ht="15" x14ac:dyDescent="0.25">
      <c r="H5774" s="107" t="s">
        <v>6942</v>
      </c>
      <c r="I5774" s="107" t="s">
        <v>15819</v>
      </c>
    </row>
    <row r="5775" spans="8:9" ht="15" x14ac:dyDescent="0.25">
      <c r="H5775" s="107" t="s">
        <v>6943</v>
      </c>
      <c r="I5775" s="107" t="s">
        <v>15820</v>
      </c>
    </row>
    <row r="5776" spans="8:9" ht="15" x14ac:dyDescent="0.25">
      <c r="H5776" s="107" t="s">
        <v>6944</v>
      </c>
      <c r="I5776" s="107" t="s">
        <v>15821</v>
      </c>
    </row>
    <row r="5777" spans="8:9" ht="15" x14ac:dyDescent="0.25">
      <c r="H5777" s="107" t="s">
        <v>6945</v>
      </c>
      <c r="I5777" s="107" t="s">
        <v>15822</v>
      </c>
    </row>
    <row r="5778" spans="8:9" ht="15" x14ac:dyDescent="0.25">
      <c r="H5778" s="107" t="s">
        <v>6946</v>
      </c>
      <c r="I5778" s="107" t="s">
        <v>15823</v>
      </c>
    </row>
    <row r="5779" spans="8:9" ht="15" x14ac:dyDescent="0.25">
      <c r="H5779" s="107" t="s">
        <v>6947</v>
      </c>
      <c r="I5779" s="107" t="s">
        <v>15824</v>
      </c>
    </row>
    <row r="5780" spans="8:9" ht="15" x14ac:dyDescent="0.25">
      <c r="H5780" s="107" t="s">
        <v>6948</v>
      </c>
      <c r="I5780" s="107" t="s">
        <v>15825</v>
      </c>
    </row>
    <row r="5781" spans="8:9" ht="15" x14ac:dyDescent="0.25">
      <c r="H5781" s="107" t="s">
        <v>6949</v>
      </c>
      <c r="I5781" s="107" t="s">
        <v>15826</v>
      </c>
    </row>
    <row r="5782" spans="8:9" ht="15" x14ac:dyDescent="0.25">
      <c r="H5782" s="107" t="s">
        <v>6950</v>
      </c>
      <c r="I5782" s="107" t="s">
        <v>15827</v>
      </c>
    </row>
    <row r="5783" spans="8:9" ht="15" x14ac:dyDescent="0.25">
      <c r="H5783" s="107" t="s">
        <v>6951</v>
      </c>
      <c r="I5783" s="107" t="s">
        <v>15828</v>
      </c>
    </row>
    <row r="5784" spans="8:9" ht="15" x14ac:dyDescent="0.25">
      <c r="H5784" s="107" t="s">
        <v>6952</v>
      </c>
      <c r="I5784" s="107" t="s">
        <v>15829</v>
      </c>
    </row>
    <row r="5785" spans="8:9" ht="15" x14ac:dyDescent="0.25">
      <c r="H5785" s="107" t="s">
        <v>6953</v>
      </c>
      <c r="I5785" s="107" t="s">
        <v>15830</v>
      </c>
    </row>
    <row r="5786" spans="8:9" ht="15" x14ac:dyDescent="0.25">
      <c r="H5786" s="107" t="s">
        <v>6954</v>
      </c>
      <c r="I5786" s="107" t="s">
        <v>15831</v>
      </c>
    </row>
    <row r="5787" spans="8:9" ht="15" x14ac:dyDescent="0.25">
      <c r="H5787" s="107" t="s">
        <v>6955</v>
      </c>
      <c r="I5787" s="107" t="s">
        <v>15832</v>
      </c>
    </row>
    <row r="5788" spans="8:9" ht="15" x14ac:dyDescent="0.25">
      <c r="H5788" s="107" t="s">
        <v>6956</v>
      </c>
      <c r="I5788" s="107" t="s">
        <v>15833</v>
      </c>
    </row>
    <row r="5789" spans="8:9" ht="15" x14ac:dyDescent="0.25">
      <c r="H5789" s="107" t="s">
        <v>6957</v>
      </c>
      <c r="I5789" s="107" t="s">
        <v>15834</v>
      </c>
    </row>
    <row r="5790" spans="8:9" ht="15" x14ac:dyDescent="0.25">
      <c r="H5790" s="107" t="s">
        <v>6958</v>
      </c>
      <c r="I5790" s="107" t="s">
        <v>15835</v>
      </c>
    </row>
    <row r="5791" spans="8:9" ht="15" x14ac:dyDescent="0.25">
      <c r="H5791" s="107" t="s">
        <v>6959</v>
      </c>
      <c r="I5791" s="107" t="s">
        <v>6960</v>
      </c>
    </row>
    <row r="5792" spans="8:9" ht="15" x14ac:dyDescent="0.25">
      <c r="H5792" s="107" t="s">
        <v>6961</v>
      </c>
      <c r="I5792" s="107" t="s">
        <v>15836</v>
      </c>
    </row>
    <row r="5793" spans="8:9" ht="15" x14ac:dyDescent="0.25">
      <c r="H5793" s="107" t="s">
        <v>6962</v>
      </c>
      <c r="I5793" s="107" t="s">
        <v>6963</v>
      </c>
    </row>
    <row r="5794" spans="8:9" ht="15" x14ac:dyDescent="0.25">
      <c r="H5794" s="107" t="s">
        <v>6964</v>
      </c>
      <c r="I5794" s="107" t="s">
        <v>15837</v>
      </c>
    </row>
    <row r="5795" spans="8:9" ht="15" x14ac:dyDescent="0.25">
      <c r="H5795" s="107" t="s">
        <v>6965</v>
      </c>
      <c r="I5795" s="107" t="s">
        <v>6966</v>
      </c>
    </row>
    <row r="5796" spans="8:9" ht="15" x14ac:dyDescent="0.25">
      <c r="H5796" s="107" t="s">
        <v>6967</v>
      </c>
      <c r="I5796" s="107" t="s">
        <v>15838</v>
      </c>
    </row>
    <row r="5797" spans="8:9" ht="15" x14ac:dyDescent="0.25">
      <c r="H5797" s="107" t="s">
        <v>6968</v>
      </c>
      <c r="I5797" s="107" t="s">
        <v>6969</v>
      </c>
    </row>
    <row r="5798" spans="8:9" ht="15" x14ac:dyDescent="0.25">
      <c r="H5798" s="107" t="s">
        <v>6970</v>
      </c>
      <c r="I5798" s="107" t="s">
        <v>15839</v>
      </c>
    </row>
    <row r="5799" spans="8:9" ht="15" x14ac:dyDescent="0.25">
      <c r="H5799" s="107" t="s">
        <v>6971</v>
      </c>
      <c r="I5799" s="107" t="s">
        <v>6972</v>
      </c>
    </row>
    <row r="5800" spans="8:9" ht="15" x14ac:dyDescent="0.25">
      <c r="H5800" s="107" t="s">
        <v>6973</v>
      </c>
      <c r="I5800" s="107" t="s">
        <v>15840</v>
      </c>
    </row>
    <row r="5801" spans="8:9" ht="15" x14ac:dyDescent="0.25">
      <c r="H5801" s="107" t="s">
        <v>6974</v>
      </c>
      <c r="I5801" s="107" t="s">
        <v>6975</v>
      </c>
    </row>
    <row r="5802" spans="8:9" ht="15" x14ac:dyDescent="0.25">
      <c r="H5802" s="107" t="s">
        <v>6976</v>
      </c>
      <c r="I5802" s="107" t="s">
        <v>6977</v>
      </c>
    </row>
    <row r="5803" spans="8:9" ht="15" x14ac:dyDescent="0.25">
      <c r="H5803" s="107" t="s">
        <v>6978</v>
      </c>
      <c r="I5803" s="107" t="s">
        <v>6979</v>
      </c>
    </row>
    <row r="5804" spans="8:9" ht="15" x14ac:dyDescent="0.25">
      <c r="H5804" s="107" t="s">
        <v>6980</v>
      </c>
      <c r="I5804" s="107" t="s">
        <v>15841</v>
      </c>
    </row>
    <row r="5805" spans="8:9" ht="15" x14ac:dyDescent="0.25">
      <c r="H5805" s="107" t="s">
        <v>6981</v>
      </c>
      <c r="I5805" s="107" t="s">
        <v>15842</v>
      </c>
    </row>
    <row r="5806" spans="8:9" ht="15" x14ac:dyDescent="0.25">
      <c r="H5806" s="107" t="s">
        <v>6982</v>
      </c>
      <c r="I5806" s="107" t="s">
        <v>6983</v>
      </c>
    </row>
    <row r="5807" spans="8:9" ht="15" x14ac:dyDescent="0.25">
      <c r="H5807" s="107" t="s">
        <v>6984</v>
      </c>
      <c r="I5807" s="107" t="s">
        <v>6985</v>
      </c>
    </row>
    <row r="5808" spans="8:9" ht="15" x14ac:dyDescent="0.25">
      <c r="H5808" s="107" t="s">
        <v>6986</v>
      </c>
      <c r="I5808" s="107" t="s">
        <v>6987</v>
      </c>
    </row>
    <row r="5809" spans="8:9" ht="15" x14ac:dyDescent="0.25">
      <c r="H5809" s="107" t="s">
        <v>6988</v>
      </c>
      <c r="I5809" s="107" t="s">
        <v>15843</v>
      </c>
    </row>
    <row r="5810" spans="8:9" ht="15" x14ac:dyDescent="0.25">
      <c r="H5810" s="107" t="s">
        <v>6989</v>
      </c>
      <c r="I5810" s="107" t="s">
        <v>6990</v>
      </c>
    </row>
    <row r="5811" spans="8:9" ht="15" x14ac:dyDescent="0.25">
      <c r="H5811" s="107" t="s">
        <v>6991</v>
      </c>
      <c r="I5811" s="107" t="s">
        <v>15844</v>
      </c>
    </row>
    <row r="5812" spans="8:9" ht="15" x14ac:dyDescent="0.25">
      <c r="H5812" s="107" t="s">
        <v>6992</v>
      </c>
      <c r="I5812" s="107" t="s">
        <v>6993</v>
      </c>
    </row>
    <row r="5813" spans="8:9" ht="15" x14ac:dyDescent="0.25">
      <c r="H5813" s="107" t="s">
        <v>6994</v>
      </c>
      <c r="I5813" s="107" t="s">
        <v>6995</v>
      </c>
    </row>
    <row r="5814" spans="8:9" ht="15" x14ac:dyDescent="0.25">
      <c r="H5814" s="107" t="s">
        <v>6996</v>
      </c>
      <c r="I5814" s="107" t="s">
        <v>6997</v>
      </c>
    </row>
    <row r="5815" spans="8:9" ht="15" x14ac:dyDescent="0.25">
      <c r="H5815" s="107" t="s">
        <v>6998</v>
      </c>
      <c r="I5815" s="107" t="s">
        <v>6999</v>
      </c>
    </row>
    <row r="5816" spans="8:9" ht="15" x14ac:dyDescent="0.25">
      <c r="H5816" s="107" t="s">
        <v>7000</v>
      </c>
      <c r="I5816" s="107" t="s">
        <v>7001</v>
      </c>
    </row>
    <row r="5817" spans="8:9" ht="15" x14ac:dyDescent="0.25">
      <c r="H5817" s="107" t="s">
        <v>7002</v>
      </c>
      <c r="I5817" s="107" t="s">
        <v>15845</v>
      </c>
    </row>
    <row r="5818" spans="8:9" ht="15" x14ac:dyDescent="0.25">
      <c r="H5818" s="107" t="s">
        <v>7003</v>
      </c>
      <c r="I5818" s="107" t="s">
        <v>15846</v>
      </c>
    </row>
    <row r="5819" spans="8:9" ht="15" x14ac:dyDescent="0.25">
      <c r="H5819" s="107" t="s">
        <v>7004</v>
      </c>
      <c r="I5819" s="107" t="s">
        <v>7005</v>
      </c>
    </row>
    <row r="5820" spans="8:9" ht="15" x14ac:dyDescent="0.25">
      <c r="H5820" s="107" t="s">
        <v>7006</v>
      </c>
      <c r="I5820" s="107" t="s">
        <v>7007</v>
      </c>
    </row>
    <row r="5821" spans="8:9" ht="15" x14ac:dyDescent="0.25">
      <c r="H5821" s="107" t="s">
        <v>7008</v>
      </c>
      <c r="I5821" s="107" t="s">
        <v>7009</v>
      </c>
    </row>
    <row r="5822" spans="8:9" ht="15" x14ac:dyDescent="0.25">
      <c r="H5822" s="107" t="s">
        <v>7010</v>
      </c>
      <c r="I5822" s="107" t="s">
        <v>15847</v>
      </c>
    </row>
    <row r="5823" spans="8:9" ht="15" x14ac:dyDescent="0.25">
      <c r="H5823" s="107" t="s">
        <v>7011</v>
      </c>
      <c r="I5823" s="107" t="s">
        <v>7012</v>
      </c>
    </row>
    <row r="5824" spans="8:9" ht="15" x14ac:dyDescent="0.25">
      <c r="H5824" s="107" t="s">
        <v>7013</v>
      </c>
      <c r="I5824" s="107" t="s">
        <v>15848</v>
      </c>
    </row>
    <row r="5825" spans="8:9" ht="15" x14ac:dyDescent="0.25">
      <c r="H5825" s="107" t="s">
        <v>7014</v>
      </c>
      <c r="I5825" s="107" t="s">
        <v>7015</v>
      </c>
    </row>
    <row r="5826" spans="8:9" ht="15" x14ac:dyDescent="0.25">
      <c r="H5826" s="107" t="s">
        <v>7016</v>
      </c>
      <c r="I5826" s="107" t="s">
        <v>7017</v>
      </c>
    </row>
    <row r="5827" spans="8:9" ht="15" x14ac:dyDescent="0.25">
      <c r="H5827" s="107" t="s">
        <v>7018</v>
      </c>
      <c r="I5827" s="107" t="s">
        <v>15849</v>
      </c>
    </row>
    <row r="5828" spans="8:9" ht="15" x14ac:dyDescent="0.25">
      <c r="H5828" s="107" t="s">
        <v>7019</v>
      </c>
      <c r="I5828" s="107" t="s">
        <v>7020</v>
      </c>
    </row>
    <row r="5829" spans="8:9" ht="15" x14ac:dyDescent="0.25">
      <c r="H5829" s="107" t="s">
        <v>7021</v>
      </c>
      <c r="I5829" s="107" t="s">
        <v>7022</v>
      </c>
    </row>
    <row r="5830" spans="8:9" ht="15" x14ac:dyDescent="0.25">
      <c r="H5830" s="107" t="s">
        <v>7023</v>
      </c>
      <c r="I5830" s="107" t="s">
        <v>7024</v>
      </c>
    </row>
    <row r="5831" spans="8:9" ht="15" x14ac:dyDescent="0.25">
      <c r="H5831" s="107" t="s">
        <v>7025</v>
      </c>
      <c r="I5831" s="107" t="s">
        <v>15850</v>
      </c>
    </row>
    <row r="5832" spans="8:9" ht="15" x14ac:dyDescent="0.25">
      <c r="H5832" s="107" t="s">
        <v>7026</v>
      </c>
      <c r="I5832" s="107" t="s">
        <v>15851</v>
      </c>
    </row>
    <row r="5833" spans="8:9" ht="15" x14ac:dyDescent="0.25">
      <c r="H5833" s="107" t="s">
        <v>7027</v>
      </c>
      <c r="I5833" s="107" t="s">
        <v>7028</v>
      </c>
    </row>
    <row r="5834" spans="8:9" ht="15" x14ac:dyDescent="0.25">
      <c r="H5834" s="107" t="s">
        <v>7029</v>
      </c>
      <c r="I5834" s="107" t="s">
        <v>15852</v>
      </c>
    </row>
    <row r="5835" spans="8:9" ht="15" x14ac:dyDescent="0.25">
      <c r="H5835" s="107" t="s">
        <v>7030</v>
      </c>
      <c r="I5835" s="107" t="s">
        <v>15853</v>
      </c>
    </row>
    <row r="5836" spans="8:9" ht="15" x14ac:dyDescent="0.25">
      <c r="H5836" s="107" t="s">
        <v>7031</v>
      </c>
      <c r="I5836" s="107" t="s">
        <v>15854</v>
      </c>
    </row>
    <row r="5837" spans="8:9" ht="15" x14ac:dyDescent="0.25">
      <c r="H5837" s="107" t="s">
        <v>7032</v>
      </c>
      <c r="I5837" s="107" t="s">
        <v>7033</v>
      </c>
    </row>
    <row r="5838" spans="8:9" ht="15" x14ac:dyDescent="0.25">
      <c r="H5838" s="107" t="s">
        <v>7034</v>
      </c>
      <c r="I5838" s="107" t="s">
        <v>7035</v>
      </c>
    </row>
    <row r="5839" spans="8:9" ht="15" x14ac:dyDescent="0.25">
      <c r="H5839" s="107" t="s">
        <v>7036</v>
      </c>
      <c r="I5839" s="107" t="s">
        <v>7037</v>
      </c>
    </row>
    <row r="5840" spans="8:9" ht="15" x14ac:dyDescent="0.25">
      <c r="H5840" s="107" t="s">
        <v>7038</v>
      </c>
      <c r="I5840" s="107" t="s">
        <v>7039</v>
      </c>
    </row>
    <row r="5841" spans="8:9" ht="15" x14ac:dyDescent="0.25">
      <c r="H5841" s="107" t="s">
        <v>7040</v>
      </c>
      <c r="I5841" s="107" t="s">
        <v>7041</v>
      </c>
    </row>
    <row r="5842" spans="8:9" ht="15" x14ac:dyDescent="0.25">
      <c r="H5842" s="107" t="s">
        <v>12114</v>
      </c>
      <c r="I5842" s="107" t="s">
        <v>12115</v>
      </c>
    </row>
    <row r="5843" spans="8:9" ht="15" x14ac:dyDescent="0.25">
      <c r="H5843" s="107" t="s">
        <v>7042</v>
      </c>
      <c r="I5843" s="107" t="s">
        <v>7043</v>
      </c>
    </row>
    <row r="5844" spans="8:9" ht="15" x14ac:dyDescent="0.25">
      <c r="H5844" s="107" t="s">
        <v>7044</v>
      </c>
      <c r="I5844" s="107" t="s">
        <v>7045</v>
      </c>
    </row>
    <row r="5845" spans="8:9" ht="15" x14ac:dyDescent="0.25">
      <c r="H5845" s="107" t="s">
        <v>7046</v>
      </c>
      <c r="I5845" s="107" t="s">
        <v>7047</v>
      </c>
    </row>
    <row r="5846" spans="8:9" ht="15" x14ac:dyDescent="0.25">
      <c r="H5846" s="107" t="s">
        <v>7048</v>
      </c>
      <c r="I5846" s="107" t="s">
        <v>15855</v>
      </c>
    </row>
    <row r="5847" spans="8:9" ht="15" x14ac:dyDescent="0.25">
      <c r="H5847" s="107" t="s">
        <v>7049</v>
      </c>
      <c r="I5847" s="107" t="s">
        <v>15856</v>
      </c>
    </row>
    <row r="5848" spans="8:9" ht="15" x14ac:dyDescent="0.25">
      <c r="H5848" s="107" t="s">
        <v>7050</v>
      </c>
      <c r="I5848" s="107" t="s">
        <v>15857</v>
      </c>
    </row>
    <row r="5849" spans="8:9" ht="15" x14ac:dyDescent="0.25">
      <c r="H5849" s="107" t="s">
        <v>7051</v>
      </c>
      <c r="I5849" s="107" t="s">
        <v>15858</v>
      </c>
    </row>
    <row r="5850" spans="8:9" ht="15" x14ac:dyDescent="0.25">
      <c r="H5850" s="107" t="s">
        <v>7052</v>
      </c>
      <c r="I5850" s="107" t="s">
        <v>15859</v>
      </c>
    </row>
    <row r="5851" spans="8:9" ht="15" x14ac:dyDescent="0.25">
      <c r="H5851" s="107" t="s">
        <v>7053</v>
      </c>
      <c r="I5851" s="107" t="s">
        <v>15860</v>
      </c>
    </row>
    <row r="5852" spans="8:9" ht="15" x14ac:dyDescent="0.25">
      <c r="H5852" s="107" t="s">
        <v>7054</v>
      </c>
      <c r="I5852" s="107" t="s">
        <v>15861</v>
      </c>
    </row>
    <row r="5853" spans="8:9" ht="15" x14ac:dyDescent="0.25">
      <c r="H5853" s="107" t="s">
        <v>7055</v>
      </c>
      <c r="I5853" s="107" t="s">
        <v>15862</v>
      </c>
    </row>
    <row r="5854" spans="8:9" ht="15" x14ac:dyDescent="0.25">
      <c r="H5854" s="107" t="s">
        <v>7056</v>
      </c>
      <c r="I5854" s="107" t="s">
        <v>15863</v>
      </c>
    </row>
    <row r="5855" spans="8:9" ht="15" x14ac:dyDescent="0.25">
      <c r="H5855" s="107" t="s">
        <v>7057</v>
      </c>
      <c r="I5855" s="107" t="s">
        <v>15864</v>
      </c>
    </row>
    <row r="5856" spans="8:9" ht="15" x14ac:dyDescent="0.25">
      <c r="H5856" s="107" t="s">
        <v>7058</v>
      </c>
      <c r="I5856" s="107" t="s">
        <v>15865</v>
      </c>
    </row>
    <row r="5857" spans="8:9" ht="15" x14ac:dyDescent="0.25">
      <c r="H5857" s="107" t="s">
        <v>7059</v>
      </c>
      <c r="I5857" s="107" t="s">
        <v>15866</v>
      </c>
    </row>
    <row r="5858" spans="8:9" ht="15" x14ac:dyDescent="0.25">
      <c r="H5858" s="107" t="s">
        <v>7060</v>
      </c>
      <c r="I5858" s="107" t="s">
        <v>15867</v>
      </c>
    </row>
    <row r="5859" spans="8:9" ht="15" x14ac:dyDescent="0.25">
      <c r="H5859" s="107" t="s">
        <v>7061</v>
      </c>
      <c r="I5859" s="107" t="s">
        <v>15868</v>
      </c>
    </row>
    <row r="5860" spans="8:9" ht="15" x14ac:dyDescent="0.25">
      <c r="H5860" s="107" t="s">
        <v>7062</v>
      </c>
      <c r="I5860" s="107" t="s">
        <v>15869</v>
      </c>
    </row>
    <row r="5861" spans="8:9" ht="15" x14ac:dyDescent="0.25">
      <c r="H5861" s="107" t="s">
        <v>7063</v>
      </c>
      <c r="I5861" s="107" t="s">
        <v>15870</v>
      </c>
    </row>
    <row r="5862" spans="8:9" ht="15" x14ac:dyDescent="0.25">
      <c r="H5862" s="107" t="s">
        <v>7064</v>
      </c>
      <c r="I5862" s="107" t="s">
        <v>15871</v>
      </c>
    </row>
    <row r="5863" spans="8:9" ht="15" x14ac:dyDescent="0.25">
      <c r="H5863" s="107" t="s">
        <v>7065</v>
      </c>
      <c r="I5863" s="107" t="s">
        <v>15872</v>
      </c>
    </row>
    <row r="5864" spans="8:9" ht="15" x14ac:dyDescent="0.25">
      <c r="H5864" s="107" t="s">
        <v>7066</v>
      </c>
      <c r="I5864" s="107" t="s">
        <v>15873</v>
      </c>
    </row>
    <row r="5865" spans="8:9" ht="15" x14ac:dyDescent="0.25">
      <c r="H5865" s="107" t="s">
        <v>7067</v>
      </c>
      <c r="I5865" s="107" t="s">
        <v>15874</v>
      </c>
    </row>
    <row r="5866" spans="8:9" ht="15" x14ac:dyDescent="0.25">
      <c r="H5866" s="107" t="s">
        <v>7068</v>
      </c>
      <c r="I5866" s="107" t="s">
        <v>15875</v>
      </c>
    </row>
    <row r="5867" spans="8:9" ht="15" x14ac:dyDescent="0.25">
      <c r="H5867" s="107" t="s">
        <v>7069</v>
      </c>
      <c r="I5867" s="107" t="s">
        <v>15876</v>
      </c>
    </row>
    <row r="5868" spans="8:9" ht="15" x14ac:dyDescent="0.25">
      <c r="H5868" s="107" t="s">
        <v>7070</v>
      </c>
      <c r="I5868" s="107" t="s">
        <v>15877</v>
      </c>
    </row>
    <row r="5869" spans="8:9" ht="15" x14ac:dyDescent="0.25">
      <c r="H5869" s="107" t="s">
        <v>7071</v>
      </c>
      <c r="I5869" s="107" t="s">
        <v>15878</v>
      </c>
    </row>
    <row r="5870" spans="8:9" ht="15" x14ac:dyDescent="0.25">
      <c r="H5870" s="107" t="s">
        <v>7072</v>
      </c>
      <c r="I5870" s="107" t="s">
        <v>15879</v>
      </c>
    </row>
    <row r="5871" spans="8:9" ht="15" x14ac:dyDescent="0.25">
      <c r="H5871" s="107" t="s">
        <v>7073</v>
      </c>
      <c r="I5871" s="107" t="s">
        <v>15880</v>
      </c>
    </row>
    <row r="5872" spans="8:9" ht="15" x14ac:dyDescent="0.25">
      <c r="H5872" s="107" t="s">
        <v>7074</v>
      </c>
      <c r="I5872" s="107" t="s">
        <v>7075</v>
      </c>
    </row>
    <row r="5873" spans="8:9" ht="15" x14ac:dyDescent="0.25">
      <c r="H5873" s="107" t="s">
        <v>7076</v>
      </c>
      <c r="I5873" s="107" t="s">
        <v>15881</v>
      </c>
    </row>
    <row r="5874" spans="8:9" ht="15" x14ac:dyDescent="0.25">
      <c r="H5874" s="107" t="s">
        <v>7077</v>
      </c>
      <c r="I5874" s="107" t="s">
        <v>6696</v>
      </c>
    </row>
    <row r="5875" spans="8:9" ht="15" x14ac:dyDescent="0.25">
      <c r="H5875" s="107" t="s">
        <v>7078</v>
      </c>
      <c r="I5875" s="107" t="s">
        <v>6696</v>
      </c>
    </row>
    <row r="5876" spans="8:9" ht="15" x14ac:dyDescent="0.25">
      <c r="H5876" s="107" t="s">
        <v>7079</v>
      </c>
      <c r="I5876" s="107" t="s">
        <v>6696</v>
      </c>
    </row>
    <row r="5877" spans="8:9" ht="15" x14ac:dyDescent="0.25">
      <c r="H5877" s="107" t="s">
        <v>7080</v>
      </c>
      <c r="I5877" s="107" t="s">
        <v>6696</v>
      </c>
    </row>
    <row r="5878" spans="8:9" ht="15" x14ac:dyDescent="0.25">
      <c r="H5878" s="107" t="s">
        <v>7081</v>
      </c>
      <c r="I5878" s="107" t="s">
        <v>15882</v>
      </c>
    </row>
    <row r="5879" spans="8:9" ht="15" x14ac:dyDescent="0.25">
      <c r="H5879" s="107" t="s">
        <v>7082</v>
      </c>
      <c r="I5879" s="107" t="s">
        <v>15883</v>
      </c>
    </row>
    <row r="5880" spans="8:9" ht="15" x14ac:dyDescent="0.25">
      <c r="H5880" s="107" t="s">
        <v>7083</v>
      </c>
      <c r="I5880" s="107" t="s">
        <v>15884</v>
      </c>
    </row>
    <row r="5881" spans="8:9" ht="15" x14ac:dyDescent="0.25">
      <c r="H5881" s="107" t="s">
        <v>7084</v>
      </c>
      <c r="I5881" s="107" t="s">
        <v>7085</v>
      </c>
    </row>
    <row r="5882" spans="8:9" ht="15" x14ac:dyDescent="0.25">
      <c r="H5882" s="107" t="s">
        <v>7086</v>
      </c>
      <c r="I5882" s="107" t="s">
        <v>15885</v>
      </c>
    </row>
    <row r="5883" spans="8:9" ht="15" x14ac:dyDescent="0.25">
      <c r="H5883" s="107" t="s">
        <v>7087</v>
      </c>
      <c r="I5883" s="107" t="s">
        <v>7088</v>
      </c>
    </row>
    <row r="5884" spans="8:9" ht="15" x14ac:dyDescent="0.25">
      <c r="H5884" s="107" t="s">
        <v>7089</v>
      </c>
      <c r="I5884" s="107" t="s">
        <v>15886</v>
      </c>
    </row>
    <row r="5885" spans="8:9" ht="15" x14ac:dyDescent="0.25">
      <c r="H5885" s="107" t="s">
        <v>7090</v>
      </c>
      <c r="I5885" s="107" t="s">
        <v>15887</v>
      </c>
    </row>
    <row r="5886" spans="8:9" ht="15" x14ac:dyDescent="0.25">
      <c r="H5886" s="107" t="s">
        <v>7091</v>
      </c>
      <c r="I5886" s="107" t="s">
        <v>15888</v>
      </c>
    </row>
    <row r="5887" spans="8:9" ht="15" x14ac:dyDescent="0.25">
      <c r="H5887" s="107" t="s">
        <v>7092</v>
      </c>
      <c r="I5887" s="107" t="s">
        <v>15889</v>
      </c>
    </row>
    <row r="5888" spans="8:9" ht="15" x14ac:dyDescent="0.25">
      <c r="H5888" s="107" t="s">
        <v>7093</v>
      </c>
      <c r="I5888" s="107" t="s">
        <v>15890</v>
      </c>
    </row>
    <row r="5889" spans="8:9" ht="15" x14ac:dyDescent="0.25">
      <c r="H5889" s="107" t="s">
        <v>7094</v>
      </c>
      <c r="I5889" s="107" t="s">
        <v>15891</v>
      </c>
    </row>
    <row r="5890" spans="8:9" ht="15" x14ac:dyDescent="0.25">
      <c r="H5890" s="107" t="s">
        <v>7095</v>
      </c>
      <c r="I5890" s="107" t="s">
        <v>15892</v>
      </c>
    </row>
    <row r="5891" spans="8:9" ht="15" x14ac:dyDescent="0.25">
      <c r="H5891" s="107" t="s">
        <v>7096</v>
      </c>
      <c r="I5891" s="107" t="s">
        <v>15893</v>
      </c>
    </row>
    <row r="5892" spans="8:9" ht="15" x14ac:dyDescent="0.25">
      <c r="H5892" s="107" t="s">
        <v>7097</v>
      </c>
      <c r="I5892" s="107" t="s">
        <v>15894</v>
      </c>
    </row>
    <row r="5893" spans="8:9" ht="15" x14ac:dyDescent="0.25">
      <c r="H5893" s="107" t="s">
        <v>7098</v>
      </c>
      <c r="I5893" s="107" t="s">
        <v>15895</v>
      </c>
    </row>
    <row r="5894" spans="8:9" ht="15" x14ac:dyDescent="0.25">
      <c r="H5894" s="107" t="s">
        <v>7099</v>
      </c>
      <c r="I5894" s="107" t="s">
        <v>7100</v>
      </c>
    </row>
    <row r="5895" spans="8:9" ht="15" x14ac:dyDescent="0.25">
      <c r="H5895" s="107" t="s">
        <v>7101</v>
      </c>
      <c r="I5895" s="107" t="s">
        <v>15896</v>
      </c>
    </row>
    <row r="5896" spans="8:9" ht="15" x14ac:dyDescent="0.25">
      <c r="H5896" s="107" t="s">
        <v>7102</v>
      </c>
      <c r="I5896" s="107" t="s">
        <v>15897</v>
      </c>
    </row>
    <row r="5897" spans="8:9" ht="15" x14ac:dyDescent="0.25">
      <c r="H5897" s="107" t="s">
        <v>7103</v>
      </c>
      <c r="I5897" s="107" t="s">
        <v>7104</v>
      </c>
    </row>
    <row r="5898" spans="8:9" ht="15" x14ac:dyDescent="0.25">
      <c r="H5898" s="107" t="s">
        <v>7105</v>
      </c>
      <c r="I5898" s="107" t="s">
        <v>6696</v>
      </c>
    </row>
    <row r="5899" spans="8:9" ht="15" x14ac:dyDescent="0.25">
      <c r="H5899" s="107" t="s">
        <v>7106</v>
      </c>
      <c r="I5899" s="107" t="s">
        <v>6696</v>
      </c>
    </row>
    <row r="5900" spans="8:9" ht="15" x14ac:dyDescent="0.25">
      <c r="H5900" s="107" t="s">
        <v>7107</v>
      </c>
      <c r="I5900" s="107" t="s">
        <v>6696</v>
      </c>
    </row>
    <row r="5901" spans="8:9" ht="15" x14ac:dyDescent="0.25">
      <c r="H5901" s="107" t="s">
        <v>7108</v>
      </c>
      <c r="I5901" s="107" t="s">
        <v>6696</v>
      </c>
    </row>
    <row r="5902" spans="8:9" ht="15" x14ac:dyDescent="0.25">
      <c r="H5902" s="107" t="s">
        <v>7109</v>
      </c>
      <c r="I5902" s="107" t="s">
        <v>6696</v>
      </c>
    </row>
    <row r="5903" spans="8:9" ht="15" x14ac:dyDescent="0.25">
      <c r="H5903" s="107" t="s">
        <v>7110</v>
      </c>
      <c r="I5903" s="107" t="s">
        <v>15898</v>
      </c>
    </row>
    <row r="5904" spans="8:9" ht="15" x14ac:dyDescent="0.25">
      <c r="H5904" s="107" t="s">
        <v>7111</v>
      </c>
      <c r="I5904" s="107" t="s">
        <v>15899</v>
      </c>
    </row>
    <row r="5905" spans="8:9" ht="15" x14ac:dyDescent="0.25">
      <c r="H5905" s="107" t="s">
        <v>7112</v>
      </c>
      <c r="I5905" s="107" t="s">
        <v>15900</v>
      </c>
    </row>
    <row r="5906" spans="8:9" ht="15" x14ac:dyDescent="0.25">
      <c r="H5906" s="107" t="s">
        <v>12116</v>
      </c>
      <c r="I5906" s="107" t="s">
        <v>15901</v>
      </c>
    </row>
    <row r="5907" spans="8:9" ht="15" x14ac:dyDescent="0.25">
      <c r="H5907" s="107" t="s">
        <v>12117</v>
      </c>
      <c r="I5907" s="107" t="s">
        <v>13039</v>
      </c>
    </row>
    <row r="5908" spans="8:9" ht="15" x14ac:dyDescent="0.25">
      <c r="H5908" s="107" t="s">
        <v>12118</v>
      </c>
      <c r="I5908" s="107" t="s">
        <v>13039</v>
      </c>
    </row>
    <row r="5909" spans="8:9" ht="15" x14ac:dyDescent="0.25">
      <c r="H5909" s="107" t="s">
        <v>12119</v>
      </c>
      <c r="I5909" s="107" t="s">
        <v>13039</v>
      </c>
    </row>
    <row r="5910" spans="8:9" ht="15" x14ac:dyDescent="0.25">
      <c r="H5910" s="107" t="s">
        <v>12120</v>
      </c>
      <c r="I5910" s="107" t="s">
        <v>13039</v>
      </c>
    </row>
    <row r="5911" spans="8:9" ht="15" x14ac:dyDescent="0.25">
      <c r="H5911" s="107" t="s">
        <v>12121</v>
      </c>
      <c r="I5911" s="107" t="s">
        <v>13039</v>
      </c>
    </row>
    <row r="5912" spans="8:9" ht="15" x14ac:dyDescent="0.25">
      <c r="H5912" s="107" t="s">
        <v>12122</v>
      </c>
      <c r="I5912" s="107" t="s">
        <v>13039</v>
      </c>
    </row>
    <row r="5913" spans="8:9" ht="15" x14ac:dyDescent="0.25">
      <c r="H5913" s="107" t="s">
        <v>12123</v>
      </c>
      <c r="I5913" s="107" t="s">
        <v>13039</v>
      </c>
    </row>
    <row r="5914" spans="8:9" ht="15" x14ac:dyDescent="0.25">
      <c r="H5914" s="107" t="s">
        <v>12124</v>
      </c>
      <c r="I5914" s="107" t="s">
        <v>13039</v>
      </c>
    </row>
    <row r="5915" spans="8:9" ht="15" x14ac:dyDescent="0.25">
      <c r="H5915" s="107" t="s">
        <v>7113</v>
      </c>
      <c r="I5915" s="107" t="s">
        <v>7114</v>
      </c>
    </row>
    <row r="5916" spans="8:9" ht="15" x14ac:dyDescent="0.25">
      <c r="H5916" s="107" t="s">
        <v>7115</v>
      </c>
      <c r="I5916" s="107" t="s">
        <v>15902</v>
      </c>
    </row>
    <row r="5917" spans="8:9" ht="15" x14ac:dyDescent="0.25">
      <c r="H5917" s="107" t="s">
        <v>7116</v>
      </c>
      <c r="I5917" s="107" t="s">
        <v>7117</v>
      </c>
    </row>
    <row r="5918" spans="8:9" ht="15" x14ac:dyDescent="0.25">
      <c r="H5918" s="107" t="s">
        <v>7118</v>
      </c>
      <c r="I5918" s="107" t="s">
        <v>13039</v>
      </c>
    </row>
    <row r="5919" spans="8:9" ht="15" x14ac:dyDescent="0.25">
      <c r="H5919" s="107" t="s">
        <v>7119</v>
      </c>
      <c r="I5919" s="107" t="s">
        <v>13039</v>
      </c>
    </row>
    <row r="5920" spans="8:9" ht="15" x14ac:dyDescent="0.25">
      <c r="H5920" s="107" t="s">
        <v>7120</v>
      </c>
      <c r="I5920" s="107" t="s">
        <v>13039</v>
      </c>
    </row>
    <row r="5921" spans="8:9" ht="15" x14ac:dyDescent="0.25">
      <c r="H5921" s="107" t="s">
        <v>7121</v>
      </c>
      <c r="I5921" s="107" t="s">
        <v>13039</v>
      </c>
    </row>
    <row r="5922" spans="8:9" ht="15" x14ac:dyDescent="0.25">
      <c r="H5922" s="107" t="s">
        <v>7122</v>
      </c>
      <c r="I5922" s="107" t="s">
        <v>13039</v>
      </c>
    </row>
    <row r="5923" spans="8:9" ht="15" x14ac:dyDescent="0.25">
      <c r="H5923" s="107" t="s">
        <v>7123</v>
      </c>
      <c r="I5923" s="107" t="s">
        <v>15903</v>
      </c>
    </row>
    <row r="5924" spans="8:9" ht="15" x14ac:dyDescent="0.25">
      <c r="H5924" s="107" t="s">
        <v>7124</v>
      </c>
      <c r="I5924" s="107" t="s">
        <v>15904</v>
      </c>
    </row>
    <row r="5925" spans="8:9" ht="15" x14ac:dyDescent="0.25">
      <c r="H5925" s="107" t="s">
        <v>7125</v>
      </c>
      <c r="I5925" s="107" t="s">
        <v>15905</v>
      </c>
    </row>
    <row r="5926" spans="8:9" ht="15" x14ac:dyDescent="0.25">
      <c r="H5926" s="107" t="s">
        <v>7126</v>
      </c>
      <c r="I5926" s="107" t="s">
        <v>15906</v>
      </c>
    </row>
    <row r="5927" spans="8:9" ht="15" x14ac:dyDescent="0.25">
      <c r="H5927" s="107" t="s">
        <v>7127</v>
      </c>
      <c r="I5927" s="107" t="s">
        <v>15907</v>
      </c>
    </row>
    <row r="5928" spans="8:9" ht="15" x14ac:dyDescent="0.25">
      <c r="H5928" s="107" t="s">
        <v>7128</v>
      </c>
      <c r="I5928" s="107" t="s">
        <v>15908</v>
      </c>
    </row>
    <row r="5929" spans="8:9" ht="15" x14ac:dyDescent="0.25">
      <c r="H5929" s="107" t="s">
        <v>7129</v>
      </c>
      <c r="I5929" s="107" t="s">
        <v>15909</v>
      </c>
    </row>
    <row r="5930" spans="8:9" ht="15" x14ac:dyDescent="0.25">
      <c r="H5930" s="107" t="s">
        <v>7130</v>
      </c>
      <c r="I5930" s="107" t="s">
        <v>15910</v>
      </c>
    </row>
    <row r="5931" spans="8:9" ht="15" x14ac:dyDescent="0.25">
      <c r="H5931" s="107" t="s">
        <v>7131</v>
      </c>
      <c r="I5931" s="107" t="s">
        <v>15911</v>
      </c>
    </row>
    <row r="5932" spans="8:9" ht="15" x14ac:dyDescent="0.25">
      <c r="H5932" s="107" t="s">
        <v>7132</v>
      </c>
      <c r="I5932" s="107" t="s">
        <v>15912</v>
      </c>
    </row>
    <row r="5933" spans="8:9" ht="15" x14ac:dyDescent="0.25">
      <c r="H5933" s="107" t="s">
        <v>7133</v>
      </c>
      <c r="I5933" s="107" t="s">
        <v>15913</v>
      </c>
    </row>
    <row r="5934" spans="8:9" ht="15" x14ac:dyDescent="0.25">
      <c r="H5934" s="107" t="s">
        <v>7134</v>
      </c>
      <c r="I5934" s="107" t="s">
        <v>15914</v>
      </c>
    </row>
    <row r="5935" spans="8:9" ht="15" x14ac:dyDescent="0.25">
      <c r="H5935" s="107" t="s">
        <v>7135</v>
      </c>
      <c r="I5935" s="107" t="s">
        <v>15915</v>
      </c>
    </row>
    <row r="5936" spans="8:9" ht="15" x14ac:dyDescent="0.25">
      <c r="H5936" s="107" t="s">
        <v>7136</v>
      </c>
      <c r="I5936" s="107" t="s">
        <v>15916</v>
      </c>
    </row>
    <row r="5937" spans="8:9" ht="15" x14ac:dyDescent="0.25">
      <c r="H5937" s="107" t="s">
        <v>7137</v>
      </c>
      <c r="I5937" s="107" t="s">
        <v>15917</v>
      </c>
    </row>
    <row r="5938" spans="8:9" ht="15" x14ac:dyDescent="0.25">
      <c r="H5938" s="107" t="s">
        <v>7138</v>
      </c>
      <c r="I5938" s="107" t="s">
        <v>15918</v>
      </c>
    </row>
    <row r="5939" spans="8:9" ht="15" x14ac:dyDescent="0.25">
      <c r="H5939" s="107" t="s">
        <v>7139</v>
      </c>
      <c r="I5939" s="107" t="s">
        <v>15919</v>
      </c>
    </row>
    <row r="5940" spans="8:9" ht="15" x14ac:dyDescent="0.25">
      <c r="H5940" s="107" t="s">
        <v>7140</v>
      </c>
      <c r="I5940" s="107" t="s">
        <v>15920</v>
      </c>
    </row>
    <row r="5941" spans="8:9" ht="15" x14ac:dyDescent="0.25">
      <c r="H5941" s="107" t="s">
        <v>7141</v>
      </c>
      <c r="I5941" s="107" t="s">
        <v>15921</v>
      </c>
    </row>
    <row r="5942" spans="8:9" ht="15" x14ac:dyDescent="0.25">
      <c r="H5942" s="107" t="s">
        <v>7142</v>
      </c>
      <c r="I5942" s="107" t="s">
        <v>15922</v>
      </c>
    </row>
    <row r="5943" spans="8:9" ht="15" x14ac:dyDescent="0.25">
      <c r="H5943" s="107" t="s">
        <v>7143</v>
      </c>
      <c r="I5943" s="107" t="s">
        <v>7144</v>
      </c>
    </row>
    <row r="5944" spans="8:9" ht="15" x14ac:dyDescent="0.25">
      <c r="H5944" s="107" t="s">
        <v>7145</v>
      </c>
      <c r="I5944" s="107" t="s">
        <v>15923</v>
      </c>
    </row>
    <row r="5945" spans="8:9" ht="15" x14ac:dyDescent="0.25">
      <c r="H5945" s="107" t="s">
        <v>7146</v>
      </c>
      <c r="I5945" s="107" t="s">
        <v>15924</v>
      </c>
    </row>
    <row r="5946" spans="8:9" ht="15" x14ac:dyDescent="0.25">
      <c r="H5946" s="107" t="s">
        <v>7147</v>
      </c>
      <c r="I5946" s="107" t="s">
        <v>15925</v>
      </c>
    </row>
    <row r="5947" spans="8:9" ht="15" x14ac:dyDescent="0.25">
      <c r="H5947" s="107" t="s">
        <v>7148</v>
      </c>
      <c r="I5947" s="107" t="s">
        <v>15926</v>
      </c>
    </row>
    <row r="5948" spans="8:9" ht="15" x14ac:dyDescent="0.25">
      <c r="H5948" s="107" t="s">
        <v>7149</v>
      </c>
      <c r="I5948" s="107" t="s">
        <v>15927</v>
      </c>
    </row>
    <row r="5949" spans="8:9" ht="15" x14ac:dyDescent="0.25">
      <c r="H5949" s="107" t="s">
        <v>7150</v>
      </c>
      <c r="I5949" s="107" t="s">
        <v>15928</v>
      </c>
    </row>
    <row r="5950" spans="8:9" ht="15" x14ac:dyDescent="0.25">
      <c r="H5950" s="107" t="s">
        <v>7151</v>
      </c>
      <c r="I5950" s="107" t="s">
        <v>13039</v>
      </c>
    </row>
    <row r="5951" spans="8:9" ht="15" x14ac:dyDescent="0.25">
      <c r="H5951" s="107" t="s">
        <v>7152</v>
      </c>
      <c r="I5951" s="107" t="s">
        <v>13039</v>
      </c>
    </row>
    <row r="5952" spans="8:9" ht="15" x14ac:dyDescent="0.25">
      <c r="H5952" s="107" t="s">
        <v>7153</v>
      </c>
      <c r="I5952" s="107" t="s">
        <v>7154</v>
      </c>
    </row>
    <row r="5953" spans="8:9" ht="15" x14ac:dyDescent="0.25">
      <c r="H5953" s="107" t="s">
        <v>7155</v>
      </c>
      <c r="I5953" s="107" t="s">
        <v>13039</v>
      </c>
    </row>
    <row r="5954" spans="8:9" ht="15" x14ac:dyDescent="0.25">
      <c r="H5954" s="107" t="s">
        <v>7156</v>
      </c>
      <c r="I5954" s="107" t="s">
        <v>7157</v>
      </c>
    </row>
    <row r="5955" spans="8:9" ht="15" x14ac:dyDescent="0.25">
      <c r="H5955" s="107" t="s">
        <v>7158</v>
      </c>
      <c r="I5955" s="107" t="s">
        <v>7159</v>
      </c>
    </row>
    <row r="5956" spans="8:9" ht="15" x14ac:dyDescent="0.25">
      <c r="H5956" s="107" t="s">
        <v>7160</v>
      </c>
      <c r="I5956" s="107" t="s">
        <v>7161</v>
      </c>
    </row>
    <row r="5957" spans="8:9" ht="15" x14ac:dyDescent="0.25">
      <c r="H5957" s="107" t="s">
        <v>7162</v>
      </c>
      <c r="I5957" s="107" t="s">
        <v>7163</v>
      </c>
    </row>
    <row r="5958" spans="8:9" ht="15" x14ac:dyDescent="0.25">
      <c r="H5958" s="107" t="s">
        <v>7164</v>
      </c>
      <c r="I5958" s="107" t="s">
        <v>15929</v>
      </c>
    </row>
    <row r="5959" spans="8:9" ht="15" x14ac:dyDescent="0.25">
      <c r="H5959" s="107" t="s">
        <v>7165</v>
      </c>
      <c r="I5959" s="107" t="s">
        <v>7166</v>
      </c>
    </row>
    <row r="5960" spans="8:9" ht="15" x14ac:dyDescent="0.25">
      <c r="H5960" s="107" t="s">
        <v>7167</v>
      </c>
      <c r="I5960" s="107" t="s">
        <v>13039</v>
      </c>
    </row>
    <row r="5961" spans="8:9" ht="15" x14ac:dyDescent="0.25">
      <c r="H5961" s="107" t="s">
        <v>7168</v>
      </c>
      <c r="I5961" s="107" t="s">
        <v>7169</v>
      </c>
    </row>
    <row r="5962" spans="8:9" ht="15" x14ac:dyDescent="0.25">
      <c r="H5962" s="107" t="s">
        <v>7170</v>
      </c>
      <c r="I5962" s="107" t="s">
        <v>13039</v>
      </c>
    </row>
    <row r="5963" spans="8:9" ht="15" x14ac:dyDescent="0.25">
      <c r="H5963" s="107" t="s">
        <v>7171</v>
      </c>
      <c r="I5963" s="107" t="s">
        <v>7172</v>
      </c>
    </row>
    <row r="5964" spans="8:9" ht="15" x14ac:dyDescent="0.25">
      <c r="H5964" s="107" t="s">
        <v>7173</v>
      </c>
      <c r="I5964" s="107" t="s">
        <v>13039</v>
      </c>
    </row>
    <row r="5965" spans="8:9" ht="15" x14ac:dyDescent="0.25">
      <c r="H5965" s="107" t="s">
        <v>7174</v>
      </c>
      <c r="I5965" s="107" t="s">
        <v>7175</v>
      </c>
    </row>
    <row r="5966" spans="8:9" ht="15" x14ac:dyDescent="0.25">
      <c r="H5966" s="107" t="s">
        <v>7176</v>
      </c>
      <c r="I5966" s="107" t="s">
        <v>15930</v>
      </c>
    </row>
    <row r="5967" spans="8:9" ht="15" x14ac:dyDescent="0.25">
      <c r="H5967" s="107" t="s">
        <v>7177</v>
      </c>
      <c r="I5967" s="107" t="s">
        <v>7178</v>
      </c>
    </row>
    <row r="5968" spans="8:9" ht="15" x14ac:dyDescent="0.25">
      <c r="H5968" s="107" t="s">
        <v>7179</v>
      </c>
      <c r="I5968" s="107" t="s">
        <v>15931</v>
      </c>
    </row>
    <row r="5969" spans="8:9" ht="15" x14ac:dyDescent="0.25">
      <c r="H5969" s="107" t="s">
        <v>7180</v>
      </c>
      <c r="I5969" s="107" t="s">
        <v>15932</v>
      </c>
    </row>
    <row r="5970" spans="8:9" ht="15" x14ac:dyDescent="0.25">
      <c r="H5970" s="107" t="s">
        <v>7181</v>
      </c>
      <c r="I5970" s="107" t="s">
        <v>15933</v>
      </c>
    </row>
    <row r="5971" spans="8:9" ht="15" x14ac:dyDescent="0.25">
      <c r="H5971" s="107" t="s">
        <v>7182</v>
      </c>
      <c r="I5971" s="107" t="s">
        <v>7183</v>
      </c>
    </row>
    <row r="5972" spans="8:9" ht="15" x14ac:dyDescent="0.25">
      <c r="H5972" s="107" t="s">
        <v>7184</v>
      </c>
      <c r="I5972" s="107" t="s">
        <v>15934</v>
      </c>
    </row>
    <row r="5973" spans="8:9" ht="15" x14ac:dyDescent="0.25">
      <c r="H5973" s="107" t="s">
        <v>7185</v>
      </c>
      <c r="I5973" s="107" t="s">
        <v>15935</v>
      </c>
    </row>
    <row r="5974" spans="8:9" ht="15" x14ac:dyDescent="0.25">
      <c r="H5974" s="107" t="s">
        <v>7186</v>
      </c>
      <c r="I5974" s="107" t="s">
        <v>15936</v>
      </c>
    </row>
    <row r="5975" spans="8:9" ht="15" x14ac:dyDescent="0.25">
      <c r="H5975" s="107" t="s">
        <v>7187</v>
      </c>
      <c r="I5975" s="107" t="s">
        <v>15937</v>
      </c>
    </row>
    <row r="5976" spans="8:9" ht="15" x14ac:dyDescent="0.25">
      <c r="H5976" s="107" t="s">
        <v>7188</v>
      </c>
      <c r="I5976" s="107" t="s">
        <v>15938</v>
      </c>
    </row>
    <row r="5977" spans="8:9" ht="15" x14ac:dyDescent="0.25">
      <c r="H5977" s="107" t="s">
        <v>7189</v>
      </c>
      <c r="I5977" s="107" t="s">
        <v>15939</v>
      </c>
    </row>
    <row r="5978" spans="8:9" ht="15" x14ac:dyDescent="0.25">
      <c r="H5978" s="107" t="s">
        <v>7190</v>
      </c>
      <c r="I5978" s="107" t="s">
        <v>15940</v>
      </c>
    </row>
    <row r="5979" spans="8:9" ht="15" x14ac:dyDescent="0.25">
      <c r="H5979" s="107" t="s">
        <v>7191</v>
      </c>
      <c r="I5979" s="107" t="s">
        <v>15941</v>
      </c>
    </row>
    <row r="5980" spans="8:9" ht="15" x14ac:dyDescent="0.25">
      <c r="H5980" s="107" t="s">
        <v>7192</v>
      </c>
      <c r="I5980" s="107" t="s">
        <v>6696</v>
      </c>
    </row>
    <row r="5981" spans="8:9" ht="15" x14ac:dyDescent="0.25">
      <c r="H5981" s="107" t="s">
        <v>7193</v>
      </c>
      <c r="I5981" s="107" t="s">
        <v>6696</v>
      </c>
    </row>
    <row r="5982" spans="8:9" ht="15" x14ac:dyDescent="0.25">
      <c r="H5982" s="107" t="s">
        <v>7194</v>
      </c>
      <c r="I5982" s="107" t="s">
        <v>6696</v>
      </c>
    </row>
    <row r="5983" spans="8:9" ht="15" x14ac:dyDescent="0.25">
      <c r="H5983" s="107" t="s">
        <v>7195</v>
      </c>
      <c r="I5983" s="107" t="s">
        <v>6696</v>
      </c>
    </row>
    <row r="5984" spans="8:9" ht="15" x14ac:dyDescent="0.25">
      <c r="H5984" s="107" t="s">
        <v>7196</v>
      </c>
      <c r="I5984" s="107" t="s">
        <v>6696</v>
      </c>
    </row>
    <row r="5985" spans="8:9" ht="15" x14ac:dyDescent="0.25">
      <c r="H5985" s="107" t="s">
        <v>7197</v>
      </c>
      <c r="I5985" s="107" t="s">
        <v>6696</v>
      </c>
    </row>
    <row r="5986" spans="8:9" ht="15" x14ac:dyDescent="0.25">
      <c r="H5986" s="107" t="s">
        <v>7198</v>
      </c>
      <c r="I5986" s="107" t="s">
        <v>6696</v>
      </c>
    </row>
    <row r="5987" spans="8:9" ht="15" x14ac:dyDescent="0.25">
      <c r="H5987" s="107" t="s">
        <v>7199</v>
      </c>
      <c r="I5987" s="107" t="s">
        <v>6696</v>
      </c>
    </row>
    <row r="5988" spans="8:9" ht="15" x14ac:dyDescent="0.25">
      <c r="H5988" s="107" t="s">
        <v>7200</v>
      </c>
      <c r="I5988" s="107" t="s">
        <v>6696</v>
      </c>
    </row>
    <row r="5989" spans="8:9" ht="15" x14ac:dyDescent="0.25">
      <c r="H5989" s="107" t="s">
        <v>7201</v>
      </c>
      <c r="I5989" s="107" t="s">
        <v>6696</v>
      </c>
    </row>
    <row r="5990" spans="8:9" ht="15" x14ac:dyDescent="0.25">
      <c r="H5990" s="107" t="s">
        <v>7202</v>
      </c>
      <c r="I5990" s="107" t="s">
        <v>15942</v>
      </c>
    </row>
    <row r="5991" spans="8:9" ht="15" x14ac:dyDescent="0.25">
      <c r="H5991" s="107" t="s">
        <v>7203</v>
      </c>
      <c r="I5991" s="107" t="s">
        <v>15943</v>
      </c>
    </row>
    <row r="5992" spans="8:9" ht="15" x14ac:dyDescent="0.25">
      <c r="H5992" s="107" t="s">
        <v>12125</v>
      </c>
      <c r="I5992" s="107" t="s">
        <v>15944</v>
      </c>
    </row>
    <row r="5993" spans="8:9" ht="15" x14ac:dyDescent="0.25">
      <c r="H5993" s="107" t="s">
        <v>7204</v>
      </c>
      <c r="I5993" s="107" t="s">
        <v>7205</v>
      </c>
    </row>
    <row r="5994" spans="8:9" ht="15" x14ac:dyDescent="0.25">
      <c r="H5994" s="107" t="s">
        <v>7206</v>
      </c>
      <c r="I5994" s="107" t="s">
        <v>7207</v>
      </c>
    </row>
    <row r="5995" spans="8:9" ht="15" x14ac:dyDescent="0.25">
      <c r="H5995" s="107" t="s">
        <v>7208</v>
      </c>
      <c r="I5995" s="107" t="s">
        <v>7209</v>
      </c>
    </row>
    <row r="5996" spans="8:9" ht="15" x14ac:dyDescent="0.25">
      <c r="H5996" s="107" t="s">
        <v>7210</v>
      </c>
      <c r="I5996" s="107" t="s">
        <v>7211</v>
      </c>
    </row>
    <row r="5997" spans="8:9" ht="15" x14ac:dyDescent="0.25">
      <c r="H5997" s="107" t="s">
        <v>7212</v>
      </c>
      <c r="I5997" s="107" t="s">
        <v>7213</v>
      </c>
    </row>
    <row r="5998" spans="8:9" ht="15" x14ac:dyDescent="0.25">
      <c r="H5998" s="107" t="s">
        <v>7214</v>
      </c>
      <c r="I5998" s="107" t="s">
        <v>7215</v>
      </c>
    </row>
    <row r="5999" spans="8:9" ht="15" x14ac:dyDescent="0.25">
      <c r="H5999" s="107" t="s">
        <v>7216</v>
      </c>
      <c r="I5999" s="107" t="s">
        <v>6696</v>
      </c>
    </row>
    <row r="6000" spans="8:9" ht="15" x14ac:dyDescent="0.25">
      <c r="H6000" s="107" t="s">
        <v>7217</v>
      </c>
      <c r="I6000" s="107" t="s">
        <v>6696</v>
      </c>
    </row>
    <row r="6001" spans="8:9" ht="15" x14ac:dyDescent="0.25">
      <c r="H6001" s="107" t="s">
        <v>24339</v>
      </c>
      <c r="I6001" s="107" t="s">
        <v>24340</v>
      </c>
    </row>
    <row r="6002" spans="8:9" ht="15" x14ac:dyDescent="0.25">
      <c r="H6002" s="107" t="s">
        <v>24341</v>
      </c>
      <c r="I6002" s="107" t="s">
        <v>24342</v>
      </c>
    </row>
    <row r="6003" spans="8:9" ht="15" x14ac:dyDescent="0.25">
      <c r="H6003" s="107" t="s">
        <v>7218</v>
      </c>
      <c r="I6003" s="107" t="s">
        <v>7219</v>
      </c>
    </row>
    <row r="6004" spans="8:9" ht="15" x14ac:dyDescent="0.25">
      <c r="H6004" s="107" t="s">
        <v>12126</v>
      </c>
      <c r="I6004" s="107" t="s">
        <v>12127</v>
      </c>
    </row>
    <row r="6005" spans="8:9" ht="15" x14ac:dyDescent="0.25">
      <c r="H6005" s="107" t="s">
        <v>7220</v>
      </c>
      <c r="I6005" s="107" t="s">
        <v>7221</v>
      </c>
    </row>
    <row r="6006" spans="8:9" ht="15" x14ac:dyDescent="0.25">
      <c r="H6006" s="107" t="s">
        <v>7222</v>
      </c>
      <c r="I6006" s="107" t="s">
        <v>7223</v>
      </c>
    </row>
    <row r="6007" spans="8:9" ht="15" x14ac:dyDescent="0.25">
      <c r="H6007" s="107" t="s">
        <v>7224</v>
      </c>
      <c r="I6007" s="107" t="s">
        <v>7225</v>
      </c>
    </row>
    <row r="6008" spans="8:9" ht="15" x14ac:dyDescent="0.25">
      <c r="H6008" s="107" t="s">
        <v>7226</v>
      </c>
      <c r="I6008" s="107" t="s">
        <v>15945</v>
      </c>
    </row>
    <row r="6009" spans="8:9" ht="15" x14ac:dyDescent="0.25">
      <c r="H6009" s="107" t="s">
        <v>7227</v>
      </c>
      <c r="I6009" s="107" t="s">
        <v>15946</v>
      </c>
    </row>
    <row r="6010" spans="8:9" ht="15" x14ac:dyDescent="0.25">
      <c r="H6010" s="107" t="s">
        <v>7228</v>
      </c>
      <c r="I6010" s="107" t="s">
        <v>6696</v>
      </c>
    </row>
    <row r="6011" spans="8:9" ht="15" x14ac:dyDescent="0.25">
      <c r="H6011" s="107" t="s">
        <v>7229</v>
      </c>
      <c r="I6011" s="107" t="s">
        <v>6696</v>
      </c>
    </row>
    <row r="6012" spans="8:9" ht="15" x14ac:dyDescent="0.25">
      <c r="H6012" s="107" t="s">
        <v>7230</v>
      </c>
      <c r="I6012" s="107" t="s">
        <v>6696</v>
      </c>
    </row>
    <row r="6013" spans="8:9" ht="15" x14ac:dyDescent="0.25">
      <c r="H6013" s="107" t="s">
        <v>7231</v>
      </c>
      <c r="I6013" s="107" t="s">
        <v>6696</v>
      </c>
    </row>
    <row r="6014" spans="8:9" ht="15" x14ac:dyDescent="0.25">
      <c r="H6014" s="107" t="s">
        <v>7232</v>
      </c>
      <c r="I6014" s="107" t="s">
        <v>6696</v>
      </c>
    </row>
    <row r="6015" spans="8:9" ht="15" x14ac:dyDescent="0.25">
      <c r="H6015" s="107" t="s">
        <v>7233</v>
      </c>
      <c r="I6015" s="107" t="s">
        <v>6696</v>
      </c>
    </row>
    <row r="6016" spans="8:9" ht="15" x14ac:dyDescent="0.25">
      <c r="H6016" s="107" t="s">
        <v>7234</v>
      </c>
      <c r="I6016" s="107" t="s">
        <v>6696</v>
      </c>
    </row>
    <row r="6017" spans="8:9" ht="15" x14ac:dyDescent="0.25">
      <c r="H6017" s="107" t="s">
        <v>7235</v>
      </c>
      <c r="I6017" s="107" t="s">
        <v>6696</v>
      </c>
    </row>
    <row r="6018" spans="8:9" ht="15" x14ac:dyDescent="0.25">
      <c r="H6018" s="107" t="s">
        <v>7236</v>
      </c>
      <c r="I6018" s="107" t="s">
        <v>6696</v>
      </c>
    </row>
    <row r="6019" spans="8:9" ht="15" x14ac:dyDescent="0.25">
      <c r="H6019" s="107" t="s">
        <v>7237</v>
      </c>
      <c r="I6019" s="107" t="s">
        <v>6696</v>
      </c>
    </row>
    <row r="6020" spans="8:9" ht="15" x14ac:dyDescent="0.25">
      <c r="H6020" s="107" t="s">
        <v>7238</v>
      </c>
      <c r="I6020" s="107" t="s">
        <v>6696</v>
      </c>
    </row>
    <row r="6021" spans="8:9" ht="15" x14ac:dyDescent="0.25">
      <c r="H6021" s="107" t="s">
        <v>7239</v>
      </c>
      <c r="I6021" s="107" t="s">
        <v>6696</v>
      </c>
    </row>
    <row r="6022" spans="8:9" ht="15" x14ac:dyDescent="0.25">
      <c r="H6022" s="107" t="s">
        <v>7240</v>
      </c>
      <c r="I6022" s="107" t="s">
        <v>6696</v>
      </c>
    </row>
    <row r="6023" spans="8:9" ht="15" x14ac:dyDescent="0.25">
      <c r="H6023" s="107" t="s">
        <v>7241</v>
      </c>
      <c r="I6023" s="107" t="s">
        <v>6696</v>
      </c>
    </row>
    <row r="6024" spans="8:9" ht="15" x14ac:dyDescent="0.25">
      <c r="H6024" s="107" t="s">
        <v>7242</v>
      </c>
      <c r="I6024" s="107" t="s">
        <v>6696</v>
      </c>
    </row>
    <row r="6025" spans="8:9" ht="15" x14ac:dyDescent="0.25">
      <c r="H6025" s="107" t="s">
        <v>7243</v>
      </c>
      <c r="I6025" s="107" t="s">
        <v>6696</v>
      </c>
    </row>
    <row r="6026" spans="8:9" ht="15" x14ac:dyDescent="0.25">
      <c r="H6026" s="107" t="s">
        <v>7244</v>
      </c>
      <c r="I6026" s="107" t="s">
        <v>6696</v>
      </c>
    </row>
    <row r="6027" spans="8:9" ht="15" x14ac:dyDescent="0.25">
      <c r="H6027" s="107" t="s">
        <v>7245</v>
      </c>
      <c r="I6027" s="107" t="s">
        <v>6696</v>
      </c>
    </row>
    <row r="6028" spans="8:9" ht="15" x14ac:dyDescent="0.25">
      <c r="H6028" s="107" t="s">
        <v>7246</v>
      </c>
      <c r="I6028" s="107" t="s">
        <v>13039</v>
      </c>
    </row>
    <row r="6029" spans="8:9" ht="15" x14ac:dyDescent="0.25">
      <c r="H6029" s="107" t="s">
        <v>7247</v>
      </c>
      <c r="I6029" s="107" t="s">
        <v>13039</v>
      </c>
    </row>
    <row r="6030" spans="8:9" ht="15" x14ac:dyDescent="0.25">
      <c r="H6030" s="107" t="s">
        <v>7248</v>
      </c>
      <c r="I6030" s="107" t="s">
        <v>13039</v>
      </c>
    </row>
    <row r="6031" spans="8:9" ht="15" x14ac:dyDescent="0.25">
      <c r="H6031" s="107" t="s">
        <v>7249</v>
      </c>
      <c r="I6031" s="107" t="s">
        <v>13039</v>
      </c>
    </row>
    <row r="6032" spans="8:9" ht="15" x14ac:dyDescent="0.25">
      <c r="H6032" s="107" t="s">
        <v>7250</v>
      </c>
      <c r="I6032" s="107" t="s">
        <v>13039</v>
      </c>
    </row>
    <row r="6033" spans="8:9" ht="15" x14ac:dyDescent="0.25">
      <c r="H6033" s="107" t="s">
        <v>7251</v>
      </c>
      <c r="I6033" s="107" t="s">
        <v>13039</v>
      </c>
    </row>
    <row r="6034" spans="8:9" ht="15" x14ac:dyDescent="0.25">
      <c r="H6034" s="107" t="s">
        <v>7252</v>
      </c>
      <c r="I6034" s="107" t="s">
        <v>13039</v>
      </c>
    </row>
    <row r="6035" spans="8:9" ht="15" x14ac:dyDescent="0.25">
      <c r="H6035" s="107" t="s">
        <v>7253</v>
      </c>
      <c r="I6035" s="107" t="s">
        <v>13039</v>
      </c>
    </row>
    <row r="6036" spans="8:9" ht="15" x14ac:dyDescent="0.25">
      <c r="H6036" s="107" t="s">
        <v>7254</v>
      </c>
      <c r="I6036" s="107" t="s">
        <v>13039</v>
      </c>
    </row>
    <row r="6037" spans="8:9" ht="15" x14ac:dyDescent="0.25">
      <c r="H6037" s="107" t="s">
        <v>7255</v>
      </c>
      <c r="I6037" s="107" t="s">
        <v>7256</v>
      </c>
    </row>
    <row r="6038" spans="8:9" ht="15" x14ac:dyDescent="0.25">
      <c r="H6038" s="107" t="s">
        <v>7257</v>
      </c>
      <c r="I6038" s="107" t="s">
        <v>13039</v>
      </c>
    </row>
    <row r="6039" spans="8:9" ht="15" x14ac:dyDescent="0.25">
      <c r="H6039" s="107" t="s">
        <v>7258</v>
      </c>
      <c r="I6039" s="107" t="s">
        <v>7259</v>
      </c>
    </row>
    <row r="6040" spans="8:9" ht="15" x14ac:dyDescent="0.25">
      <c r="H6040" s="107" t="s">
        <v>7260</v>
      </c>
      <c r="I6040" s="107" t="s">
        <v>15947</v>
      </c>
    </row>
    <row r="6041" spans="8:9" ht="15" x14ac:dyDescent="0.25">
      <c r="H6041" s="107" t="s">
        <v>7261</v>
      </c>
      <c r="I6041" s="107" t="s">
        <v>15948</v>
      </c>
    </row>
    <row r="6042" spans="8:9" ht="15" x14ac:dyDescent="0.25">
      <c r="H6042" s="107" t="s">
        <v>7262</v>
      </c>
      <c r="I6042" s="107" t="s">
        <v>13039</v>
      </c>
    </row>
    <row r="6043" spans="8:9" ht="15" x14ac:dyDescent="0.25">
      <c r="H6043" s="107" t="s">
        <v>7263</v>
      </c>
      <c r="I6043" s="107" t="s">
        <v>13039</v>
      </c>
    </row>
    <row r="6044" spans="8:9" ht="15" x14ac:dyDescent="0.25">
      <c r="H6044" s="107" t="s">
        <v>7264</v>
      </c>
      <c r="I6044" s="107" t="s">
        <v>15949</v>
      </c>
    </row>
    <row r="6045" spans="8:9" ht="15" x14ac:dyDescent="0.25">
      <c r="H6045" s="107" t="s">
        <v>7265</v>
      </c>
      <c r="I6045" s="107" t="s">
        <v>15949</v>
      </c>
    </row>
    <row r="6046" spans="8:9" ht="15" x14ac:dyDescent="0.25">
      <c r="H6046" s="107" t="s">
        <v>7266</v>
      </c>
      <c r="I6046" s="107" t="s">
        <v>15950</v>
      </c>
    </row>
    <row r="6047" spans="8:9" ht="15" x14ac:dyDescent="0.25">
      <c r="H6047" s="107" t="s">
        <v>7267</v>
      </c>
      <c r="I6047" s="107" t="s">
        <v>13039</v>
      </c>
    </row>
    <row r="6048" spans="8:9" ht="15" x14ac:dyDescent="0.25">
      <c r="H6048" s="107" t="s">
        <v>7268</v>
      </c>
      <c r="I6048" s="107" t="s">
        <v>15951</v>
      </c>
    </row>
    <row r="6049" spans="8:9" ht="15" x14ac:dyDescent="0.25">
      <c r="H6049" s="107" t="s">
        <v>7269</v>
      </c>
      <c r="I6049" s="107" t="s">
        <v>15952</v>
      </c>
    </row>
    <row r="6050" spans="8:9" ht="15" x14ac:dyDescent="0.25">
      <c r="H6050" s="107" t="s">
        <v>7270</v>
      </c>
      <c r="I6050" s="107" t="s">
        <v>15953</v>
      </c>
    </row>
    <row r="6051" spans="8:9" ht="15" x14ac:dyDescent="0.25">
      <c r="H6051" s="107" t="s">
        <v>7271</v>
      </c>
      <c r="I6051" s="107" t="s">
        <v>13039</v>
      </c>
    </row>
    <row r="6052" spans="8:9" ht="15" x14ac:dyDescent="0.25">
      <c r="H6052" s="107" t="s">
        <v>7272</v>
      </c>
      <c r="I6052" s="107" t="s">
        <v>15954</v>
      </c>
    </row>
    <row r="6053" spans="8:9" ht="15" x14ac:dyDescent="0.25">
      <c r="H6053" s="107" t="s">
        <v>7273</v>
      </c>
      <c r="I6053" s="107" t="s">
        <v>15955</v>
      </c>
    </row>
    <row r="6054" spans="8:9" ht="15" x14ac:dyDescent="0.25">
      <c r="H6054" s="107" t="s">
        <v>7274</v>
      </c>
      <c r="I6054" s="107" t="s">
        <v>13039</v>
      </c>
    </row>
    <row r="6055" spans="8:9" ht="15" x14ac:dyDescent="0.25">
      <c r="H6055" s="107" t="s">
        <v>7275</v>
      </c>
      <c r="I6055" s="107" t="s">
        <v>13039</v>
      </c>
    </row>
    <row r="6056" spans="8:9" ht="15" x14ac:dyDescent="0.25">
      <c r="H6056" s="107" t="s">
        <v>7276</v>
      </c>
      <c r="I6056" s="107" t="s">
        <v>15956</v>
      </c>
    </row>
    <row r="6057" spans="8:9" ht="15" x14ac:dyDescent="0.25">
      <c r="H6057" s="107" t="s">
        <v>7277</v>
      </c>
      <c r="I6057" s="107" t="s">
        <v>13039</v>
      </c>
    </row>
    <row r="6058" spans="8:9" ht="15" x14ac:dyDescent="0.25">
      <c r="H6058" s="107" t="s">
        <v>7278</v>
      </c>
      <c r="I6058" s="107" t="s">
        <v>15957</v>
      </c>
    </row>
    <row r="6059" spans="8:9" ht="15" x14ac:dyDescent="0.25">
      <c r="H6059" s="107" t="s">
        <v>7279</v>
      </c>
      <c r="I6059" s="107" t="s">
        <v>15958</v>
      </c>
    </row>
    <row r="6060" spans="8:9" ht="15" x14ac:dyDescent="0.25">
      <c r="H6060" s="107" t="s">
        <v>7280</v>
      </c>
      <c r="I6060" s="107" t="s">
        <v>15959</v>
      </c>
    </row>
    <row r="6061" spans="8:9" ht="15" x14ac:dyDescent="0.25">
      <c r="H6061" s="107" t="s">
        <v>7281</v>
      </c>
      <c r="I6061" s="107" t="s">
        <v>15960</v>
      </c>
    </row>
    <row r="6062" spans="8:9" ht="15" x14ac:dyDescent="0.25">
      <c r="H6062" s="107" t="s">
        <v>7282</v>
      </c>
      <c r="I6062" s="107" t="s">
        <v>15961</v>
      </c>
    </row>
    <row r="6063" spans="8:9" ht="15" x14ac:dyDescent="0.25">
      <c r="H6063" s="107" t="s">
        <v>7283</v>
      </c>
      <c r="I6063" s="107" t="s">
        <v>15962</v>
      </c>
    </row>
    <row r="6064" spans="8:9" ht="15" x14ac:dyDescent="0.25">
      <c r="H6064" s="107" t="s">
        <v>7284</v>
      </c>
      <c r="I6064" s="107" t="s">
        <v>15963</v>
      </c>
    </row>
    <row r="6065" spans="8:9" ht="15" x14ac:dyDescent="0.25">
      <c r="H6065" s="107" t="s">
        <v>7285</v>
      </c>
      <c r="I6065" s="107" t="s">
        <v>13039</v>
      </c>
    </row>
    <row r="6066" spans="8:9" ht="15" x14ac:dyDescent="0.25">
      <c r="H6066" s="107" t="s">
        <v>7286</v>
      </c>
      <c r="I6066" s="107" t="s">
        <v>15964</v>
      </c>
    </row>
    <row r="6067" spans="8:9" ht="15" x14ac:dyDescent="0.25">
      <c r="H6067" s="107" t="s">
        <v>7287</v>
      </c>
      <c r="I6067" s="107" t="s">
        <v>15965</v>
      </c>
    </row>
    <row r="6068" spans="8:9" ht="15" x14ac:dyDescent="0.25">
      <c r="H6068" s="107" t="s">
        <v>7288</v>
      </c>
      <c r="I6068" s="107" t="s">
        <v>15966</v>
      </c>
    </row>
    <row r="6069" spans="8:9" ht="15" x14ac:dyDescent="0.25">
      <c r="H6069" s="107" t="s">
        <v>7289</v>
      </c>
      <c r="I6069" s="107" t="s">
        <v>15967</v>
      </c>
    </row>
    <row r="6070" spans="8:9" ht="15" x14ac:dyDescent="0.25">
      <c r="H6070" s="107" t="s">
        <v>7290</v>
      </c>
      <c r="I6070" s="107" t="s">
        <v>15968</v>
      </c>
    </row>
    <row r="6071" spans="8:9" ht="15" x14ac:dyDescent="0.25">
      <c r="H6071" s="107" t="s">
        <v>7291</v>
      </c>
      <c r="I6071" s="107" t="s">
        <v>15969</v>
      </c>
    </row>
    <row r="6072" spans="8:9" ht="15" x14ac:dyDescent="0.25">
      <c r="H6072" s="107" t="s">
        <v>7292</v>
      </c>
      <c r="I6072" s="107" t="s">
        <v>15970</v>
      </c>
    </row>
    <row r="6073" spans="8:9" ht="15" x14ac:dyDescent="0.25">
      <c r="H6073" s="107" t="s">
        <v>7293</v>
      </c>
      <c r="I6073" s="107" t="s">
        <v>15971</v>
      </c>
    </row>
    <row r="6074" spans="8:9" ht="15" x14ac:dyDescent="0.25">
      <c r="H6074" s="107" t="s">
        <v>7294</v>
      </c>
      <c r="I6074" s="107" t="s">
        <v>15972</v>
      </c>
    </row>
    <row r="6075" spans="8:9" ht="15" x14ac:dyDescent="0.25">
      <c r="H6075" s="107" t="s">
        <v>7295</v>
      </c>
      <c r="I6075" s="107" t="s">
        <v>15973</v>
      </c>
    </row>
    <row r="6076" spans="8:9" ht="15" x14ac:dyDescent="0.25">
      <c r="H6076" s="107" t="s">
        <v>7296</v>
      </c>
      <c r="I6076" s="107" t="s">
        <v>13039</v>
      </c>
    </row>
    <row r="6077" spans="8:9" ht="15" x14ac:dyDescent="0.25">
      <c r="H6077" s="107" t="s">
        <v>7297</v>
      </c>
      <c r="I6077" s="107" t="s">
        <v>15974</v>
      </c>
    </row>
    <row r="6078" spans="8:9" ht="15" x14ac:dyDescent="0.25">
      <c r="H6078" s="107" t="s">
        <v>7298</v>
      </c>
      <c r="I6078" s="107" t="s">
        <v>7299</v>
      </c>
    </row>
    <row r="6079" spans="8:9" ht="15" x14ac:dyDescent="0.25">
      <c r="H6079" s="107" t="s">
        <v>7300</v>
      </c>
      <c r="I6079" s="107" t="s">
        <v>15975</v>
      </c>
    </row>
    <row r="6080" spans="8:9" ht="15" x14ac:dyDescent="0.25">
      <c r="H6080" s="107" t="s">
        <v>7301</v>
      </c>
      <c r="I6080" s="107" t="s">
        <v>7302</v>
      </c>
    </row>
    <row r="6081" spans="8:9" ht="15" x14ac:dyDescent="0.25">
      <c r="H6081" s="107" t="s">
        <v>7303</v>
      </c>
      <c r="I6081" s="107" t="s">
        <v>15976</v>
      </c>
    </row>
    <row r="6082" spans="8:9" ht="15" x14ac:dyDescent="0.25">
      <c r="H6082" s="107" t="s">
        <v>7304</v>
      </c>
      <c r="I6082" s="107" t="s">
        <v>15977</v>
      </c>
    </row>
    <row r="6083" spans="8:9" ht="15" x14ac:dyDescent="0.25">
      <c r="H6083" s="107" t="s">
        <v>7305</v>
      </c>
      <c r="I6083" s="107" t="s">
        <v>15978</v>
      </c>
    </row>
    <row r="6084" spans="8:9" ht="15" x14ac:dyDescent="0.25">
      <c r="H6084" s="107" t="s">
        <v>7306</v>
      </c>
      <c r="I6084" s="107" t="s">
        <v>15979</v>
      </c>
    </row>
    <row r="6085" spans="8:9" ht="15" x14ac:dyDescent="0.25">
      <c r="H6085" s="107" t="s">
        <v>7307</v>
      </c>
      <c r="I6085" s="107" t="s">
        <v>7308</v>
      </c>
    </row>
    <row r="6086" spans="8:9" ht="15" x14ac:dyDescent="0.25">
      <c r="H6086" s="107" t="s">
        <v>7309</v>
      </c>
      <c r="I6086" s="107" t="s">
        <v>13039</v>
      </c>
    </row>
    <row r="6087" spans="8:9" ht="15" x14ac:dyDescent="0.25">
      <c r="H6087" s="107" t="s">
        <v>7310</v>
      </c>
      <c r="I6087" s="107" t="s">
        <v>15980</v>
      </c>
    </row>
    <row r="6088" spans="8:9" ht="15" x14ac:dyDescent="0.25">
      <c r="H6088" s="107" t="s">
        <v>7311</v>
      </c>
      <c r="I6088" s="107" t="s">
        <v>15981</v>
      </c>
    </row>
    <row r="6089" spans="8:9" ht="15" x14ac:dyDescent="0.25">
      <c r="H6089" s="107" t="s">
        <v>7312</v>
      </c>
      <c r="I6089" s="107" t="s">
        <v>7313</v>
      </c>
    </row>
    <row r="6090" spans="8:9" ht="15" x14ac:dyDescent="0.25">
      <c r="H6090" s="107" t="s">
        <v>7314</v>
      </c>
      <c r="I6090" s="107" t="s">
        <v>15982</v>
      </c>
    </row>
    <row r="6091" spans="8:9" ht="15" x14ac:dyDescent="0.25">
      <c r="H6091" s="107" t="s">
        <v>7315</v>
      </c>
      <c r="I6091" s="107" t="s">
        <v>15983</v>
      </c>
    </row>
    <row r="6092" spans="8:9" ht="15" x14ac:dyDescent="0.25">
      <c r="H6092" s="107" t="s">
        <v>7316</v>
      </c>
      <c r="I6092" s="107" t="s">
        <v>15984</v>
      </c>
    </row>
    <row r="6093" spans="8:9" ht="15" x14ac:dyDescent="0.25">
      <c r="H6093" s="107" t="s">
        <v>7317</v>
      </c>
      <c r="I6093" s="107" t="s">
        <v>15985</v>
      </c>
    </row>
    <row r="6094" spans="8:9" ht="15" x14ac:dyDescent="0.25">
      <c r="H6094" s="107" t="s">
        <v>7318</v>
      </c>
      <c r="I6094" s="107" t="s">
        <v>15986</v>
      </c>
    </row>
    <row r="6095" spans="8:9" ht="15" x14ac:dyDescent="0.25">
      <c r="H6095" s="107" t="s">
        <v>7319</v>
      </c>
      <c r="I6095" s="107" t="s">
        <v>15987</v>
      </c>
    </row>
    <row r="6096" spans="8:9" ht="15" x14ac:dyDescent="0.25">
      <c r="H6096" s="107" t="s">
        <v>7320</v>
      </c>
      <c r="I6096" s="107" t="s">
        <v>15988</v>
      </c>
    </row>
    <row r="6097" spans="8:9" ht="15" x14ac:dyDescent="0.25">
      <c r="H6097" s="107" t="s">
        <v>7321</v>
      </c>
      <c r="I6097" s="107" t="s">
        <v>13039</v>
      </c>
    </row>
    <row r="6098" spans="8:9" ht="15" x14ac:dyDescent="0.25">
      <c r="H6098" s="107" t="s">
        <v>7322</v>
      </c>
      <c r="I6098" s="107" t="s">
        <v>7323</v>
      </c>
    </row>
    <row r="6099" spans="8:9" ht="15" x14ac:dyDescent="0.25">
      <c r="H6099" s="107" t="s">
        <v>7324</v>
      </c>
      <c r="I6099" s="107" t="s">
        <v>7325</v>
      </c>
    </row>
    <row r="6100" spans="8:9" ht="15" x14ac:dyDescent="0.25">
      <c r="H6100" s="107" t="s">
        <v>7326</v>
      </c>
      <c r="I6100" s="107" t="s">
        <v>7327</v>
      </c>
    </row>
    <row r="6101" spans="8:9" ht="15" x14ac:dyDescent="0.25">
      <c r="H6101" s="107" t="s">
        <v>7328</v>
      </c>
      <c r="I6101" s="107" t="s">
        <v>6696</v>
      </c>
    </row>
    <row r="6102" spans="8:9" ht="15" x14ac:dyDescent="0.25">
      <c r="H6102" s="107" t="s">
        <v>7329</v>
      </c>
      <c r="I6102" s="107" t="s">
        <v>7330</v>
      </c>
    </row>
    <row r="6103" spans="8:9" ht="15" x14ac:dyDescent="0.25">
      <c r="H6103" s="107" t="s">
        <v>7331</v>
      </c>
      <c r="I6103" s="107" t="s">
        <v>7332</v>
      </c>
    </row>
    <row r="6104" spans="8:9" ht="15" x14ac:dyDescent="0.25">
      <c r="H6104" s="107" t="s">
        <v>7333</v>
      </c>
      <c r="I6104" s="107" t="s">
        <v>7334</v>
      </c>
    </row>
    <row r="6105" spans="8:9" ht="15" x14ac:dyDescent="0.25">
      <c r="H6105" s="107" t="s">
        <v>7335</v>
      </c>
      <c r="I6105" s="107" t="s">
        <v>7336</v>
      </c>
    </row>
    <row r="6106" spans="8:9" ht="15" x14ac:dyDescent="0.25">
      <c r="H6106" s="107" t="s">
        <v>7337</v>
      </c>
      <c r="I6106" s="107" t="s">
        <v>7338</v>
      </c>
    </row>
    <row r="6107" spans="8:9" ht="15" x14ac:dyDescent="0.25">
      <c r="H6107" s="107" t="s">
        <v>7339</v>
      </c>
      <c r="I6107" s="107" t="s">
        <v>7340</v>
      </c>
    </row>
    <row r="6108" spans="8:9" ht="15" x14ac:dyDescent="0.25">
      <c r="H6108" s="107" t="s">
        <v>7341</v>
      </c>
      <c r="I6108" s="107" t="s">
        <v>7342</v>
      </c>
    </row>
    <row r="6109" spans="8:9" ht="15" x14ac:dyDescent="0.25">
      <c r="H6109" s="107" t="s">
        <v>7343</v>
      </c>
      <c r="I6109" s="107" t="s">
        <v>7344</v>
      </c>
    </row>
    <row r="6110" spans="8:9" ht="15" x14ac:dyDescent="0.25">
      <c r="H6110" s="107" t="s">
        <v>7345</v>
      </c>
      <c r="I6110" s="107" t="s">
        <v>7346</v>
      </c>
    </row>
    <row r="6111" spans="8:9" ht="15" x14ac:dyDescent="0.25">
      <c r="H6111" s="107" t="s">
        <v>7347</v>
      </c>
      <c r="I6111" s="107" t="s">
        <v>7348</v>
      </c>
    </row>
    <row r="6112" spans="8:9" ht="15" x14ac:dyDescent="0.25">
      <c r="H6112" s="107" t="s">
        <v>7349</v>
      </c>
      <c r="I6112" s="107" t="s">
        <v>7350</v>
      </c>
    </row>
    <row r="6113" spans="8:9" ht="15" x14ac:dyDescent="0.25">
      <c r="H6113" s="107" t="s">
        <v>7351</v>
      </c>
      <c r="I6113" s="107" t="s">
        <v>13039</v>
      </c>
    </row>
    <row r="6114" spans="8:9" ht="15" x14ac:dyDescent="0.25">
      <c r="H6114" s="107" t="s">
        <v>7352</v>
      </c>
      <c r="I6114" s="107" t="s">
        <v>7353</v>
      </c>
    </row>
    <row r="6115" spans="8:9" ht="15" x14ac:dyDescent="0.25">
      <c r="H6115" s="107" t="s">
        <v>7354</v>
      </c>
      <c r="I6115" s="107" t="s">
        <v>13039</v>
      </c>
    </row>
    <row r="6116" spans="8:9" ht="15" x14ac:dyDescent="0.25">
      <c r="H6116" s="107" t="s">
        <v>7355</v>
      </c>
      <c r="I6116" s="107" t="s">
        <v>7356</v>
      </c>
    </row>
    <row r="6117" spans="8:9" ht="15" x14ac:dyDescent="0.25">
      <c r="H6117" s="107" t="s">
        <v>12128</v>
      </c>
      <c r="I6117" s="107" t="s">
        <v>12129</v>
      </c>
    </row>
    <row r="6118" spans="8:9" ht="15" x14ac:dyDescent="0.25">
      <c r="H6118" s="107" t="s">
        <v>7357</v>
      </c>
      <c r="I6118" s="107" t="s">
        <v>6696</v>
      </c>
    </row>
    <row r="6119" spans="8:9" ht="15" x14ac:dyDescent="0.25">
      <c r="H6119" s="107" t="s">
        <v>7358</v>
      </c>
      <c r="I6119" s="107" t="s">
        <v>6696</v>
      </c>
    </row>
    <row r="6120" spans="8:9" ht="15" x14ac:dyDescent="0.25">
      <c r="H6120" s="107" t="s">
        <v>7359</v>
      </c>
      <c r="I6120" s="107" t="s">
        <v>6696</v>
      </c>
    </row>
    <row r="6121" spans="8:9" ht="15" x14ac:dyDescent="0.25">
      <c r="H6121" s="107" t="s">
        <v>7360</v>
      </c>
      <c r="I6121" s="107" t="s">
        <v>7361</v>
      </c>
    </row>
    <row r="6122" spans="8:9" ht="15" x14ac:dyDescent="0.25">
      <c r="H6122" s="107" t="s">
        <v>7362</v>
      </c>
      <c r="I6122" s="107" t="s">
        <v>7363</v>
      </c>
    </row>
    <row r="6123" spans="8:9" ht="15" x14ac:dyDescent="0.25">
      <c r="H6123" s="107" t="s">
        <v>7364</v>
      </c>
      <c r="I6123" s="107" t="s">
        <v>7365</v>
      </c>
    </row>
    <row r="6124" spans="8:9" ht="15" x14ac:dyDescent="0.25">
      <c r="H6124" s="107" t="s">
        <v>7366</v>
      </c>
      <c r="I6124" s="107" t="s">
        <v>7367</v>
      </c>
    </row>
    <row r="6125" spans="8:9" ht="15" x14ac:dyDescent="0.25">
      <c r="H6125" s="107" t="s">
        <v>7368</v>
      </c>
      <c r="I6125" s="107" t="s">
        <v>7369</v>
      </c>
    </row>
    <row r="6126" spans="8:9" ht="15" x14ac:dyDescent="0.25">
      <c r="H6126" s="107" t="s">
        <v>12130</v>
      </c>
      <c r="I6126" s="107" t="s">
        <v>12131</v>
      </c>
    </row>
    <row r="6127" spans="8:9" ht="15" x14ac:dyDescent="0.25">
      <c r="H6127" s="107" t="s">
        <v>7370</v>
      </c>
      <c r="I6127" s="107" t="s">
        <v>15989</v>
      </c>
    </row>
    <row r="6128" spans="8:9" ht="15" x14ac:dyDescent="0.25">
      <c r="H6128" s="107" t="s">
        <v>7371</v>
      </c>
      <c r="I6128" s="107" t="s">
        <v>15990</v>
      </c>
    </row>
    <row r="6129" spans="8:9" ht="15" x14ac:dyDescent="0.25">
      <c r="H6129" s="107" t="s">
        <v>7372</v>
      </c>
      <c r="I6129" s="107" t="s">
        <v>7373</v>
      </c>
    </row>
    <row r="6130" spans="8:9" ht="15" x14ac:dyDescent="0.25">
      <c r="H6130" s="107" t="s">
        <v>7374</v>
      </c>
      <c r="I6130" s="107" t="s">
        <v>15991</v>
      </c>
    </row>
    <row r="6131" spans="8:9" ht="15" x14ac:dyDescent="0.25">
      <c r="H6131" s="107" t="s">
        <v>7375</v>
      </c>
      <c r="I6131" s="107" t="s">
        <v>7376</v>
      </c>
    </row>
    <row r="6132" spans="8:9" ht="15" x14ac:dyDescent="0.25">
      <c r="H6132" s="107" t="s">
        <v>7377</v>
      </c>
      <c r="I6132" s="107" t="s">
        <v>7378</v>
      </c>
    </row>
    <row r="6133" spans="8:9" ht="15" x14ac:dyDescent="0.25">
      <c r="H6133" s="107" t="s">
        <v>7379</v>
      </c>
      <c r="I6133" s="107" t="s">
        <v>7380</v>
      </c>
    </row>
    <row r="6134" spans="8:9" ht="15" x14ac:dyDescent="0.25">
      <c r="H6134" s="107" t="s">
        <v>7381</v>
      </c>
      <c r="I6134" s="107" t="s">
        <v>7382</v>
      </c>
    </row>
    <row r="6135" spans="8:9" ht="15" x14ac:dyDescent="0.25">
      <c r="H6135" s="107" t="s">
        <v>7383</v>
      </c>
      <c r="I6135" s="107" t="s">
        <v>15992</v>
      </c>
    </row>
    <row r="6136" spans="8:9" ht="15" x14ac:dyDescent="0.25">
      <c r="H6136" s="107" t="s">
        <v>7384</v>
      </c>
      <c r="I6136" s="107" t="s">
        <v>7385</v>
      </c>
    </row>
    <row r="6137" spans="8:9" ht="15" x14ac:dyDescent="0.25">
      <c r="H6137" s="107" t="s">
        <v>7386</v>
      </c>
      <c r="I6137" s="107" t="s">
        <v>7387</v>
      </c>
    </row>
    <row r="6138" spans="8:9" ht="15" x14ac:dyDescent="0.25">
      <c r="H6138" s="107" t="s">
        <v>7388</v>
      </c>
      <c r="I6138" s="107" t="s">
        <v>15993</v>
      </c>
    </row>
    <row r="6139" spans="8:9" ht="15" x14ac:dyDescent="0.25">
      <c r="H6139" s="107" t="s">
        <v>7389</v>
      </c>
      <c r="I6139" s="107" t="s">
        <v>15994</v>
      </c>
    </row>
    <row r="6140" spans="8:9" ht="15" x14ac:dyDescent="0.25">
      <c r="H6140" s="107" t="s">
        <v>7390</v>
      </c>
      <c r="I6140" s="107" t="s">
        <v>15995</v>
      </c>
    </row>
    <row r="6141" spans="8:9" ht="15" x14ac:dyDescent="0.25">
      <c r="H6141" s="107" t="s">
        <v>7391</v>
      </c>
      <c r="I6141" s="107" t="s">
        <v>15996</v>
      </c>
    </row>
    <row r="6142" spans="8:9" ht="15" x14ac:dyDescent="0.25">
      <c r="H6142" s="107" t="s">
        <v>7392</v>
      </c>
      <c r="I6142" s="107" t="s">
        <v>15997</v>
      </c>
    </row>
    <row r="6143" spans="8:9" ht="15" x14ac:dyDescent="0.25">
      <c r="H6143" s="107" t="s">
        <v>7393</v>
      </c>
      <c r="I6143" s="107" t="s">
        <v>15998</v>
      </c>
    </row>
    <row r="6144" spans="8:9" ht="15" x14ac:dyDescent="0.25">
      <c r="H6144" s="107" t="s">
        <v>7394</v>
      </c>
      <c r="I6144" s="107" t="s">
        <v>7395</v>
      </c>
    </row>
    <row r="6145" spans="8:9" ht="15" x14ac:dyDescent="0.25">
      <c r="H6145" s="107" t="s">
        <v>7396</v>
      </c>
      <c r="I6145" s="107" t="s">
        <v>7397</v>
      </c>
    </row>
    <row r="6146" spans="8:9" ht="15" x14ac:dyDescent="0.25">
      <c r="H6146" s="107" t="s">
        <v>7398</v>
      </c>
      <c r="I6146" s="107" t="s">
        <v>15999</v>
      </c>
    </row>
    <row r="6147" spans="8:9" ht="15" x14ac:dyDescent="0.25">
      <c r="H6147" s="107" t="s">
        <v>7399</v>
      </c>
      <c r="I6147" s="107" t="s">
        <v>16000</v>
      </c>
    </row>
    <row r="6148" spans="8:9" ht="15" x14ac:dyDescent="0.25">
      <c r="H6148" s="107" t="s">
        <v>7400</v>
      </c>
      <c r="I6148" s="107" t="s">
        <v>16001</v>
      </c>
    </row>
    <row r="6149" spans="8:9" ht="15" x14ac:dyDescent="0.25">
      <c r="H6149" s="107" t="s">
        <v>7401</v>
      </c>
      <c r="I6149" s="107" t="s">
        <v>16002</v>
      </c>
    </row>
    <row r="6150" spans="8:9" ht="15" x14ac:dyDescent="0.25">
      <c r="H6150" s="107" t="s">
        <v>7402</v>
      </c>
      <c r="I6150" s="107" t="s">
        <v>6696</v>
      </c>
    </row>
    <row r="6151" spans="8:9" ht="15" x14ac:dyDescent="0.25">
      <c r="H6151" s="107" t="s">
        <v>7403</v>
      </c>
      <c r="I6151" s="107" t="s">
        <v>6696</v>
      </c>
    </row>
    <row r="6152" spans="8:9" ht="15" x14ac:dyDescent="0.25">
      <c r="H6152" s="107" t="s">
        <v>7404</v>
      </c>
      <c r="I6152" s="107" t="s">
        <v>6696</v>
      </c>
    </row>
    <row r="6153" spans="8:9" ht="15" x14ac:dyDescent="0.25">
      <c r="H6153" s="107" t="s">
        <v>7405</v>
      </c>
      <c r="I6153" s="107" t="s">
        <v>6696</v>
      </c>
    </row>
    <row r="6154" spans="8:9" ht="15" x14ac:dyDescent="0.25">
      <c r="H6154" s="107" t="s">
        <v>7406</v>
      </c>
      <c r="I6154" s="107" t="s">
        <v>6696</v>
      </c>
    </row>
    <row r="6155" spans="8:9" ht="15" x14ac:dyDescent="0.25">
      <c r="H6155" s="107" t="s">
        <v>7407</v>
      </c>
      <c r="I6155" s="107" t="s">
        <v>6696</v>
      </c>
    </row>
    <row r="6156" spans="8:9" ht="15" x14ac:dyDescent="0.25">
      <c r="H6156" s="107" t="s">
        <v>7408</v>
      </c>
      <c r="I6156" s="107" t="s">
        <v>6696</v>
      </c>
    </row>
    <row r="6157" spans="8:9" ht="15" x14ac:dyDescent="0.25">
      <c r="H6157" s="107" t="s">
        <v>7409</v>
      </c>
      <c r="I6157" s="107" t="s">
        <v>6696</v>
      </c>
    </row>
    <row r="6158" spans="8:9" ht="15" x14ac:dyDescent="0.25">
      <c r="H6158" s="107" t="s">
        <v>7410</v>
      </c>
      <c r="I6158" s="107" t="s">
        <v>6696</v>
      </c>
    </row>
    <row r="6159" spans="8:9" ht="15" x14ac:dyDescent="0.25">
      <c r="H6159" s="107" t="s">
        <v>7411</v>
      </c>
      <c r="I6159" s="107" t="s">
        <v>6696</v>
      </c>
    </row>
    <row r="6160" spans="8:9" ht="15" x14ac:dyDescent="0.25">
      <c r="H6160" s="107" t="s">
        <v>7412</v>
      </c>
      <c r="I6160" s="107" t="s">
        <v>6696</v>
      </c>
    </row>
    <row r="6161" spans="8:9" ht="15" x14ac:dyDescent="0.25">
      <c r="H6161" s="107" t="s">
        <v>7413</v>
      </c>
      <c r="I6161" s="107" t="s">
        <v>6696</v>
      </c>
    </row>
    <row r="6162" spans="8:9" ht="15" x14ac:dyDescent="0.25">
      <c r="H6162" s="107" t="s">
        <v>7414</v>
      </c>
      <c r="I6162" s="107" t="s">
        <v>6696</v>
      </c>
    </row>
    <row r="6163" spans="8:9" ht="15" x14ac:dyDescent="0.25">
      <c r="H6163" s="107" t="s">
        <v>7415</v>
      </c>
      <c r="I6163" s="107" t="s">
        <v>6696</v>
      </c>
    </row>
    <row r="6164" spans="8:9" ht="15" x14ac:dyDescent="0.25">
      <c r="H6164" s="107" t="s">
        <v>7416</v>
      </c>
      <c r="I6164" s="107" t="s">
        <v>6696</v>
      </c>
    </row>
    <row r="6165" spans="8:9" ht="15" x14ac:dyDescent="0.25">
      <c r="H6165" s="107" t="s">
        <v>7417</v>
      </c>
      <c r="I6165" s="107" t="s">
        <v>6696</v>
      </c>
    </row>
    <row r="6166" spans="8:9" ht="15" x14ac:dyDescent="0.25">
      <c r="H6166" s="107" t="s">
        <v>7418</v>
      </c>
      <c r="I6166" s="107" t="s">
        <v>6696</v>
      </c>
    </row>
    <row r="6167" spans="8:9" ht="15" x14ac:dyDescent="0.25">
      <c r="H6167" s="107" t="s">
        <v>7419</v>
      </c>
      <c r="I6167" s="107" t="s">
        <v>6696</v>
      </c>
    </row>
    <row r="6168" spans="8:9" ht="15" x14ac:dyDescent="0.25">
      <c r="H6168" s="107" t="s">
        <v>7420</v>
      </c>
      <c r="I6168" s="107" t="s">
        <v>6696</v>
      </c>
    </row>
    <row r="6169" spans="8:9" ht="15" x14ac:dyDescent="0.25">
      <c r="H6169" s="107" t="s">
        <v>7421</v>
      </c>
      <c r="I6169" s="107" t="s">
        <v>7422</v>
      </c>
    </row>
    <row r="6170" spans="8:9" ht="15" x14ac:dyDescent="0.25">
      <c r="H6170" s="107" t="s">
        <v>7423</v>
      </c>
      <c r="I6170" s="107" t="s">
        <v>7424</v>
      </c>
    </row>
    <row r="6171" spans="8:9" ht="15" x14ac:dyDescent="0.25">
      <c r="H6171" s="107" t="s">
        <v>7425</v>
      </c>
      <c r="I6171" s="107" t="s">
        <v>7426</v>
      </c>
    </row>
    <row r="6172" spans="8:9" ht="15" x14ac:dyDescent="0.25">
      <c r="H6172" s="107" t="s">
        <v>7427</v>
      </c>
      <c r="I6172" s="107" t="s">
        <v>7428</v>
      </c>
    </row>
    <row r="6173" spans="8:9" ht="15" x14ac:dyDescent="0.25">
      <c r="H6173" s="107" t="s">
        <v>7429</v>
      </c>
      <c r="I6173" s="107" t="s">
        <v>16003</v>
      </c>
    </row>
    <row r="6174" spans="8:9" ht="15" x14ac:dyDescent="0.25">
      <c r="H6174" s="107" t="s">
        <v>7430</v>
      </c>
      <c r="I6174" s="107" t="s">
        <v>16004</v>
      </c>
    </row>
    <row r="6175" spans="8:9" ht="15" x14ac:dyDescent="0.25">
      <c r="H6175" s="107" t="s">
        <v>7431</v>
      </c>
      <c r="I6175" s="107" t="s">
        <v>13039</v>
      </c>
    </row>
    <row r="6176" spans="8:9" ht="15" x14ac:dyDescent="0.25">
      <c r="H6176" s="107" t="s">
        <v>7432</v>
      </c>
      <c r="I6176" s="107" t="s">
        <v>13039</v>
      </c>
    </row>
    <row r="6177" spans="8:9" ht="15" x14ac:dyDescent="0.25">
      <c r="H6177" s="107" t="s">
        <v>7433</v>
      </c>
      <c r="I6177" s="107" t="s">
        <v>13039</v>
      </c>
    </row>
    <row r="6178" spans="8:9" ht="15" x14ac:dyDescent="0.25">
      <c r="H6178" s="107" t="s">
        <v>7434</v>
      </c>
      <c r="I6178" s="107" t="s">
        <v>13039</v>
      </c>
    </row>
    <row r="6179" spans="8:9" ht="15" x14ac:dyDescent="0.25">
      <c r="H6179" s="107" t="s">
        <v>7435</v>
      </c>
      <c r="I6179" s="107" t="s">
        <v>13039</v>
      </c>
    </row>
    <row r="6180" spans="8:9" ht="15" x14ac:dyDescent="0.25">
      <c r="H6180" s="107" t="s">
        <v>7436</v>
      </c>
      <c r="I6180" s="107" t="s">
        <v>13039</v>
      </c>
    </row>
    <row r="6181" spans="8:9" ht="15" x14ac:dyDescent="0.25">
      <c r="H6181" s="107" t="s">
        <v>7437</v>
      </c>
      <c r="I6181" s="107" t="s">
        <v>13039</v>
      </c>
    </row>
    <row r="6182" spans="8:9" ht="15" x14ac:dyDescent="0.25">
      <c r="H6182" s="107" t="s">
        <v>7438</v>
      </c>
      <c r="I6182" s="107" t="s">
        <v>13039</v>
      </c>
    </row>
    <row r="6183" spans="8:9" ht="15" x14ac:dyDescent="0.25">
      <c r="H6183" s="107" t="s">
        <v>7439</v>
      </c>
      <c r="I6183" s="107" t="s">
        <v>13039</v>
      </c>
    </row>
    <row r="6184" spans="8:9" ht="15" x14ac:dyDescent="0.25">
      <c r="H6184" s="107" t="s">
        <v>7440</v>
      </c>
      <c r="I6184" s="107" t="s">
        <v>13039</v>
      </c>
    </row>
    <row r="6185" spans="8:9" ht="15" x14ac:dyDescent="0.25">
      <c r="H6185" s="107" t="s">
        <v>7441</v>
      </c>
      <c r="I6185" s="107" t="s">
        <v>13039</v>
      </c>
    </row>
    <row r="6186" spans="8:9" ht="15" x14ac:dyDescent="0.25">
      <c r="H6186" s="107" t="s">
        <v>7442</v>
      </c>
      <c r="I6186" s="107" t="s">
        <v>13039</v>
      </c>
    </row>
    <row r="6187" spans="8:9" ht="15" x14ac:dyDescent="0.25">
      <c r="H6187" s="107" t="s">
        <v>7443</v>
      </c>
      <c r="I6187" s="107" t="s">
        <v>13039</v>
      </c>
    </row>
    <row r="6188" spans="8:9" ht="15" x14ac:dyDescent="0.25">
      <c r="H6188" s="107" t="s">
        <v>7444</v>
      </c>
      <c r="I6188" s="107" t="s">
        <v>13039</v>
      </c>
    </row>
    <row r="6189" spans="8:9" ht="15" x14ac:dyDescent="0.25">
      <c r="H6189" s="107" t="s">
        <v>7445</v>
      </c>
      <c r="I6189" s="107" t="s">
        <v>13039</v>
      </c>
    </row>
    <row r="6190" spans="8:9" ht="15" x14ac:dyDescent="0.25">
      <c r="H6190" s="107" t="s">
        <v>7446</v>
      </c>
      <c r="I6190" s="107" t="s">
        <v>13039</v>
      </c>
    </row>
    <row r="6191" spans="8:9" ht="15" x14ac:dyDescent="0.25">
      <c r="H6191" s="107" t="s">
        <v>7447</v>
      </c>
      <c r="I6191" s="107" t="s">
        <v>13039</v>
      </c>
    </row>
    <row r="6192" spans="8:9" ht="15" x14ac:dyDescent="0.25">
      <c r="H6192" s="107" t="s">
        <v>7448</v>
      </c>
      <c r="I6192" s="107" t="s">
        <v>13039</v>
      </c>
    </row>
    <row r="6193" spans="8:9" ht="15" x14ac:dyDescent="0.25">
      <c r="H6193" s="107" t="s">
        <v>7449</v>
      </c>
      <c r="I6193" s="107" t="s">
        <v>13039</v>
      </c>
    </row>
    <row r="6194" spans="8:9" ht="15" x14ac:dyDescent="0.25">
      <c r="H6194" s="107" t="s">
        <v>7450</v>
      </c>
      <c r="I6194" s="107" t="s">
        <v>13039</v>
      </c>
    </row>
    <row r="6195" spans="8:9" ht="15" x14ac:dyDescent="0.25">
      <c r="H6195" s="107" t="s">
        <v>7451</v>
      </c>
      <c r="I6195" s="107" t="s">
        <v>13039</v>
      </c>
    </row>
    <row r="6196" spans="8:9" ht="15" x14ac:dyDescent="0.25">
      <c r="H6196" s="107" t="s">
        <v>7452</v>
      </c>
      <c r="I6196" s="107" t="s">
        <v>13039</v>
      </c>
    </row>
    <row r="6197" spans="8:9" ht="15" x14ac:dyDescent="0.25">
      <c r="H6197" s="107" t="s">
        <v>7453</v>
      </c>
      <c r="I6197" s="107" t="s">
        <v>13039</v>
      </c>
    </row>
    <row r="6198" spans="8:9" ht="15" x14ac:dyDescent="0.25">
      <c r="H6198" s="107" t="s">
        <v>7454</v>
      </c>
      <c r="I6198" s="107" t="s">
        <v>13039</v>
      </c>
    </row>
    <row r="6199" spans="8:9" ht="15" x14ac:dyDescent="0.25">
      <c r="H6199" s="107" t="s">
        <v>7455</v>
      </c>
      <c r="I6199" s="107" t="s">
        <v>13039</v>
      </c>
    </row>
    <row r="6200" spans="8:9" ht="15" x14ac:dyDescent="0.25">
      <c r="H6200" s="107" t="s">
        <v>7456</v>
      </c>
      <c r="I6200" s="107" t="s">
        <v>13039</v>
      </c>
    </row>
    <row r="6201" spans="8:9" ht="15" x14ac:dyDescent="0.25">
      <c r="H6201" s="107" t="s">
        <v>7457</v>
      </c>
      <c r="I6201" s="107" t="s">
        <v>13039</v>
      </c>
    </row>
    <row r="6202" spans="8:9" ht="15" x14ac:dyDescent="0.25">
      <c r="H6202" s="107" t="s">
        <v>7458</v>
      </c>
      <c r="I6202" s="107" t="s">
        <v>13039</v>
      </c>
    </row>
    <row r="6203" spans="8:9" ht="15" x14ac:dyDescent="0.25">
      <c r="H6203" s="107" t="s">
        <v>7459</v>
      </c>
      <c r="I6203" s="107" t="s">
        <v>13039</v>
      </c>
    </row>
    <row r="6204" spans="8:9" ht="15" x14ac:dyDescent="0.25">
      <c r="H6204" s="107" t="s">
        <v>7460</v>
      </c>
      <c r="I6204" s="107" t="s">
        <v>16005</v>
      </c>
    </row>
    <row r="6205" spans="8:9" ht="15" x14ac:dyDescent="0.25">
      <c r="H6205" s="107" t="s">
        <v>7461</v>
      </c>
      <c r="I6205" s="107" t="s">
        <v>16006</v>
      </c>
    </row>
    <row r="6206" spans="8:9" ht="15" x14ac:dyDescent="0.25">
      <c r="H6206" s="107" t="s">
        <v>7462</v>
      </c>
      <c r="I6206" s="107" t="s">
        <v>16007</v>
      </c>
    </row>
    <row r="6207" spans="8:9" ht="15" x14ac:dyDescent="0.25">
      <c r="H6207" s="107" t="s">
        <v>7463</v>
      </c>
      <c r="I6207" s="107" t="s">
        <v>16008</v>
      </c>
    </row>
    <row r="6208" spans="8:9" ht="15" x14ac:dyDescent="0.25">
      <c r="H6208" s="107" t="s">
        <v>7464</v>
      </c>
      <c r="I6208" s="107" t="s">
        <v>16009</v>
      </c>
    </row>
    <row r="6209" spans="8:9" ht="15" x14ac:dyDescent="0.25">
      <c r="H6209" s="107" t="s">
        <v>7465</v>
      </c>
      <c r="I6209" s="107" t="s">
        <v>16010</v>
      </c>
    </row>
    <row r="6210" spans="8:9" ht="15" x14ac:dyDescent="0.25">
      <c r="H6210" s="107" t="s">
        <v>7466</v>
      </c>
      <c r="I6210" s="107" t="s">
        <v>16011</v>
      </c>
    </row>
    <row r="6211" spans="8:9" ht="15" x14ac:dyDescent="0.25">
      <c r="H6211" s="107" t="s">
        <v>7467</v>
      </c>
      <c r="I6211" s="107" t="s">
        <v>16012</v>
      </c>
    </row>
    <row r="6212" spans="8:9" ht="15" x14ac:dyDescent="0.25">
      <c r="H6212" s="107" t="s">
        <v>7468</v>
      </c>
      <c r="I6212" s="107" t="s">
        <v>16013</v>
      </c>
    </row>
    <row r="6213" spans="8:9" ht="15" x14ac:dyDescent="0.25">
      <c r="H6213" s="107" t="s">
        <v>7469</v>
      </c>
      <c r="I6213" s="107" t="s">
        <v>16014</v>
      </c>
    </row>
    <row r="6214" spans="8:9" ht="15" x14ac:dyDescent="0.25">
      <c r="H6214" s="107" t="s">
        <v>7470</v>
      </c>
      <c r="I6214" s="107" t="s">
        <v>16015</v>
      </c>
    </row>
    <row r="6215" spans="8:9" ht="15" x14ac:dyDescent="0.25">
      <c r="H6215" s="107" t="s">
        <v>7471</v>
      </c>
      <c r="I6215" s="107" t="s">
        <v>16016</v>
      </c>
    </row>
    <row r="6216" spans="8:9" ht="15" x14ac:dyDescent="0.25">
      <c r="H6216" s="107" t="s">
        <v>7472</v>
      </c>
      <c r="I6216" s="107" t="s">
        <v>16017</v>
      </c>
    </row>
    <row r="6217" spans="8:9" ht="15" x14ac:dyDescent="0.25">
      <c r="H6217" s="107" t="s">
        <v>7473</v>
      </c>
      <c r="I6217" s="107" t="s">
        <v>16018</v>
      </c>
    </row>
    <row r="6218" spans="8:9" ht="15" x14ac:dyDescent="0.25">
      <c r="H6218" s="107" t="s">
        <v>7474</v>
      </c>
      <c r="I6218" s="107" t="s">
        <v>16019</v>
      </c>
    </row>
    <row r="6219" spans="8:9" ht="15" x14ac:dyDescent="0.25">
      <c r="H6219" s="107" t="s">
        <v>7475</v>
      </c>
      <c r="I6219" s="107" t="s">
        <v>16020</v>
      </c>
    </row>
    <row r="6220" spans="8:9" ht="15" x14ac:dyDescent="0.25">
      <c r="H6220" s="107" t="s">
        <v>7476</v>
      </c>
      <c r="I6220" s="107" t="s">
        <v>16021</v>
      </c>
    </row>
    <row r="6221" spans="8:9" ht="15" x14ac:dyDescent="0.25">
      <c r="H6221" s="107" t="s">
        <v>7477</v>
      </c>
      <c r="I6221" s="107" t="s">
        <v>16022</v>
      </c>
    </row>
    <row r="6222" spans="8:9" ht="15" x14ac:dyDescent="0.25">
      <c r="H6222" s="107" t="s">
        <v>7478</v>
      </c>
      <c r="I6222" s="107" t="s">
        <v>16023</v>
      </c>
    </row>
    <row r="6223" spans="8:9" ht="15" x14ac:dyDescent="0.25">
      <c r="H6223" s="107" t="s">
        <v>7479</v>
      </c>
      <c r="I6223" s="107" t="s">
        <v>16024</v>
      </c>
    </row>
    <row r="6224" spans="8:9" ht="15" x14ac:dyDescent="0.25">
      <c r="H6224" s="107" t="s">
        <v>7480</v>
      </c>
      <c r="I6224" s="107" t="s">
        <v>16025</v>
      </c>
    </row>
    <row r="6225" spans="8:9" ht="15" x14ac:dyDescent="0.25">
      <c r="H6225" s="107" t="s">
        <v>7481</v>
      </c>
      <c r="I6225" s="107" t="s">
        <v>16026</v>
      </c>
    </row>
    <row r="6226" spans="8:9" ht="15" x14ac:dyDescent="0.25">
      <c r="H6226" s="107" t="s">
        <v>7482</v>
      </c>
      <c r="I6226" s="107" t="s">
        <v>16021</v>
      </c>
    </row>
    <row r="6227" spans="8:9" ht="15" x14ac:dyDescent="0.25">
      <c r="H6227" s="107" t="s">
        <v>7483</v>
      </c>
      <c r="I6227" s="107" t="s">
        <v>16027</v>
      </c>
    </row>
    <row r="6228" spans="8:9" ht="15" x14ac:dyDescent="0.25">
      <c r="H6228" s="107" t="s">
        <v>7484</v>
      </c>
      <c r="I6228" s="107" t="s">
        <v>16028</v>
      </c>
    </row>
    <row r="6229" spans="8:9" ht="15" x14ac:dyDescent="0.25">
      <c r="H6229" s="107" t="s">
        <v>7485</v>
      </c>
      <c r="I6229" s="107" t="s">
        <v>16029</v>
      </c>
    </row>
    <row r="6230" spans="8:9" ht="15" x14ac:dyDescent="0.25">
      <c r="H6230" s="107" t="s">
        <v>7486</v>
      </c>
      <c r="I6230" s="107" t="s">
        <v>16030</v>
      </c>
    </row>
    <row r="6231" spans="8:9" ht="15" x14ac:dyDescent="0.25">
      <c r="H6231" s="107" t="s">
        <v>7487</v>
      </c>
      <c r="I6231" s="107" t="s">
        <v>16031</v>
      </c>
    </row>
    <row r="6232" spans="8:9" ht="15" x14ac:dyDescent="0.25">
      <c r="H6232" s="107" t="s">
        <v>7488</v>
      </c>
      <c r="I6232" s="107" t="s">
        <v>16004</v>
      </c>
    </row>
    <row r="6233" spans="8:9" ht="15" x14ac:dyDescent="0.25">
      <c r="H6233" s="107" t="s">
        <v>7489</v>
      </c>
      <c r="I6233" s="107" t="s">
        <v>16032</v>
      </c>
    </row>
    <row r="6234" spans="8:9" ht="15" x14ac:dyDescent="0.25">
      <c r="H6234" s="107" t="s">
        <v>7490</v>
      </c>
      <c r="I6234" s="107" t="s">
        <v>16033</v>
      </c>
    </row>
    <row r="6235" spans="8:9" ht="15" x14ac:dyDescent="0.25">
      <c r="H6235" s="107" t="s">
        <v>7491</v>
      </c>
      <c r="I6235" s="107" t="s">
        <v>16034</v>
      </c>
    </row>
    <row r="6236" spans="8:9" ht="15" x14ac:dyDescent="0.25">
      <c r="H6236" s="107" t="s">
        <v>7492</v>
      </c>
      <c r="I6236" s="107" t="s">
        <v>16035</v>
      </c>
    </row>
    <row r="6237" spans="8:9" ht="15" x14ac:dyDescent="0.25">
      <c r="H6237" s="107" t="s">
        <v>7493</v>
      </c>
      <c r="I6237" s="107" t="s">
        <v>16036</v>
      </c>
    </row>
    <row r="6238" spans="8:9" ht="15" x14ac:dyDescent="0.25">
      <c r="H6238" s="107" t="s">
        <v>7494</v>
      </c>
      <c r="I6238" s="107" t="s">
        <v>16037</v>
      </c>
    </row>
    <row r="6239" spans="8:9" ht="15" x14ac:dyDescent="0.25">
      <c r="H6239" s="107" t="s">
        <v>7495</v>
      </c>
      <c r="I6239" s="107" t="s">
        <v>16038</v>
      </c>
    </row>
    <row r="6240" spans="8:9" ht="15" x14ac:dyDescent="0.25">
      <c r="H6240" s="107" t="s">
        <v>7496</v>
      </c>
      <c r="I6240" s="107" t="s">
        <v>16039</v>
      </c>
    </row>
    <row r="6241" spans="8:9" ht="15" x14ac:dyDescent="0.25">
      <c r="H6241" s="107" t="s">
        <v>7497</v>
      </c>
      <c r="I6241" s="107" t="s">
        <v>16040</v>
      </c>
    </row>
    <row r="6242" spans="8:9" ht="15" x14ac:dyDescent="0.25">
      <c r="H6242" s="107" t="s">
        <v>7498</v>
      </c>
      <c r="I6242" s="107" t="s">
        <v>16041</v>
      </c>
    </row>
    <row r="6243" spans="8:9" ht="15" x14ac:dyDescent="0.25">
      <c r="H6243" s="107" t="s">
        <v>7499</v>
      </c>
      <c r="I6243" s="107" t="s">
        <v>16042</v>
      </c>
    </row>
    <row r="6244" spans="8:9" ht="15" x14ac:dyDescent="0.25">
      <c r="H6244" s="107" t="s">
        <v>7500</v>
      </c>
      <c r="I6244" s="107" t="s">
        <v>16043</v>
      </c>
    </row>
    <row r="6245" spans="8:9" ht="15" x14ac:dyDescent="0.25">
      <c r="H6245" s="107" t="s">
        <v>7501</v>
      </c>
      <c r="I6245" s="107" t="s">
        <v>15745</v>
      </c>
    </row>
    <row r="6246" spans="8:9" ht="15" x14ac:dyDescent="0.25">
      <c r="H6246" s="107" t="s">
        <v>7502</v>
      </c>
      <c r="I6246" s="107" t="s">
        <v>16044</v>
      </c>
    </row>
    <row r="6247" spans="8:9" ht="15" x14ac:dyDescent="0.25">
      <c r="H6247" s="107" t="s">
        <v>7503</v>
      </c>
      <c r="I6247" s="107" t="s">
        <v>16045</v>
      </c>
    </row>
    <row r="6248" spans="8:9" ht="15" x14ac:dyDescent="0.25">
      <c r="H6248" s="107" t="s">
        <v>7504</v>
      </c>
      <c r="I6248" s="107" t="s">
        <v>16046</v>
      </c>
    </row>
    <row r="6249" spans="8:9" ht="15" x14ac:dyDescent="0.25">
      <c r="H6249" s="107" t="s">
        <v>7505</v>
      </c>
      <c r="I6249" s="107" t="s">
        <v>16047</v>
      </c>
    </row>
    <row r="6250" spans="8:9" ht="15" x14ac:dyDescent="0.25">
      <c r="H6250" s="107" t="s">
        <v>7506</v>
      </c>
      <c r="I6250" s="107" t="s">
        <v>16048</v>
      </c>
    </row>
    <row r="6251" spans="8:9" ht="15" x14ac:dyDescent="0.25">
      <c r="H6251" s="107" t="s">
        <v>7507</v>
      </c>
      <c r="I6251" s="107" t="s">
        <v>16049</v>
      </c>
    </row>
    <row r="6252" spans="8:9" ht="15" x14ac:dyDescent="0.25">
      <c r="H6252" s="107" t="s">
        <v>7508</v>
      </c>
      <c r="I6252" s="107" t="s">
        <v>16050</v>
      </c>
    </row>
    <row r="6253" spans="8:9" ht="15" x14ac:dyDescent="0.25">
      <c r="H6253" s="107" t="s">
        <v>7509</v>
      </c>
      <c r="I6253" s="107" t="s">
        <v>16051</v>
      </c>
    </row>
    <row r="6254" spans="8:9" ht="15" x14ac:dyDescent="0.25">
      <c r="H6254" s="107" t="s">
        <v>7510</v>
      </c>
      <c r="I6254" s="107" t="s">
        <v>16052</v>
      </c>
    </row>
    <row r="6255" spans="8:9" ht="15" x14ac:dyDescent="0.25">
      <c r="H6255" s="107" t="s">
        <v>7511</v>
      </c>
      <c r="I6255" s="107" t="s">
        <v>16053</v>
      </c>
    </row>
    <row r="6256" spans="8:9" ht="15" x14ac:dyDescent="0.25">
      <c r="H6256" s="107" t="s">
        <v>7512</v>
      </c>
      <c r="I6256" s="107" t="s">
        <v>16054</v>
      </c>
    </row>
    <row r="6257" spans="8:9" ht="15" x14ac:dyDescent="0.25">
      <c r="H6257" s="107" t="s">
        <v>7513</v>
      </c>
      <c r="I6257" s="107" t="s">
        <v>16039</v>
      </c>
    </row>
    <row r="6258" spans="8:9" ht="15" x14ac:dyDescent="0.25">
      <c r="H6258" s="107" t="s">
        <v>7514</v>
      </c>
      <c r="I6258" s="107" t="s">
        <v>16055</v>
      </c>
    </row>
    <row r="6259" spans="8:9" ht="15" x14ac:dyDescent="0.25">
      <c r="H6259" s="107" t="s">
        <v>7515</v>
      </c>
      <c r="I6259" s="107" t="s">
        <v>16056</v>
      </c>
    </row>
    <row r="6260" spans="8:9" ht="15" x14ac:dyDescent="0.25">
      <c r="H6260" s="107" t="s">
        <v>7516</v>
      </c>
      <c r="I6260" s="107" t="s">
        <v>16057</v>
      </c>
    </row>
    <row r="6261" spans="8:9" ht="15" x14ac:dyDescent="0.25">
      <c r="H6261" s="107" t="s">
        <v>7517</v>
      </c>
      <c r="I6261" s="107" t="s">
        <v>16058</v>
      </c>
    </row>
    <row r="6262" spans="8:9" ht="15" x14ac:dyDescent="0.25">
      <c r="H6262" s="107" t="s">
        <v>7518</v>
      </c>
      <c r="I6262" s="107" t="s">
        <v>16059</v>
      </c>
    </row>
    <row r="6263" spans="8:9" ht="15" x14ac:dyDescent="0.25">
      <c r="H6263" s="107" t="s">
        <v>7519</v>
      </c>
      <c r="I6263" s="107" t="s">
        <v>16060</v>
      </c>
    </row>
    <row r="6264" spans="8:9" ht="15" x14ac:dyDescent="0.25">
      <c r="H6264" s="107" t="s">
        <v>7520</v>
      </c>
      <c r="I6264" s="107" t="s">
        <v>16061</v>
      </c>
    </row>
    <row r="6265" spans="8:9" ht="15" x14ac:dyDescent="0.25">
      <c r="H6265" s="107" t="s">
        <v>7521</v>
      </c>
      <c r="I6265" s="107" t="s">
        <v>16062</v>
      </c>
    </row>
    <row r="6266" spans="8:9" ht="15" x14ac:dyDescent="0.25">
      <c r="H6266" s="107" t="s">
        <v>7522</v>
      </c>
      <c r="I6266" s="107" t="s">
        <v>16063</v>
      </c>
    </row>
    <row r="6267" spans="8:9" ht="15" x14ac:dyDescent="0.25">
      <c r="H6267" s="107" t="s">
        <v>7523</v>
      </c>
      <c r="I6267" s="107" t="s">
        <v>16064</v>
      </c>
    </row>
    <row r="6268" spans="8:9" ht="15" x14ac:dyDescent="0.25">
      <c r="H6268" s="107" t="s">
        <v>7524</v>
      </c>
      <c r="I6268" s="107" t="s">
        <v>16065</v>
      </c>
    </row>
    <row r="6269" spans="8:9" ht="15" x14ac:dyDescent="0.25">
      <c r="H6269" s="107" t="s">
        <v>7525</v>
      </c>
      <c r="I6269" s="107" t="s">
        <v>16066</v>
      </c>
    </row>
    <row r="6270" spans="8:9" ht="15" x14ac:dyDescent="0.25">
      <c r="H6270" s="107" t="s">
        <v>7526</v>
      </c>
      <c r="I6270" s="107" t="s">
        <v>16067</v>
      </c>
    </row>
    <row r="6271" spans="8:9" ht="15" x14ac:dyDescent="0.25">
      <c r="H6271" s="107" t="s">
        <v>7527</v>
      </c>
      <c r="I6271" s="107" t="s">
        <v>16068</v>
      </c>
    </row>
    <row r="6272" spans="8:9" ht="15" x14ac:dyDescent="0.25">
      <c r="H6272" s="107" t="s">
        <v>7528</v>
      </c>
      <c r="I6272" s="107" t="s">
        <v>16069</v>
      </c>
    </row>
    <row r="6273" spans="8:9" ht="15" x14ac:dyDescent="0.25">
      <c r="H6273" s="107" t="s">
        <v>7529</v>
      </c>
      <c r="I6273" s="107" t="s">
        <v>16070</v>
      </c>
    </row>
    <row r="6274" spans="8:9" ht="15" x14ac:dyDescent="0.25">
      <c r="H6274" s="107" t="s">
        <v>7530</v>
      </c>
      <c r="I6274" s="107" t="s">
        <v>16071</v>
      </c>
    </row>
    <row r="6275" spans="8:9" ht="15" x14ac:dyDescent="0.25">
      <c r="H6275" s="107" t="s">
        <v>7531</v>
      </c>
      <c r="I6275" s="107" t="s">
        <v>16072</v>
      </c>
    </row>
    <row r="6276" spans="8:9" ht="15" x14ac:dyDescent="0.25">
      <c r="H6276" s="107" t="s">
        <v>7532</v>
      </c>
      <c r="I6276" s="107" t="s">
        <v>16073</v>
      </c>
    </row>
    <row r="6277" spans="8:9" ht="15" x14ac:dyDescent="0.25">
      <c r="H6277" s="107" t="s">
        <v>7533</v>
      </c>
      <c r="I6277" s="107" t="s">
        <v>16074</v>
      </c>
    </row>
    <row r="6278" spans="8:9" ht="15" x14ac:dyDescent="0.25">
      <c r="H6278" s="107" t="s">
        <v>7534</v>
      </c>
      <c r="I6278" s="107" t="s">
        <v>16075</v>
      </c>
    </row>
    <row r="6279" spans="8:9" ht="15" x14ac:dyDescent="0.25">
      <c r="H6279" s="107" t="s">
        <v>7535</v>
      </c>
      <c r="I6279" s="107" t="s">
        <v>16076</v>
      </c>
    </row>
    <row r="6280" spans="8:9" ht="15" x14ac:dyDescent="0.25">
      <c r="H6280" s="107" t="s">
        <v>7536</v>
      </c>
      <c r="I6280" s="107" t="s">
        <v>16077</v>
      </c>
    </row>
    <row r="6281" spans="8:9" ht="15" x14ac:dyDescent="0.25">
      <c r="H6281" s="107" t="s">
        <v>7537</v>
      </c>
      <c r="I6281" s="107" t="s">
        <v>13039</v>
      </c>
    </row>
    <row r="6282" spans="8:9" ht="15" x14ac:dyDescent="0.25">
      <c r="H6282" s="107" t="s">
        <v>7538</v>
      </c>
      <c r="I6282" s="107" t="s">
        <v>13039</v>
      </c>
    </row>
    <row r="6283" spans="8:9" ht="15" x14ac:dyDescent="0.25">
      <c r="H6283" s="107" t="s">
        <v>7539</v>
      </c>
      <c r="I6283" s="107" t="s">
        <v>16078</v>
      </c>
    </row>
    <row r="6284" spans="8:9" ht="15" x14ac:dyDescent="0.25">
      <c r="H6284" s="107" t="s">
        <v>7540</v>
      </c>
      <c r="I6284" s="107" t="s">
        <v>16079</v>
      </c>
    </row>
    <row r="6285" spans="8:9" ht="15" x14ac:dyDescent="0.25">
      <c r="H6285" s="107" t="s">
        <v>7541</v>
      </c>
      <c r="I6285" s="107" t="s">
        <v>16080</v>
      </c>
    </row>
    <row r="6286" spans="8:9" ht="15" x14ac:dyDescent="0.25">
      <c r="H6286" s="107" t="s">
        <v>7542</v>
      </c>
      <c r="I6286" s="107" t="s">
        <v>16081</v>
      </c>
    </row>
    <row r="6287" spans="8:9" ht="15" x14ac:dyDescent="0.25">
      <c r="H6287" s="107" t="s">
        <v>7543</v>
      </c>
      <c r="I6287" s="107" t="s">
        <v>16082</v>
      </c>
    </row>
    <row r="6288" spans="8:9" ht="15" x14ac:dyDescent="0.25">
      <c r="H6288" s="107" t="s">
        <v>7544</v>
      </c>
      <c r="I6288" s="107" t="s">
        <v>16083</v>
      </c>
    </row>
    <row r="6289" spans="8:9" ht="15" x14ac:dyDescent="0.25">
      <c r="H6289" s="107" t="s">
        <v>7545</v>
      </c>
      <c r="I6289" s="107" t="s">
        <v>7546</v>
      </c>
    </row>
    <row r="6290" spans="8:9" ht="15" x14ac:dyDescent="0.25">
      <c r="H6290" s="107" t="s">
        <v>7547</v>
      </c>
      <c r="I6290" s="107" t="s">
        <v>16084</v>
      </c>
    </row>
    <row r="6291" spans="8:9" ht="15" x14ac:dyDescent="0.25">
      <c r="H6291" s="107" t="s">
        <v>7548</v>
      </c>
      <c r="I6291" s="107" t="s">
        <v>16085</v>
      </c>
    </row>
    <row r="6292" spans="8:9" ht="15" x14ac:dyDescent="0.25">
      <c r="H6292" s="107" t="s">
        <v>7549</v>
      </c>
      <c r="I6292" s="107" t="s">
        <v>16086</v>
      </c>
    </row>
    <row r="6293" spans="8:9" ht="15" x14ac:dyDescent="0.25">
      <c r="H6293" s="107" t="s">
        <v>7550</v>
      </c>
      <c r="I6293" s="107" t="s">
        <v>16087</v>
      </c>
    </row>
    <row r="6294" spans="8:9" ht="15" x14ac:dyDescent="0.25">
      <c r="H6294" s="107" t="s">
        <v>7551</v>
      </c>
      <c r="I6294" s="107" t="s">
        <v>7552</v>
      </c>
    </row>
    <row r="6295" spans="8:9" ht="15" x14ac:dyDescent="0.25">
      <c r="H6295" s="107" t="s">
        <v>7553</v>
      </c>
      <c r="I6295" s="107" t="s">
        <v>7554</v>
      </c>
    </row>
    <row r="6296" spans="8:9" ht="15" x14ac:dyDescent="0.25">
      <c r="H6296" s="107" t="s">
        <v>7555</v>
      </c>
      <c r="I6296" s="107" t="s">
        <v>16088</v>
      </c>
    </row>
    <row r="6297" spans="8:9" ht="15" x14ac:dyDescent="0.25">
      <c r="H6297" s="107" t="s">
        <v>7556</v>
      </c>
      <c r="I6297" s="107" t="s">
        <v>7557</v>
      </c>
    </row>
    <row r="6298" spans="8:9" ht="15" x14ac:dyDescent="0.25">
      <c r="H6298" s="107" t="s">
        <v>7558</v>
      </c>
      <c r="I6298" s="107" t="s">
        <v>16089</v>
      </c>
    </row>
    <row r="6299" spans="8:9" ht="15" x14ac:dyDescent="0.25">
      <c r="H6299" s="107" t="s">
        <v>7559</v>
      </c>
      <c r="I6299" s="107" t="s">
        <v>13039</v>
      </c>
    </row>
    <row r="6300" spans="8:9" ht="15" x14ac:dyDescent="0.25">
      <c r="H6300" s="107" t="s">
        <v>7560</v>
      </c>
      <c r="I6300" s="107" t="s">
        <v>16090</v>
      </c>
    </row>
    <row r="6301" spans="8:9" ht="15" x14ac:dyDescent="0.25">
      <c r="H6301" s="107" t="s">
        <v>7561</v>
      </c>
      <c r="I6301" s="107" t="s">
        <v>16091</v>
      </c>
    </row>
    <row r="6302" spans="8:9" ht="15" x14ac:dyDescent="0.25">
      <c r="H6302" s="107" t="s">
        <v>7562</v>
      </c>
      <c r="I6302" s="107" t="s">
        <v>16092</v>
      </c>
    </row>
    <row r="6303" spans="8:9" ht="15" x14ac:dyDescent="0.25">
      <c r="H6303" s="107" t="s">
        <v>7563</v>
      </c>
      <c r="I6303" s="107" t="s">
        <v>16093</v>
      </c>
    </row>
    <row r="6304" spans="8:9" ht="15" x14ac:dyDescent="0.25">
      <c r="H6304" s="107" t="s">
        <v>7564</v>
      </c>
      <c r="I6304" s="107" t="s">
        <v>16094</v>
      </c>
    </row>
    <row r="6305" spans="8:9" ht="15" x14ac:dyDescent="0.25">
      <c r="H6305" s="107" t="s">
        <v>7565</v>
      </c>
      <c r="I6305" s="107" t="s">
        <v>16095</v>
      </c>
    </row>
    <row r="6306" spans="8:9" ht="15" x14ac:dyDescent="0.25">
      <c r="H6306" s="107" t="s">
        <v>7566</v>
      </c>
      <c r="I6306" s="107" t="s">
        <v>16096</v>
      </c>
    </row>
    <row r="6307" spans="8:9" ht="15" x14ac:dyDescent="0.25">
      <c r="H6307" s="107" t="s">
        <v>7567</v>
      </c>
      <c r="I6307" s="107" t="s">
        <v>16097</v>
      </c>
    </row>
    <row r="6308" spans="8:9" ht="15" x14ac:dyDescent="0.25">
      <c r="H6308" s="107" t="s">
        <v>7568</v>
      </c>
      <c r="I6308" s="107" t="s">
        <v>16098</v>
      </c>
    </row>
    <row r="6309" spans="8:9" ht="15" x14ac:dyDescent="0.25">
      <c r="H6309" s="107" t="s">
        <v>7569</v>
      </c>
      <c r="I6309" s="107" t="s">
        <v>16099</v>
      </c>
    </row>
    <row r="6310" spans="8:9" ht="15" x14ac:dyDescent="0.25">
      <c r="H6310" s="107" t="s">
        <v>7570</v>
      </c>
      <c r="I6310" s="107" t="s">
        <v>16100</v>
      </c>
    </row>
    <row r="6311" spans="8:9" ht="15" x14ac:dyDescent="0.25">
      <c r="H6311" s="107" t="s">
        <v>7571</v>
      </c>
      <c r="I6311" s="107" t="s">
        <v>16101</v>
      </c>
    </row>
    <row r="6312" spans="8:9" ht="15" x14ac:dyDescent="0.25">
      <c r="H6312" s="107" t="s">
        <v>7572</v>
      </c>
      <c r="I6312" s="107" t="s">
        <v>16102</v>
      </c>
    </row>
    <row r="6313" spans="8:9" ht="15" x14ac:dyDescent="0.25">
      <c r="H6313" s="107" t="s">
        <v>7573</v>
      </c>
      <c r="I6313" s="107" t="s">
        <v>16103</v>
      </c>
    </row>
    <row r="6314" spans="8:9" ht="15" x14ac:dyDescent="0.25">
      <c r="H6314" s="107" t="s">
        <v>7574</v>
      </c>
      <c r="I6314" s="107" t="s">
        <v>7575</v>
      </c>
    </row>
    <row r="6315" spans="8:9" ht="15" x14ac:dyDescent="0.25">
      <c r="H6315" s="107" t="s">
        <v>7576</v>
      </c>
      <c r="I6315" s="107" t="s">
        <v>16104</v>
      </c>
    </row>
    <row r="6316" spans="8:9" ht="15" x14ac:dyDescent="0.25">
      <c r="H6316" s="107" t="s">
        <v>7577</v>
      </c>
      <c r="I6316" s="107" t="s">
        <v>13039</v>
      </c>
    </row>
    <row r="6317" spans="8:9" ht="15" x14ac:dyDescent="0.25">
      <c r="H6317" s="107" t="s">
        <v>7578</v>
      </c>
      <c r="I6317" s="107" t="s">
        <v>13039</v>
      </c>
    </row>
    <row r="6318" spans="8:9" ht="15" x14ac:dyDescent="0.25">
      <c r="H6318" s="107" t="s">
        <v>7579</v>
      </c>
      <c r="I6318" s="107" t="s">
        <v>13039</v>
      </c>
    </row>
    <row r="6319" spans="8:9" ht="15" x14ac:dyDescent="0.25">
      <c r="H6319" s="107" t="s">
        <v>7580</v>
      </c>
      <c r="I6319" s="107" t="s">
        <v>13039</v>
      </c>
    </row>
    <row r="6320" spans="8:9" ht="15" x14ac:dyDescent="0.25">
      <c r="H6320" s="107" t="s">
        <v>7581</v>
      </c>
      <c r="I6320" s="107" t="s">
        <v>13039</v>
      </c>
    </row>
    <row r="6321" spans="8:9" ht="15" x14ac:dyDescent="0.25">
      <c r="H6321" s="107" t="s">
        <v>7582</v>
      </c>
      <c r="I6321" s="107" t="s">
        <v>13039</v>
      </c>
    </row>
    <row r="6322" spans="8:9" ht="15" x14ac:dyDescent="0.25">
      <c r="H6322" s="107" t="s">
        <v>7583</v>
      </c>
      <c r="I6322" s="107" t="s">
        <v>13039</v>
      </c>
    </row>
    <row r="6323" spans="8:9" ht="15" x14ac:dyDescent="0.25">
      <c r="H6323" s="107" t="s">
        <v>7584</v>
      </c>
      <c r="I6323" s="107" t="s">
        <v>13039</v>
      </c>
    </row>
    <row r="6324" spans="8:9" ht="15" x14ac:dyDescent="0.25">
      <c r="H6324" s="107" t="s">
        <v>7585</v>
      </c>
      <c r="I6324" s="107" t="s">
        <v>13039</v>
      </c>
    </row>
    <row r="6325" spans="8:9" ht="15" x14ac:dyDescent="0.25">
      <c r="H6325" s="107" t="s">
        <v>7586</v>
      </c>
      <c r="I6325" s="107" t="s">
        <v>7587</v>
      </c>
    </row>
    <row r="6326" spans="8:9" ht="15" x14ac:dyDescent="0.25">
      <c r="H6326" s="107" t="s">
        <v>12132</v>
      </c>
      <c r="I6326" s="107" t="s">
        <v>12133</v>
      </c>
    </row>
    <row r="6327" spans="8:9" ht="15" x14ac:dyDescent="0.25">
      <c r="H6327" s="107" t="s">
        <v>7588</v>
      </c>
      <c r="I6327" s="107" t="s">
        <v>7589</v>
      </c>
    </row>
    <row r="6328" spans="8:9" ht="15" x14ac:dyDescent="0.25">
      <c r="H6328" s="107" t="s">
        <v>7590</v>
      </c>
      <c r="I6328" s="107" t="s">
        <v>7591</v>
      </c>
    </row>
    <row r="6329" spans="8:9" ht="15" x14ac:dyDescent="0.25">
      <c r="H6329" s="107" t="s">
        <v>7592</v>
      </c>
      <c r="I6329" s="107" t="s">
        <v>7593</v>
      </c>
    </row>
    <row r="6330" spans="8:9" ht="15" x14ac:dyDescent="0.25">
      <c r="H6330" s="107" t="s">
        <v>7594</v>
      </c>
      <c r="I6330" s="107" t="s">
        <v>7595</v>
      </c>
    </row>
    <row r="6331" spans="8:9" ht="15" x14ac:dyDescent="0.25">
      <c r="H6331" s="107" t="s">
        <v>7596</v>
      </c>
      <c r="I6331" s="107" t="s">
        <v>7597</v>
      </c>
    </row>
    <row r="6332" spans="8:9" ht="15" x14ac:dyDescent="0.25">
      <c r="H6332" s="107" t="s">
        <v>7598</v>
      </c>
      <c r="I6332" s="107" t="s">
        <v>7599</v>
      </c>
    </row>
    <row r="6333" spans="8:9" ht="15" x14ac:dyDescent="0.25">
      <c r="H6333" s="107" t="s">
        <v>7600</v>
      </c>
      <c r="I6333" s="107" t="s">
        <v>7601</v>
      </c>
    </row>
    <row r="6334" spans="8:9" ht="15" x14ac:dyDescent="0.25">
      <c r="H6334" s="107" t="s">
        <v>7602</v>
      </c>
      <c r="I6334" s="107" t="s">
        <v>7603</v>
      </c>
    </row>
    <row r="6335" spans="8:9" ht="15" x14ac:dyDescent="0.25">
      <c r="H6335" s="107" t="s">
        <v>7604</v>
      </c>
      <c r="I6335" s="107" t="s">
        <v>6696</v>
      </c>
    </row>
    <row r="6336" spans="8:9" ht="15" x14ac:dyDescent="0.25">
      <c r="H6336" s="107" t="s">
        <v>7605</v>
      </c>
      <c r="I6336" s="107" t="s">
        <v>6696</v>
      </c>
    </row>
    <row r="6337" spans="8:9" ht="15" x14ac:dyDescent="0.25">
      <c r="H6337" s="107" t="s">
        <v>7606</v>
      </c>
      <c r="I6337" s="107" t="s">
        <v>7607</v>
      </c>
    </row>
    <row r="6338" spans="8:9" ht="15" x14ac:dyDescent="0.25">
      <c r="H6338" s="107" t="s">
        <v>7608</v>
      </c>
      <c r="I6338" s="107" t="s">
        <v>7609</v>
      </c>
    </row>
    <row r="6339" spans="8:9" ht="15" x14ac:dyDescent="0.25">
      <c r="H6339" s="107" t="s">
        <v>7610</v>
      </c>
      <c r="I6339" s="107" t="s">
        <v>6696</v>
      </c>
    </row>
    <row r="6340" spans="8:9" ht="15" x14ac:dyDescent="0.25">
      <c r="H6340" s="107" t="s">
        <v>7611</v>
      </c>
      <c r="I6340" s="107" t="s">
        <v>6696</v>
      </c>
    </row>
    <row r="6341" spans="8:9" ht="15" x14ac:dyDescent="0.25">
      <c r="H6341" s="107" t="s">
        <v>7612</v>
      </c>
      <c r="I6341" s="107" t="s">
        <v>6696</v>
      </c>
    </row>
    <row r="6342" spans="8:9" ht="15" x14ac:dyDescent="0.25">
      <c r="H6342" s="107" t="s">
        <v>7613</v>
      </c>
      <c r="I6342" s="107" t="s">
        <v>7614</v>
      </c>
    </row>
    <row r="6343" spans="8:9" ht="15" x14ac:dyDescent="0.25">
      <c r="H6343" s="107" t="s">
        <v>7615</v>
      </c>
      <c r="I6343" s="107" t="s">
        <v>7616</v>
      </c>
    </row>
    <row r="6344" spans="8:9" ht="15" x14ac:dyDescent="0.25">
      <c r="H6344" s="107" t="s">
        <v>7617</v>
      </c>
      <c r="I6344" s="107" t="s">
        <v>7618</v>
      </c>
    </row>
    <row r="6345" spans="8:9" ht="15" x14ac:dyDescent="0.25">
      <c r="H6345" s="107" t="s">
        <v>12134</v>
      </c>
      <c r="I6345" s="107" t="s">
        <v>12135</v>
      </c>
    </row>
    <row r="6346" spans="8:9" ht="15" x14ac:dyDescent="0.25">
      <c r="H6346" s="107" t="s">
        <v>12136</v>
      </c>
      <c r="I6346" s="107" t="s">
        <v>12137</v>
      </c>
    </row>
    <row r="6347" spans="8:9" ht="15" x14ac:dyDescent="0.25">
      <c r="H6347" s="107" t="s">
        <v>12138</v>
      </c>
      <c r="I6347" s="107" t="s">
        <v>12139</v>
      </c>
    </row>
    <row r="6348" spans="8:9" ht="15" x14ac:dyDescent="0.25">
      <c r="H6348" s="107" t="s">
        <v>7619</v>
      </c>
      <c r="I6348" s="107" t="s">
        <v>7620</v>
      </c>
    </row>
    <row r="6349" spans="8:9" ht="15" x14ac:dyDescent="0.25">
      <c r="H6349" s="107" t="s">
        <v>7621</v>
      </c>
      <c r="I6349" s="107" t="s">
        <v>6696</v>
      </c>
    </row>
    <row r="6350" spans="8:9" ht="15" x14ac:dyDescent="0.25">
      <c r="H6350" s="107" t="s">
        <v>7622</v>
      </c>
      <c r="I6350" s="107" t="s">
        <v>6696</v>
      </c>
    </row>
    <row r="6351" spans="8:9" ht="15" x14ac:dyDescent="0.25">
      <c r="H6351" s="107" t="s">
        <v>7623</v>
      </c>
      <c r="I6351" s="107" t="s">
        <v>7624</v>
      </c>
    </row>
    <row r="6352" spans="8:9" ht="15" x14ac:dyDescent="0.25">
      <c r="H6352" s="107" t="s">
        <v>7625</v>
      </c>
      <c r="I6352" s="107" t="s">
        <v>7626</v>
      </c>
    </row>
    <row r="6353" spans="8:9" ht="15" x14ac:dyDescent="0.25">
      <c r="H6353" s="107" t="s">
        <v>7627</v>
      </c>
      <c r="I6353" s="107" t="s">
        <v>7628</v>
      </c>
    </row>
    <row r="6354" spans="8:9" ht="15" x14ac:dyDescent="0.25">
      <c r="H6354" s="107" t="s">
        <v>7629</v>
      </c>
      <c r="I6354" s="107" t="s">
        <v>7630</v>
      </c>
    </row>
    <row r="6355" spans="8:9" ht="15" x14ac:dyDescent="0.25">
      <c r="H6355" s="107" t="s">
        <v>7631</v>
      </c>
      <c r="I6355" s="107" t="s">
        <v>7632</v>
      </c>
    </row>
    <row r="6356" spans="8:9" ht="15" x14ac:dyDescent="0.25">
      <c r="H6356" s="107" t="s">
        <v>7633</v>
      </c>
      <c r="I6356" s="107" t="s">
        <v>16105</v>
      </c>
    </row>
    <row r="6357" spans="8:9" ht="15" x14ac:dyDescent="0.25">
      <c r="H6357" s="107" t="s">
        <v>7634</v>
      </c>
      <c r="I6357" s="107" t="s">
        <v>6696</v>
      </c>
    </row>
    <row r="6358" spans="8:9" ht="15" x14ac:dyDescent="0.25">
      <c r="H6358" s="107" t="s">
        <v>7635</v>
      </c>
      <c r="I6358" s="107" t="s">
        <v>6696</v>
      </c>
    </row>
    <row r="6359" spans="8:9" ht="15" x14ac:dyDescent="0.25">
      <c r="H6359" s="107" t="s">
        <v>7636</v>
      </c>
      <c r="I6359" s="107" t="s">
        <v>6696</v>
      </c>
    </row>
    <row r="6360" spans="8:9" ht="15" x14ac:dyDescent="0.25">
      <c r="H6360" s="107" t="s">
        <v>7637</v>
      </c>
      <c r="I6360" s="107" t="s">
        <v>7638</v>
      </c>
    </row>
    <row r="6361" spans="8:9" ht="15" x14ac:dyDescent="0.25">
      <c r="H6361" s="107" t="s">
        <v>7639</v>
      </c>
      <c r="I6361" s="107" t="s">
        <v>7640</v>
      </c>
    </row>
    <row r="6362" spans="8:9" ht="15" x14ac:dyDescent="0.25">
      <c r="H6362" s="107" t="s">
        <v>7641</v>
      </c>
      <c r="I6362" s="107" t="s">
        <v>7642</v>
      </c>
    </row>
    <row r="6363" spans="8:9" ht="15" x14ac:dyDescent="0.25">
      <c r="H6363" s="107" t="s">
        <v>7643</v>
      </c>
      <c r="I6363" s="107" t="s">
        <v>16106</v>
      </c>
    </row>
    <row r="6364" spans="8:9" ht="15" x14ac:dyDescent="0.25">
      <c r="H6364" s="107" t="s">
        <v>7644</v>
      </c>
      <c r="I6364" s="107" t="s">
        <v>16107</v>
      </c>
    </row>
    <row r="6365" spans="8:9" ht="15" x14ac:dyDescent="0.25">
      <c r="H6365" s="107" t="s">
        <v>7645</v>
      </c>
      <c r="I6365" s="107" t="s">
        <v>7646</v>
      </c>
    </row>
    <row r="6366" spans="8:9" ht="15" x14ac:dyDescent="0.25">
      <c r="H6366" s="107" t="s">
        <v>7647</v>
      </c>
      <c r="I6366" s="107" t="s">
        <v>7648</v>
      </c>
    </row>
    <row r="6367" spans="8:9" ht="15" x14ac:dyDescent="0.25">
      <c r="H6367" s="107" t="s">
        <v>7649</v>
      </c>
      <c r="I6367" s="107" t="s">
        <v>16108</v>
      </c>
    </row>
    <row r="6368" spans="8:9" ht="15" x14ac:dyDescent="0.25">
      <c r="H6368" s="107" t="s">
        <v>7650</v>
      </c>
      <c r="I6368" s="107" t="s">
        <v>7651</v>
      </c>
    </row>
    <row r="6369" spans="8:9" ht="15" x14ac:dyDescent="0.25">
      <c r="H6369" s="107" t="s">
        <v>7652</v>
      </c>
      <c r="I6369" s="107" t="s">
        <v>7653</v>
      </c>
    </row>
    <row r="6370" spans="8:9" ht="15" x14ac:dyDescent="0.25">
      <c r="H6370" s="107" t="s">
        <v>7654</v>
      </c>
      <c r="I6370" s="107" t="s">
        <v>7655</v>
      </c>
    </row>
    <row r="6371" spans="8:9" ht="15" x14ac:dyDescent="0.25">
      <c r="H6371" s="107" t="s">
        <v>7656</v>
      </c>
      <c r="I6371" s="107" t="s">
        <v>7657</v>
      </c>
    </row>
    <row r="6372" spans="8:9" ht="15" x14ac:dyDescent="0.25">
      <c r="H6372" s="107" t="s">
        <v>7658</v>
      </c>
      <c r="I6372" s="107" t="s">
        <v>7659</v>
      </c>
    </row>
    <row r="6373" spans="8:9" ht="15" x14ac:dyDescent="0.25">
      <c r="H6373" s="107" t="s">
        <v>7660</v>
      </c>
      <c r="I6373" s="107" t="s">
        <v>7661</v>
      </c>
    </row>
    <row r="6374" spans="8:9" ht="15" x14ac:dyDescent="0.25">
      <c r="H6374" s="107" t="s">
        <v>7662</v>
      </c>
      <c r="I6374" s="107" t="s">
        <v>7663</v>
      </c>
    </row>
    <row r="6375" spans="8:9" ht="15" x14ac:dyDescent="0.25">
      <c r="H6375" s="107" t="s">
        <v>7664</v>
      </c>
      <c r="I6375" s="107" t="s">
        <v>7665</v>
      </c>
    </row>
    <row r="6376" spans="8:9" ht="15" x14ac:dyDescent="0.25">
      <c r="H6376" s="107" t="s">
        <v>7666</v>
      </c>
      <c r="I6376" s="107" t="s">
        <v>7667</v>
      </c>
    </row>
    <row r="6377" spans="8:9" ht="15" x14ac:dyDescent="0.25">
      <c r="H6377" s="107" t="s">
        <v>7668</v>
      </c>
      <c r="I6377" s="107" t="s">
        <v>7669</v>
      </c>
    </row>
    <row r="6378" spans="8:9" ht="15" x14ac:dyDescent="0.25">
      <c r="H6378" s="107" t="s">
        <v>7670</v>
      </c>
      <c r="I6378" s="107" t="s">
        <v>16109</v>
      </c>
    </row>
    <row r="6379" spans="8:9" ht="15" x14ac:dyDescent="0.25">
      <c r="H6379" s="107" t="s">
        <v>7671</v>
      </c>
      <c r="I6379" s="107" t="s">
        <v>16110</v>
      </c>
    </row>
    <row r="6380" spans="8:9" ht="15" x14ac:dyDescent="0.25">
      <c r="H6380" s="107" t="s">
        <v>7672</v>
      </c>
      <c r="I6380" s="107" t="s">
        <v>16111</v>
      </c>
    </row>
    <row r="6381" spans="8:9" ht="15" x14ac:dyDescent="0.25">
      <c r="H6381" s="107" t="s">
        <v>7673</v>
      </c>
      <c r="I6381" s="107" t="s">
        <v>16112</v>
      </c>
    </row>
    <row r="6382" spans="8:9" ht="15" x14ac:dyDescent="0.25">
      <c r="H6382" s="107" t="s">
        <v>7674</v>
      </c>
      <c r="I6382" s="107" t="s">
        <v>16113</v>
      </c>
    </row>
    <row r="6383" spans="8:9" ht="15" x14ac:dyDescent="0.25">
      <c r="H6383" s="107" t="s">
        <v>7675</v>
      </c>
      <c r="I6383" s="107" t="s">
        <v>16114</v>
      </c>
    </row>
    <row r="6384" spans="8:9" ht="15" x14ac:dyDescent="0.25">
      <c r="H6384" s="107" t="s">
        <v>7676</v>
      </c>
      <c r="I6384" s="107" t="s">
        <v>7677</v>
      </c>
    </row>
    <row r="6385" spans="8:9" ht="15" x14ac:dyDescent="0.25">
      <c r="H6385" s="107" t="s">
        <v>7678</v>
      </c>
      <c r="I6385" s="107" t="s">
        <v>7679</v>
      </c>
    </row>
    <row r="6386" spans="8:9" ht="15" x14ac:dyDescent="0.25">
      <c r="H6386" s="107" t="s">
        <v>7680</v>
      </c>
      <c r="I6386" s="107" t="s">
        <v>7681</v>
      </c>
    </row>
    <row r="6387" spans="8:9" ht="15" x14ac:dyDescent="0.25">
      <c r="H6387" s="107" t="s">
        <v>7682</v>
      </c>
      <c r="I6387" s="107" t="s">
        <v>16115</v>
      </c>
    </row>
    <row r="6388" spans="8:9" ht="15" x14ac:dyDescent="0.25">
      <c r="H6388" s="107" t="s">
        <v>7683</v>
      </c>
      <c r="I6388" s="107" t="s">
        <v>23285</v>
      </c>
    </row>
    <row r="6389" spans="8:9" ht="15" x14ac:dyDescent="0.25">
      <c r="H6389" s="107" t="s">
        <v>7684</v>
      </c>
      <c r="I6389" s="107" t="s">
        <v>16116</v>
      </c>
    </row>
    <row r="6390" spans="8:9" ht="15" x14ac:dyDescent="0.25">
      <c r="H6390" s="107" t="s">
        <v>7685</v>
      </c>
      <c r="I6390" s="107" t="s">
        <v>6696</v>
      </c>
    </row>
    <row r="6391" spans="8:9" ht="15" x14ac:dyDescent="0.25">
      <c r="H6391" s="107" t="s">
        <v>7686</v>
      </c>
      <c r="I6391" s="107" t="s">
        <v>6696</v>
      </c>
    </row>
    <row r="6392" spans="8:9" ht="15" x14ac:dyDescent="0.25">
      <c r="H6392" s="107" t="s">
        <v>7687</v>
      </c>
      <c r="I6392" s="107" t="s">
        <v>6696</v>
      </c>
    </row>
    <row r="6393" spans="8:9" ht="15" x14ac:dyDescent="0.25">
      <c r="H6393" s="107" t="s">
        <v>7688</v>
      </c>
      <c r="I6393" s="107" t="s">
        <v>6696</v>
      </c>
    </row>
    <row r="6394" spans="8:9" ht="15" x14ac:dyDescent="0.25">
      <c r="H6394" s="107" t="s">
        <v>7689</v>
      </c>
      <c r="I6394" s="107" t="s">
        <v>6696</v>
      </c>
    </row>
    <row r="6395" spans="8:9" ht="15" x14ac:dyDescent="0.25">
      <c r="H6395" s="107" t="s">
        <v>7690</v>
      </c>
      <c r="I6395" s="107" t="s">
        <v>6696</v>
      </c>
    </row>
    <row r="6396" spans="8:9" ht="15" x14ac:dyDescent="0.25">
      <c r="H6396" s="107" t="s">
        <v>7691</v>
      </c>
      <c r="I6396" s="107" t="s">
        <v>6696</v>
      </c>
    </row>
    <row r="6397" spans="8:9" ht="15" x14ac:dyDescent="0.25">
      <c r="H6397" s="107" t="s">
        <v>7692</v>
      </c>
      <c r="I6397" s="107" t="s">
        <v>6696</v>
      </c>
    </row>
    <row r="6398" spans="8:9" ht="15" x14ac:dyDescent="0.25">
      <c r="H6398" s="107" t="s">
        <v>7693</v>
      </c>
      <c r="I6398" s="107" t="s">
        <v>16117</v>
      </c>
    </row>
    <row r="6399" spans="8:9" ht="15" x14ac:dyDescent="0.25">
      <c r="H6399" s="107" t="s">
        <v>7694</v>
      </c>
      <c r="I6399" s="107" t="s">
        <v>16118</v>
      </c>
    </row>
    <row r="6400" spans="8:9" ht="15" x14ac:dyDescent="0.25">
      <c r="H6400" s="107" t="s">
        <v>7695</v>
      </c>
      <c r="I6400" s="107" t="s">
        <v>16119</v>
      </c>
    </row>
    <row r="6401" spans="8:9" ht="15" x14ac:dyDescent="0.25">
      <c r="H6401" s="107" t="s">
        <v>7696</v>
      </c>
      <c r="I6401" s="107" t="s">
        <v>13039</v>
      </c>
    </row>
    <row r="6402" spans="8:9" ht="15" x14ac:dyDescent="0.25">
      <c r="H6402" s="107" t="s">
        <v>7697</v>
      </c>
      <c r="I6402" s="107" t="s">
        <v>13039</v>
      </c>
    </row>
    <row r="6403" spans="8:9" ht="15" x14ac:dyDescent="0.25">
      <c r="H6403" s="107" t="s">
        <v>7698</v>
      </c>
      <c r="I6403" s="107" t="s">
        <v>13039</v>
      </c>
    </row>
    <row r="6404" spans="8:9" ht="15" x14ac:dyDescent="0.25">
      <c r="H6404" s="107" t="s">
        <v>7699</v>
      </c>
      <c r="I6404" s="107" t="s">
        <v>13039</v>
      </c>
    </row>
    <row r="6405" spans="8:9" ht="15" x14ac:dyDescent="0.25">
      <c r="H6405" s="107" t="s">
        <v>7700</v>
      </c>
      <c r="I6405" s="107" t="s">
        <v>13039</v>
      </c>
    </row>
    <row r="6406" spans="8:9" ht="15" x14ac:dyDescent="0.25">
      <c r="H6406" s="107" t="s">
        <v>7701</v>
      </c>
      <c r="I6406" s="107" t="s">
        <v>13039</v>
      </c>
    </row>
    <row r="6407" spans="8:9" ht="15" x14ac:dyDescent="0.25">
      <c r="H6407" s="107" t="s">
        <v>7702</v>
      </c>
      <c r="I6407" s="107" t="s">
        <v>13039</v>
      </c>
    </row>
    <row r="6408" spans="8:9" ht="15" x14ac:dyDescent="0.25">
      <c r="H6408" s="107" t="s">
        <v>7703</v>
      </c>
      <c r="I6408" s="107" t="s">
        <v>13039</v>
      </c>
    </row>
    <row r="6409" spans="8:9" ht="15" x14ac:dyDescent="0.25">
      <c r="H6409" s="107" t="s">
        <v>7704</v>
      </c>
      <c r="I6409" s="107" t="s">
        <v>13039</v>
      </c>
    </row>
    <row r="6410" spans="8:9" ht="15" x14ac:dyDescent="0.25">
      <c r="H6410" s="107" t="s">
        <v>7705</v>
      </c>
      <c r="I6410" s="107" t="s">
        <v>13039</v>
      </c>
    </row>
    <row r="6411" spans="8:9" ht="15" x14ac:dyDescent="0.25">
      <c r="H6411" s="107" t="s">
        <v>7706</v>
      </c>
      <c r="I6411" s="107" t="s">
        <v>13039</v>
      </c>
    </row>
    <row r="6412" spans="8:9" ht="15" x14ac:dyDescent="0.25">
      <c r="H6412" s="107" t="s">
        <v>7707</v>
      </c>
      <c r="I6412" s="107" t="s">
        <v>13039</v>
      </c>
    </row>
    <row r="6413" spans="8:9" ht="15" x14ac:dyDescent="0.25">
      <c r="H6413" s="107" t="s">
        <v>7708</v>
      </c>
      <c r="I6413" s="107" t="s">
        <v>13039</v>
      </c>
    </row>
    <row r="6414" spans="8:9" ht="15" x14ac:dyDescent="0.25">
      <c r="H6414" s="107" t="s">
        <v>7709</v>
      </c>
      <c r="I6414" s="107" t="s">
        <v>13039</v>
      </c>
    </row>
    <row r="6415" spans="8:9" ht="15" x14ac:dyDescent="0.25">
      <c r="H6415" s="107" t="s">
        <v>7710</v>
      </c>
      <c r="I6415" s="107" t="s">
        <v>13039</v>
      </c>
    </row>
    <row r="6416" spans="8:9" ht="15" x14ac:dyDescent="0.25">
      <c r="H6416" s="107" t="s">
        <v>7711</v>
      </c>
      <c r="I6416" s="107" t="s">
        <v>13039</v>
      </c>
    </row>
    <row r="6417" spans="8:9" ht="15" x14ac:dyDescent="0.25">
      <c r="H6417" s="107" t="s">
        <v>7712</v>
      </c>
      <c r="I6417" s="107" t="s">
        <v>13039</v>
      </c>
    </row>
    <row r="6418" spans="8:9" ht="15" x14ac:dyDescent="0.25">
      <c r="H6418" s="107" t="s">
        <v>7713</v>
      </c>
      <c r="I6418" s="107" t="s">
        <v>13039</v>
      </c>
    </row>
    <row r="6419" spans="8:9" ht="15" x14ac:dyDescent="0.25">
      <c r="H6419" s="107" t="s">
        <v>7714</v>
      </c>
      <c r="I6419" s="107" t="s">
        <v>13039</v>
      </c>
    </row>
    <row r="6420" spans="8:9" ht="15" x14ac:dyDescent="0.25">
      <c r="H6420" s="107" t="s">
        <v>7715</v>
      </c>
      <c r="I6420" s="107" t="s">
        <v>13039</v>
      </c>
    </row>
    <row r="6421" spans="8:9" ht="15" x14ac:dyDescent="0.25">
      <c r="H6421" s="107" t="s">
        <v>7716</v>
      </c>
      <c r="I6421" s="107" t="s">
        <v>13039</v>
      </c>
    </row>
    <row r="6422" spans="8:9" ht="15" x14ac:dyDescent="0.25">
      <c r="H6422" s="107" t="s">
        <v>7717</v>
      </c>
      <c r="I6422" s="107" t="s">
        <v>13039</v>
      </c>
    </row>
    <row r="6423" spans="8:9" ht="15" x14ac:dyDescent="0.25">
      <c r="H6423" s="107" t="s">
        <v>7718</v>
      </c>
      <c r="I6423" s="107" t="s">
        <v>13039</v>
      </c>
    </row>
    <row r="6424" spans="8:9" ht="15" x14ac:dyDescent="0.25">
      <c r="H6424" s="107" t="s">
        <v>7719</v>
      </c>
      <c r="I6424" s="107" t="s">
        <v>13039</v>
      </c>
    </row>
    <row r="6425" spans="8:9" ht="15" x14ac:dyDescent="0.25">
      <c r="H6425" s="107" t="s">
        <v>7720</v>
      </c>
      <c r="I6425" s="107" t="s">
        <v>13039</v>
      </c>
    </row>
    <row r="6426" spans="8:9" ht="15" x14ac:dyDescent="0.25">
      <c r="H6426" s="107" t="s">
        <v>7721</v>
      </c>
      <c r="I6426" s="107" t="s">
        <v>13039</v>
      </c>
    </row>
    <row r="6427" spans="8:9" ht="15" x14ac:dyDescent="0.25">
      <c r="H6427" s="107" t="s">
        <v>7722</v>
      </c>
      <c r="I6427" s="107" t="s">
        <v>13039</v>
      </c>
    </row>
    <row r="6428" spans="8:9" ht="15" x14ac:dyDescent="0.25">
      <c r="H6428" s="107" t="s">
        <v>7723</v>
      </c>
      <c r="I6428" s="107" t="s">
        <v>13039</v>
      </c>
    </row>
    <row r="6429" spans="8:9" ht="15" x14ac:dyDescent="0.25">
      <c r="H6429" s="107" t="s">
        <v>7724</v>
      </c>
      <c r="I6429" s="107" t="s">
        <v>13039</v>
      </c>
    </row>
    <row r="6430" spans="8:9" ht="15" x14ac:dyDescent="0.25">
      <c r="H6430" s="107" t="s">
        <v>7725</v>
      </c>
      <c r="I6430" s="107" t="s">
        <v>13039</v>
      </c>
    </row>
    <row r="6431" spans="8:9" ht="15" x14ac:dyDescent="0.25">
      <c r="H6431" s="107" t="s">
        <v>7726</v>
      </c>
      <c r="I6431" s="107" t="s">
        <v>13039</v>
      </c>
    </row>
    <row r="6432" spans="8:9" ht="15" x14ac:dyDescent="0.25">
      <c r="H6432" s="107" t="s">
        <v>7727</v>
      </c>
      <c r="I6432" s="107" t="s">
        <v>13039</v>
      </c>
    </row>
    <row r="6433" spans="8:9" ht="15" x14ac:dyDescent="0.25">
      <c r="H6433" s="107" t="s">
        <v>7728</v>
      </c>
      <c r="I6433" s="107" t="s">
        <v>13039</v>
      </c>
    </row>
    <row r="6434" spans="8:9" ht="15" x14ac:dyDescent="0.25">
      <c r="H6434" s="107" t="s">
        <v>7729</v>
      </c>
      <c r="I6434" s="107" t="s">
        <v>13039</v>
      </c>
    </row>
    <row r="6435" spans="8:9" ht="15" x14ac:dyDescent="0.25">
      <c r="H6435" s="107" t="s">
        <v>7730</v>
      </c>
      <c r="I6435" s="107" t="s">
        <v>13039</v>
      </c>
    </row>
    <row r="6436" spans="8:9" ht="15" x14ac:dyDescent="0.25">
      <c r="H6436" s="107" t="s">
        <v>7731</v>
      </c>
      <c r="I6436" s="107" t="s">
        <v>13039</v>
      </c>
    </row>
    <row r="6437" spans="8:9" ht="15" x14ac:dyDescent="0.25">
      <c r="H6437" s="107" t="s">
        <v>7732</v>
      </c>
      <c r="I6437" s="107" t="s">
        <v>13039</v>
      </c>
    </row>
    <row r="6438" spans="8:9" ht="15" x14ac:dyDescent="0.25">
      <c r="H6438" s="107" t="s">
        <v>7733</v>
      </c>
      <c r="I6438" s="107" t="s">
        <v>13039</v>
      </c>
    </row>
    <row r="6439" spans="8:9" ht="15" x14ac:dyDescent="0.25">
      <c r="H6439" s="107" t="s">
        <v>7734</v>
      </c>
      <c r="I6439" s="107" t="s">
        <v>13039</v>
      </c>
    </row>
    <row r="6440" spans="8:9" ht="15" x14ac:dyDescent="0.25">
      <c r="H6440" s="107" t="s">
        <v>7735</v>
      </c>
      <c r="I6440" s="107" t="s">
        <v>13039</v>
      </c>
    </row>
    <row r="6441" spans="8:9" ht="15" x14ac:dyDescent="0.25">
      <c r="H6441" s="107" t="s">
        <v>7736</v>
      </c>
      <c r="I6441" s="107" t="s">
        <v>13039</v>
      </c>
    </row>
    <row r="6442" spans="8:9" ht="15" x14ac:dyDescent="0.25">
      <c r="H6442" s="107" t="s">
        <v>7737</v>
      </c>
      <c r="I6442" s="107" t="s">
        <v>13039</v>
      </c>
    </row>
    <row r="6443" spans="8:9" ht="15" x14ac:dyDescent="0.25">
      <c r="H6443" s="107" t="s">
        <v>7738</v>
      </c>
      <c r="I6443" s="107" t="s">
        <v>13039</v>
      </c>
    </row>
    <row r="6444" spans="8:9" ht="15" x14ac:dyDescent="0.25">
      <c r="H6444" s="107" t="s">
        <v>7739</v>
      </c>
      <c r="I6444" s="107" t="s">
        <v>13039</v>
      </c>
    </row>
    <row r="6445" spans="8:9" ht="15" x14ac:dyDescent="0.25">
      <c r="H6445" s="107" t="s">
        <v>7740</v>
      </c>
      <c r="I6445" s="107" t="s">
        <v>13039</v>
      </c>
    </row>
    <row r="6446" spans="8:9" ht="15" x14ac:dyDescent="0.25">
      <c r="H6446" s="107" t="s">
        <v>7741</v>
      </c>
      <c r="I6446" s="107" t="s">
        <v>13039</v>
      </c>
    </row>
    <row r="6447" spans="8:9" ht="15" x14ac:dyDescent="0.25">
      <c r="H6447" s="107" t="s">
        <v>7742</v>
      </c>
      <c r="I6447" s="107" t="s">
        <v>13039</v>
      </c>
    </row>
    <row r="6448" spans="8:9" ht="15" x14ac:dyDescent="0.25">
      <c r="H6448" s="107" t="s">
        <v>7743</v>
      </c>
      <c r="I6448" s="107" t="s">
        <v>13039</v>
      </c>
    </row>
    <row r="6449" spans="8:9" ht="15" x14ac:dyDescent="0.25">
      <c r="H6449" s="107" t="s">
        <v>7744</v>
      </c>
      <c r="I6449" s="107" t="s">
        <v>13039</v>
      </c>
    </row>
    <row r="6450" spans="8:9" ht="15" x14ac:dyDescent="0.25">
      <c r="H6450" s="107" t="s">
        <v>7745</v>
      </c>
      <c r="I6450" s="107" t="s">
        <v>13039</v>
      </c>
    </row>
    <row r="6451" spans="8:9" ht="15" x14ac:dyDescent="0.25">
      <c r="H6451" s="107" t="s">
        <v>7746</v>
      </c>
      <c r="I6451" s="107" t="s">
        <v>13039</v>
      </c>
    </row>
    <row r="6452" spans="8:9" ht="15" x14ac:dyDescent="0.25">
      <c r="H6452" s="107" t="s">
        <v>7747</v>
      </c>
      <c r="I6452" s="107" t="s">
        <v>13039</v>
      </c>
    </row>
    <row r="6453" spans="8:9" ht="15" x14ac:dyDescent="0.25">
      <c r="H6453" s="107" t="s">
        <v>7748</v>
      </c>
      <c r="I6453" s="107" t="s">
        <v>13039</v>
      </c>
    </row>
    <row r="6454" spans="8:9" ht="15" x14ac:dyDescent="0.25">
      <c r="H6454" s="107" t="s">
        <v>7749</v>
      </c>
      <c r="I6454" s="107" t="s">
        <v>13039</v>
      </c>
    </row>
    <row r="6455" spans="8:9" ht="15" x14ac:dyDescent="0.25">
      <c r="H6455" s="107" t="s">
        <v>7750</v>
      </c>
      <c r="I6455" s="107" t="s">
        <v>16120</v>
      </c>
    </row>
    <row r="6456" spans="8:9" ht="15" x14ac:dyDescent="0.25">
      <c r="H6456" s="107" t="s">
        <v>7751</v>
      </c>
      <c r="I6456" s="107" t="s">
        <v>16121</v>
      </c>
    </row>
    <row r="6457" spans="8:9" ht="15" x14ac:dyDescent="0.25">
      <c r="H6457" s="107" t="s">
        <v>7752</v>
      </c>
      <c r="I6457" s="107" t="s">
        <v>13039</v>
      </c>
    </row>
    <row r="6458" spans="8:9" ht="15" x14ac:dyDescent="0.25">
      <c r="H6458" s="107" t="s">
        <v>7753</v>
      </c>
      <c r="I6458" s="107" t="s">
        <v>16122</v>
      </c>
    </row>
    <row r="6459" spans="8:9" ht="15" x14ac:dyDescent="0.25">
      <c r="H6459" s="107" t="s">
        <v>7754</v>
      </c>
      <c r="I6459" s="107" t="s">
        <v>16123</v>
      </c>
    </row>
    <row r="6460" spans="8:9" ht="15" x14ac:dyDescent="0.25">
      <c r="H6460" s="107" t="s">
        <v>7755</v>
      </c>
      <c r="I6460" s="107" t="s">
        <v>13039</v>
      </c>
    </row>
    <row r="6461" spans="8:9" ht="15" x14ac:dyDescent="0.25">
      <c r="H6461" s="107" t="s">
        <v>7756</v>
      </c>
      <c r="I6461" s="107" t="s">
        <v>16124</v>
      </c>
    </row>
    <row r="6462" spans="8:9" ht="15" x14ac:dyDescent="0.25">
      <c r="H6462" s="107" t="s">
        <v>7757</v>
      </c>
      <c r="I6462" s="107" t="s">
        <v>13039</v>
      </c>
    </row>
    <row r="6463" spans="8:9" ht="15" x14ac:dyDescent="0.25">
      <c r="H6463" s="107" t="s">
        <v>7758</v>
      </c>
      <c r="I6463" s="107" t="s">
        <v>16125</v>
      </c>
    </row>
    <row r="6464" spans="8:9" ht="15" x14ac:dyDescent="0.25">
      <c r="H6464" s="107" t="s">
        <v>7759</v>
      </c>
      <c r="I6464" s="107" t="s">
        <v>16126</v>
      </c>
    </row>
    <row r="6465" spans="8:9" ht="15" x14ac:dyDescent="0.25">
      <c r="H6465" s="107" t="s">
        <v>7760</v>
      </c>
      <c r="I6465" s="107" t="s">
        <v>16127</v>
      </c>
    </row>
    <row r="6466" spans="8:9" ht="15" x14ac:dyDescent="0.25">
      <c r="H6466" s="107" t="s">
        <v>7761</v>
      </c>
      <c r="I6466" s="107" t="s">
        <v>16128</v>
      </c>
    </row>
    <row r="6467" spans="8:9" ht="15" x14ac:dyDescent="0.25">
      <c r="H6467" s="107" t="s">
        <v>7762</v>
      </c>
      <c r="I6467" s="107" t="s">
        <v>16129</v>
      </c>
    </row>
    <row r="6468" spans="8:9" ht="15" x14ac:dyDescent="0.25">
      <c r="H6468" s="107" t="s">
        <v>7763</v>
      </c>
      <c r="I6468" s="107" t="s">
        <v>16130</v>
      </c>
    </row>
    <row r="6469" spans="8:9" ht="15" x14ac:dyDescent="0.25">
      <c r="H6469" s="107" t="s">
        <v>7764</v>
      </c>
      <c r="I6469" s="107" t="s">
        <v>16131</v>
      </c>
    </row>
    <row r="6470" spans="8:9" ht="15" x14ac:dyDescent="0.25">
      <c r="H6470" s="107" t="s">
        <v>7765</v>
      </c>
      <c r="I6470" s="107" t="s">
        <v>16127</v>
      </c>
    </row>
    <row r="6471" spans="8:9" ht="15" x14ac:dyDescent="0.25">
      <c r="H6471" s="107" t="s">
        <v>7766</v>
      </c>
      <c r="I6471" s="107" t="s">
        <v>16132</v>
      </c>
    </row>
    <row r="6472" spans="8:9" ht="15" x14ac:dyDescent="0.25">
      <c r="H6472" s="107" t="s">
        <v>7767</v>
      </c>
      <c r="I6472" s="107" t="s">
        <v>16133</v>
      </c>
    </row>
    <row r="6473" spans="8:9" ht="15" x14ac:dyDescent="0.25">
      <c r="H6473" s="107" t="s">
        <v>7768</v>
      </c>
      <c r="I6473" s="107" t="s">
        <v>16134</v>
      </c>
    </row>
    <row r="6474" spans="8:9" ht="15" x14ac:dyDescent="0.25">
      <c r="H6474" s="107" t="s">
        <v>7769</v>
      </c>
      <c r="I6474" s="107" t="s">
        <v>16135</v>
      </c>
    </row>
    <row r="6475" spans="8:9" ht="15" x14ac:dyDescent="0.25">
      <c r="H6475" s="107" t="s">
        <v>7770</v>
      </c>
      <c r="I6475" s="107" t="s">
        <v>16136</v>
      </c>
    </row>
    <row r="6476" spans="8:9" ht="15" x14ac:dyDescent="0.25">
      <c r="H6476" s="107" t="s">
        <v>7771</v>
      </c>
      <c r="I6476" s="107" t="s">
        <v>16137</v>
      </c>
    </row>
    <row r="6477" spans="8:9" ht="15" x14ac:dyDescent="0.25">
      <c r="H6477" s="107" t="s">
        <v>7772</v>
      </c>
      <c r="I6477" s="107" t="s">
        <v>16138</v>
      </c>
    </row>
    <row r="6478" spans="8:9" ht="15" x14ac:dyDescent="0.25">
      <c r="H6478" s="107" t="s">
        <v>7773</v>
      </c>
      <c r="I6478" s="107" t="s">
        <v>16139</v>
      </c>
    </row>
    <row r="6479" spans="8:9" ht="15" x14ac:dyDescent="0.25">
      <c r="H6479" s="107" t="s">
        <v>7774</v>
      </c>
      <c r="I6479" s="107" t="s">
        <v>16140</v>
      </c>
    </row>
    <row r="6480" spans="8:9" ht="15" x14ac:dyDescent="0.25">
      <c r="H6480" s="107" t="s">
        <v>7775</v>
      </c>
      <c r="I6480" s="107" t="s">
        <v>16141</v>
      </c>
    </row>
    <row r="6481" spans="8:9" ht="15" x14ac:dyDescent="0.25">
      <c r="H6481" s="107" t="s">
        <v>7776</v>
      </c>
      <c r="I6481" s="107" t="s">
        <v>16142</v>
      </c>
    </row>
    <row r="6482" spans="8:9" ht="15" x14ac:dyDescent="0.25">
      <c r="H6482" s="107" t="s">
        <v>7777</v>
      </c>
      <c r="I6482" s="107" t="s">
        <v>16143</v>
      </c>
    </row>
    <row r="6483" spans="8:9" ht="15" x14ac:dyDescent="0.25">
      <c r="H6483" s="107" t="s">
        <v>7778</v>
      </c>
      <c r="I6483" s="107" t="s">
        <v>16144</v>
      </c>
    </row>
    <row r="6484" spans="8:9" ht="15" x14ac:dyDescent="0.25">
      <c r="H6484" s="107" t="s">
        <v>7779</v>
      </c>
      <c r="I6484" s="107" t="s">
        <v>16145</v>
      </c>
    </row>
    <row r="6485" spans="8:9" ht="15" x14ac:dyDescent="0.25">
      <c r="H6485" s="107" t="s">
        <v>7780</v>
      </c>
      <c r="I6485" s="107" t="s">
        <v>16146</v>
      </c>
    </row>
    <row r="6486" spans="8:9" ht="15" x14ac:dyDescent="0.25">
      <c r="H6486" s="107" t="s">
        <v>7781</v>
      </c>
      <c r="I6486" s="107" t="s">
        <v>16147</v>
      </c>
    </row>
    <row r="6487" spans="8:9" ht="15" x14ac:dyDescent="0.25">
      <c r="H6487" s="107" t="s">
        <v>7782</v>
      </c>
      <c r="I6487" s="107" t="s">
        <v>16148</v>
      </c>
    </row>
    <row r="6488" spans="8:9" ht="15" x14ac:dyDescent="0.25">
      <c r="H6488" s="107" t="s">
        <v>7783</v>
      </c>
      <c r="I6488" s="107" t="s">
        <v>16149</v>
      </c>
    </row>
    <row r="6489" spans="8:9" ht="15" x14ac:dyDescent="0.25">
      <c r="H6489" s="107" t="s">
        <v>7784</v>
      </c>
      <c r="I6489" s="107" t="s">
        <v>16150</v>
      </c>
    </row>
    <row r="6490" spans="8:9" ht="15" x14ac:dyDescent="0.25">
      <c r="H6490" s="107" t="s">
        <v>7785</v>
      </c>
      <c r="I6490" s="107" t="s">
        <v>16151</v>
      </c>
    </row>
    <row r="6491" spans="8:9" ht="15" x14ac:dyDescent="0.25">
      <c r="H6491" s="107" t="s">
        <v>7786</v>
      </c>
      <c r="I6491" s="107" t="s">
        <v>16152</v>
      </c>
    </row>
    <row r="6492" spans="8:9" ht="15" x14ac:dyDescent="0.25">
      <c r="H6492" s="107" t="s">
        <v>7787</v>
      </c>
      <c r="I6492" s="107" t="s">
        <v>16153</v>
      </c>
    </row>
    <row r="6493" spans="8:9" ht="15" x14ac:dyDescent="0.25">
      <c r="H6493" s="107" t="s">
        <v>7788</v>
      </c>
      <c r="I6493" s="107" t="s">
        <v>16154</v>
      </c>
    </row>
    <row r="6494" spans="8:9" ht="15" x14ac:dyDescent="0.25">
      <c r="H6494" s="107" t="s">
        <v>7789</v>
      </c>
      <c r="I6494" s="107" t="s">
        <v>16139</v>
      </c>
    </row>
    <row r="6495" spans="8:9" ht="15" x14ac:dyDescent="0.25">
      <c r="H6495" s="107" t="s">
        <v>7790</v>
      </c>
      <c r="I6495" s="107" t="s">
        <v>16155</v>
      </c>
    </row>
    <row r="6496" spans="8:9" ht="15" x14ac:dyDescent="0.25">
      <c r="H6496" s="107" t="s">
        <v>7791</v>
      </c>
      <c r="I6496" s="107" t="s">
        <v>16156</v>
      </c>
    </row>
    <row r="6497" spans="8:9" ht="15" x14ac:dyDescent="0.25">
      <c r="H6497" s="107" t="s">
        <v>7792</v>
      </c>
      <c r="I6497" s="107" t="s">
        <v>16157</v>
      </c>
    </row>
    <row r="6498" spans="8:9" ht="15" x14ac:dyDescent="0.25">
      <c r="H6498" s="107" t="s">
        <v>7793</v>
      </c>
      <c r="I6498" s="107" t="s">
        <v>16158</v>
      </c>
    </row>
    <row r="6499" spans="8:9" ht="15" x14ac:dyDescent="0.25">
      <c r="H6499" s="107" t="s">
        <v>7794</v>
      </c>
      <c r="I6499" s="107" t="s">
        <v>16055</v>
      </c>
    </row>
    <row r="6500" spans="8:9" ht="15" x14ac:dyDescent="0.25">
      <c r="H6500" s="107" t="s">
        <v>7795</v>
      </c>
      <c r="I6500" s="107" t="s">
        <v>16159</v>
      </c>
    </row>
    <row r="6501" spans="8:9" ht="15" x14ac:dyDescent="0.25">
      <c r="H6501" s="107" t="s">
        <v>7796</v>
      </c>
      <c r="I6501" s="107" t="s">
        <v>16160</v>
      </c>
    </row>
    <row r="6502" spans="8:9" ht="15" x14ac:dyDescent="0.25">
      <c r="H6502" s="107" t="s">
        <v>7797</v>
      </c>
      <c r="I6502" s="107" t="s">
        <v>16161</v>
      </c>
    </row>
    <row r="6503" spans="8:9" ht="15" x14ac:dyDescent="0.25">
      <c r="H6503" s="107" t="s">
        <v>7798</v>
      </c>
      <c r="I6503" s="107" t="s">
        <v>16162</v>
      </c>
    </row>
    <row r="6504" spans="8:9" ht="15" x14ac:dyDescent="0.25">
      <c r="H6504" s="107" t="s">
        <v>7799</v>
      </c>
      <c r="I6504" s="107" t="s">
        <v>16163</v>
      </c>
    </row>
    <row r="6505" spans="8:9" ht="15" x14ac:dyDescent="0.25">
      <c r="H6505" s="107" t="s">
        <v>7800</v>
      </c>
      <c r="I6505" s="107" t="s">
        <v>16164</v>
      </c>
    </row>
    <row r="6506" spans="8:9" ht="15" x14ac:dyDescent="0.25">
      <c r="H6506" s="107" t="s">
        <v>7801</v>
      </c>
      <c r="I6506" s="107" t="s">
        <v>16165</v>
      </c>
    </row>
    <row r="6507" spans="8:9" ht="15" x14ac:dyDescent="0.25">
      <c r="H6507" s="107" t="s">
        <v>7802</v>
      </c>
      <c r="I6507" s="107" t="s">
        <v>16166</v>
      </c>
    </row>
    <row r="6508" spans="8:9" ht="15" x14ac:dyDescent="0.25">
      <c r="H6508" s="107" t="s">
        <v>7803</v>
      </c>
      <c r="I6508" s="107" t="s">
        <v>16167</v>
      </c>
    </row>
    <row r="6509" spans="8:9" ht="15" x14ac:dyDescent="0.25">
      <c r="H6509" s="107" t="s">
        <v>7804</v>
      </c>
      <c r="I6509" s="107" t="s">
        <v>16168</v>
      </c>
    </row>
    <row r="6510" spans="8:9" ht="15" x14ac:dyDescent="0.25">
      <c r="H6510" s="107" t="s">
        <v>7805</v>
      </c>
      <c r="I6510" s="107" t="s">
        <v>16169</v>
      </c>
    </row>
    <row r="6511" spans="8:9" ht="15" x14ac:dyDescent="0.25">
      <c r="H6511" s="107" t="s">
        <v>7806</v>
      </c>
      <c r="I6511" s="107" t="s">
        <v>16170</v>
      </c>
    </row>
    <row r="6512" spans="8:9" ht="15" x14ac:dyDescent="0.25">
      <c r="H6512" s="107" t="s">
        <v>7807</v>
      </c>
      <c r="I6512" s="107" t="s">
        <v>16171</v>
      </c>
    </row>
    <row r="6513" spans="8:9" ht="15" x14ac:dyDescent="0.25">
      <c r="H6513" s="107" t="s">
        <v>7808</v>
      </c>
      <c r="I6513" s="107" t="s">
        <v>16172</v>
      </c>
    </row>
    <row r="6514" spans="8:9" ht="15" x14ac:dyDescent="0.25">
      <c r="H6514" s="107" t="s">
        <v>7809</v>
      </c>
      <c r="I6514" s="107" t="s">
        <v>16173</v>
      </c>
    </row>
    <row r="6515" spans="8:9" ht="15" x14ac:dyDescent="0.25">
      <c r="H6515" s="107" t="s">
        <v>7810</v>
      </c>
      <c r="I6515" s="107" t="s">
        <v>16174</v>
      </c>
    </row>
    <row r="6516" spans="8:9" ht="15" x14ac:dyDescent="0.25">
      <c r="H6516" s="107" t="s">
        <v>7811</v>
      </c>
      <c r="I6516" s="107" t="s">
        <v>16175</v>
      </c>
    </row>
    <row r="6517" spans="8:9" ht="15" x14ac:dyDescent="0.25">
      <c r="H6517" s="107" t="s">
        <v>7812</v>
      </c>
      <c r="I6517" s="107" t="s">
        <v>16176</v>
      </c>
    </row>
    <row r="6518" spans="8:9" ht="15" x14ac:dyDescent="0.25">
      <c r="H6518" s="107" t="s">
        <v>7813</v>
      </c>
      <c r="I6518" s="107" t="s">
        <v>16177</v>
      </c>
    </row>
    <row r="6519" spans="8:9" ht="15" x14ac:dyDescent="0.25">
      <c r="H6519" s="107" t="s">
        <v>7814</v>
      </c>
      <c r="I6519" s="107" t="s">
        <v>16178</v>
      </c>
    </row>
    <row r="6520" spans="8:9" ht="15" x14ac:dyDescent="0.25">
      <c r="H6520" s="107" t="s">
        <v>7815</v>
      </c>
      <c r="I6520" s="107" t="s">
        <v>16179</v>
      </c>
    </row>
    <row r="6521" spans="8:9" ht="15" x14ac:dyDescent="0.25">
      <c r="H6521" s="107" t="s">
        <v>7816</v>
      </c>
      <c r="I6521" s="107" t="s">
        <v>16180</v>
      </c>
    </row>
    <row r="6522" spans="8:9" ht="15" x14ac:dyDescent="0.25">
      <c r="H6522" s="107" t="s">
        <v>7817</v>
      </c>
      <c r="I6522" s="107" t="s">
        <v>16181</v>
      </c>
    </row>
    <row r="6523" spans="8:9" ht="15" x14ac:dyDescent="0.25">
      <c r="H6523" s="107" t="s">
        <v>7818</v>
      </c>
      <c r="I6523" s="107" t="s">
        <v>16182</v>
      </c>
    </row>
    <row r="6524" spans="8:9" ht="15" x14ac:dyDescent="0.25">
      <c r="H6524" s="107" t="s">
        <v>7819</v>
      </c>
      <c r="I6524" s="107" t="s">
        <v>16183</v>
      </c>
    </row>
    <row r="6525" spans="8:9" ht="15" x14ac:dyDescent="0.25">
      <c r="H6525" s="107" t="s">
        <v>7820</v>
      </c>
      <c r="I6525" s="107" t="s">
        <v>16184</v>
      </c>
    </row>
    <row r="6526" spans="8:9" ht="15" x14ac:dyDescent="0.25">
      <c r="H6526" s="107" t="s">
        <v>7821</v>
      </c>
      <c r="I6526" s="107" t="s">
        <v>16185</v>
      </c>
    </row>
    <row r="6527" spans="8:9" ht="15" x14ac:dyDescent="0.25">
      <c r="H6527" s="107" t="s">
        <v>7822</v>
      </c>
      <c r="I6527" s="107" t="s">
        <v>16186</v>
      </c>
    </row>
    <row r="6528" spans="8:9" ht="15" x14ac:dyDescent="0.25">
      <c r="H6528" s="107" t="s">
        <v>7823</v>
      </c>
      <c r="I6528" s="107" t="s">
        <v>16187</v>
      </c>
    </row>
    <row r="6529" spans="8:9" ht="15" x14ac:dyDescent="0.25">
      <c r="H6529" s="107" t="s">
        <v>7824</v>
      </c>
      <c r="I6529" s="107" t="s">
        <v>16188</v>
      </c>
    </row>
    <row r="6530" spans="8:9" ht="15" x14ac:dyDescent="0.25">
      <c r="H6530" s="107" t="s">
        <v>7825</v>
      </c>
      <c r="I6530" s="107" t="s">
        <v>16189</v>
      </c>
    </row>
    <row r="6531" spans="8:9" ht="15" x14ac:dyDescent="0.25">
      <c r="H6531" s="107" t="s">
        <v>7826</v>
      </c>
      <c r="I6531" s="107" t="s">
        <v>16190</v>
      </c>
    </row>
    <row r="6532" spans="8:9" ht="15" x14ac:dyDescent="0.25">
      <c r="H6532" s="107" t="s">
        <v>7827</v>
      </c>
      <c r="I6532" s="107" t="s">
        <v>16191</v>
      </c>
    </row>
    <row r="6533" spans="8:9" ht="15" x14ac:dyDescent="0.25">
      <c r="H6533" s="107" t="s">
        <v>7828</v>
      </c>
      <c r="I6533" s="107" t="s">
        <v>16192</v>
      </c>
    </row>
    <row r="6534" spans="8:9" ht="15" x14ac:dyDescent="0.25">
      <c r="H6534" s="107" t="s">
        <v>7829</v>
      </c>
      <c r="I6534" s="107" t="s">
        <v>16193</v>
      </c>
    </row>
    <row r="6535" spans="8:9" ht="15" x14ac:dyDescent="0.25">
      <c r="H6535" s="107" t="s">
        <v>7830</v>
      </c>
      <c r="I6535" s="107" t="s">
        <v>16194</v>
      </c>
    </row>
    <row r="6536" spans="8:9" ht="15" x14ac:dyDescent="0.25">
      <c r="H6536" s="107" t="s">
        <v>7831</v>
      </c>
      <c r="I6536" s="107" t="s">
        <v>16195</v>
      </c>
    </row>
    <row r="6537" spans="8:9" ht="15" x14ac:dyDescent="0.25">
      <c r="H6537" s="107" t="s">
        <v>7832</v>
      </c>
      <c r="I6537" s="107" t="s">
        <v>16196</v>
      </c>
    </row>
    <row r="6538" spans="8:9" ht="15" x14ac:dyDescent="0.25">
      <c r="H6538" s="107" t="s">
        <v>7833</v>
      </c>
      <c r="I6538" s="107" t="s">
        <v>16197</v>
      </c>
    </row>
    <row r="6539" spans="8:9" ht="15" x14ac:dyDescent="0.25">
      <c r="H6539" s="107" t="s">
        <v>7834</v>
      </c>
      <c r="I6539" s="107" t="s">
        <v>16198</v>
      </c>
    </row>
    <row r="6540" spans="8:9" ht="15" x14ac:dyDescent="0.25">
      <c r="H6540" s="107" t="s">
        <v>7835</v>
      </c>
      <c r="I6540" s="107" t="s">
        <v>7836</v>
      </c>
    </row>
    <row r="6541" spans="8:9" ht="15" x14ac:dyDescent="0.25">
      <c r="H6541" s="107" t="s">
        <v>12140</v>
      </c>
      <c r="I6541" s="107" t="s">
        <v>12141</v>
      </c>
    </row>
    <row r="6542" spans="8:9" ht="15" x14ac:dyDescent="0.25">
      <c r="H6542" s="107" t="s">
        <v>7837</v>
      </c>
      <c r="I6542" s="107" t="s">
        <v>16199</v>
      </c>
    </row>
    <row r="6543" spans="8:9" ht="15" x14ac:dyDescent="0.25">
      <c r="H6543" s="107" t="s">
        <v>7838</v>
      </c>
      <c r="I6543" s="107" t="s">
        <v>16200</v>
      </c>
    </row>
    <row r="6544" spans="8:9" ht="15" x14ac:dyDescent="0.25">
      <c r="H6544" s="107" t="s">
        <v>7839</v>
      </c>
      <c r="I6544" s="107" t="s">
        <v>16201</v>
      </c>
    </row>
    <row r="6545" spans="8:9" ht="15" x14ac:dyDescent="0.25">
      <c r="H6545" s="107" t="s">
        <v>7840</v>
      </c>
      <c r="I6545" s="107" t="s">
        <v>16202</v>
      </c>
    </row>
    <row r="6546" spans="8:9" ht="15" x14ac:dyDescent="0.25">
      <c r="H6546" s="107" t="s">
        <v>7841</v>
      </c>
      <c r="I6546" s="107" t="s">
        <v>16203</v>
      </c>
    </row>
    <row r="6547" spans="8:9" ht="15" x14ac:dyDescent="0.25">
      <c r="H6547" s="107" t="s">
        <v>7842</v>
      </c>
      <c r="I6547" s="107" t="s">
        <v>16204</v>
      </c>
    </row>
    <row r="6548" spans="8:9" ht="15" x14ac:dyDescent="0.25">
      <c r="H6548" s="107" t="s">
        <v>7843</v>
      </c>
      <c r="I6548" s="107" t="s">
        <v>16205</v>
      </c>
    </row>
    <row r="6549" spans="8:9" ht="15" x14ac:dyDescent="0.25">
      <c r="H6549" s="107" t="s">
        <v>7844</v>
      </c>
      <c r="I6549" s="107" t="s">
        <v>16206</v>
      </c>
    </row>
    <row r="6550" spans="8:9" ht="15" x14ac:dyDescent="0.25">
      <c r="H6550" s="107" t="s">
        <v>7845</v>
      </c>
      <c r="I6550" s="107" t="s">
        <v>16207</v>
      </c>
    </row>
    <row r="6551" spans="8:9" ht="15" x14ac:dyDescent="0.25">
      <c r="H6551" s="107" t="s">
        <v>7846</v>
      </c>
      <c r="I6551" s="107" t="s">
        <v>16208</v>
      </c>
    </row>
    <row r="6552" spans="8:9" ht="15" x14ac:dyDescent="0.25">
      <c r="H6552" s="107" t="s">
        <v>7847</v>
      </c>
      <c r="I6552" s="107" t="s">
        <v>16209</v>
      </c>
    </row>
    <row r="6553" spans="8:9" ht="15" x14ac:dyDescent="0.25">
      <c r="H6553" s="107" t="s">
        <v>7848</v>
      </c>
      <c r="I6553" s="107" t="s">
        <v>16210</v>
      </c>
    </row>
    <row r="6554" spans="8:9" ht="15" x14ac:dyDescent="0.25">
      <c r="H6554" s="107" t="s">
        <v>7849</v>
      </c>
      <c r="I6554" s="107" t="s">
        <v>16211</v>
      </c>
    </row>
    <row r="6555" spans="8:9" ht="15" x14ac:dyDescent="0.25">
      <c r="H6555" s="107" t="s">
        <v>7850</v>
      </c>
      <c r="I6555" s="107" t="s">
        <v>16212</v>
      </c>
    </row>
    <row r="6556" spans="8:9" ht="15" x14ac:dyDescent="0.25">
      <c r="H6556" s="107" t="s">
        <v>7851</v>
      </c>
      <c r="I6556" s="107" t="s">
        <v>16213</v>
      </c>
    </row>
    <row r="6557" spans="8:9" ht="15" x14ac:dyDescent="0.25">
      <c r="H6557" s="107" t="s">
        <v>7852</v>
      </c>
      <c r="I6557" s="107" t="s">
        <v>16214</v>
      </c>
    </row>
    <row r="6558" spans="8:9" ht="15" x14ac:dyDescent="0.25">
      <c r="H6558" s="107" t="s">
        <v>7853</v>
      </c>
      <c r="I6558" s="107" t="s">
        <v>7854</v>
      </c>
    </row>
    <row r="6559" spans="8:9" ht="15" x14ac:dyDescent="0.25">
      <c r="H6559" s="107" t="s">
        <v>7855</v>
      </c>
      <c r="I6559" s="107" t="s">
        <v>7856</v>
      </c>
    </row>
    <row r="6560" spans="8:9" ht="15" x14ac:dyDescent="0.25">
      <c r="H6560" s="107" t="s">
        <v>7857</v>
      </c>
      <c r="I6560" s="107" t="s">
        <v>16215</v>
      </c>
    </row>
    <row r="6561" spans="8:9" ht="15" x14ac:dyDescent="0.25">
      <c r="H6561" s="107" t="s">
        <v>7858</v>
      </c>
      <c r="I6561" s="107" t="s">
        <v>16216</v>
      </c>
    </row>
    <row r="6562" spans="8:9" ht="15" x14ac:dyDescent="0.25">
      <c r="H6562" s="107" t="s">
        <v>7859</v>
      </c>
      <c r="I6562" s="107" t="s">
        <v>16217</v>
      </c>
    </row>
    <row r="6563" spans="8:9" ht="15" x14ac:dyDescent="0.25">
      <c r="H6563" s="107" t="s">
        <v>7860</v>
      </c>
      <c r="I6563" s="107" t="s">
        <v>16218</v>
      </c>
    </row>
    <row r="6564" spans="8:9" ht="15" x14ac:dyDescent="0.25">
      <c r="H6564" s="107" t="s">
        <v>7861</v>
      </c>
      <c r="I6564" s="107" t="s">
        <v>16219</v>
      </c>
    </row>
    <row r="6565" spans="8:9" ht="15" x14ac:dyDescent="0.25">
      <c r="H6565" s="107" t="s">
        <v>7862</v>
      </c>
      <c r="I6565" s="107" t="s">
        <v>16220</v>
      </c>
    </row>
    <row r="6566" spans="8:9" ht="15" x14ac:dyDescent="0.25">
      <c r="H6566" s="107" t="s">
        <v>7863</v>
      </c>
      <c r="I6566" s="107" t="s">
        <v>16221</v>
      </c>
    </row>
    <row r="6567" spans="8:9" ht="15" x14ac:dyDescent="0.25">
      <c r="H6567" s="107" t="s">
        <v>7864</v>
      </c>
      <c r="I6567" s="107" t="s">
        <v>16222</v>
      </c>
    </row>
    <row r="6568" spans="8:9" ht="15" x14ac:dyDescent="0.25">
      <c r="H6568" s="107" t="s">
        <v>7865</v>
      </c>
      <c r="I6568" s="107" t="s">
        <v>16223</v>
      </c>
    </row>
    <row r="6569" spans="8:9" ht="15" x14ac:dyDescent="0.25">
      <c r="H6569" s="107" t="s">
        <v>7866</v>
      </c>
      <c r="I6569" s="107" t="s">
        <v>16224</v>
      </c>
    </row>
    <row r="6570" spans="8:9" ht="15" x14ac:dyDescent="0.25">
      <c r="H6570" s="107" t="s">
        <v>7867</v>
      </c>
      <c r="I6570" s="107" t="s">
        <v>7868</v>
      </c>
    </row>
    <row r="6571" spans="8:9" ht="15" x14ac:dyDescent="0.25">
      <c r="H6571" s="107" t="s">
        <v>7869</v>
      </c>
      <c r="I6571" s="107" t="s">
        <v>16225</v>
      </c>
    </row>
    <row r="6572" spans="8:9" ht="15" x14ac:dyDescent="0.25">
      <c r="H6572" s="107" t="s">
        <v>7870</v>
      </c>
      <c r="I6572" s="107" t="s">
        <v>16226</v>
      </c>
    </row>
    <row r="6573" spans="8:9" ht="15" x14ac:dyDescent="0.25">
      <c r="H6573" s="107" t="s">
        <v>7871</v>
      </c>
      <c r="I6573" s="107" t="s">
        <v>16227</v>
      </c>
    </row>
    <row r="6574" spans="8:9" ht="15" x14ac:dyDescent="0.25">
      <c r="H6574" s="107" t="s">
        <v>7872</v>
      </c>
      <c r="I6574" s="107" t="s">
        <v>16228</v>
      </c>
    </row>
    <row r="6575" spans="8:9" ht="15" x14ac:dyDescent="0.25">
      <c r="H6575" s="107" t="s">
        <v>7873</v>
      </c>
      <c r="I6575" s="107" t="s">
        <v>16229</v>
      </c>
    </row>
    <row r="6576" spans="8:9" ht="15" x14ac:dyDescent="0.25">
      <c r="H6576" s="107" t="s">
        <v>7874</v>
      </c>
      <c r="I6576" s="107" t="s">
        <v>16230</v>
      </c>
    </row>
    <row r="6577" spans="8:9" ht="15" x14ac:dyDescent="0.25">
      <c r="H6577" s="107" t="s">
        <v>7875</v>
      </c>
      <c r="I6577" s="107" t="s">
        <v>16231</v>
      </c>
    </row>
    <row r="6578" spans="8:9" ht="15" x14ac:dyDescent="0.25">
      <c r="H6578" s="107" t="s">
        <v>7876</v>
      </c>
      <c r="I6578" s="107" t="s">
        <v>16232</v>
      </c>
    </row>
    <row r="6579" spans="8:9" ht="15" x14ac:dyDescent="0.25">
      <c r="H6579" s="107" t="s">
        <v>7877</v>
      </c>
      <c r="I6579" s="107" t="s">
        <v>7878</v>
      </c>
    </row>
    <row r="6580" spans="8:9" ht="15" x14ac:dyDescent="0.25">
      <c r="H6580" s="107" t="s">
        <v>7879</v>
      </c>
      <c r="I6580" s="107" t="s">
        <v>16233</v>
      </c>
    </row>
    <row r="6581" spans="8:9" ht="15" x14ac:dyDescent="0.25">
      <c r="H6581" s="107" t="s">
        <v>7880</v>
      </c>
      <c r="I6581" s="107" t="s">
        <v>16234</v>
      </c>
    </row>
    <row r="6582" spans="8:9" ht="15" x14ac:dyDescent="0.25">
      <c r="H6582" s="107" t="s">
        <v>7881</v>
      </c>
      <c r="I6582" s="107" t="s">
        <v>7882</v>
      </c>
    </row>
    <row r="6583" spans="8:9" ht="15" x14ac:dyDescent="0.25">
      <c r="H6583" s="107" t="s">
        <v>7883</v>
      </c>
      <c r="I6583" s="107" t="s">
        <v>7884</v>
      </c>
    </row>
    <row r="6584" spans="8:9" ht="15" x14ac:dyDescent="0.25">
      <c r="H6584" s="107" t="s">
        <v>7885</v>
      </c>
      <c r="I6584" s="107" t="s">
        <v>7886</v>
      </c>
    </row>
    <row r="6585" spans="8:9" ht="15" x14ac:dyDescent="0.25">
      <c r="H6585" s="107" t="s">
        <v>7887</v>
      </c>
      <c r="I6585" s="107" t="s">
        <v>7888</v>
      </c>
    </row>
    <row r="6586" spans="8:9" ht="15" x14ac:dyDescent="0.25">
      <c r="H6586" s="107" t="s">
        <v>7889</v>
      </c>
      <c r="I6586" s="107" t="s">
        <v>13039</v>
      </c>
    </row>
    <row r="6587" spans="8:9" ht="15" x14ac:dyDescent="0.25">
      <c r="H6587" s="107" t="s">
        <v>7890</v>
      </c>
      <c r="I6587" s="107" t="s">
        <v>13039</v>
      </c>
    </row>
    <row r="6588" spans="8:9" ht="15" x14ac:dyDescent="0.25">
      <c r="H6588" s="107" t="s">
        <v>7891</v>
      </c>
      <c r="I6588" s="107" t="s">
        <v>7892</v>
      </c>
    </row>
    <row r="6589" spans="8:9" ht="15" x14ac:dyDescent="0.25">
      <c r="H6589" s="107" t="s">
        <v>7893</v>
      </c>
      <c r="I6589" s="107" t="s">
        <v>7894</v>
      </c>
    </row>
    <row r="6590" spans="8:9" ht="15" x14ac:dyDescent="0.25">
      <c r="H6590" s="107" t="s">
        <v>7895</v>
      </c>
      <c r="I6590" s="107" t="s">
        <v>7896</v>
      </c>
    </row>
    <row r="6591" spans="8:9" ht="15" x14ac:dyDescent="0.25">
      <c r="H6591" s="107" t="s">
        <v>7897</v>
      </c>
      <c r="I6591" s="107" t="s">
        <v>13039</v>
      </c>
    </row>
    <row r="6592" spans="8:9" ht="15" x14ac:dyDescent="0.25">
      <c r="H6592" s="107" t="s">
        <v>7898</v>
      </c>
      <c r="I6592" s="107" t="s">
        <v>7899</v>
      </c>
    </row>
    <row r="6593" spans="8:9" ht="15" x14ac:dyDescent="0.25">
      <c r="H6593" s="107" t="s">
        <v>7900</v>
      </c>
      <c r="I6593" s="107" t="s">
        <v>7901</v>
      </c>
    </row>
    <row r="6594" spans="8:9" ht="15" x14ac:dyDescent="0.25">
      <c r="H6594" s="107" t="s">
        <v>7902</v>
      </c>
      <c r="I6594" s="107" t="s">
        <v>7903</v>
      </c>
    </row>
    <row r="6595" spans="8:9" ht="15" x14ac:dyDescent="0.25">
      <c r="H6595" s="107" t="s">
        <v>7904</v>
      </c>
      <c r="I6595" s="107" t="s">
        <v>7905</v>
      </c>
    </row>
    <row r="6596" spans="8:9" ht="15" x14ac:dyDescent="0.25">
      <c r="H6596" s="107" t="s">
        <v>7906</v>
      </c>
      <c r="I6596" s="107" t="s">
        <v>7907</v>
      </c>
    </row>
    <row r="6597" spans="8:9" ht="15" x14ac:dyDescent="0.25">
      <c r="H6597" s="107" t="s">
        <v>7908</v>
      </c>
      <c r="I6597" s="107" t="s">
        <v>7909</v>
      </c>
    </row>
    <row r="6598" spans="8:9" ht="15" x14ac:dyDescent="0.25">
      <c r="H6598" s="107" t="s">
        <v>7910</v>
      </c>
      <c r="I6598" s="107" t="s">
        <v>7911</v>
      </c>
    </row>
    <row r="6599" spans="8:9" ht="15" x14ac:dyDescent="0.25">
      <c r="H6599" s="107" t="s">
        <v>7912</v>
      </c>
      <c r="I6599" s="107" t="s">
        <v>7913</v>
      </c>
    </row>
    <row r="6600" spans="8:9" ht="15" x14ac:dyDescent="0.25">
      <c r="H6600" s="107" t="s">
        <v>7914</v>
      </c>
      <c r="I6600" s="107" t="s">
        <v>7915</v>
      </c>
    </row>
    <row r="6601" spans="8:9" ht="15" x14ac:dyDescent="0.25">
      <c r="H6601" s="107" t="s">
        <v>7916</v>
      </c>
      <c r="I6601" s="107" t="s">
        <v>7917</v>
      </c>
    </row>
    <row r="6602" spans="8:9" ht="15" x14ac:dyDescent="0.25">
      <c r="H6602" s="107" t="s">
        <v>7918</v>
      </c>
      <c r="I6602" s="107" t="s">
        <v>7919</v>
      </c>
    </row>
    <row r="6603" spans="8:9" ht="15" x14ac:dyDescent="0.25">
      <c r="H6603" s="107" t="s">
        <v>7920</v>
      </c>
      <c r="I6603" s="107" t="s">
        <v>7921</v>
      </c>
    </row>
    <row r="6604" spans="8:9" ht="15" x14ac:dyDescent="0.25">
      <c r="H6604" s="107" t="s">
        <v>12142</v>
      </c>
      <c r="I6604" s="107" t="s">
        <v>12143</v>
      </c>
    </row>
    <row r="6605" spans="8:9" ht="15" x14ac:dyDescent="0.25">
      <c r="H6605" s="107" t="s">
        <v>12144</v>
      </c>
      <c r="I6605" s="107" t="s">
        <v>12145</v>
      </c>
    </row>
    <row r="6606" spans="8:9" ht="15" x14ac:dyDescent="0.25">
      <c r="H6606" s="107" t="s">
        <v>7922</v>
      </c>
      <c r="I6606" s="107" t="s">
        <v>7923</v>
      </c>
    </row>
    <row r="6607" spans="8:9" ht="15" x14ac:dyDescent="0.25">
      <c r="H6607" s="107" t="s">
        <v>7924</v>
      </c>
      <c r="I6607" s="107" t="s">
        <v>16235</v>
      </c>
    </row>
    <row r="6608" spans="8:9" ht="15" x14ac:dyDescent="0.25">
      <c r="H6608" s="107" t="s">
        <v>7925</v>
      </c>
      <c r="I6608" s="107" t="s">
        <v>16236</v>
      </c>
    </row>
    <row r="6609" spans="8:9" ht="15" x14ac:dyDescent="0.25">
      <c r="H6609" s="107" t="s">
        <v>7926</v>
      </c>
      <c r="I6609" s="107" t="s">
        <v>16237</v>
      </c>
    </row>
    <row r="6610" spans="8:9" ht="15" x14ac:dyDescent="0.25">
      <c r="H6610" s="107" t="s">
        <v>7927</v>
      </c>
      <c r="I6610" s="107" t="s">
        <v>16238</v>
      </c>
    </row>
    <row r="6611" spans="8:9" ht="15" x14ac:dyDescent="0.25">
      <c r="H6611" s="107" t="s">
        <v>7928</v>
      </c>
      <c r="I6611" s="107" t="s">
        <v>7929</v>
      </c>
    </row>
    <row r="6612" spans="8:9" ht="15" x14ac:dyDescent="0.25">
      <c r="H6612" s="107" t="s">
        <v>7930</v>
      </c>
      <c r="I6612" s="107" t="s">
        <v>6696</v>
      </c>
    </row>
    <row r="6613" spans="8:9" ht="15" x14ac:dyDescent="0.25">
      <c r="H6613" s="107" t="s">
        <v>24343</v>
      </c>
      <c r="I6613" s="107" t="s">
        <v>24344</v>
      </c>
    </row>
    <row r="6614" spans="8:9" ht="15" x14ac:dyDescent="0.25">
      <c r="H6614" s="107" t="s">
        <v>12146</v>
      </c>
      <c r="I6614" s="107" t="s">
        <v>12147</v>
      </c>
    </row>
    <row r="6615" spans="8:9" ht="15" x14ac:dyDescent="0.25">
      <c r="H6615" s="107" t="s">
        <v>7931</v>
      </c>
      <c r="I6615" s="107" t="s">
        <v>7932</v>
      </c>
    </row>
    <row r="6616" spans="8:9" ht="15" x14ac:dyDescent="0.25">
      <c r="H6616" s="107" t="s">
        <v>7933</v>
      </c>
      <c r="I6616" s="107" t="s">
        <v>7934</v>
      </c>
    </row>
    <row r="6617" spans="8:9" ht="15" x14ac:dyDescent="0.25">
      <c r="H6617" s="107" t="s">
        <v>7935</v>
      </c>
      <c r="I6617" s="107" t="s">
        <v>7936</v>
      </c>
    </row>
    <row r="6618" spans="8:9" ht="15" x14ac:dyDescent="0.25">
      <c r="H6618" s="107" t="s">
        <v>7937</v>
      </c>
      <c r="I6618" s="107" t="s">
        <v>7938</v>
      </c>
    </row>
    <row r="6619" spans="8:9" ht="15" x14ac:dyDescent="0.25">
      <c r="H6619" s="107" t="s">
        <v>7939</v>
      </c>
      <c r="I6619" s="107" t="s">
        <v>7940</v>
      </c>
    </row>
    <row r="6620" spans="8:9" ht="15" x14ac:dyDescent="0.25">
      <c r="H6620" s="107" t="s">
        <v>12148</v>
      </c>
      <c r="I6620" s="107" t="s">
        <v>12149</v>
      </c>
    </row>
    <row r="6621" spans="8:9" ht="15" x14ac:dyDescent="0.25">
      <c r="H6621" s="107" t="s">
        <v>7941</v>
      </c>
      <c r="I6621" s="107" t="s">
        <v>7942</v>
      </c>
    </row>
    <row r="6622" spans="8:9" ht="15" x14ac:dyDescent="0.25">
      <c r="H6622" s="107" t="s">
        <v>7943</v>
      </c>
      <c r="I6622" s="107" t="s">
        <v>7944</v>
      </c>
    </row>
    <row r="6623" spans="8:9" ht="15" x14ac:dyDescent="0.25">
      <c r="H6623" s="107" t="s">
        <v>7945</v>
      </c>
      <c r="I6623" s="107" t="s">
        <v>7946</v>
      </c>
    </row>
    <row r="6624" spans="8:9" ht="15" x14ac:dyDescent="0.25">
      <c r="H6624" s="107" t="s">
        <v>7947</v>
      </c>
      <c r="I6624" s="107" t="s">
        <v>7948</v>
      </c>
    </row>
    <row r="6625" spans="8:9" ht="15" x14ac:dyDescent="0.25">
      <c r="H6625" s="107" t="s">
        <v>7949</v>
      </c>
      <c r="I6625" s="107" t="s">
        <v>6696</v>
      </c>
    </row>
    <row r="6626" spans="8:9" ht="15" x14ac:dyDescent="0.25">
      <c r="H6626" s="107" t="s">
        <v>7950</v>
      </c>
      <c r="I6626" s="107" t="s">
        <v>7951</v>
      </c>
    </row>
    <row r="6627" spans="8:9" ht="15" x14ac:dyDescent="0.25">
      <c r="H6627" s="107" t="s">
        <v>7952</v>
      </c>
      <c r="I6627" s="107" t="s">
        <v>7953</v>
      </c>
    </row>
    <row r="6628" spans="8:9" ht="15" x14ac:dyDescent="0.25">
      <c r="H6628" s="107" t="s">
        <v>7954</v>
      </c>
      <c r="I6628" s="107" t="s">
        <v>7955</v>
      </c>
    </row>
    <row r="6629" spans="8:9" ht="15" x14ac:dyDescent="0.25">
      <c r="H6629" s="107" t="s">
        <v>7956</v>
      </c>
      <c r="I6629" s="107" t="s">
        <v>16239</v>
      </c>
    </row>
    <row r="6630" spans="8:9" ht="15" x14ac:dyDescent="0.25">
      <c r="H6630" s="107" t="s">
        <v>7957</v>
      </c>
      <c r="I6630" s="107" t="s">
        <v>7958</v>
      </c>
    </row>
    <row r="6631" spans="8:9" ht="15" x14ac:dyDescent="0.25">
      <c r="H6631" s="107" t="s">
        <v>7959</v>
      </c>
      <c r="I6631" s="107" t="s">
        <v>16240</v>
      </c>
    </row>
    <row r="6632" spans="8:9" ht="15" x14ac:dyDescent="0.25">
      <c r="H6632" s="107" t="s">
        <v>7960</v>
      </c>
      <c r="I6632" s="107" t="s">
        <v>7961</v>
      </c>
    </row>
    <row r="6633" spans="8:9" ht="15" x14ac:dyDescent="0.25">
      <c r="H6633" s="107" t="s">
        <v>7962</v>
      </c>
      <c r="I6633" s="107" t="s">
        <v>7963</v>
      </c>
    </row>
    <row r="6634" spans="8:9" ht="15" x14ac:dyDescent="0.25">
      <c r="H6634" s="107" t="s">
        <v>7964</v>
      </c>
      <c r="I6634" s="107" t="s">
        <v>7965</v>
      </c>
    </row>
    <row r="6635" spans="8:9" ht="15" x14ac:dyDescent="0.25">
      <c r="H6635" s="107" t="s">
        <v>7966</v>
      </c>
      <c r="I6635" s="107" t="s">
        <v>7967</v>
      </c>
    </row>
    <row r="6636" spans="8:9" ht="15" x14ac:dyDescent="0.25">
      <c r="H6636" s="107" t="s">
        <v>7968</v>
      </c>
      <c r="I6636" s="107" t="s">
        <v>16241</v>
      </c>
    </row>
    <row r="6637" spans="8:9" ht="15" x14ac:dyDescent="0.25">
      <c r="H6637" s="107" t="s">
        <v>7969</v>
      </c>
      <c r="I6637" s="107" t="s">
        <v>7970</v>
      </c>
    </row>
    <row r="6638" spans="8:9" ht="15" x14ac:dyDescent="0.25">
      <c r="H6638" s="107" t="s">
        <v>7971</v>
      </c>
      <c r="I6638" s="107" t="s">
        <v>7972</v>
      </c>
    </row>
    <row r="6639" spans="8:9" ht="15" x14ac:dyDescent="0.25">
      <c r="H6639" s="107" t="s">
        <v>7973</v>
      </c>
      <c r="I6639" s="107" t="s">
        <v>7974</v>
      </c>
    </row>
    <row r="6640" spans="8:9" ht="15" x14ac:dyDescent="0.25">
      <c r="H6640" s="107" t="s">
        <v>7975</v>
      </c>
      <c r="I6640" s="107" t="s">
        <v>7976</v>
      </c>
    </row>
    <row r="6641" spans="8:9" ht="15" x14ac:dyDescent="0.25">
      <c r="H6641" s="107" t="s">
        <v>7977</v>
      </c>
      <c r="I6641" s="107" t="s">
        <v>7978</v>
      </c>
    </row>
    <row r="6642" spans="8:9" ht="15" x14ac:dyDescent="0.25">
      <c r="H6642" s="107" t="s">
        <v>7979</v>
      </c>
      <c r="I6642" s="107" t="s">
        <v>7980</v>
      </c>
    </row>
    <row r="6643" spans="8:9" ht="15" x14ac:dyDescent="0.25">
      <c r="H6643" s="107" t="s">
        <v>7981</v>
      </c>
      <c r="I6643" s="107" t="s">
        <v>7982</v>
      </c>
    </row>
    <row r="6644" spans="8:9" ht="15" x14ac:dyDescent="0.25">
      <c r="H6644" s="107" t="s">
        <v>7983</v>
      </c>
      <c r="I6644" s="107" t="s">
        <v>7984</v>
      </c>
    </row>
    <row r="6645" spans="8:9" ht="15" x14ac:dyDescent="0.25">
      <c r="H6645" s="107" t="s">
        <v>7985</v>
      </c>
      <c r="I6645" s="107" t="s">
        <v>7986</v>
      </c>
    </row>
    <row r="6646" spans="8:9" ht="15" x14ac:dyDescent="0.25">
      <c r="H6646" s="107" t="s">
        <v>7987</v>
      </c>
      <c r="I6646" s="107" t="s">
        <v>7988</v>
      </c>
    </row>
    <row r="6647" spans="8:9" ht="15" x14ac:dyDescent="0.25">
      <c r="H6647" s="107" t="s">
        <v>7989</v>
      </c>
      <c r="I6647" s="107" t="s">
        <v>7990</v>
      </c>
    </row>
    <row r="6648" spans="8:9" ht="15" x14ac:dyDescent="0.25">
      <c r="H6648" s="107" t="s">
        <v>7991</v>
      </c>
      <c r="I6648" s="107" t="s">
        <v>7992</v>
      </c>
    </row>
    <row r="6649" spans="8:9" ht="15" x14ac:dyDescent="0.25">
      <c r="H6649" s="107" t="s">
        <v>7993</v>
      </c>
      <c r="I6649" s="107" t="s">
        <v>7994</v>
      </c>
    </row>
    <row r="6650" spans="8:9" ht="15" x14ac:dyDescent="0.25">
      <c r="H6650" s="107" t="s">
        <v>7995</v>
      </c>
      <c r="I6650" s="107" t="s">
        <v>7996</v>
      </c>
    </row>
    <row r="6651" spans="8:9" ht="15" x14ac:dyDescent="0.25">
      <c r="H6651" s="107" t="s">
        <v>7997</v>
      </c>
      <c r="I6651" s="107" t="s">
        <v>7998</v>
      </c>
    </row>
    <row r="6652" spans="8:9" ht="15" x14ac:dyDescent="0.25">
      <c r="H6652" s="107" t="s">
        <v>7999</v>
      </c>
      <c r="I6652" s="107" t="s">
        <v>8000</v>
      </c>
    </row>
    <row r="6653" spans="8:9" ht="15" x14ac:dyDescent="0.25">
      <c r="H6653" s="107" t="s">
        <v>8001</v>
      </c>
      <c r="I6653" s="107" t="s">
        <v>16242</v>
      </c>
    </row>
    <row r="6654" spans="8:9" ht="15" x14ac:dyDescent="0.25">
      <c r="H6654" s="107" t="s">
        <v>8002</v>
      </c>
      <c r="I6654" s="107" t="s">
        <v>6696</v>
      </c>
    </row>
    <row r="6655" spans="8:9" ht="15" x14ac:dyDescent="0.25">
      <c r="H6655" s="107" t="s">
        <v>8003</v>
      </c>
      <c r="I6655" s="107" t="s">
        <v>6696</v>
      </c>
    </row>
    <row r="6656" spans="8:9" ht="15" x14ac:dyDescent="0.25">
      <c r="H6656" s="107" t="s">
        <v>8004</v>
      </c>
      <c r="I6656" s="107" t="s">
        <v>6696</v>
      </c>
    </row>
    <row r="6657" spans="8:9" ht="15" x14ac:dyDescent="0.25">
      <c r="H6657" s="107" t="s">
        <v>8005</v>
      </c>
      <c r="I6657" s="107" t="s">
        <v>6696</v>
      </c>
    </row>
    <row r="6658" spans="8:9" ht="15" x14ac:dyDescent="0.25">
      <c r="H6658" s="107" t="s">
        <v>8006</v>
      </c>
      <c r="I6658" s="107" t="s">
        <v>6696</v>
      </c>
    </row>
    <row r="6659" spans="8:9" ht="15" x14ac:dyDescent="0.25">
      <c r="H6659" s="107" t="s">
        <v>8007</v>
      </c>
      <c r="I6659" s="107" t="s">
        <v>6696</v>
      </c>
    </row>
    <row r="6660" spans="8:9" ht="15" x14ac:dyDescent="0.25">
      <c r="H6660" s="107" t="s">
        <v>8008</v>
      </c>
      <c r="I6660" s="107" t="s">
        <v>6696</v>
      </c>
    </row>
    <row r="6661" spans="8:9" ht="15" x14ac:dyDescent="0.25">
      <c r="H6661" s="107" t="s">
        <v>8009</v>
      </c>
      <c r="I6661" s="107" t="s">
        <v>6696</v>
      </c>
    </row>
    <row r="6662" spans="8:9" ht="15" x14ac:dyDescent="0.25">
      <c r="H6662" s="107" t="s">
        <v>8010</v>
      </c>
      <c r="I6662" s="107" t="s">
        <v>6696</v>
      </c>
    </row>
    <row r="6663" spans="8:9" ht="15" x14ac:dyDescent="0.25">
      <c r="H6663" s="107" t="s">
        <v>8011</v>
      </c>
      <c r="I6663" s="107" t="s">
        <v>12850</v>
      </c>
    </row>
    <row r="6664" spans="8:9" ht="15" x14ac:dyDescent="0.25">
      <c r="H6664" s="107" t="s">
        <v>8012</v>
      </c>
      <c r="I6664" s="107" t="s">
        <v>13039</v>
      </c>
    </row>
    <row r="6665" spans="8:9" ht="15" x14ac:dyDescent="0.25">
      <c r="H6665" s="107" t="s">
        <v>8013</v>
      </c>
      <c r="I6665" s="107" t="s">
        <v>16243</v>
      </c>
    </row>
    <row r="6666" spans="8:9" ht="15" x14ac:dyDescent="0.25">
      <c r="H6666" s="107" t="s">
        <v>8014</v>
      </c>
      <c r="I6666" s="107" t="s">
        <v>13039</v>
      </c>
    </row>
    <row r="6667" spans="8:9" ht="15" x14ac:dyDescent="0.25">
      <c r="H6667" s="107" t="s">
        <v>8015</v>
      </c>
      <c r="I6667" s="107" t="s">
        <v>16244</v>
      </c>
    </row>
    <row r="6668" spans="8:9" ht="15" x14ac:dyDescent="0.25">
      <c r="H6668" s="107" t="s">
        <v>8016</v>
      </c>
      <c r="I6668" s="107" t="s">
        <v>16245</v>
      </c>
    </row>
    <row r="6669" spans="8:9" ht="15" x14ac:dyDescent="0.25">
      <c r="H6669" s="107" t="s">
        <v>8017</v>
      </c>
      <c r="I6669" s="107" t="s">
        <v>13039</v>
      </c>
    </row>
    <row r="6670" spans="8:9" ht="15" x14ac:dyDescent="0.25">
      <c r="H6670" s="107" t="s">
        <v>8018</v>
      </c>
      <c r="I6670" s="107" t="s">
        <v>16246</v>
      </c>
    </row>
    <row r="6671" spans="8:9" ht="15" x14ac:dyDescent="0.25">
      <c r="H6671" s="107" t="s">
        <v>8019</v>
      </c>
      <c r="I6671" s="107" t="s">
        <v>13039</v>
      </c>
    </row>
    <row r="6672" spans="8:9" ht="15" x14ac:dyDescent="0.25">
      <c r="H6672" s="107" t="s">
        <v>8020</v>
      </c>
      <c r="I6672" s="107" t="s">
        <v>16247</v>
      </c>
    </row>
    <row r="6673" spans="8:9" ht="15" x14ac:dyDescent="0.25">
      <c r="H6673" s="107" t="s">
        <v>8021</v>
      </c>
      <c r="I6673" s="107" t="s">
        <v>16248</v>
      </c>
    </row>
    <row r="6674" spans="8:9" ht="15" x14ac:dyDescent="0.25">
      <c r="H6674" s="107" t="s">
        <v>8022</v>
      </c>
      <c r="I6674" s="107" t="s">
        <v>13039</v>
      </c>
    </row>
    <row r="6675" spans="8:9" ht="15" x14ac:dyDescent="0.25">
      <c r="H6675" s="107" t="s">
        <v>8023</v>
      </c>
      <c r="I6675" s="107" t="s">
        <v>13039</v>
      </c>
    </row>
    <row r="6676" spans="8:9" ht="15" x14ac:dyDescent="0.25">
      <c r="H6676" s="107" t="s">
        <v>8024</v>
      </c>
      <c r="I6676" s="107" t="s">
        <v>13039</v>
      </c>
    </row>
    <row r="6677" spans="8:9" ht="15" x14ac:dyDescent="0.25">
      <c r="H6677" s="107" t="s">
        <v>8025</v>
      </c>
      <c r="I6677" s="107" t="s">
        <v>13039</v>
      </c>
    </row>
    <row r="6678" spans="8:9" ht="15" x14ac:dyDescent="0.25">
      <c r="H6678" s="107" t="s">
        <v>8026</v>
      </c>
      <c r="I6678" s="107" t="s">
        <v>13039</v>
      </c>
    </row>
    <row r="6679" spans="8:9" ht="15" x14ac:dyDescent="0.25">
      <c r="H6679" s="107" t="s">
        <v>8027</v>
      </c>
      <c r="I6679" s="107" t="s">
        <v>13039</v>
      </c>
    </row>
    <row r="6680" spans="8:9" ht="15" x14ac:dyDescent="0.25">
      <c r="H6680" s="107" t="s">
        <v>8028</v>
      </c>
      <c r="I6680" s="107" t="s">
        <v>13039</v>
      </c>
    </row>
    <row r="6681" spans="8:9" ht="15" x14ac:dyDescent="0.25">
      <c r="H6681" s="107" t="s">
        <v>8029</v>
      </c>
      <c r="I6681" s="107" t="s">
        <v>13039</v>
      </c>
    </row>
    <row r="6682" spans="8:9" ht="15" x14ac:dyDescent="0.25">
      <c r="H6682" s="107" t="s">
        <v>8030</v>
      </c>
      <c r="I6682" s="107" t="s">
        <v>13039</v>
      </c>
    </row>
    <row r="6683" spans="8:9" ht="15" x14ac:dyDescent="0.25">
      <c r="H6683" s="107" t="s">
        <v>8031</v>
      </c>
      <c r="I6683" s="107" t="s">
        <v>13039</v>
      </c>
    </row>
    <row r="6684" spans="8:9" ht="15" x14ac:dyDescent="0.25">
      <c r="H6684" s="107" t="s">
        <v>8032</v>
      </c>
      <c r="I6684" s="107" t="s">
        <v>16249</v>
      </c>
    </row>
    <row r="6685" spans="8:9" ht="15" x14ac:dyDescent="0.25">
      <c r="H6685" s="107" t="s">
        <v>8033</v>
      </c>
      <c r="I6685" s="107" t="s">
        <v>13039</v>
      </c>
    </row>
    <row r="6686" spans="8:9" ht="15" x14ac:dyDescent="0.25">
      <c r="H6686" s="107" t="s">
        <v>8034</v>
      </c>
      <c r="I6686" s="107" t="s">
        <v>13039</v>
      </c>
    </row>
    <row r="6687" spans="8:9" ht="15" x14ac:dyDescent="0.25">
      <c r="H6687" s="107" t="s">
        <v>8035</v>
      </c>
      <c r="I6687" s="107" t="s">
        <v>16250</v>
      </c>
    </row>
    <row r="6688" spans="8:9" ht="15" x14ac:dyDescent="0.25">
      <c r="H6688" s="107" t="s">
        <v>8036</v>
      </c>
      <c r="I6688" s="107" t="s">
        <v>16251</v>
      </c>
    </row>
    <row r="6689" spans="8:9" ht="15" x14ac:dyDescent="0.25">
      <c r="H6689" s="107" t="s">
        <v>8037</v>
      </c>
      <c r="I6689" s="107" t="s">
        <v>16252</v>
      </c>
    </row>
    <row r="6690" spans="8:9" ht="15" x14ac:dyDescent="0.25">
      <c r="H6690" s="107" t="s">
        <v>8038</v>
      </c>
      <c r="I6690" s="107" t="s">
        <v>16243</v>
      </c>
    </row>
    <row r="6691" spans="8:9" ht="15" x14ac:dyDescent="0.25">
      <c r="H6691" s="107" t="s">
        <v>8039</v>
      </c>
      <c r="I6691" s="107" t="s">
        <v>16253</v>
      </c>
    </row>
    <row r="6692" spans="8:9" ht="15" x14ac:dyDescent="0.25">
      <c r="H6692" s="107" t="s">
        <v>8040</v>
      </c>
      <c r="I6692" s="107" t="s">
        <v>13039</v>
      </c>
    </row>
    <row r="6693" spans="8:9" ht="15" x14ac:dyDescent="0.25">
      <c r="H6693" s="107" t="s">
        <v>8041</v>
      </c>
      <c r="I6693" s="107" t="s">
        <v>16254</v>
      </c>
    </row>
    <row r="6694" spans="8:9" ht="15" x14ac:dyDescent="0.25">
      <c r="H6694" s="107" t="s">
        <v>8042</v>
      </c>
      <c r="I6694" s="107" t="s">
        <v>16255</v>
      </c>
    </row>
    <row r="6695" spans="8:9" ht="15" x14ac:dyDescent="0.25">
      <c r="H6695" s="107" t="s">
        <v>8043</v>
      </c>
      <c r="I6695" s="107" t="s">
        <v>16256</v>
      </c>
    </row>
    <row r="6696" spans="8:9" ht="15" x14ac:dyDescent="0.25">
      <c r="H6696" s="107" t="s">
        <v>8044</v>
      </c>
      <c r="I6696" s="107" t="s">
        <v>16257</v>
      </c>
    </row>
    <row r="6697" spans="8:9" ht="15" x14ac:dyDescent="0.25">
      <c r="H6697" s="107" t="s">
        <v>8045</v>
      </c>
      <c r="I6697" s="107" t="s">
        <v>16258</v>
      </c>
    </row>
    <row r="6698" spans="8:9" ht="15" x14ac:dyDescent="0.25">
      <c r="H6698" s="107" t="s">
        <v>8046</v>
      </c>
      <c r="I6698" s="107" t="s">
        <v>16259</v>
      </c>
    </row>
    <row r="6699" spans="8:9" ht="15" x14ac:dyDescent="0.25">
      <c r="H6699" s="107" t="s">
        <v>8047</v>
      </c>
      <c r="I6699" s="107" t="s">
        <v>16260</v>
      </c>
    </row>
    <row r="6700" spans="8:9" ht="15" x14ac:dyDescent="0.25">
      <c r="H6700" s="107" t="s">
        <v>8048</v>
      </c>
      <c r="I6700" s="107" t="s">
        <v>16261</v>
      </c>
    </row>
    <row r="6701" spans="8:9" ht="15" x14ac:dyDescent="0.25">
      <c r="H6701" s="107" t="s">
        <v>8049</v>
      </c>
      <c r="I6701" s="107" t="s">
        <v>16262</v>
      </c>
    </row>
    <row r="6702" spans="8:9" ht="15" x14ac:dyDescent="0.25">
      <c r="H6702" s="107" t="s">
        <v>8050</v>
      </c>
      <c r="I6702" s="107" t="s">
        <v>16263</v>
      </c>
    </row>
    <row r="6703" spans="8:9" ht="15" x14ac:dyDescent="0.25">
      <c r="H6703" s="107" t="s">
        <v>8051</v>
      </c>
      <c r="I6703" s="107" t="s">
        <v>16264</v>
      </c>
    </row>
    <row r="6704" spans="8:9" ht="15" x14ac:dyDescent="0.25">
      <c r="H6704" s="107" t="s">
        <v>8052</v>
      </c>
      <c r="I6704" s="107" t="s">
        <v>16265</v>
      </c>
    </row>
    <row r="6705" spans="8:9" ht="15" x14ac:dyDescent="0.25">
      <c r="H6705" s="107" t="s">
        <v>8053</v>
      </c>
      <c r="I6705" s="107" t="s">
        <v>16266</v>
      </c>
    </row>
    <row r="6706" spans="8:9" ht="15" x14ac:dyDescent="0.25">
      <c r="H6706" s="107" t="s">
        <v>8054</v>
      </c>
      <c r="I6706" s="107" t="s">
        <v>16267</v>
      </c>
    </row>
    <row r="6707" spans="8:9" ht="15" x14ac:dyDescent="0.25">
      <c r="H6707" s="107" t="s">
        <v>8055</v>
      </c>
      <c r="I6707" s="107" t="s">
        <v>8056</v>
      </c>
    </row>
    <row r="6708" spans="8:9" ht="15" x14ac:dyDescent="0.25">
      <c r="H6708" s="107" t="s">
        <v>8057</v>
      </c>
      <c r="I6708" s="107" t="s">
        <v>16268</v>
      </c>
    </row>
    <row r="6709" spans="8:9" ht="15" x14ac:dyDescent="0.25">
      <c r="H6709" s="107" t="s">
        <v>8058</v>
      </c>
      <c r="I6709" s="107" t="s">
        <v>16269</v>
      </c>
    </row>
    <row r="6710" spans="8:9" ht="15" x14ac:dyDescent="0.25">
      <c r="H6710" s="107" t="s">
        <v>8059</v>
      </c>
      <c r="I6710" s="107" t="s">
        <v>16270</v>
      </c>
    </row>
    <row r="6711" spans="8:9" ht="15" x14ac:dyDescent="0.25">
      <c r="H6711" s="107" t="s">
        <v>8060</v>
      </c>
      <c r="I6711" s="107" t="s">
        <v>16271</v>
      </c>
    </row>
    <row r="6712" spans="8:9" ht="15" x14ac:dyDescent="0.25">
      <c r="H6712" s="107" t="s">
        <v>8061</v>
      </c>
      <c r="I6712" s="107" t="s">
        <v>8062</v>
      </c>
    </row>
    <row r="6713" spans="8:9" ht="15" x14ac:dyDescent="0.25">
      <c r="H6713" s="107" t="s">
        <v>8063</v>
      </c>
      <c r="I6713" s="107" t="s">
        <v>16272</v>
      </c>
    </row>
    <row r="6714" spans="8:9" ht="15" x14ac:dyDescent="0.25">
      <c r="H6714" s="107" t="s">
        <v>8064</v>
      </c>
      <c r="I6714" s="107" t="s">
        <v>16273</v>
      </c>
    </row>
    <row r="6715" spans="8:9" ht="15" x14ac:dyDescent="0.25">
      <c r="H6715" s="107" t="s">
        <v>8065</v>
      </c>
      <c r="I6715" s="107" t="s">
        <v>16274</v>
      </c>
    </row>
    <row r="6716" spans="8:9" ht="15" x14ac:dyDescent="0.25">
      <c r="H6716" s="107" t="s">
        <v>8066</v>
      </c>
      <c r="I6716" s="107" t="s">
        <v>13039</v>
      </c>
    </row>
    <row r="6717" spans="8:9" ht="15" x14ac:dyDescent="0.25">
      <c r="H6717" s="107" t="s">
        <v>8067</v>
      </c>
      <c r="I6717" s="107" t="s">
        <v>16275</v>
      </c>
    </row>
    <row r="6718" spans="8:9" ht="15" x14ac:dyDescent="0.25">
      <c r="H6718" s="107" t="s">
        <v>8068</v>
      </c>
      <c r="I6718" s="107" t="s">
        <v>13039</v>
      </c>
    </row>
    <row r="6719" spans="8:9" ht="15" x14ac:dyDescent="0.25">
      <c r="H6719" s="107" t="s">
        <v>8069</v>
      </c>
      <c r="I6719" s="107" t="s">
        <v>16276</v>
      </c>
    </row>
    <row r="6720" spans="8:9" ht="15" x14ac:dyDescent="0.25">
      <c r="H6720" s="107" t="s">
        <v>8070</v>
      </c>
      <c r="I6720" s="107" t="s">
        <v>7428</v>
      </c>
    </row>
    <row r="6721" spans="8:9" ht="15" x14ac:dyDescent="0.25">
      <c r="H6721" s="107" t="s">
        <v>8071</v>
      </c>
      <c r="I6721" s="107" t="s">
        <v>16277</v>
      </c>
    </row>
    <row r="6722" spans="8:9" ht="15" x14ac:dyDescent="0.25">
      <c r="H6722" s="107" t="s">
        <v>8072</v>
      </c>
      <c r="I6722" s="107" t="s">
        <v>16278</v>
      </c>
    </row>
    <row r="6723" spans="8:9" ht="15" x14ac:dyDescent="0.25">
      <c r="H6723" s="107" t="s">
        <v>8073</v>
      </c>
      <c r="I6723" s="107" t="s">
        <v>16279</v>
      </c>
    </row>
    <row r="6724" spans="8:9" ht="15" x14ac:dyDescent="0.25">
      <c r="H6724" s="107" t="s">
        <v>8074</v>
      </c>
      <c r="I6724" s="107" t="s">
        <v>16280</v>
      </c>
    </row>
    <row r="6725" spans="8:9" ht="15" x14ac:dyDescent="0.25">
      <c r="H6725" s="107" t="s">
        <v>8075</v>
      </c>
      <c r="I6725" s="107" t="s">
        <v>16281</v>
      </c>
    </row>
    <row r="6726" spans="8:9" ht="15" x14ac:dyDescent="0.25">
      <c r="H6726" s="107" t="s">
        <v>8076</v>
      </c>
      <c r="I6726" s="107" t="s">
        <v>13039</v>
      </c>
    </row>
    <row r="6727" spans="8:9" ht="15" x14ac:dyDescent="0.25">
      <c r="H6727" s="107" t="s">
        <v>8077</v>
      </c>
      <c r="I6727" s="107" t="s">
        <v>16282</v>
      </c>
    </row>
    <row r="6728" spans="8:9" ht="15" x14ac:dyDescent="0.25">
      <c r="H6728" s="107" t="s">
        <v>8078</v>
      </c>
      <c r="I6728" s="107" t="s">
        <v>16283</v>
      </c>
    </row>
    <row r="6729" spans="8:9" ht="15" x14ac:dyDescent="0.25">
      <c r="H6729" s="107" t="s">
        <v>8079</v>
      </c>
      <c r="I6729" s="107" t="s">
        <v>16284</v>
      </c>
    </row>
    <row r="6730" spans="8:9" ht="15" x14ac:dyDescent="0.25">
      <c r="H6730" s="107" t="s">
        <v>8080</v>
      </c>
      <c r="I6730" s="107" t="s">
        <v>16285</v>
      </c>
    </row>
    <row r="6731" spans="8:9" ht="15" x14ac:dyDescent="0.25">
      <c r="H6731" s="107" t="s">
        <v>8081</v>
      </c>
      <c r="I6731" s="107" t="s">
        <v>16286</v>
      </c>
    </row>
    <row r="6732" spans="8:9" ht="15" x14ac:dyDescent="0.25">
      <c r="H6732" s="107" t="s">
        <v>8082</v>
      </c>
      <c r="I6732" s="107" t="s">
        <v>16287</v>
      </c>
    </row>
    <row r="6733" spans="8:9" ht="15" x14ac:dyDescent="0.25">
      <c r="H6733" s="107" t="s">
        <v>8083</v>
      </c>
      <c r="I6733" s="107" t="s">
        <v>16288</v>
      </c>
    </row>
    <row r="6734" spans="8:9" ht="15" x14ac:dyDescent="0.25">
      <c r="H6734" s="107" t="s">
        <v>8084</v>
      </c>
      <c r="I6734" s="107" t="s">
        <v>13039</v>
      </c>
    </row>
    <row r="6735" spans="8:9" ht="15" x14ac:dyDescent="0.25">
      <c r="H6735" s="107" t="s">
        <v>8085</v>
      </c>
      <c r="I6735" s="107" t="s">
        <v>16289</v>
      </c>
    </row>
    <row r="6736" spans="8:9" ht="15" x14ac:dyDescent="0.25">
      <c r="H6736" s="107" t="s">
        <v>8086</v>
      </c>
      <c r="I6736" s="107" t="s">
        <v>16290</v>
      </c>
    </row>
    <row r="6737" spans="8:9" ht="15" x14ac:dyDescent="0.25">
      <c r="H6737" s="107" t="s">
        <v>8087</v>
      </c>
      <c r="I6737" s="107" t="s">
        <v>16285</v>
      </c>
    </row>
    <row r="6738" spans="8:9" ht="15" x14ac:dyDescent="0.25">
      <c r="H6738" s="107" t="s">
        <v>8088</v>
      </c>
      <c r="I6738" s="107" t="s">
        <v>16291</v>
      </c>
    </row>
    <row r="6739" spans="8:9" ht="15" x14ac:dyDescent="0.25">
      <c r="H6739" s="107" t="s">
        <v>8089</v>
      </c>
      <c r="I6739" s="107" t="s">
        <v>16292</v>
      </c>
    </row>
    <row r="6740" spans="8:9" ht="15" x14ac:dyDescent="0.25">
      <c r="H6740" s="107" t="s">
        <v>8090</v>
      </c>
      <c r="I6740" s="107" t="s">
        <v>16293</v>
      </c>
    </row>
    <row r="6741" spans="8:9" ht="15" x14ac:dyDescent="0.25">
      <c r="H6741" s="107" t="s">
        <v>8091</v>
      </c>
      <c r="I6741" s="107" t="s">
        <v>16294</v>
      </c>
    </row>
    <row r="6742" spans="8:9" ht="15" x14ac:dyDescent="0.25">
      <c r="H6742" s="107" t="s">
        <v>8092</v>
      </c>
      <c r="I6742" s="107" t="s">
        <v>8093</v>
      </c>
    </row>
    <row r="6743" spans="8:9" ht="15" x14ac:dyDescent="0.25">
      <c r="H6743" s="107" t="s">
        <v>8094</v>
      </c>
      <c r="I6743" s="107" t="s">
        <v>16295</v>
      </c>
    </row>
    <row r="6744" spans="8:9" ht="15" x14ac:dyDescent="0.25">
      <c r="H6744" s="107" t="s">
        <v>8095</v>
      </c>
      <c r="I6744" s="107" t="s">
        <v>8096</v>
      </c>
    </row>
    <row r="6745" spans="8:9" ht="15" x14ac:dyDescent="0.25">
      <c r="H6745" s="107" t="s">
        <v>8097</v>
      </c>
      <c r="I6745" s="107" t="s">
        <v>13039</v>
      </c>
    </row>
    <row r="6746" spans="8:9" ht="15" x14ac:dyDescent="0.25">
      <c r="H6746" s="107" t="s">
        <v>8098</v>
      </c>
      <c r="I6746" s="107" t="s">
        <v>8099</v>
      </c>
    </row>
    <row r="6747" spans="8:9" ht="15" x14ac:dyDescent="0.25">
      <c r="H6747" s="107" t="s">
        <v>8100</v>
      </c>
      <c r="I6747" s="107" t="s">
        <v>13039</v>
      </c>
    </row>
    <row r="6748" spans="8:9" ht="15" x14ac:dyDescent="0.25">
      <c r="H6748" s="107" t="s">
        <v>8101</v>
      </c>
      <c r="I6748" s="107" t="s">
        <v>8102</v>
      </c>
    </row>
    <row r="6749" spans="8:9" ht="15" x14ac:dyDescent="0.25">
      <c r="H6749" s="107" t="s">
        <v>8103</v>
      </c>
      <c r="I6749" s="107" t="s">
        <v>8104</v>
      </c>
    </row>
    <row r="6750" spans="8:9" ht="15" x14ac:dyDescent="0.25">
      <c r="H6750" s="107" t="s">
        <v>8105</v>
      </c>
      <c r="I6750" s="107" t="s">
        <v>8106</v>
      </c>
    </row>
    <row r="6751" spans="8:9" ht="15" x14ac:dyDescent="0.25">
      <c r="H6751" s="107" t="s">
        <v>8107</v>
      </c>
      <c r="I6751" s="107" t="s">
        <v>8108</v>
      </c>
    </row>
    <row r="6752" spans="8:9" ht="15" x14ac:dyDescent="0.25">
      <c r="H6752" s="107" t="s">
        <v>8109</v>
      </c>
      <c r="I6752" s="107" t="s">
        <v>8110</v>
      </c>
    </row>
    <row r="6753" spans="8:9" ht="15" x14ac:dyDescent="0.25">
      <c r="H6753" s="107" t="s">
        <v>8111</v>
      </c>
      <c r="I6753" s="107" t="s">
        <v>8112</v>
      </c>
    </row>
    <row r="6754" spans="8:9" ht="15" x14ac:dyDescent="0.25">
      <c r="H6754" s="107" t="s">
        <v>8113</v>
      </c>
      <c r="I6754" s="107" t="s">
        <v>8114</v>
      </c>
    </row>
    <row r="6755" spans="8:9" ht="15" x14ac:dyDescent="0.25">
      <c r="H6755" s="107" t="s">
        <v>8115</v>
      </c>
      <c r="I6755" s="107" t="s">
        <v>8116</v>
      </c>
    </row>
    <row r="6756" spans="8:9" ht="15" x14ac:dyDescent="0.25">
      <c r="H6756" s="107" t="s">
        <v>8117</v>
      </c>
      <c r="I6756" s="107" t="s">
        <v>8118</v>
      </c>
    </row>
    <row r="6757" spans="8:9" ht="15" x14ac:dyDescent="0.25">
      <c r="H6757" s="107" t="s">
        <v>8119</v>
      </c>
      <c r="I6757" s="107" t="s">
        <v>8120</v>
      </c>
    </row>
    <row r="6758" spans="8:9" ht="15" x14ac:dyDescent="0.25">
      <c r="H6758" s="107" t="s">
        <v>8121</v>
      </c>
      <c r="I6758" s="107" t="s">
        <v>8122</v>
      </c>
    </row>
    <row r="6759" spans="8:9" ht="15" x14ac:dyDescent="0.25">
      <c r="H6759" s="107" t="s">
        <v>8123</v>
      </c>
      <c r="I6759" s="107" t="s">
        <v>6696</v>
      </c>
    </row>
    <row r="6760" spans="8:9" ht="15" x14ac:dyDescent="0.25">
      <c r="H6760" s="107" t="s">
        <v>8124</v>
      </c>
      <c r="I6760" s="107" t="s">
        <v>8125</v>
      </c>
    </row>
    <row r="6761" spans="8:9" ht="15" x14ac:dyDescent="0.25">
      <c r="H6761" s="107" t="s">
        <v>8126</v>
      </c>
      <c r="I6761" s="107" t="s">
        <v>8127</v>
      </c>
    </row>
    <row r="6762" spans="8:9" ht="15" x14ac:dyDescent="0.25">
      <c r="H6762" s="107" t="s">
        <v>8128</v>
      </c>
      <c r="I6762" s="107" t="s">
        <v>8129</v>
      </c>
    </row>
    <row r="6763" spans="8:9" ht="15" x14ac:dyDescent="0.25">
      <c r="H6763" s="107" t="s">
        <v>8130</v>
      </c>
      <c r="I6763" s="107" t="s">
        <v>8131</v>
      </c>
    </row>
    <row r="6764" spans="8:9" ht="15" x14ac:dyDescent="0.25">
      <c r="H6764" s="107" t="s">
        <v>8132</v>
      </c>
      <c r="I6764" s="107" t="s">
        <v>16296</v>
      </c>
    </row>
    <row r="6765" spans="8:9" ht="15" x14ac:dyDescent="0.25">
      <c r="H6765" s="107" t="s">
        <v>8133</v>
      </c>
      <c r="I6765" s="107" t="s">
        <v>16297</v>
      </c>
    </row>
    <row r="6766" spans="8:9" ht="15" x14ac:dyDescent="0.25">
      <c r="H6766" s="107" t="s">
        <v>8134</v>
      </c>
      <c r="I6766" s="107" t="s">
        <v>8135</v>
      </c>
    </row>
    <row r="6767" spans="8:9" ht="15" x14ac:dyDescent="0.25">
      <c r="H6767" s="107" t="s">
        <v>8136</v>
      </c>
      <c r="I6767" s="107" t="s">
        <v>6696</v>
      </c>
    </row>
    <row r="6768" spans="8:9" ht="15" x14ac:dyDescent="0.25">
      <c r="H6768" s="107" t="s">
        <v>12151</v>
      </c>
      <c r="I6768" s="107" t="s">
        <v>12152</v>
      </c>
    </row>
    <row r="6769" spans="8:9" ht="15" x14ac:dyDescent="0.25">
      <c r="H6769" s="107" t="s">
        <v>8137</v>
      </c>
      <c r="I6769" s="107" t="s">
        <v>8138</v>
      </c>
    </row>
    <row r="6770" spans="8:9" ht="15" x14ac:dyDescent="0.25">
      <c r="H6770" s="107" t="s">
        <v>8139</v>
      </c>
      <c r="I6770" s="107" t="s">
        <v>16298</v>
      </c>
    </row>
    <row r="6771" spans="8:9" ht="15" x14ac:dyDescent="0.25">
      <c r="H6771" s="107" t="s">
        <v>8140</v>
      </c>
      <c r="I6771" s="107" t="s">
        <v>23286</v>
      </c>
    </row>
    <row r="6772" spans="8:9" ht="15" x14ac:dyDescent="0.25">
      <c r="H6772" s="107" t="s">
        <v>8141</v>
      </c>
      <c r="I6772" s="107" t="s">
        <v>8142</v>
      </c>
    </row>
    <row r="6773" spans="8:9" ht="15" x14ac:dyDescent="0.25">
      <c r="H6773" s="107" t="s">
        <v>8143</v>
      </c>
      <c r="I6773" s="107" t="s">
        <v>8144</v>
      </c>
    </row>
    <row r="6774" spans="8:9" ht="15" x14ac:dyDescent="0.25">
      <c r="H6774" s="107" t="s">
        <v>8145</v>
      </c>
      <c r="I6774" s="107" t="s">
        <v>8146</v>
      </c>
    </row>
    <row r="6775" spans="8:9" ht="15" x14ac:dyDescent="0.25">
      <c r="H6775" s="107" t="s">
        <v>8147</v>
      </c>
      <c r="I6775" s="107" t="s">
        <v>16299</v>
      </c>
    </row>
    <row r="6776" spans="8:9" ht="15" x14ac:dyDescent="0.25">
      <c r="H6776" s="107" t="s">
        <v>8148</v>
      </c>
      <c r="I6776" s="107" t="s">
        <v>16300</v>
      </c>
    </row>
    <row r="6777" spans="8:9" ht="15" x14ac:dyDescent="0.25">
      <c r="H6777" s="107" t="s">
        <v>8149</v>
      </c>
      <c r="I6777" s="107" t="s">
        <v>6696</v>
      </c>
    </row>
    <row r="6778" spans="8:9" ht="15" x14ac:dyDescent="0.25">
      <c r="H6778" s="107" t="s">
        <v>8150</v>
      </c>
      <c r="I6778" s="107" t="s">
        <v>6696</v>
      </c>
    </row>
    <row r="6779" spans="8:9" ht="15" x14ac:dyDescent="0.25">
      <c r="H6779" s="107" t="s">
        <v>8151</v>
      </c>
      <c r="I6779" s="107" t="s">
        <v>16301</v>
      </c>
    </row>
    <row r="6780" spans="8:9" ht="15" x14ac:dyDescent="0.25">
      <c r="H6780" s="107" t="s">
        <v>8152</v>
      </c>
      <c r="I6780" s="107" t="s">
        <v>8153</v>
      </c>
    </row>
    <row r="6781" spans="8:9" ht="15" x14ac:dyDescent="0.25">
      <c r="H6781" s="107" t="s">
        <v>8154</v>
      </c>
      <c r="I6781" s="107" t="s">
        <v>16302</v>
      </c>
    </row>
    <row r="6782" spans="8:9" ht="15" x14ac:dyDescent="0.25">
      <c r="H6782" s="107" t="s">
        <v>8155</v>
      </c>
      <c r="I6782" s="107" t="s">
        <v>16303</v>
      </c>
    </row>
    <row r="6783" spans="8:9" ht="15" x14ac:dyDescent="0.25">
      <c r="H6783" s="107" t="s">
        <v>8156</v>
      </c>
      <c r="I6783" s="107" t="s">
        <v>16304</v>
      </c>
    </row>
    <row r="6784" spans="8:9" ht="15" x14ac:dyDescent="0.25">
      <c r="H6784" s="107" t="s">
        <v>8157</v>
      </c>
      <c r="I6784" s="107" t="s">
        <v>8158</v>
      </c>
    </row>
    <row r="6785" spans="8:9" ht="15" x14ac:dyDescent="0.25">
      <c r="H6785" s="107" t="s">
        <v>8159</v>
      </c>
      <c r="I6785" s="107" t="s">
        <v>8160</v>
      </c>
    </row>
    <row r="6786" spans="8:9" ht="15" x14ac:dyDescent="0.25">
      <c r="H6786" s="107" t="s">
        <v>8161</v>
      </c>
      <c r="I6786" s="107" t="s">
        <v>23287</v>
      </c>
    </row>
    <row r="6787" spans="8:9" ht="15" x14ac:dyDescent="0.25">
      <c r="H6787" s="107" t="s">
        <v>8162</v>
      </c>
      <c r="I6787" s="107" t="s">
        <v>8163</v>
      </c>
    </row>
    <row r="6788" spans="8:9" ht="15" x14ac:dyDescent="0.25">
      <c r="H6788" s="107" t="s">
        <v>8164</v>
      </c>
      <c r="I6788" s="107" t="s">
        <v>16305</v>
      </c>
    </row>
    <row r="6789" spans="8:9" ht="15" x14ac:dyDescent="0.25">
      <c r="H6789" s="107" t="s">
        <v>8165</v>
      </c>
      <c r="I6789" s="107" t="s">
        <v>16306</v>
      </c>
    </row>
    <row r="6790" spans="8:9" ht="15" x14ac:dyDescent="0.25">
      <c r="H6790" s="107" t="s">
        <v>8166</v>
      </c>
      <c r="I6790" s="107" t="s">
        <v>8167</v>
      </c>
    </row>
    <row r="6791" spans="8:9" ht="15" x14ac:dyDescent="0.25">
      <c r="H6791" s="107" t="s">
        <v>8168</v>
      </c>
      <c r="I6791" s="107" t="s">
        <v>8169</v>
      </c>
    </row>
    <row r="6792" spans="8:9" ht="15" x14ac:dyDescent="0.25">
      <c r="H6792" s="107" t="s">
        <v>8170</v>
      </c>
      <c r="I6792" s="107" t="s">
        <v>8171</v>
      </c>
    </row>
    <row r="6793" spans="8:9" ht="15" x14ac:dyDescent="0.25">
      <c r="H6793" s="107" t="s">
        <v>8172</v>
      </c>
      <c r="I6793" s="107" t="s">
        <v>8173</v>
      </c>
    </row>
    <row r="6794" spans="8:9" ht="15" x14ac:dyDescent="0.25">
      <c r="H6794" s="107" t="s">
        <v>8174</v>
      </c>
      <c r="I6794" s="107" t="s">
        <v>8175</v>
      </c>
    </row>
    <row r="6795" spans="8:9" ht="15" x14ac:dyDescent="0.25">
      <c r="H6795" s="107" t="s">
        <v>8176</v>
      </c>
      <c r="I6795" s="107" t="s">
        <v>8177</v>
      </c>
    </row>
    <row r="6796" spans="8:9" ht="15" x14ac:dyDescent="0.25">
      <c r="H6796" s="107" t="s">
        <v>8178</v>
      </c>
      <c r="I6796" s="107" t="s">
        <v>8179</v>
      </c>
    </row>
    <row r="6797" spans="8:9" ht="15" x14ac:dyDescent="0.25">
      <c r="H6797" s="107" t="s">
        <v>8180</v>
      </c>
      <c r="I6797" s="107" t="s">
        <v>8181</v>
      </c>
    </row>
    <row r="6798" spans="8:9" ht="15" x14ac:dyDescent="0.25">
      <c r="H6798" s="107" t="s">
        <v>8182</v>
      </c>
      <c r="I6798" s="107" t="s">
        <v>8183</v>
      </c>
    </row>
    <row r="6799" spans="8:9" ht="15" x14ac:dyDescent="0.25">
      <c r="H6799" s="107" t="s">
        <v>8184</v>
      </c>
      <c r="I6799" s="107" t="s">
        <v>8185</v>
      </c>
    </row>
    <row r="6800" spans="8:9" ht="15" x14ac:dyDescent="0.25">
      <c r="H6800" s="107" t="s">
        <v>8186</v>
      </c>
      <c r="I6800" s="107" t="s">
        <v>8187</v>
      </c>
    </row>
    <row r="6801" spans="8:9" ht="15" x14ac:dyDescent="0.25">
      <c r="H6801" s="107" t="s">
        <v>8188</v>
      </c>
      <c r="I6801" s="107" t="s">
        <v>8189</v>
      </c>
    </row>
    <row r="6802" spans="8:9" ht="15" x14ac:dyDescent="0.25">
      <c r="H6802" s="107" t="s">
        <v>8190</v>
      </c>
      <c r="I6802" s="107" t="s">
        <v>8191</v>
      </c>
    </row>
    <row r="6803" spans="8:9" ht="15" x14ac:dyDescent="0.25">
      <c r="H6803" s="107" t="s">
        <v>8192</v>
      </c>
      <c r="I6803" s="107" t="s">
        <v>8193</v>
      </c>
    </row>
    <row r="6804" spans="8:9" ht="15" x14ac:dyDescent="0.25">
      <c r="H6804" s="107" t="s">
        <v>8194</v>
      </c>
      <c r="I6804" s="107" t="s">
        <v>16307</v>
      </c>
    </row>
    <row r="6805" spans="8:9" ht="15" x14ac:dyDescent="0.25">
      <c r="H6805" s="107" t="s">
        <v>8195</v>
      </c>
      <c r="I6805" s="107" t="s">
        <v>16308</v>
      </c>
    </row>
    <row r="6806" spans="8:9" ht="15" x14ac:dyDescent="0.25">
      <c r="H6806" s="107" t="s">
        <v>8196</v>
      </c>
      <c r="I6806" s="107" t="s">
        <v>16309</v>
      </c>
    </row>
    <row r="6807" spans="8:9" ht="15" x14ac:dyDescent="0.25">
      <c r="H6807" s="107" t="s">
        <v>8197</v>
      </c>
      <c r="I6807" s="107" t="s">
        <v>16310</v>
      </c>
    </row>
    <row r="6808" spans="8:9" ht="15" x14ac:dyDescent="0.25">
      <c r="H6808" s="107" t="s">
        <v>8198</v>
      </c>
      <c r="I6808" s="107" t="s">
        <v>16311</v>
      </c>
    </row>
    <row r="6809" spans="8:9" ht="15" x14ac:dyDescent="0.25">
      <c r="H6809" s="107" t="s">
        <v>8199</v>
      </c>
      <c r="I6809" s="107" t="s">
        <v>16312</v>
      </c>
    </row>
    <row r="6810" spans="8:9" ht="15" x14ac:dyDescent="0.25">
      <c r="H6810" s="107" t="s">
        <v>8200</v>
      </c>
      <c r="I6810" s="107" t="s">
        <v>16313</v>
      </c>
    </row>
    <row r="6811" spans="8:9" ht="15" x14ac:dyDescent="0.25">
      <c r="H6811" s="107" t="s">
        <v>8201</v>
      </c>
      <c r="I6811" s="107" t="s">
        <v>16314</v>
      </c>
    </row>
    <row r="6812" spans="8:9" ht="15" x14ac:dyDescent="0.25">
      <c r="H6812" s="107" t="s">
        <v>8202</v>
      </c>
      <c r="I6812" s="107" t="s">
        <v>16315</v>
      </c>
    </row>
    <row r="6813" spans="8:9" ht="15" x14ac:dyDescent="0.25">
      <c r="H6813" s="107" t="s">
        <v>8203</v>
      </c>
      <c r="I6813" s="107" t="s">
        <v>16316</v>
      </c>
    </row>
    <row r="6814" spans="8:9" ht="15" x14ac:dyDescent="0.25">
      <c r="H6814" s="107" t="s">
        <v>8204</v>
      </c>
      <c r="I6814" s="107" t="s">
        <v>16317</v>
      </c>
    </row>
    <row r="6815" spans="8:9" ht="15" x14ac:dyDescent="0.25">
      <c r="H6815" s="107" t="s">
        <v>8205</v>
      </c>
      <c r="I6815" s="107" t="s">
        <v>16318</v>
      </c>
    </row>
    <row r="6816" spans="8:9" ht="15" x14ac:dyDescent="0.25">
      <c r="H6816" s="107" t="s">
        <v>8206</v>
      </c>
      <c r="I6816" s="107" t="s">
        <v>16319</v>
      </c>
    </row>
    <row r="6817" spans="8:9" ht="15" x14ac:dyDescent="0.25">
      <c r="H6817" s="107" t="s">
        <v>8207</v>
      </c>
      <c r="I6817" s="107" t="s">
        <v>8208</v>
      </c>
    </row>
    <row r="6818" spans="8:9" ht="15" x14ac:dyDescent="0.25">
      <c r="H6818" s="107" t="s">
        <v>8209</v>
      </c>
      <c r="I6818" s="107" t="s">
        <v>8210</v>
      </c>
    </row>
    <row r="6819" spans="8:9" ht="15" x14ac:dyDescent="0.25">
      <c r="H6819" s="107" t="s">
        <v>8211</v>
      </c>
      <c r="I6819" s="107" t="s">
        <v>16320</v>
      </c>
    </row>
    <row r="6820" spans="8:9" ht="15" x14ac:dyDescent="0.25">
      <c r="H6820" s="107" t="s">
        <v>8212</v>
      </c>
      <c r="I6820" s="107" t="s">
        <v>16321</v>
      </c>
    </row>
    <row r="6821" spans="8:9" ht="15" x14ac:dyDescent="0.25">
      <c r="H6821" s="107" t="s">
        <v>8213</v>
      </c>
      <c r="I6821" s="107" t="s">
        <v>16322</v>
      </c>
    </row>
    <row r="6822" spans="8:9" ht="15" x14ac:dyDescent="0.25">
      <c r="H6822" s="107" t="s">
        <v>8214</v>
      </c>
      <c r="I6822" s="107" t="s">
        <v>16323</v>
      </c>
    </row>
    <row r="6823" spans="8:9" ht="15" x14ac:dyDescent="0.25">
      <c r="H6823" s="107" t="s">
        <v>8215</v>
      </c>
      <c r="I6823" s="107" t="s">
        <v>16324</v>
      </c>
    </row>
    <row r="6824" spans="8:9" ht="15" x14ac:dyDescent="0.25">
      <c r="H6824" s="107" t="s">
        <v>8216</v>
      </c>
      <c r="I6824" s="107" t="s">
        <v>16325</v>
      </c>
    </row>
    <row r="6825" spans="8:9" ht="15" x14ac:dyDescent="0.25">
      <c r="H6825" s="107" t="s">
        <v>8217</v>
      </c>
      <c r="I6825" s="107" t="s">
        <v>6696</v>
      </c>
    </row>
    <row r="6826" spans="8:9" ht="15" x14ac:dyDescent="0.25">
      <c r="H6826" s="107" t="s">
        <v>8218</v>
      </c>
      <c r="I6826" s="107" t="s">
        <v>16326</v>
      </c>
    </row>
    <row r="6827" spans="8:9" ht="15" x14ac:dyDescent="0.25">
      <c r="H6827" s="107" t="s">
        <v>8219</v>
      </c>
      <c r="I6827" s="107" t="s">
        <v>16327</v>
      </c>
    </row>
    <row r="6828" spans="8:9" ht="15" x14ac:dyDescent="0.25">
      <c r="H6828" s="107" t="s">
        <v>8220</v>
      </c>
      <c r="I6828" s="107" t="s">
        <v>13039</v>
      </c>
    </row>
    <row r="6829" spans="8:9" ht="15" x14ac:dyDescent="0.25">
      <c r="H6829" s="107" t="s">
        <v>8221</v>
      </c>
      <c r="I6829" s="107" t="s">
        <v>13039</v>
      </c>
    </row>
    <row r="6830" spans="8:9" ht="15" x14ac:dyDescent="0.25">
      <c r="H6830" s="107" t="s">
        <v>8222</v>
      </c>
      <c r="I6830" s="107" t="s">
        <v>13039</v>
      </c>
    </row>
    <row r="6831" spans="8:9" ht="15" x14ac:dyDescent="0.25">
      <c r="H6831" s="107" t="s">
        <v>8223</v>
      </c>
      <c r="I6831" s="107" t="s">
        <v>13039</v>
      </c>
    </row>
    <row r="6832" spans="8:9" ht="15" x14ac:dyDescent="0.25">
      <c r="H6832" s="107" t="s">
        <v>8224</v>
      </c>
      <c r="I6832" s="107" t="s">
        <v>13039</v>
      </c>
    </row>
    <row r="6833" spans="8:9" ht="15" x14ac:dyDescent="0.25">
      <c r="H6833" s="107" t="s">
        <v>8225</v>
      </c>
      <c r="I6833" s="107" t="s">
        <v>16328</v>
      </c>
    </row>
    <row r="6834" spans="8:9" ht="15" x14ac:dyDescent="0.25">
      <c r="H6834" s="107" t="s">
        <v>8226</v>
      </c>
      <c r="I6834" s="107" t="s">
        <v>13039</v>
      </c>
    </row>
    <row r="6835" spans="8:9" ht="15" x14ac:dyDescent="0.25">
      <c r="H6835" s="107" t="s">
        <v>8227</v>
      </c>
      <c r="I6835" s="107" t="s">
        <v>15841</v>
      </c>
    </row>
    <row r="6836" spans="8:9" ht="15" x14ac:dyDescent="0.25">
      <c r="H6836" s="107" t="s">
        <v>8228</v>
      </c>
      <c r="I6836" s="107" t="s">
        <v>16329</v>
      </c>
    </row>
    <row r="6837" spans="8:9" ht="15" x14ac:dyDescent="0.25">
      <c r="H6837" s="107" t="s">
        <v>8229</v>
      </c>
      <c r="I6837" s="107" t="s">
        <v>15843</v>
      </c>
    </row>
    <row r="6838" spans="8:9" ht="15" x14ac:dyDescent="0.25">
      <c r="H6838" s="107" t="s">
        <v>8230</v>
      </c>
      <c r="I6838" s="107" t="s">
        <v>16330</v>
      </c>
    </row>
    <row r="6839" spans="8:9" ht="15" x14ac:dyDescent="0.25">
      <c r="H6839" s="107" t="s">
        <v>8231</v>
      </c>
      <c r="I6839" s="107" t="s">
        <v>13039</v>
      </c>
    </row>
    <row r="6840" spans="8:9" ht="15" x14ac:dyDescent="0.25">
      <c r="H6840" s="107" t="s">
        <v>8232</v>
      </c>
      <c r="I6840" s="107" t="s">
        <v>13039</v>
      </c>
    </row>
    <row r="6841" spans="8:9" ht="15" x14ac:dyDescent="0.25">
      <c r="H6841" s="107" t="s">
        <v>8233</v>
      </c>
      <c r="I6841" s="107" t="s">
        <v>13039</v>
      </c>
    </row>
    <row r="6842" spans="8:9" ht="15" x14ac:dyDescent="0.25">
      <c r="H6842" s="107" t="s">
        <v>8234</v>
      </c>
      <c r="I6842" s="107" t="s">
        <v>13039</v>
      </c>
    </row>
    <row r="6843" spans="8:9" ht="15" x14ac:dyDescent="0.25">
      <c r="H6843" s="107" t="s">
        <v>8235</v>
      </c>
      <c r="I6843" s="107" t="s">
        <v>13039</v>
      </c>
    </row>
    <row r="6844" spans="8:9" ht="15" x14ac:dyDescent="0.25">
      <c r="H6844" s="107" t="s">
        <v>8236</v>
      </c>
      <c r="I6844" s="107" t="s">
        <v>13039</v>
      </c>
    </row>
    <row r="6845" spans="8:9" ht="15" x14ac:dyDescent="0.25">
      <c r="H6845" s="107" t="s">
        <v>8237</v>
      </c>
      <c r="I6845" s="107" t="s">
        <v>13039</v>
      </c>
    </row>
    <row r="6846" spans="8:9" ht="15" x14ac:dyDescent="0.25">
      <c r="H6846" s="107" t="s">
        <v>8238</v>
      </c>
      <c r="I6846" s="107" t="s">
        <v>13039</v>
      </c>
    </row>
    <row r="6847" spans="8:9" ht="15" x14ac:dyDescent="0.25">
      <c r="H6847" s="107" t="s">
        <v>8239</v>
      </c>
      <c r="I6847" s="107" t="s">
        <v>13039</v>
      </c>
    </row>
    <row r="6848" spans="8:9" ht="15" x14ac:dyDescent="0.25">
      <c r="H6848" s="107" t="s">
        <v>8240</v>
      </c>
      <c r="I6848" s="107" t="s">
        <v>13039</v>
      </c>
    </row>
    <row r="6849" spans="8:9" ht="15" x14ac:dyDescent="0.25">
      <c r="H6849" s="107" t="s">
        <v>8241</v>
      </c>
      <c r="I6849" s="107" t="s">
        <v>13039</v>
      </c>
    </row>
    <row r="6850" spans="8:9" ht="15" x14ac:dyDescent="0.25">
      <c r="H6850" s="107" t="s">
        <v>8242</v>
      </c>
      <c r="I6850" s="107" t="s">
        <v>13039</v>
      </c>
    </row>
    <row r="6851" spans="8:9" ht="15" x14ac:dyDescent="0.25">
      <c r="H6851" s="107" t="s">
        <v>8243</v>
      </c>
      <c r="I6851" s="107" t="s">
        <v>13039</v>
      </c>
    </row>
    <row r="6852" spans="8:9" ht="15" x14ac:dyDescent="0.25">
      <c r="H6852" s="107" t="s">
        <v>8244</v>
      </c>
      <c r="I6852" s="107" t="s">
        <v>13039</v>
      </c>
    </row>
    <row r="6853" spans="8:9" ht="15" x14ac:dyDescent="0.25">
      <c r="H6853" s="107" t="s">
        <v>8245</v>
      </c>
      <c r="I6853" s="107" t="s">
        <v>13039</v>
      </c>
    </row>
    <row r="6854" spans="8:9" ht="15" x14ac:dyDescent="0.25">
      <c r="H6854" s="107" t="s">
        <v>8246</v>
      </c>
      <c r="I6854" s="107" t="s">
        <v>13039</v>
      </c>
    </row>
    <row r="6855" spans="8:9" ht="15" x14ac:dyDescent="0.25">
      <c r="H6855" s="107" t="s">
        <v>8247</v>
      </c>
      <c r="I6855" s="107" t="s">
        <v>13039</v>
      </c>
    </row>
    <row r="6856" spans="8:9" ht="15" x14ac:dyDescent="0.25">
      <c r="H6856" s="107" t="s">
        <v>8248</v>
      </c>
      <c r="I6856" s="107" t="s">
        <v>13039</v>
      </c>
    </row>
    <row r="6857" spans="8:9" ht="15" x14ac:dyDescent="0.25">
      <c r="H6857" s="107" t="s">
        <v>8249</v>
      </c>
      <c r="I6857" s="107" t="s">
        <v>13039</v>
      </c>
    </row>
    <row r="6858" spans="8:9" ht="15" x14ac:dyDescent="0.25">
      <c r="H6858" s="107" t="s">
        <v>8250</v>
      </c>
      <c r="I6858" s="107" t="s">
        <v>13039</v>
      </c>
    </row>
    <row r="6859" spans="8:9" ht="15" x14ac:dyDescent="0.25">
      <c r="H6859" s="107" t="s">
        <v>8251</v>
      </c>
      <c r="I6859" s="107" t="s">
        <v>13039</v>
      </c>
    </row>
    <row r="6860" spans="8:9" ht="15" x14ac:dyDescent="0.25">
      <c r="H6860" s="107" t="s">
        <v>8252</v>
      </c>
      <c r="I6860" s="107" t="s">
        <v>13039</v>
      </c>
    </row>
    <row r="6861" spans="8:9" ht="15" x14ac:dyDescent="0.25">
      <c r="H6861" s="107" t="s">
        <v>8253</v>
      </c>
      <c r="I6861" s="107" t="s">
        <v>13039</v>
      </c>
    </row>
    <row r="6862" spans="8:9" ht="15" x14ac:dyDescent="0.25">
      <c r="H6862" s="107" t="s">
        <v>8254</v>
      </c>
      <c r="I6862" s="107" t="s">
        <v>13039</v>
      </c>
    </row>
    <row r="6863" spans="8:9" ht="15" x14ac:dyDescent="0.25">
      <c r="H6863" s="107" t="s">
        <v>8255</v>
      </c>
      <c r="I6863" s="107" t="s">
        <v>13039</v>
      </c>
    </row>
    <row r="6864" spans="8:9" ht="15" x14ac:dyDescent="0.25">
      <c r="H6864" s="107" t="s">
        <v>8256</v>
      </c>
      <c r="I6864" s="107" t="s">
        <v>13039</v>
      </c>
    </row>
    <row r="6865" spans="8:9" ht="15" x14ac:dyDescent="0.25">
      <c r="H6865" s="107" t="s">
        <v>8257</v>
      </c>
      <c r="I6865" s="107" t="s">
        <v>13039</v>
      </c>
    </row>
    <row r="6866" spans="8:9" ht="15" x14ac:dyDescent="0.25">
      <c r="H6866" s="107" t="s">
        <v>8258</v>
      </c>
      <c r="I6866" s="107" t="s">
        <v>13039</v>
      </c>
    </row>
    <row r="6867" spans="8:9" ht="15" x14ac:dyDescent="0.25">
      <c r="H6867" s="107" t="s">
        <v>8259</v>
      </c>
      <c r="I6867" s="107" t="s">
        <v>13039</v>
      </c>
    </row>
    <row r="6868" spans="8:9" ht="15" x14ac:dyDescent="0.25">
      <c r="H6868" s="107" t="s">
        <v>8260</v>
      </c>
      <c r="I6868" s="107" t="s">
        <v>13039</v>
      </c>
    </row>
    <row r="6869" spans="8:9" ht="15" x14ac:dyDescent="0.25">
      <c r="H6869" s="107" t="s">
        <v>8261</v>
      </c>
      <c r="I6869" s="107" t="s">
        <v>13039</v>
      </c>
    </row>
    <row r="6870" spans="8:9" ht="15" x14ac:dyDescent="0.25">
      <c r="H6870" s="107" t="s">
        <v>8262</v>
      </c>
      <c r="I6870" s="107" t="s">
        <v>13039</v>
      </c>
    </row>
    <row r="6871" spans="8:9" ht="15" x14ac:dyDescent="0.25">
      <c r="H6871" s="107" t="s">
        <v>8263</v>
      </c>
      <c r="I6871" s="107" t="s">
        <v>13039</v>
      </c>
    </row>
    <row r="6872" spans="8:9" ht="15" x14ac:dyDescent="0.25">
      <c r="H6872" s="107" t="s">
        <v>8264</v>
      </c>
      <c r="I6872" s="107" t="s">
        <v>13039</v>
      </c>
    </row>
    <row r="6873" spans="8:9" ht="15" x14ac:dyDescent="0.25">
      <c r="H6873" s="107" t="s">
        <v>8265</v>
      </c>
      <c r="I6873" s="107" t="s">
        <v>13039</v>
      </c>
    </row>
    <row r="6874" spans="8:9" ht="15" x14ac:dyDescent="0.25">
      <c r="H6874" s="107" t="s">
        <v>8266</v>
      </c>
      <c r="I6874" s="107" t="s">
        <v>13039</v>
      </c>
    </row>
    <row r="6875" spans="8:9" ht="15" x14ac:dyDescent="0.25">
      <c r="H6875" s="107" t="s">
        <v>8267</v>
      </c>
      <c r="I6875" s="107" t="s">
        <v>13039</v>
      </c>
    </row>
    <row r="6876" spans="8:9" ht="15" x14ac:dyDescent="0.25">
      <c r="H6876" s="107" t="s">
        <v>8268</v>
      </c>
      <c r="I6876" s="107" t="s">
        <v>13039</v>
      </c>
    </row>
    <row r="6877" spans="8:9" ht="15" x14ac:dyDescent="0.25">
      <c r="H6877" s="107" t="s">
        <v>8269</v>
      </c>
      <c r="I6877" s="107" t="s">
        <v>13039</v>
      </c>
    </row>
    <row r="6878" spans="8:9" ht="15" x14ac:dyDescent="0.25">
      <c r="H6878" s="107" t="s">
        <v>8270</v>
      </c>
      <c r="I6878" s="107" t="s">
        <v>13039</v>
      </c>
    </row>
    <row r="6879" spans="8:9" ht="15" x14ac:dyDescent="0.25">
      <c r="H6879" s="107" t="s">
        <v>8271</v>
      </c>
      <c r="I6879" s="107" t="s">
        <v>13039</v>
      </c>
    </row>
    <row r="6880" spans="8:9" ht="15" x14ac:dyDescent="0.25">
      <c r="H6880" s="107" t="s">
        <v>8272</v>
      </c>
      <c r="I6880" s="107" t="s">
        <v>13039</v>
      </c>
    </row>
    <row r="6881" spans="8:9" ht="15" x14ac:dyDescent="0.25">
      <c r="H6881" s="107" t="s">
        <v>8273</v>
      </c>
      <c r="I6881" s="107" t="s">
        <v>13039</v>
      </c>
    </row>
    <row r="6882" spans="8:9" ht="15" x14ac:dyDescent="0.25">
      <c r="H6882" s="107" t="s">
        <v>8274</v>
      </c>
      <c r="I6882" s="107" t="s">
        <v>13039</v>
      </c>
    </row>
    <row r="6883" spans="8:9" ht="15" x14ac:dyDescent="0.25">
      <c r="H6883" s="107" t="s">
        <v>8275</v>
      </c>
      <c r="I6883" s="107" t="s">
        <v>13039</v>
      </c>
    </row>
    <row r="6884" spans="8:9" ht="15" x14ac:dyDescent="0.25">
      <c r="H6884" s="107" t="s">
        <v>8276</v>
      </c>
      <c r="I6884" s="107" t="s">
        <v>13039</v>
      </c>
    </row>
    <row r="6885" spans="8:9" ht="15" x14ac:dyDescent="0.25">
      <c r="H6885" s="107" t="s">
        <v>8277</v>
      </c>
      <c r="I6885" s="107" t="s">
        <v>13039</v>
      </c>
    </row>
    <row r="6886" spans="8:9" ht="15" x14ac:dyDescent="0.25">
      <c r="H6886" s="107" t="s">
        <v>8278</v>
      </c>
      <c r="I6886" s="107" t="s">
        <v>13039</v>
      </c>
    </row>
    <row r="6887" spans="8:9" ht="15" x14ac:dyDescent="0.25">
      <c r="H6887" s="107" t="s">
        <v>8279</v>
      </c>
      <c r="I6887" s="107" t="s">
        <v>13039</v>
      </c>
    </row>
    <row r="6888" spans="8:9" ht="15" x14ac:dyDescent="0.25">
      <c r="H6888" s="107" t="s">
        <v>8280</v>
      </c>
      <c r="I6888" s="107" t="s">
        <v>16331</v>
      </c>
    </row>
    <row r="6889" spans="8:9" ht="15" x14ac:dyDescent="0.25">
      <c r="H6889" s="107" t="s">
        <v>8281</v>
      </c>
      <c r="I6889" s="107" t="s">
        <v>16332</v>
      </c>
    </row>
    <row r="6890" spans="8:9" ht="15" x14ac:dyDescent="0.25">
      <c r="H6890" s="107" t="s">
        <v>8282</v>
      </c>
      <c r="I6890" s="107" t="s">
        <v>16333</v>
      </c>
    </row>
    <row r="6891" spans="8:9" ht="15" x14ac:dyDescent="0.25">
      <c r="H6891" s="107" t="s">
        <v>8283</v>
      </c>
      <c r="I6891" s="107" t="s">
        <v>16062</v>
      </c>
    </row>
    <row r="6892" spans="8:9" ht="15" x14ac:dyDescent="0.25">
      <c r="H6892" s="107" t="s">
        <v>8284</v>
      </c>
      <c r="I6892" s="107" t="s">
        <v>16334</v>
      </c>
    </row>
    <row r="6893" spans="8:9" ht="15" x14ac:dyDescent="0.25">
      <c r="H6893" s="107" t="s">
        <v>8285</v>
      </c>
      <c r="I6893" s="107" t="s">
        <v>16335</v>
      </c>
    </row>
    <row r="6894" spans="8:9" ht="15" x14ac:dyDescent="0.25">
      <c r="H6894" s="107" t="s">
        <v>8286</v>
      </c>
      <c r="I6894" s="107" t="s">
        <v>8287</v>
      </c>
    </row>
    <row r="6895" spans="8:9" ht="15" x14ac:dyDescent="0.25">
      <c r="H6895" s="107" t="s">
        <v>8288</v>
      </c>
      <c r="I6895" s="107" t="s">
        <v>8289</v>
      </c>
    </row>
    <row r="6896" spans="8:9" ht="15" x14ac:dyDescent="0.25">
      <c r="H6896" s="107" t="s">
        <v>8290</v>
      </c>
      <c r="I6896" s="107" t="s">
        <v>16336</v>
      </c>
    </row>
    <row r="6897" spans="8:9" ht="15" x14ac:dyDescent="0.25">
      <c r="H6897" s="107" t="s">
        <v>8291</v>
      </c>
      <c r="I6897" s="107" t="s">
        <v>8292</v>
      </c>
    </row>
    <row r="6898" spans="8:9" ht="15" x14ac:dyDescent="0.25">
      <c r="H6898" s="107" t="s">
        <v>8293</v>
      </c>
      <c r="I6898" s="107" t="s">
        <v>16337</v>
      </c>
    </row>
    <row r="6899" spans="8:9" ht="15" x14ac:dyDescent="0.25">
      <c r="H6899" s="107" t="s">
        <v>8294</v>
      </c>
      <c r="I6899" s="107" t="s">
        <v>16338</v>
      </c>
    </row>
    <row r="6900" spans="8:9" ht="15" x14ac:dyDescent="0.25">
      <c r="H6900" s="107" t="s">
        <v>8295</v>
      </c>
      <c r="I6900" s="107" t="s">
        <v>16339</v>
      </c>
    </row>
    <row r="6901" spans="8:9" ht="15" x14ac:dyDescent="0.25">
      <c r="H6901" s="107" t="s">
        <v>8296</v>
      </c>
      <c r="I6901" s="107" t="s">
        <v>16340</v>
      </c>
    </row>
    <row r="6902" spans="8:9" ht="15" x14ac:dyDescent="0.25">
      <c r="H6902" s="107" t="s">
        <v>8297</v>
      </c>
      <c r="I6902" s="107" t="s">
        <v>16341</v>
      </c>
    </row>
    <row r="6903" spans="8:9" ht="15" x14ac:dyDescent="0.25">
      <c r="H6903" s="107" t="s">
        <v>8298</v>
      </c>
      <c r="I6903" s="107" t="s">
        <v>16342</v>
      </c>
    </row>
    <row r="6904" spans="8:9" ht="15" x14ac:dyDescent="0.25">
      <c r="H6904" s="107" t="s">
        <v>8299</v>
      </c>
      <c r="I6904" s="107" t="s">
        <v>8300</v>
      </c>
    </row>
    <row r="6905" spans="8:9" ht="15" x14ac:dyDescent="0.25">
      <c r="H6905" s="107" t="s">
        <v>8301</v>
      </c>
      <c r="I6905" s="107" t="s">
        <v>8302</v>
      </c>
    </row>
    <row r="6906" spans="8:9" ht="15" x14ac:dyDescent="0.25">
      <c r="H6906" s="107" t="s">
        <v>8303</v>
      </c>
      <c r="I6906" s="107" t="s">
        <v>8304</v>
      </c>
    </row>
    <row r="6907" spans="8:9" ht="15" x14ac:dyDescent="0.25">
      <c r="H6907" s="107" t="s">
        <v>8305</v>
      </c>
      <c r="I6907" s="107" t="s">
        <v>8306</v>
      </c>
    </row>
    <row r="6908" spans="8:9" ht="15" x14ac:dyDescent="0.25">
      <c r="H6908" s="107" t="s">
        <v>8307</v>
      </c>
      <c r="I6908" s="107" t="s">
        <v>8308</v>
      </c>
    </row>
    <row r="6909" spans="8:9" ht="15" x14ac:dyDescent="0.25">
      <c r="H6909" s="107" t="s">
        <v>8309</v>
      </c>
      <c r="I6909" s="107" t="s">
        <v>8310</v>
      </c>
    </row>
    <row r="6910" spans="8:9" ht="15" x14ac:dyDescent="0.25">
      <c r="H6910" s="107" t="s">
        <v>8311</v>
      </c>
      <c r="I6910" s="107" t="s">
        <v>8312</v>
      </c>
    </row>
    <row r="6911" spans="8:9" ht="15" x14ac:dyDescent="0.25">
      <c r="H6911" s="107" t="s">
        <v>8313</v>
      </c>
      <c r="I6911" s="107" t="s">
        <v>8314</v>
      </c>
    </row>
    <row r="6912" spans="8:9" ht="15" x14ac:dyDescent="0.25">
      <c r="H6912" s="107" t="s">
        <v>8315</v>
      </c>
      <c r="I6912" s="107" t="s">
        <v>8316</v>
      </c>
    </row>
    <row r="6913" spans="8:9" ht="15" x14ac:dyDescent="0.25">
      <c r="H6913" s="107" t="s">
        <v>8317</v>
      </c>
      <c r="I6913" s="107" t="s">
        <v>8318</v>
      </c>
    </row>
    <row r="6914" spans="8:9" ht="15" x14ac:dyDescent="0.25">
      <c r="H6914" s="107" t="s">
        <v>8319</v>
      </c>
      <c r="I6914" s="107" t="s">
        <v>16343</v>
      </c>
    </row>
    <row r="6915" spans="8:9" ht="15" x14ac:dyDescent="0.25">
      <c r="H6915" s="107" t="s">
        <v>8320</v>
      </c>
      <c r="I6915" s="107" t="s">
        <v>8321</v>
      </c>
    </row>
    <row r="6916" spans="8:9" ht="15" x14ac:dyDescent="0.25">
      <c r="H6916" s="107" t="s">
        <v>8322</v>
      </c>
      <c r="I6916" s="107" t="s">
        <v>8323</v>
      </c>
    </row>
    <row r="6917" spans="8:9" ht="15" x14ac:dyDescent="0.25">
      <c r="H6917" s="107" t="s">
        <v>8324</v>
      </c>
      <c r="I6917" s="107" t="s">
        <v>8325</v>
      </c>
    </row>
    <row r="6918" spans="8:9" ht="15" x14ac:dyDescent="0.25">
      <c r="H6918" s="107" t="s">
        <v>8326</v>
      </c>
      <c r="I6918" s="107" t="s">
        <v>8327</v>
      </c>
    </row>
    <row r="6919" spans="8:9" ht="15" x14ac:dyDescent="0.25">
      <c r="H6919" s="107" t="s">
        <v>8328</v>
      </c>
      <c r="I6919" s="107" t="s">
        <v>8329</v>
      </c>
    </row>
    <row r="6920" spans="8:9" ht="15" x14ac:dyDescent="0.25">
      <c r="H6920" s="107" t="s">
        <v>8330</v>
      </c>
      <c r="I6920" s="107" t="s">
        <v>8331</v>
      </c>
    </row>
    <row r="6921" spans="8:9" ht="15" x14ac:dyDescent="0.25">
      <c r="H6921" s="107" t="s">
        <v>8332</v>
      </c>
      <c r="I6921" s="107" t="s">
        <v>16344</v>
      </c>
    </row>
    <row r="6922" spans="8:9" ht="15" x14ac:dyDescent="0.25">
      <c r="H6922" s="107" t="s">
        <v>8333</v>
      </c>
      <c r="I6922" s="107" t="s">
        <v>16345</v>
      </c>
    </row>
    <row r="6923" spans="8:9" ht="15" x14ac:dyDescent="0.25">
      <c r="H6923" s="107" t="s">
        <v>8334</v>
      </c>
      <c r="I6923" s="107" t="s">
        <v>8335</v>
      </c>
    </row>
    <row r="6924" spans="8:9" ht="15" x14ac:dyDescent="0.25">
      <c r="H6924" s="107" t="s">
        <v>8336</v>
      </c>
      <c r="I6924" s="107" t="s">
        <v>8337</v>
      </c>
    </row>
    <row r="6925" spans="8:9" ht="15" x14ac:dyDescent="0.25">
      <c r="H6925" s="107" t="s">
        <v>8338</v>
      </c>
      <c r="I6925" s="107" t="s">
        <v>8339</v>
      </c>
    </row>
    <row r="6926" spans="8:9" ht="15" x14ac:dyDescent="0.25">
      <c r="H6926" s="107" t="s">
        <v>8340</v>
      </c>
      <c r="I6926" s="107" t="s">
        <v>16346</v>
      </c>
    </row>
    <row r="6927" spans="8:9" ht="15" x14ac:dyDescent="0.25">
      <c r="H6927" s="107" t="s">
        <v>8341</v>
      </c>
      <c r="I6927" s="107" t="s">
        <v>16347</v>
      </c>
    </row>
    <row r="6928" spans="8:9" ht="15" x14ac:dyDescent="0.25">
      <c r="H6928" s="107" t="s">
        <v>8342</v>
      </c>
      <c r="I6928" s="107" t="s">
        <v>16348</v>
      </c>
    </row>
    <row r="6929" spans="8:9" ht="15" x14ac:dyDescent="0.25">
      <c r="H6929" s="107" t="s">
        <v>8343</v>
      </c>
      <c r="I6929" s="107" t="s">
        <v>16349</v>
      </c>
    </row>
    <row r="6930" spans="8:9" ht="15" x14ac:dyDescent="0.25">
      <c r="H6930" s="107" t="s">
        <v>8344</v>
      </c>
      <c r="I6930" s="107" t="s">
        <v>16350</v>
      </c>
    </row>
    <row r="6931" spans="8:9" ht="15" x14ac:dyDescent="0.25">
      <c r="H6931" s="107" t="s">
        <v>8345</v>
      </c>
      <c r="I6931" s="107" t="s">
        <v>16351</v>
      </c>
    </row>
    <row r="6932" spans="8:9" ht="15" x14ac:dyDescent="0.25">
      <c r="H6932" s="107" t="s">
        <v>8346</v>
      </c>
      <c r="I6932" s="107" t="s">
        <v>16352</v>
      </c>
    </row>
    <row r="6933" spans="8:9" ht="15" x14ac:dyDescent="0.25">
      <c r="H6933" s="107" t="s">
        <v>8347</v>
      </c>
      <c r="I6933" s="107" t="s">
        <v>16353</v>
      </c>
    </row>
    <row r="6934" spans="8:9" ht="15" x14ac:dyDescent="0.25">
      <c r="H6934" s="107" t="s">
        <v>8348</v>
      </c>
      <c r="I6934" s="107" t="s">
        <v>16354</v>
      </c>
    </row>
    <row r="6935" spans="8:9" ht="15" x14ac:dyDescent="0.25">
      <c r="H6935" s="107" t="s">
        <v>8349</v>
      </c>
      <c r="I6935" s="107" t="s">
        <v>16355</v>
      </c>
    </row>
    <row r="6936" spans="8:9" ht="15" x14ac:dyDescent="0.25">
      <c r="H6936" s="107" t="s">
        <v>8350</v>
      </c>
      <c r="I6936" s="107" t="s">
        <v>16356</v>
      </c>
    </row>
    <row r="6937" spans="8:9" ht="15" x14ac:dyDescent="0.25">
      <c r="H6937" s="107" t="s">
        <v>8351</v>
      </c>
      <c r="I6937" s="107" t="s">
        <v>6696</v>
      </c>
    </row>
    <row r="6938" spans="8:9" ht="15" x14ac:dyDescent="0.25">
      <c r="H6938" s="107" t="s">
        <v>8352</v>
      </c>
      <c r="I6938" s="107" t="s">
        <v>6696</v>
      </c>
    </row>
    <row r="6939" spans="8:9" ht="15" x14ac:dyDescent="0.25">
      <c r="H6939" s="107" t="s">
        <v>8353</v>
      </c>
      <c r="I6939" s="107" t="s">
        <v>6696</v>
      </c>
    </row>
    <row r="6940" spans="8:9" ht="15" x14ac:dyDescent="0.25">
      <c r="H6940" s="107" t="s">
        <v>8354</v>
      </c>
      <c r="I6940" s="107" t="s">
        <v>6696</v>
      </c>
    </row>
    <row r="6941" spans="8:9" ht="15" x14ac:dyDescent="0.25">
      <c r="H6941" s="107" t="s">
        <v>8355</v>
      </c>
      <c r="I6941" s="107" t="s">
        <v>6696</v>
      </c>
    </row>
    <row r="6942" spans="8:9" ht="15" x14ac:dyDescent="0.25">
      <c r="H6942" s="107" t="s">
        <v>8356</v>
      </c>
      <c r="I6942" s="107" t="s">
        <v>6696</v>
      </c>
    </row>
    <row r="6943" spans="8:9" ht="15" x14ac:dyDescent="0.25">
      <c r="H6943" s="107" t="s">
        <v>8357</v>
      </c>
      <c r="I6943" s="107" t="s">
        <v>16357</v>
      </c>
    </row>
    <row r="6944" spans="8:9" ht="15" x14ac:dyDescent="0.25">
      <c r="H6944" s="107" t="s">
        <v>8358</v>
      </c>
      <c r="I6944" s="107" t="s">
        <v>16358</v>
      </c>
    </row>
    <row r="6945" spans="8:9" ht="15" x14ac:dyDescent="0.25">
      <c r="H6945" s="107" t="s">
        <v>8359</v>
      </c>
      <c r="I6945" s="107" t="s">
        <v>16359</v>
      </c>
    </row>
    <row r="6946" spans="8:9" ht="15" x14ac:dyDescent="0.25">
      <c r="H6946" s="107" t="s">
        <v>8360</v>
      </c>
      <c r="I6946" s="107" t="s">
        <v>16360</v>
      </c>
    </row>
    <row r="6947" spans="8:9" ht="15" x14ac:dyDescent="0.25">
      <c r="H6947" s="107" t="s">
        <v>8361</v>
      </c>
      <c r="I6947" s="107" t="s">
        <v>16361</v>
      </c>
    </row>
    <row r="6948" spans="8:9" ht="15" x14ac:dyDescent="0.25">
      <c r="H6948" s="107" t="s">
        <v>8362</v>
      </c>
      <c r="I6948" s="107" t="s">
        <v>16362</v>
      </c>
    </row>
    <row r="6949" spans="8:9" ht="15" x14ac:dyDescent="0.25">
      <c r="H6949" s="107" t="s">
        <v>8363</v>
      </c>
      <c r="I6949" s="107" t="s">
        <v>13039</v>
      </c>
    </row>
    <row r="6950" spans="8:9" ht="15" x14ac:dyDescent="0.25">
      <c r="H6950" s="107" t="s">
        <v>8364</v>
      </c>
      <c r="I6950" s="107" t="s">
        <v>13039</v>
      </c>
    </row>
    <row r="6951" spans="8:9" ht="15" x14ac:dyDescent="0.25">
      <c r="H6951" s="107" t="s">
        <v>8365</v>
      </c>
      <c r="I6951" s="107" t="s">
        <v>13039</v>
      </c>
    </row>
    <row r="6952" spans="8:9" ht="15" x14ac:dyDescent="0.25">
      <c r="H6952" s="107" t="s">
        <v>8366</v>
      </c>
      <c r="I6952" s="107" t="s">
        <v>13039</v>
      </c>
    </row>
    <row r="6953" spans="8:9" ht="15" x14ac:dyDescent="0.25">
      <c r="H6953" s="107" t="s">
        <v>8367</v>
      </c>
      <c r="I6953" s="107" t="s">
        <v>13039</v>
      </c>
    </row>
    <row r="6954" spans="8:9" ht="15" x14ac:dyDescent="0.25">
      <c r="H6954" s="107" t="s">
        <v>8368</v>
      </c>
      <c r="I6954" s="107" t="s">
        <v>13039</v>
      </c>
    </row>
    <row r="6955" spans="8:9" ht="15" x14ac:dyDescent="0.25">
      <c r="H6955" s="107" t="s">
        <v>8369</v>
      </c>
      <c r="I6955" s="107" t="s">
        <v>13039</v>
      </c>
    </row>
    <row r="6956" spans="8:9" ht="15" x14ac:dyDescent="0.25">
      <c r="H6956" s="107" t="s">
        <v>8370</v>
      </c>
      <c r="I6956" s="107" t="s">
        <v>13039</v>
      </c>
    </row>
    <row r="6957" spans="8:9" ht="15" x14ac:dyDescent="0.25">
      <c r="H6957" s="107" t="s">
        <v>8371</v>
      </c>
      <c r="I6957" s="107" t="s">
        <v>13039</v>
      </c>
    </row>
    <row r="6958" spans="8:9" ht="15" x14ac:dyDescent="0.25">
      <c r="H6958" s="107" t="s">
        <v>8372</v>
      </c>
      <c r="I6958" s="107" t="s">
        <v>13039</v>
      </c>
    </row>
    <row r="6959" spans="8:9" ht="15" x14ac:dyDescent="0.25">
      <c r="H6959" s="107" t="s">
        <v>8373</v>
      </c>
      <c r="I6959" s="107" t="s">
        <v>8374</v>
      </c>
    </row>
    <row r="6960" spans="8:9" ht="15" x14ac:dyDescent="0.25">
      <c r="H6960" s="107" t="s">
        <v>8375</v>
      </c>
      <c r="I6960" s="107" t="s">
        <v>8376</v>
      </c>
    </row>
    <row r="6961" spans="8:9" ht="15" x14ac:dyDescent="0.25">
      <c r="H6961" s="107" t="s">
        <v>8377</v>
      </c>
      <c r="I6961" s="107" t="s">
        <v>8378</v>
      </c>
    </row>
    <row r="6962" spans="8:9" ht="15" x14ac:dyDescent="0.25">
      <c r="H6962" s="107" t="s">
        <v>8379</v>
      </c>
      <c r="I6962" s="107" t="s">
        <v>8380</v>
      </c>
    </row>
    <row r="6963" spans="8:9" ht="15" x14ac:dyDescent="0.25">
      <c r="H6963" s="107" t="s">
        <v>8381</v>
      </c>
      <c r="I6963" s="107" t="s">
        <v>8382</v>
      </c>
    </row>
    <row r="6964" spans="8:9" ht="15" x14ac:dyDescent="0.25">
      <c r="H6964" s="107" t="s">
        <v>8383</v>
      </c>
      <c r="I6964" s="107" t="s">
        <v>8384</v>
      </c>
    </row>
    <row r="6965" spans="8:9" ht="15" x14ac:dyDescent="0.25">
      <c r="H6965" s="107" t="s">
        <v>8385</v>
      </c>
      <c r="I6965" s="107" t="s">
        <v>8386</v>
      </c>
    </row>
    <row r="6966" spans="8:9" ht="15" x14ac:dyDescent="0.25">
      <c r="H6966" s="107" t="s">
        <v>8387</v>
      </c>
      <c r="I6966" s="107" t="s">
        <v>8388</v>
      </c>
    </row>
    <row r="6967" spans="8:9" ht="15" x14ac:dyDescent="0.25">
      <c r="H6967" s="107" t="s">
        <v>8389</v>
      </c>
      <c r="I6967" s="107" t="s">
        <v>8390</v>
      </c>
    </row>
    <row r="6968" spans="8:9" ht="15" x14ac:dyDescent="0.25">
      <c r="H6968" s="107" t="s">
        <v>8391</v>
      </c>
      <c r="I6968" s="107" t="s">
        <v>8392</v>
      </c>
    </row>
    <row r="6969" spans="8:9" ht="15" x14ac:dyDescent="0.25">
      <c r="H6969" s="107" t="s">
        <v>8393</v>
      </c>
      <c r="I6969" s="107" t="s">
        <v>8394</v>
      </c>
    </row>
    <row r="6970" spans="8:9" ht="15" x14ac:dyDescent="0.25">
      <c r="H6970" s="107" t="s">
        <v>8395</v>
      </c>
      <c r="I6970" s="107" t="s">
        <v>6696</v>
      </c>
    </row>
    <row r="6971" spans="8:9" ht="15" x14ac:dyDescent="0.25">
      <c r="H6971" s="107" t="s">
        <v>8396</v>
      </c>
      <c r="I6971" s="107" t="s">
        <v>8397</v>
      </c>
    </row>
    <row r="6972" spans="8:9" ht="15" x14ac:dyDescent="0.25">
      <c r="H6972" s="107" t="s">
        <v>8398</v>
      </c>
      <c r="I6972" s="107" t="s">
        <v>8399</v>
      </c>
    </row>
    <row r="6973" spans="8:9" ht="15" x14ac:dyDescent="0.25">
      <c r="H6973" s="107" t="s">
        <v>8400</v>
      </c>
      <c r="I6973" s="107" t="s">
        <v>16363</v>
      </c>
    </row>
    <row r="6974" spans="8:9" ht="15" x14ac:dyDescent="0.25">
      <c r="H6974" s="107" t="s">
        <v>8401</v>
      </c>
      <c r="I6974" s="107" t="s">
        <v>8402</v>
      </c>
    </row>
    <row r="6975" spans="8:9" ht="15" x14ac:dyDescent="0.25">
      <c r="H6975" s="107" t="s">
        <v>8403</v>
      </c>
      <c r="I6975" s="107" t="s">
        <v>8404</v>
      </c>
    </row>
    <row r="6976" spans="8:9" ht="15" x14ac:dyDescent="0.25">
      <c r="H6976" s="107" t="s">
        <v>8405</v>
      </c>
      <c r="I6976" s="107" t="s">
        <v>16364</v>
      </c>
    </row>
    <row r="6977" spans="8:9" ht="15" x14ac:dyDescent="0.25">
      <c r="H6977" s="107" t="s">
        <v>8406</v>
      </c>
      <c r="I6977" s="107" t="s">
        <v>8407</v>
      </c>
    </row>
    <row r="6978" spans="8:9" ht="15" x14ac:dyDescent="0.25">
      <c r="H6978" s="107" t="s">
        <v>8408</v>
      </c>
      <c r="I6978" s="107" t="s">
        <v>8409</v>
      </c>
    </row>
    <row r="6979" spans="8:9" ht="15" x14ac:dyDescent="0.25">
      <c r="H6979" s="107" t="s">
        <v>8410</v>
      </c>
      <c r="I6979" s="107" t="s">
        <v>8411</v>
      </c>
    </row>
    <row r="6980" spans="8:9" ht="15" x14ac:dyDescent="0.25">
      <c r="H6980" s="107" t="s">
        <v>8412</v>
      </c>
      <c r="I6980" s="107" t="s">
        <v>8413</v>
      </c>
    </row>
    <row r="6981" spans="8:9" ht="15" x14ac:dyDescent="0.25">
      <c r="H6981" s="107" t="s">
        <v>8414</v>
      </c>
      <c r="I6981" s="107" t="s">
        <v>8415</v>
      </c>
    </row>
    <row r="6982" spans="8:9" ht="15" x14ac:dyDescent="0.25">
      <c r="H6982" s="107" t="s">
        <v>8416</v>
      </c>
      <c r="I6982" s="107" t="s">
        <v>8417</v>
      </c>
    </row>
    <row r="6983" spans="8:9" ht="15" x14ac:dyDescent="0.25">
      <c r="H6983" s="107" t="s">
        <v>8418</v>
      </c>
      <c r="I6983" s="107" t="s">
        <v>16365</v>
      </c>
    </row>
    <row r="6984" spans="8:9" ht="15" x14ac:dyDescent="0.25">
      <c r="H6984" s="107" t="s">
        <v>8419</v>
      </c>
      <c r="I6984" s="107" t="s">
        <v>16366</v>
      </c>
    </row>
    <row r="6985" spans="8:9" ht="15" x14ac:dyDescent="0.25">
      <c r="H6985" s="107" t="s">
        <v>8420</v>
      </c>
      <c r="I6985" s="107" t="s">
        <v>16367</v>
      </c>
    </row>
    <row r="6986" spans="8:9" ht="15" x14ac:dyDescent="0.25">
      <c r="H6986" s="107" t="s">
        <v>8421</v>
      </c>
      <c r="I6986" s="107" t="s">
        <v>16368</v>
      </c>
    </row>
    <row r="6987" spans="8:9" ht="15" x14ac:dyDescent="0.25">
      <c r="H6987" s="107" t="s">
        <v>8422</v>
      </c>
      <c r="I6987" s="107" t="s">
        <v>16369</v>
      </c>
    </row>
    <row r="6988" spans="8:9" ht="15" x14ac:dyDescent="0.25">
      <c r="H6988" s="107" t="s">
        <v>8423</v>
      </c>
      <c r="I6988" s="107" t="s">
        <v>16370</v>
      </c>
    </row>
    <row r="6989" spans="8:9" ht="15" x14ac:dyDescent="0.25">
      <c r="H6989" s="107" t="s">
        <v>8424</v>
      </c>
      <c r="I6989" s="107" t="s">
        <v>16371</v>
      </c>
    </row>
    <row r="6990" spans="8:9" ht="15" x14ac:dyDescent="0.25">
      <c r="H6990" s="107" t="s">
        <v>8425</v>
      </c>
      <c r="I6990" s="107" t="s">
        <v>16372</v>
      </c>
    </row>
    <row r="6991" spans="8:9" ht="15" x14ac:dyDescent="0.25">
      <c r="H6991" s="107" t="s">
        <v>8426</v>
      </c>
      <c r="I6991" s="107" t="s">
        <v>16373</v>
      </c>
    </row>
    <row r="6992" spans="8:9" ht="15" x14ac:dyDescent="0.25">
      <c r="H6992" s="107" t="s">
        <v>8427</v>
      </c>
      <c r="I6992" s="107" t="s">
        <v>16374</v>
      </c>
    </row>
    <row r="6993" spans="8:9" ht="15" x14ac:dyDescent="0.25">
      <c r="H6993" s="107" t="s">
        <v>8428</v>
      </c>
      <c r="I6993" s="107" t="s">
        <v>16375</v>
      </c>
    </row>
    <row r="6994" spans="8:9" ht="15" x14ac:dyDescent="0.25">
      <c r="H6994" s="107" t="s">
        <v>8429</v>
      </c>
      <c r="I6994" s="107" t="s">
        <v>8430</v>
      </c>
    </row>
    <row r="6995" spans="8:9" ht="15" x14ac:dyDescent="0.25">
      <c r="H6995" s="107" t="s">
        <v>8431</v>
      </c>
      <c r="I6995" s="107" t="s">
        <v>8432</v>
      </c>
    </row>
    <row r="6996" spans="8:9" ht="15" x14ac:dyDescent="0.25">
      <c r="H6996" s="107" t="s">
        <v>8433</v>
      </c>
      <c r="I6996" s="107" t="s">
        <v>16376</v>
      </c>
    </row>
    <row r="6997" spans="8:9" ht="15" x14ac:dyDescent="0.25">
      <c r="H6997" s="107" t="s">
        <v>8434</v>
      </c>
      <c r="I6997" s="107" t="s">
        <v>8435</v>
      </c>
    </row>
    <row r="6998" spans="8:9" ht="15" x14ac:dyDescent="0.25">
      <c r="H6998" s="107" t="s">
        <v>8436</v>
      </c>
      <c r="I6998" s="107" t="s">
        <v>6696</v>
      </c>
    </row>
    <row r="6999" spans="8:9" ht="15" x14ac:dyDescent="0.25">
      <c r="H6999" s="107" t="s">
        <v>8437</v>
      </c>
      <c r="I6999" s="107" t="s">
        <v>6696</v>
      </c>
    </row>
    <row r="7000" spans="8:9" ht="15" x14ac:dyDescent="0.25">
      <c r="H7000" s="107" t="s">
        <v>8438</v>
      </c>
      <c r="I7000" s="107" t="s">
        <v>6696</v>
      </c>
    </row>
    <row r="7001" spans="8:9" ht="15" x14ac:dyDescent="0.25">
      <c r="H7001" s="107" t="s">
        <v>8439</v>
      </c>
      <c r="I7001" s="107" t="s">
        <v>6696</v>
      </c>
    </row>
    <row r="7002" spans="8:9" ht="15" x14ac:dyDescent="0.25">
      <c r="H7002" s="107" t="s">
        <v>8440</v>
      </c>
      <c r="I7002" s="107" t="s">
        <v>6696</v>
      </c>
    </row>
    <row r="7003" spans="8:9" ht="15" x14ac:dyDescent="0.25">
      <c r="H7003" s="107" t="s">
        <v>8441</v>
      </c>
      <c r="I7003" s="107" t="s">
        <v>6696</v>
      </c>
    </row>
    <row r="7004" spans="8:9" ht="15" x14ac:dyDescent="0.25">
      <c r="H7004" s="107" t="s">
        <v>8442</v>
      </c>
      <c r="I7004" s="107" t="s">
        <v>6696</v>
      </c>
    </row>
    <row r="7005" spans="8:9" ht="15" x14ac:dyDescent="0.25">
      <c r="H7005" s="107" t="s">
        <v>8443</v>
      </c>
      <c r="I7005" s="107" t="s">
        <v>6696</v>
      </c>
    </row>
    <row r="7006" spans="8:9" ht="15" x14ac:dyDescent="0.25">
      <c r="H7006" s="107" t="s">
        <v>8444</v>
      </c>
      <c r="I7006" s="107" t="s">
        <v>6696</v>
      </c>
    </row>
    <row r="7007" spans="8:9" ht="15" x14ac:dyDescent="0.25">
      <c r="H7007" s="107" t="s">
        <v>8445</v>
      </c>
      <c r="I7007" s="107" t="s">
        <v>6696</v>
      </c>
    </row>
    <row r="7008" spans="8:9" ht="15" x14ac:dyDescent="0.25">
      <c r="H7008" s="107" t="s">
        <v>23288</v>
      </c>
      <c r="I7008" s="107" t="s">
        <v>23289</v>
      </c>
    </row>
    <row r="7009" spans="8:9" ht="15" x14ac:dyDescent="0.25">
      <c r="H7009" s="107" t="s">
        <v>8446</v>
      </c>
      <c r="I7009" s="107" t="s">
        <v>16377</v>
      </c>
    </row>
    <row r="7010" spans="8:9" ht="15" x14ac:dyDescent="0.25">
      <c r="H7010" s="107" t="s">
        <v>8447</v>
      </c>
      <c r="I7010" s="107" t="s">
        <v>16378</v>
      </c>
    </row>
    <row r="7011" spans="8:9" ht="15" x14ac:dyDescent="0.25">
      <c r="H7011" s="107" t="s">
        <v>8448</v>
      </c>
      <c r="I7011" s="107" t="s">
        <v>16379</v>
      </c>
    </row>
    <row r="7012" spans="8:9" ht="15" x14ac:dyDescent="0.25">
      <c r="H7012" s="107" t="s">
        <v>8449</v>
      </c>
      <c r="I7012" s="107" t="s">
        <v>16380</v>
      </c>
    </row>
    <row r="7013" spans="8:9" ht="15" x14ac:dyDescent="0.25">
      <c r="H7013" s="107" t="s">
        <v>24345</v>
      </c>
      <c r="I7013" s="107" t="s">
        <v>24346</v>
      </c>
    </row>
    <row r="7014" spans="8:9" ht="15" x14ac:dyDescent="0.25">
      <c r="H7014" s="107" t="s">
        <v>8450</v>
      </c>
      <c r="I7014" s="107" t="s">
        <v>23290</v>
      </c>
    </row>
    <row r="7015" spans="8:9" ht="15" x14ac:dyDescent="0.25">
      <c r="H7015" s="107" t="s">
        <v>8451</v>
      </c>
      <c r="I7015" s="107" t="s">
        <v>16381</v>
      </c>
    </row>
    <row r="7016" spans="8:9" ht="15" x14ac:dyDescent="0.25">
      <c r="H7016" s="107" t="s">
        <v>8452</v>
      </c>
      <c r="I7016" s="107" t="s">
        <v>16382</v>
      </c>
    </row>
    <row r="7017" spans="8:9" ht="15" x14ac:dyDescent="0.25">
      <c r="H7017" s="107" t="s">
        <v>8453</v>
      </c>
      <c r="I7017" s="107" t="s">
        <v>23291</v>
      </c>
    </row>
    <row r="7018" spans="8:9" ht="15" x14ac:dyDescent="0.25">
      <c r="H7018" s="107" t="s">
        <v>8454</v>
      </c>
      <c r="I7018" s="107" t="s">
        <v>16383</v>
      </c>
    </row>
    <row r="7019" spans="8:9" ht="15" x14ac:dyDescent="0.25">
      <c r="H7019" s="107" t="s">
        <v>8455</v>
      </c>
      <c r="I7019" s="107" t="s">
        <v>16384</v>
      </c>
    </row>
    <row r="7020" spans="8:9" ht="15" x14ac:dyDescent="0.25">
      <c r="H7020" s="107" t="s">
        <v>8456</v>
      </c>
      <c r="I7020" s="107" t="s">
        <v>16385</v>
      </c>
    </row>
    <row r="7021" spans="8:9" ht="15" x14ac:dyDescent="0.25">
      <c r="H7021" s="107" t="s">
        <v>8457</v>
      </c>
      <c r="I7021" s="107" t="s">
        <v>16386</v>
      </c>
    </row>
    <row r="7022" spans="8:9" ht="15" x14ac:dyDescent="0.25">
      <c r="H7022" s="107" t="s">
        <v>8458</v>
      </c>
      <c r="I7022" s="107" t="s">
        <v>16387</v>
      </c>
    </row>
    <row r="7023" spans="8:9" ht="15" x14ac:dyDescent="0.25">
      <c r="H7023" s="107" t="s">
        <v>8459</v>
      </c>
      <c r="I7023" s="107" t="s">
        <v>16388</v>
      </c>
    </row>
    <row r="7024" spans="8:9" ht="15" x14ac:dyDescent="0.25">
      <c r="H7024" s="107" t="s">
        <v>8460</v>
      </c>
      <c r="I7024" s="107" t="s">
        <v>16389</v>
      </c>
    </row>
    <row r="7025" spans="8:9" ht="15" x14ac:dyDescent="0.25">
      <c r="H7025" s="107" t="s">
        <v>8461</v>
      </c>
      <c r="I7025" s="107" t="s">
        <v>16390</v>
      </c>
    </row>
    <row r="7026" spans="8:9" ht="15" x14ac:dyDescent="0.25">
      <c r="H7026" s="107" t="s">
        <v>16391</v>
      </c>
      <c r="I7026" s="107" t="s">
        <v>16392</v>
      </c>
    </row>
    <row r="7027" spans="8:9" ht="15" x14ac:dyDescent="0.25">
      <c r="H7027" s="107" t="s">
        <v>16393</v>
      </c>
      <c r="I7027" s="107" t="s">
        <v>16394</v>
      </c>
    </row>
    <row r="7028" spans="8:9" ht="15" x14ac:dyDescent="0.25">
      <c r="H7028" s="107" t="s">
        <v>24347</v>
      </c>
      <c r="I7028" s="107" t="s">
        <v>24348</v>
      </c>
    </row>
    <row r="7029" spans="8:9" ht="15" x14ac:dyDescent="0.25">
      <c r="H7029" s="107" t="s">
        <v>24349</v>
      </c>
      <c r="I7029" s="107" t="s">
        <v>24350</v>
      </c>
    </row>
    <row r="7030" spans="8:9" ht="15" x14ac:dyDescent="0.25">
      <c r="H7030" s="107" t="s">
        <v>8462</v>
      </c>
      <c r="I7030" s="107" t="s">
        <v>16395</v>
      </c>
    </row>
    <row r="7031" spans="8:9" ht="15" x14ac:dyDescent="0.25">
      <c r="H7031" s="107" t="s">
        <v>8463</v>
      </c>
      <c r="I7031" s="107" t="s">
        <v>16396</v>
      </c>
    </row>
    <row r="7032" spans="8:9" ht="15" x14ac:dyDescent="0.25">
      <c r="H7032" s="107" t="s">
        <v>8464</v>
      </c>
      <c r="I7032" s="107" t="s">
        <v>16383</v>
      </c>
    </row>
    <row r="7033" spans="8:9" ht="15" x14ac:dyDescent="0.25">
      <c r="H7033" s="107" t="s">
        <v>8465</v>
      </c>
      <c r="I7033" s="107" t="s">
        <v>16397</v>
      </c>
    </row>
    <row r="7034" spans="8:9" ht="15" x14ac:dyDescent="0.25">
      <c r="H7034" s="107" t="s">
        <v>16398</v>
      </c>
      <c r="I7034" s="107" t="s">
        <v>16399</v>
      </c>
    </row>
    <row r="7035" spans="8:9" ht="15" x14ac:dyDescent="0.25">
      <c r="H7035" s="107" t="s">
        <v>16400</v>
      </c>
      <c r="I7035" s="107" t="s">
        <v>16401</v>
      </c>
    </row>
    <row r="7036" spans="8:9" ht="15" x14ac:dyDescent="0.25">
      <c r="H7036" s="107" t="s">
        <v>16402</v>
      </c>
      <c r="I7036" s="107" t="s">
        <v>16403</v>
      </c>
    </row>
    <row r="7037" spans="8:9" ht="15" x14ac:dyDescent="0.25">
      <c r="H7037" s="107" t="s">
        <v>16404</v>
      </c>
      <c r="I7037" s="107" t="s">
        <v>16405</v>
      </c>
    </row>
    <row r="7038" spans="8:9" ht="15" x14ac:dyDescent="0.25">
      <c r="H7038" s="107" t="s">
        <v>16406</v>
      </c>
      <c r="I7038" s="107" t="s">
        <v>16407</v>
      </c>
    </row>
    <row r="7039" spans="8:9" ht="15" x14ac:dyDescent="0.25">
      <c r="H7039" s="107" t="s">
        <v>16408</v>
      </c>
      <c r="I7039" s="107" t="s">
        <v>16409</v>
      </c>
    </row>
    <row r="7040" spans="8:9" ht="15" x14ac:dyDescent="0.25">
      <c r="H7040" s="107" t="s">
        <v>16410</v>
      </c>
      <c r="I7040" s="107" t="s">
        <v>16411</v>
      </c>
    </row>
    <row r="7041" spans="8:9" ht="15" x14ac:dyDescent="0.25">
      <c r="H7041" s="107" t="s">
        <v>16412</v>
      </c>
      <c r="I7041" s="107" t="s">
        <v>16413</v>
      </c>
    </row>
    <row r="7042" spans="8:9" ht="15" x14ac:dyDescent="0.25">
      <c r="H7042" s="107" t="s">
        <v>16414</v>
      </c>
      <c r="I7042" s="107" t="s">
        <v>16415</v>
      </c>
    </row>
    <row r="7043" spans="8:9" ht="15" x14ac:dyDescent="0.25">
      <c r="H7043" s="107" t="s">
        <v>16416</v>
      </c>
      <c r="I7043" s="107" t="s">
        <v>16417</v>
      </c>
    </row>
    <row r="7044" spans="8:9" ht="15" x14ac:dyDescent="0.25">
      <c r="H7044" s="107" t="s">
        <v>16418</v>
      </c>
      <c r="I7044" s="107" t="s">
        <v>16419</v>
      </c>
    </row>
    <row r="7045" spans="8:9" ht="15" x14ac:dyDescent="0.25">
      <c r="H7045" s="107" t="s">
        <v>16420</v>
      </c>
      <c r="I7045" s="107" t="s">
        <v>16421</v>
      </c>
    </row>
    <row r="7046" spans="8:9" ht="15" x14ac:dyDescent="0.25">
      <c r="H7046" s="107" t="s">
        <v>16422</v>
      </c>
      <c r="I7046" s="107" t="s">
        <v>16423</v>
      </c>
    </row>
    <row r="7047" spans="8:9" ht="15" x14ac:dyDescent="0.25">
      <c r="H7047" s="107" t="s">
        <v>16424</v>
      </c>
      <c r="I7047" s="107" t="s">
        <v>16425</v>
      </c>
    </row>
    <row r="7048" spans="8:9" ht="15" x14ac:dyDescent="0.25">
      <c r="H7048" s="107" t="s">
        <v>16426</v>
      </c>
      <c r="I7048" s="107" t="s">
        <v>16427</v>
      </c>
    </row>
    <row r="7049" spans="8:9" ht="15" x14ac:dyDescent="0.25">
      <c r="H7049" s="107" t="s">
        <v>16428</v>
      </c>
      <c r="I7049" s="107" t="s">
        <v>16429</v>
      </c>
    </row>
    <row r="7050" spans="8:9" ht="15" x14ac:dyDescent="0.25">
      <c r="H7050" s="107" t="s">
        <v>16430</v>
      </c>
      <c r="I7050" s="107" t="s">
        <v>16431</v>
      </c>
    </row>
    <row r="7051" spans="8:9" ht="15" x14ac:dyDescent="0.25">
      <c r="H7051" s="107" t="s">
        <v>16432</v>
      </c>
      <c r="I7051" s="107" t="s">
        <v>16433</v>
      </c>
    </row>
    <row r="7052" spans="8:9" ht="15" x14ac:dyDescent="0.25">
      <c r="H7052" s="107" t="s">
        <v>16434</v>
      </c>
      <c r="I7052" s="107" t="s">
        <v>16435</v>
      </c>
    </row>
    <row r="7053" spans="8:9" ht="15" x14ac:dyDescent="0.25">
      <c r="H7053" s="107" t="s">
        <v>16436</v>
      </c>
      <c r="I7053" s="107" t="s">
        <v>16437</v>
      </c>
    </row>
    <row r="7054" spans="8:9" ht="15" x14ac:dyDescent="0.25">
      <c r="H7054" s="107" t="s">
        <v>23292</v>
      </c>
      <c r="I7054" s="107" t="s">
        <v>23293</v>
      </c>
    </row>
    <row r="7055" spans="8:9" ht="15" x14ac:dyDescent="0.25">
      <c r="H7055" s="107" t="s">
        <v>23294</v>
      </c>
      <c r="I7055" s="107" t="s">
        <v>23295</v>
      </c>
    </row>
    <row r="7056" spans="8:9" ht="15" x14ac:dyDescent="0.25">
      <c r="H7056" s="107" t="s">
        <v>16438</v>
      </c>
      <c r="I7056" s="107" t="s">
        <v>16439</v>
      </c>
    </row>
    <row r="7057" spans="8:9" ht="15" x14ac:dyDescent="0.25">
      <c r="H7057" s="107" t="s">
        <v>16440</v>
      </c>
      <c r="I7057" s="107" t="s">
        <v>16441</v>
      </c>
    </row>
    <row r="7058" spans="8:9" ht="15" x14ac:dyDescent="0.25">
      <c r="H7058" s="107" t="s">
        <v>16442</v>
      </c>
      <c r="I7058" s="107" t="s">
        <v>16443</v>
      </c>
    </row>
    <row r="7059" spans="8:9" ht="15" x14ac:dyDescent="0.25">
      <c r="H7059" s="107" t="s">
        <v>16444</v>
      </c>
      <c r="I7059" s="107" t="s">
        <v>16445</v>
      </c>
    </row>
    <row r="7060" spans="8:9" ht="15" x14ac:dyDescent="0.25">
      <c r="H7060" s="107" t="s">
        <v>16446</v>
      </c>
      <c r="I7060" s="107" t="s">
        <v>16447</v>
      </c>
    </row>
    <row r="7061" spans="8:9" ht="15" x14ac:dyDescent="0.25">
      <c r="H7061" s="107" t="s">
        <v>16448</v>
      </c>
      <c r="I7061" s="107" t="s">
        <v>16449</v>
      </c>
    </row>
    <row r="7062" spans="8:9" ht="15" x14ac:dyDescent="0.25">
      <c r="H7062" s="107" t="s">
        <v>16450</v>
      </c>
      <c r="I7062" s="107" t="s">
        <v>16451</v>
      </c>
    </row>
    <row r="7063" spans="8:9" ht="15" x14ac:dyDescent="0.25">
      <c r="H7063" s="107" t="s">
        <v>16452</v>
      </c>
      <c r="I7063" s="107" t="s">
        <v>16453</v>
      </c>
    </row>
    <row r="7064" spans="8:9" ht="15" x14ac:dyDescent="0.25">
      <c r="H7064" s="107" t="s">
        <v>16454</v>
      </c>
      <c r="I7064" s="107" t="s">
        <v>16455</v>
      </c>
    </row>
    <row r="7065" spans="8:9" ht="15" x14ac:dyDescent="0.25">
      <c r="H7065" s="107" t="s">
        <v>8466</v>
      </c>
      <c r="I7065" s="107" t="s">
        <v>16456</v>
      </c>
    </row>
    <row r="7066" spans="8:9" ht="15" x14ac:dyDescent="0.25">
      <c r="H7066" s="107" t="s">
        <v>8467</v>
      </c>
      <c r="I7066" s="107" t="s">
        <v>16457</v>
      </c>
    </row>
    <row r="7067" spans="8:9" ht="15" x14ac:dyDescent="0.25">
      <c r="H7067" s="107" t="s">
        <v>8468</v>
      </c>
      <c r="I7067" s="107" t="s">
        <v>16458</v>
      </c>
    </row>
    <row r="7068" spans="8:9" ht="15" x14ac:dyDescent="0.25">
      <c r="H7068" s="107" t="s">
        <v>8469</v>
      </c>
      <c r="I7068" s="107" t="s">
        <v>16459</v>
      </c>
    </row>
    <row r="7069" spans="8:9" ht="15" x14ac:dyDescent="0.25">
      <c r="H7069" s="107" t="s">
        <v>8470</v>
      </c>
      <c r="I7069" s="107" t="s">
        <v>16460</v>
      </c>
    </row>
    <row r="7070" spans="8:9" ht="15" x14ac:dyDescent="0.25">
      <c r="H7070" s="107" t="s">
        <v>8471</v>
      </c>
      <c r="I7070" s="107" t="s">
        <v>16461</v>
      </c>
    </row>
    <row r="7071" spans="8:9" ht="15" x14ac:dyDescent="0.25">
      <c r="H7071" s="107" t="s">
        <v>8472</v>
      </c>
      <c r="I7071" s="107" t="s">
        <v>16462</v>
      </c>
    </row>
    <row r="7072" spans="8:9" ht="15" x14ac:dyDescent="0.25">
      <c r="H7072" s="107" t="s">
        <v>8473</v>
      </c>
      <c r="I7072" s="107" t="s">
        <v>16463</v>
      </c>
    </row>
    <row r="7073" spans="8:9" ht="15" x14ac:dyDescent="0.25">
      <c r="H7073" s="107" t="s">
        <v>8474</v>
      </c>
      <c r="I7073" s="107" t="s">
        <v>23296</v>
      </c>
    </row>
    <row r="7074" spans="8:9" ht="15" x14ac:dyDescent="0.25">
      <c r="H7074" s="107" t="s">
        <v>8475</v>
      </c>
      <c r="I7074" s="107" t="s">
        <v>16464</v>
      </c>
    </row>
    <row r="7075" spans="8:9" ht="15" x14ac:dyDescent="0.25">
      <c r="H7075" s="107" t="s">
        <v>8476</v>
      </c>
      <c r="I7075" s="107" t="s">
        <v>16457</v>
      </c>
    </row>
    <row r="7076" spans="8:9" ht="15" x14ac:dyDescent="0.25">
      <c r="H7076" s="107" t="s">
        <v>8477</v>
      </c>
      <c r="I7076" s="107" t="s">
        <v>16458</v>
      </c>
    </row>
    <row r="7077" spans="8:9" ht="15" x14ac:dyDescent="0.25">
      <c r="H7077" s="107" t="s">
        <v>8478</v>
      </c>
      <c r="I7077" s="107" t="s">
        <v>16465</v>
      </c>
    </row>
    <row r="7078" spans="8:9" ht="15" x14ac:dyDescent="0.25">
      <c r="H7078" s="107" t="s">
        <v>8479</v>
      </c>
      <c r="I7078" s="107" t="s">
        <v>16459</v>
      </c>
    </row>
    <row r="7079" spans="8:9" ht="15" x14ac:dyDescent="0.25">
      <c r="H7079" s="107" t="s">
        <v>8480</v>
      </c>
      <c r="I7079" s="107" t="s">
        <v>16460</v>
      </c>
    </row>
    <row r="7080" spans="8:9" ht="15" x14ac:dyDescent="0.25">
      <c r="H7080" s="107" t="s">
        <v>8481</v>
      </c>
      <c r="I7080" s="107" t="s">
        <v>16466</v>
      </c>
    </row>
    <row r="7081" spans="8:9" ht="15" x14ac:dyDescent="0.25">
      <c r="H7081" s="107" t="s">
        <v>8482</v>
      </c>
      <c r="I7081" s="107" t="s">
        <v>16467</v>
      </c>
    </row>
    <row r="7082" spans="8:9" ht="15" x14ac:dyDescent="0.25">
      <c r="H7082" s="107" t="s">
        <v>8483</v>
      </c>
      <c r="I7082" s="107" t="s">
        <v>16468</v>
      </c>
    </row>
    <row r="7083" spans="8:9" ht="15" x14ac:dyDescent="0.25">
      <c r="H7083" s="107" t="s">
        <v>8484</v>
      </c>
      <c r="I7083" s="107" t="s">
        <v>16469</v>
      </c>
    </row>
    <row r="7084" spans="8:9" ht="15" x14ac:dyDescent="0.25">
      <c r="H7084" s="107" t="s">
        <v>8485</v>
      </c>
      <c r="I7084" s="107" t="s">
        <v>16470</v>
      </c>
    </row>
    <row r="7085" spans="8:9" ht="15" x14ac:dyDescent="0.25">
      <c r="H7085" s="107" t="s">
        <v>8486</v>
      </c>
      <c r="I7085" s="107" t="s">
        <v>16471</v>
      </c>
    </row>
    <row r="7086" spans="8:9" ht="15" x14ac:dyDescent="0.25">
      <c r="H7086" s="107" t="s">
        <v>8487</v>
      </c>
      <c r="I7086" s="107" t="s">
        <v>16472</v>
      </c>
    </row>
    <row r="7087" spans="8:9" ht="15" x14ac:dyDescent="0.25">
      <c r="H7087" s="107" t="s">
        <v>8488</v>
      </c>
      <c r="I7087" s="107" t="s">
        <v>16473</v>
      </c>
    </row>
    <row r="7088" spans="8:9" ht="15" x14ac:dyDescent="0.25">
      <c r="H7088" s="107" t="s">
        <v>8489</v>
      </c>
      <c r="I7088" s="107" t="s">
        <v>16474</v>
      </c>
    </row>
    <row r="7089" spans="8:9" ht="15" x14ac:dyDescent="0.25">
      <c r="H7089" s="107" t="s">
        <v>8490</v>
      </c>
      <c r="I7089" s="107" t="s">
        <v>16475</v>
      </c>
    </row>
    <row r="7090" spans="8:9" ht="15" x14ac:dyDescent="0.25">
      <c r="H7090" s="107" t="s">
        <v>8491</v>
      </c>
      <c r="I7090" s="107" t="s">
        <v>16476</v>
      </c>
    </row>
    <row r="7091" spans="8:9" ht="15" x14ac:dyDescent="0.25">
      <c r="H7091" s="107" t="s">
        <v>8492</v>
      </c>
      <c r="I7091" s="107" t="s">
        <v>16477</v>
      </c>
    </row>
    <row r="7092" spans="8:9" ht="15" x14ac:dyDescent="0.25">
      <c r="H7092" s="107" t="s">
        <v>8493</v>
      </c>
      <c r="I7092" s="107" t="s">
        <v>16478</v>
      </c>
    </row>
    <row r="7093" spans="8:9" ht="15" x14ac:dyDescent="0.25">
      <c r="H7093" s="107" t="s">
        <v>8494</v>
      </c>
      <c r="I7093" s="107" t="s">
        <v>16479</v>
      </c>
    </row>
    <row r="7094" spans="8:9" ht="15" x14ac:dyDescent="0.25">
      <c r="H7094" s="107" t="s">
        <v>8495</v>
      </c>
      <c r="I7094" s="107" t="s">
        <v>16480</v>
      </c>
    </row>
    <row r="7095" spans="8:9" ht="15" x14ac:dyDescent="0.25">
      <c r="H7095" s="107" t="s">
        <v>8496</v>
      </c>
      <c r="I7095" s="107" t="s">
        <v>16481</v>
      </c>
    </row>
    <row r="7096" spans="8:9" ht="15" x14ac:dyDescent="0.25">
      <c r="H7096" s="107" t="s">
        <v>8497</v>
      </c>
      <c r="I7096" s="107" t="s">
        <v>16482</v>
      </c>
    </row>
    <row r="7097" spans="8:9" ht="15" x14ac:dyDescent="0.25">
      <c r="H7097" s="107" t="s">
        <v>8498</v>
      </c>
      <c r="I7097" s="107" t="s">
        <v>16483</v>
      </c>
    </row>
    <row r="7098" spans="8:9" ht="15" x14ac:dyDescent="0.25">
      <c r="H7098" s="107" t="s">
        <v>8499</v>
      </c>
      <c r="I7098" s="107" t="s">
        <v>16484</v>
      </c>
    </row>
    <row r="7099" spans="8:9" ht="15" x14ac:dyDescent="0.25">
      <c r="H7099" s="107" t="s">
        <v>8500</v>
      </c>
      <c r="I7099" s="107" t="s">
        <v>16485</v>
      </c>
    </row>
    <row r="7100" spans="8:9" ht="15" x14ac:dyDescent="0.25">
      <c r="H7100" s="107" t="s">
        <v>8501</v>
      </c>
      <c r="I7100" s="107" t="s">
        <v>16486</v>
      </c>
    </row>
    <row r="7101" spans="8:9" ht="15" x14ac:dyDescent="0.25">
      <c r="H7101" s="107" t="s">
        <v>8502</v>
      </c>
      <c r="I7101" s="107" t="s">
        <v>16487</v>
      </c>
    </row>
    <row r="7102" spans="8:9" ht="15" x14ac:dyDescent="0.25">
      <c r="H7102" s="107" t="s">
        <v>8503</v>
      </c>
      <c r="I7102" s="107" t="s">
        <v>16488</v>
      </c>
    </row>
    <row r="7103" spans="8:9" ht="15" x14ac:dyDescent="0.25">
      <c r="H7103" s="107" t="s">
        <v>8504</v>
      </c>
      <c r="I7103" s="107" t="s">
        <v>16490</v>
      </c>
    </row>
    <row r="7104" spans="8:9" ht="15" x14ac:dyDescent="0.25">
      <c r="H7104" s="107" t="s">
        <v>8505</v>
      </c>
      <c r="I7104" s="107" t="s">
        <v>16491</v>
      </c>
    </row>
    <row r="7105" spans="8:9" ht="15" x14ac:dyDescent="0.25">
      <c r="H7105" s="107" t="s">
        <v>8506</v>
      </c>
      <c r="I7105" s="107" t="s">
        <v>16492</v>
      </c>
    </row>
    <row r="7106" spans="8:9" ht="15" x14ac:dyDescent="0.25">
      <c r="H7106" s="107" t="s">
        <v>8507</v>
      </c>
      <c r="I7106" s="107" t="s">
        <v>16493</v>
      </c>
    </row>
    <row r="7107" spans="8:9" ht="15" x14ac:dyDescent="0.25">
      <c r="H7107" s="107" t="s">
        <v>8508</v>
      </c>
      <c r="I7107" s="107" t="s">
        <v>16494</v>
      </c>
    </row>
    <row r="7108" spans="8:9" ht="15" x14ac:dyDescent="0.25">
      <c r="H7108" s="107" t="s">
        <v>8509</v>
      </c>
      <c r="I7108" s="107" t="s">
        <v>16495</v>
      </c>
    </row>
    <row r="7109" spans="8:9" ht="15" x14ac:dyDescent="0.25">
      <c r="H7109" s="107" t="s">
        <v>8510</v>
      </c>
      <c r="I7109" s="107" t="s">
        <v>16496</v>
      </c>
    </row>
    <row r="7110" spans="8:9" ht="15" x14ac:dyDescent="0.25">
      <c r="H7110" s="107" t="s">
        <v>8511</v>
      </c>
      <c r="I7110" s="107" t="s">
        <v>16497</v>
      </c>
    </row>
    <row r="7111" spans="8:9" ht="15" x14ac:dyDescent="0.25">
      <c r="H7111" s="107" t="s">
        <v>8512</v>
      </c>
      <c r="I7111" s="107" t="s">
        <v>16498</v>
      </c>
    </row>
    <row r="7112" spans="8:9" ht="15" x14ac:dyDescent="0.25">
      <c r="H7112" s="107" t="s">
        <v>8513</v>
      </c>
      <c r="I7112" s="107" t="s">
        <v>16499</v>
      </c>
    </row>
    <row r="7113" spans="8:9" ht="15" x14ac:dyDescent="0.25">
      <c r="H7113" s="107" t="s">
        <v>8514</v>
      </c>
      <c r="I7113" s="107" t="s">
        <v>16500</v>
      </c>
    </row>
    <row r="7114" spans="8:9" ht="15" x14ac:dyDescent="0.25">
      <c r="H7114" s="107" t="s">
        <v>8515</v>
      </c>
      <c r="I7114" s="107" t="s">
        <v>16501</v>
      </c>
    </row>
    <row r="7115" spans="8:9" ht="15" x14ac:dyDescent="0.25">
      <c r="H7115" s="107" t="s">
        <v>8516</v>
      </c>
      <c r="I7115" s="107" t="s">
        <v>16502</v>
      </c>
    </row>
    <row r="7116" spans="8:9" ht="15" x14ac:dyDescent="0.25">
      <c r="H7116" s="107" t="s">
        <v>8517</v>
      </c>
      <c r="I7116" s="107" t="s">
        <v>16503</v>
      </c>
    </row>
    <row r="7117" spans="8:9" ht="15" x14ac:dyDescent="0.25">
      <c r="H7117" s="107" t="s">
        <v>8518</v>
      </c>
      <c r="I7117" s="107" t="s">
        <v>16504</v>
      </c>
    </row>
    <row r="7118" spans="8:9" ht="15" x14ac:dyDescent="0.25">
      <c r="H7118" s="107" t="s">
        <v>8519</v>
      </c>
      <c r="I7118" s="107" t="s">
        <v>16505</v>
      </c>
    </row>
    <row r="7119" spans="8:9" ht="15" x14ac:dyDescent="0.25">
      <c r="H7119" s="107" t="s">
        <v>8520</v>
      </c>
      <c r="I7119" s="107" t="s">
        <v>16506</v>
      </c>
    </row>
    <row r="7120" spans="8:9" ht="15" x14ac:dyDescent="0.25">
      <c r="H7120" s="107" t="s">
        <v>8521</v>
      </c>
      <c r="I7120" s="107" t="s">
        <v>16507</v>
      </c>
    </row>
    <row r="7121" spans="8:9" ht="15" x14ac:dyDescent="0.25">
      <c r="H7121" s="107" t="s">
        <v>8522</v>
      </c>
      <c r="I7121" s="107" t="s">
        <v>16508</v>
      </c>
    </row>
    <row r="7122" spans="8:9" ht="15" x14ac:dyDescent="0.25">
      <c r="H7122" s="107" t="s">
        <v>8523</v>
      </c>
      <c r="I7122" s="107" t="s">
        <v>16509</v>
      </c>
    </row>
    <row r="7123" spans="8:9" ht="15" x14ac:dyDescent="0.25">
      <c r="H7123" s="107" t="s">
        <v>8524</v>
      </c>
      <c r="I7123" s="107" t="s">
        <v>16510</v>
      </c>
    </row>
    <row r="7124" spans="8:9" ht="15" x14ac:dyDescent="0.25">
      <c r="H7124" s="107" t="s">
        <v>8525</v>
      </c>
      <c r="I7124" s="107" t="s">
        <v>16511</v>
      </c>
    </row>
    <row r="7125" spans="8:9" ht="15" x14ac:dyDescent="0.25">
      <c r="H7125" s="107" t="s">
        <v>8526</v>
      </c>
      <c r="I7125" s="107" t="s">
        <v>16512</v>
      </c>
    </row>
    <row r="7126" spans="8:9" ht="15" x14ac:dyDescent="0.25">
      <c r="H7126" s="107" t="s">
        <v>8527</v>
      </c>
      <c r="I7126" s="107" t="s">
        <v>16513</v>
      </c>
    </row>
    <row r="7127" spans="8:9" ht="15" x14ac:dyDescent="0.25">
      <c r="H7127" s="107" t="s">
        <v>8528</v>
      </c>
      <c r="I7127" s="107" t="s">
        <v>16514</v>
      </c>
    </row>
    <row r="7128" spans="8:9" ht="15" x14ac:dyDescent="0.25">
      <c r="H7128" s="107" t="s">
        <v>8529</v>
      </c>
      <c r="I7128" s="107" t="s">
        <v>16515</v>
      </c>
    </row>
    <row r="7129" spans="8:9" ht="15" x14ac:dyDescent="0.25">
      <c r="H7129" s="107" t="s">
        <v>16516</v>
      </c>
      <c r="I7129" s="107" t="s">
        <v>16517</v>
      </c>
    </row>
    <row r="7130" spans="8:9" ht="15" x14ac:dyDescent="0.25">
      <c r="H7130" s="107" t="s">
        <v>24351</v>
      </c>
      <c r="I7130" s="107" t="s">
        <v>24352</v>
      </c>
    </row>
    <row r="7131" spans="8:9" ht="15" x14ac:dyDescent="0.25">
      <c r="H7131" s="107" t="s">
        <v>24353</v>
      </c>
      <c r="I7131" s="107" t="s">
        <v>24354</v>
      </c>
    </row>
    <row r="7132" spans="8:9" ht="15" x14ac:dyDescent="0.25">
      <c r="H7132" s="107" t="s">
        <v>8530</v>
      </c>
      <c r="I7132" s="107" t="s">
        <v>16518</v>
      </c>
    </row>
    <row r="7133" spans="8:9" ht="15" x14ac:dyDescent="0.25">
      <c r="H7133" s="107" t="s">
        <v>8531</v>
      </c>
      <c r="I7133" s="107" t="s">
        <v>16519</v>
      </c>
    </row>
    <row r="7134" spans="8:9" ht="15" x14ac:dyDescent="0.25">
      <c r="H7134" s="107" t="s">
        <v>8532</v>
      </c>
      <c r="I7134" s="107" t="s">
        <v>16520</v>
      </c>
    </row>
    <row r="7135" spans="8:9" ht="15" x14ac:dyDescent="0.25">
      <c r="H7135" s="107" t="s">
        <v>8533</v>
      </c>
      <c r="I7135" s="107" t="s">
        <v>16521</v>
      </c>
    </row>
    <row r="7136" spans="8:9" ht="15" x14ac:dyDescent="0.25">
      <c r="H7136" s="107" t="s">
        <v>8534</v>
      </c>
      <c r="I7136" s="107" t="s">
        <v>16522</v>
      </c>
    </row>
    <row r="7137" spans="8:9" ht="15" x14ac:dyDescent="0.25">
      <c r="H7137" s="107" t="s">
        <v>8535</v>
      </c>
      <c r="I7137" s="107" t="s">
        <v>16523</v>
      </c>
    </row>
    <row r="7138" spans="8:9" ht="15" x14ac:dyDescent="0.25">
      <c r="H7138" s="107" t="s">
        <v>8536</v>
      </c>
      <c r="I7138" s="107" t="s">
        <v>16524</v>
      </c>
    </row>
    <row r="7139" spans="8:9" ht="15" x14ac:dyDescent="0.25">
      <c r="H7139" s="107" t="s">
        <v>8537</v>
      </c>
      <c r="I7139" s="107" t="s">
        <v>16525</v>
      </c>
    </row>
    <row r="7140" spans="8:9" ht="15" x14ac:dyDescent="0.25">
      <c r="H7140" s="107" t="s">
        <v>16526</v>
      </c>
      <c r="I7140" s="107" t="s">
        <v>16527</v>
      </c>
    </row>
    <row r="7141" spans="8:9" ht="15" x14ac:dyDescent="0.25">
      <c r="H7141" s="107" t="s">
        <v>16528</v>
      </c>
      <c r="I7141" s="107" t="s">
        <v>16529</v>
      </c>
    </row>
    <row r="7142" spans="8:9" ht="15" x14ac:dyDescent="0.25">
      <c r="H7142" s="107" t="s">
        <v>8538</v>
      </c>
      <c r="I7142" s="107" t="s">
        <v>16530</v>
      </c>
    </row>
    <row r="7143" spans="8:9" ht="15" x14ac:dyDescent="0.25">
      <c r="H7143" s="107" t="s">
        <v>8539</v>
      </c>
      <c r="I7143" s="107" t="s">
        <v>16531</v>
      </c>
    </row>
    <row r="7144" spans="8:9" ht="15" x14ac:dyDescent="0.25">
      <c r="H7144" s="107" t="s">
        <v>8540</v>
      </c>
      <c r="I7144" s="107" t="s">
        <v>16532</v>
      </c>
    </row>
    <row r="7145" spans="8:9" ht="15" x14ac:dyDescent="0.25">
      <c r="H7145" s="107" t="s">
        <v>12153</v>
      </c>
      <c r="I7145" s="107" t="s">
        <v>16533</v>
      </c>
    </row>
    <row r="7146" spans="8:9" ht="15" x14ac:dyDescent="0.25">
      <c r="H7146" s="107" t="s">
        <v>8541</v>
      </c>
      <c r="I7146" s="107" t="s">
        <v>15209</v>
      </c>
    </row>
    <row r="7147" spans="8:9" ht="15" x14ac:dyDescent="0.25">
      <c r="H7147" s="107" t="s">
        <v>8542</v>
      </c>
      <c r="I7147" s="107" t="s">
        <v>15210</v>
      </c>
    </row>
    <row r="7148" spans="8:9" ht="15" x14ac:dyDescent="0.25">
      <c r="H7148" s="107" t="s">
        <v>8543</v>
      </c>
      <c r="I7148" s="107" t="s">
        <v>16534</v>
      </c>
    </row>
    <row r="7149" spans="8:9" ht="15" x14ac:dyDescent="0.25">
      <c r="H7149" s="107" t="s">
        <v>8544</v>
      </c>
      <c r="I7149" s="107" t="s">
        <v>16486</v>
      </c>
    </row>
    <row r="7150" spans="8:9" ht="15" x14ac:dyDescent="0.25">
      <c r="H7150" s="107" t="s">
        <v>8545</v>
      </c>
      <c r="I7150" s="107" t="s">
        <v>16535</v>
      </c>
    </row>
    <row r="7151" spans="8:9" ht="15" x14ac:dyDescent="0.25">
      <c r="H7151" s="107" t="s">
        <v>8546</v>
      </c>
      <c r="I7151" s="107" t="s">
        <v>12547</v>
      </c>
    </row>
    <row r="7152" spans="8:9" ht="15" x14ac:dyDescent="0.25">
      <c r="H7152" s="107" t="s">
        <v>8547</v>
      </c>
      <c r="I7152" s="107" t="s">
        <v>16536</v>
      </c>
    </row>
    <row r="7153" spans="8:9" ht="15" x14ac:dyDescent="0.25">
      <c r="H7153" s="107" t="s">
        <v>8548</v>
      </c>
      <c r="I7153" s="107" t="s">
        <v>16537</v>
      </c>
    </row>
    <row r="7154" spans="8:9" ht="15" x14ac:dyDescent="0.25">
      <c r="H7154" s="107" t="s">
        <v>8549</v>
      </c>
      <c r="I7154" s="107" t="s">
        <v>16538</v>
      </c>
    </row>
    <row r="7155" spans="8:9" ht="15" x14ac:dyDescent="0.25">
      <c r="H7155" s="107" t="s">
        <v>8550</v>
      </c>
      <c r="I7155" s="107" t="s">
        <v>16539</v>
      </c>
    </row>
    <row r="7156" spans="8:9" ht="15" x14ac:dyDescent="0.25">
      <c r="H7156" s="107" t="s">
        <v>8551</v>
      </c>
      <c r="I7156" s="107" t="s">
        <v>16540</v>
      </c>
    </row>
    <row r="7157" spans="8:9" ht="15" x14ac:dyDescent="0.25">
      <c r="H7157" s="107" t="s">
        <v>8552</v>
      </c>
      <c r="I7157" s="107" t="s">
        <v>16541</v>
      </c>
    </row>
    <row r="7158" spans="8:9" ht="15" x14ac:dyDescent="0.25">
      <c r="H7158" s="107" t="s">
        <v>8553</v>
      </c>
      <c r="I7158" s="107" t="s">
        <v>12691</v>
      </c>
    </row>
    <row r="7159" spans="8:9" ht="15" x14ac:dyDescent="0.25">
      <c r="H7159" s="107" t="s">
        <v>8554</v>
      </c>
      <c r="I7159" s="107" t="s">
        <v>16542</v>
      </c>
    </row>
    <row r="7160" spans="8:9" ht="15" x14ac:dyDescent="0.25">
      <c r="H7160" s="107" t="s">
        <v>8555</v>
      </c>
      <c r="I7160" s="107" t="s">
        <v>12698</v>
      </c>
    </row>
    <row r="7161" spans="8:9" ht="15" x14ac:dyDescent="0.25">
      <c r="H7161" s="107" t="s">
        <v>8556</v>
      </c>
      <c r="I7161" s="107" t="s">
        <v>12700</v>
      </c>
    </row>
    <row r="7162" spans="8:9" ht="15" x14ac:dyDescent="0.25">
      <c r="H7162" s="107" t="s">
        <v>8557</v>
      </c>
      <c r="I7162" s="107" t="s">
        <v>12721</v>
      </c>
    </row>
    <row r="7163" spans="8:9" ht="15" x14ac:dyDescent="0.25">
      <c r="H7163" s="107" t="s">
        <v>8558</v>
      </c>
      <c r="I7163" s="107" t="s">
        <v>12722</v>
      </c>
    </row>
    <row r="7164" spans="8:9" ht="15" x14ac:dyDescent="0.25">
      <c r="H7164" s="107" t="s">
        <v>8559</v>
      </c>
      <c r="I7164" s="107" t="s">
        <v>16543</v>
      </c>
    </row>
    <row r="7165" spans="8:9" ht="15" x14ac:dyDescent="0.25">
      <c r="H7165" s="107" t="s">
        <v>8560</v>
      </c>
      <c r="I7165" s="107" t="s">
        <v>16544</v>
      </c>
    </row>
    <row r="7166" spans="8:9" ht="15" x14ac:dyDescent="0.25">
      <c r="H7166" s="107" t="s">
        <v>8561</v>
      </c>
      <c r="I7166" s="107" t="s">
        <v>16545</v>
      </c>
    </row>
    <row r="7167" spans="8:9" ht="15" x14ac:dyDescent="0.25">
      <c r="H7167" s="107" t="s">
        <v>8562</v>
      </c>
      <c r="I7167" s="107" t="s">
        <v>16546</v>
      </c>
    </row>
    <row r="7168" spans="8:9" ht="15" x14ac:dyDescent="0.25">
      <c r="H7168" s="107" t="s">
        <v>8563</v>
      </c>
      <c r="I7168" s="107" t="s">
        <v>16547</v>
      </c>
    </row>
    <row r="7169" spans="8:9" ht="15" x14ac:dyDescent="0.25">
      <c r="H7169" s="107" t="s">
        <v>8564</v>
      </c>
      <c r="I7169" s="107" t="s">
        <v>16548</v>
      </c>
    </row>
    <row r="7170" spans="8:9" ht="15" x14ac:dyDescent="0.25">
      <c r="H7170" s="107" t="s">
        <v>8565</v>
      </c>
      <c r="I7170" s="107" t="s">
        <v>16549</v>
      </c>
    </row>
    <row r="7171" spans="8:9" ht="15" x14ac:dyDescent="0.25">
      <c r="H7171" s="107" t="s">
        <v>8566</v>
      </c>
      <c r="I7171" s="107" t="s">
        <v>16550</v>
      </c>
    </row>
    <row r="7172" spans="8:9" ht="15" x14ac:dyDescent="0.25">
      <c r="H7172" s="107" t="s">
        <v>8567</v>
      </c>
      <c r="I7172" s="107" t="s">
        <v>16551</v>
      </c>
    </row>
    <row r="7173" spans="8:9" ht="15" x14ac:dyDescent="0.25">
      <c r="H7173" s="107" t="s">
        <v>8568</v>
      </c>
      <c r="I7173" s="107" t="s">
        <v>16552</v>
      </c>
    </row>
    <row r="7174" spans="8:9" ht="15" x14ac:dyDescent="0.25">
      <c r="H7174" s="107" t="s">
        <v>8569</v>
      </c>
      <c r="I7174" s="107" t="s">
        <v>16553</v>
      </c>
    </row>
    <row r="7175" spans="8:9" ht="15" x14ac:dyDescent="0.25">
      <c r="H7175" s="107" t="s">
        <v>8570</v>
      </c>
      <c r="I7175" s="107" t="s">
        <v>16554</v>
      </c>
    </row>
    <row r="7176" spans="8:9" ht="15" x14ac:dyDescent="0.25">
      <c r="H7176" s="107" t="s">
        <v>8571</v>
      </c>
      <c r="I7176" s="107" t="s">
        <v>16555</v>
      </c>
    </row>
    <row r="7177" spans="8:9" ht="15" x14ac:dyDescent="0.25">
      <c r="H7177" s="107" t="s">
        <v>8572</v>
      </c>
      <c r="I7177" s="107" t="s">
        <v>16556</v>
      </c>
    </row>
    <row r="7178" spans="8:9" ht="15" x14ac:dyDescent="0.25">
      <c r="H7178" s="107" t="s">
        <v>8573</v>
      </c>
      <c r="I7178" s="107" t="s">
        <v>16557</v>
      </c>
    </row>
    <row r="7179" spans="8:9" ht="15" x14ac:dyDescent="0.25">
      <c r="H7179" s="107" t="s">
        <v>8574</v>
      </c>
      <c r="I7179" s="107" t="s">
        <v>16558</v>
      </c>
    </row>
    <row r="7180" spans="8:9" ht="15" x14ac:dyDescent="0.25">
      <c r="H7180" s="107" t="s">
        <v>8575</v>
      </c>
      <c r="I7180" s="107" t="s">
        <v>16559</v>
      </c>
    </row>
    <row r="7181" spans="8:9" ht="15" x14ac:dyDescent="0.25">
      <c r="H7181" s="107" t="s">
        <v>8576</v>
      </c>
      <c r="I7181" s="107" t="s">
        <v>16560</v>
      </c>
    </row>
    <row r="7182" spans="8:9" ht="15" x14ac:dyDescent="0.25">
      <c r="H7182" s="107" t="s">
        <v>12154</v>
      </c>
      <c r="I7182" s="107" t="s">
        <v>16561</v>
      </c>
    </row>
    <row r="7183" spans="8:9" ht="15" x14ac:dyDescent="0.25">
      <c r="H7183" s="107" t="s">
        <v>12155</v>
      </c>
      <c r="I7183" s="107" t="s">
        <v>16562</v>
      </c>
    </row>
    <row r="7184" spans="8:9" ht="15" x14ac:dyDescent="0.25">
      <c r="H7184" s="107" t="s">
        <v>12156</v>
      </c>
      <c r="I7184" s="107" t="s">
        <v>16563</v>
      </c>
    </row>
    <row r="7185" spans="8:9" ht="15" x14ac:dyDescent="0.25">
      <c r="H7185" s="107" t="s">
        <v>12157</v>
      </c>
      <c r="I7185" s="107" t="s">
        <v>16564</v>
      </c>
    </row>
    <row r="7186" spans="8:9" ht="15" x14ac:dyDescent="0.25">
      <c r="H7186" s="107" t="s">
        <v>12158</v>
      </c>
      <c r="I7186" s="107" t="s">
        <v>16565</v>
      </c>
    </row>
    <row r="7187" spans="8:9" ht="15" x14ac:dyDescent="0.25">
      <c r="H7187" s="107" t="s">
        <v>12159</v>
      </c>
      <c r="I7187" s="107" t="s">
        <v>16566</v>
      </c>
    </row>
    <row r="7188" spans="8:9" ht="15" x14ac:dyDescent="0.25">
      <c r="H7188" s="107" t="s">
        <v>12160</v>
      </c>
      <c r="I7188" s="107" t="s">
        <v>16567</v>
      </c>
    </row>
    <row r="7189" spans="8:9" ht="15" x14ac:dyDescent="0.25">
      <c r="H7189" s="107" t="s">
        <v>12161</v>
      </c>
      <c r="I7189" s="107" t="s">
        <v>16568</v>
      </c>
    </row>
    <row r="7190" spans="8:9" ht="15" x14ac:dyDescent="0.25">
      <c r="H7190" s="107" t="s">
        <v>12162</v>
      </c>
      <c r="I7190" s="107" t="s">
        <v>16533</v>
      </c>
    </row>
    <row r="7191" spans="8:9" ht="15" x14ac:dyDescent="0.25">
      <c r="H7191" s="107" t="s">
        <v>12163</v>
      </c>
      <c r="I7191" s="107" t="s">
        <v>16569</v>
      </c>
    </row>
    <row r="7192" spans="8:9" ht="15" x14ac:dyDescent="0.25">
      <c r="H7192" s="107" t="s">
        <v>12164</v>
      </c>
      <c r="I7192" s="107" t="s">
        <v>16570</v>
      </c>
    </row>
    <row r="7193" spans="8:9" ht="15" x14ac:dyDescent="0.25">
      <c r="H7193" s="107" t="s">
        <v>12165</v>
      </c>
      <c r="I7193" s="107" t="s">
        <v>16571</v>
      </c>
    </row>
    <row r="7194" spans="8:9" ht="15" x14ac:dyDescent="0.25">
      <c r="H7194" s="107" t="s">
        <v>12166</v>
      </c>
      <c r="I7194" s="107" t="s">
        <v>16572</v>
      </c>
    </row>
    <row r="7195" spans="8:9" ht="15" x14ac:dyDescent="0.25">
      <c r="H7195" s="107" t="s">
        <v>12167</v>
      </c>
      <c r="I7195" s="107" t="s">
        <v>16573</v>
      </c>
    </row>
    <row r="7196" spans="8:9" ht="15" x14ac:dyDescent="0.25">
      <c r="H7196" s="107" t="s">
        <v>12168</v>
      </c>
      <c r="I7196" s="107" t="s">
        <v>16574</v>
      </c>
    </row>
    <row r="7197" spans="8:9" ht="15" x14ac:dyDescent="0.25">
      <c r="H7197" s="107" t="s">
        <v>12169</v>
      </c>
      <c r="I7197" s="107" t="s">
        <v>16575</v>
      </c>
    </row>
    <row r="7198" spans="8:9" ht="15" x14ac:dyDescent="0.25">
      <c r="H7198" s="107" t="s">
        <v>12170</v>
      </c>
      <c r="I7198" s="107" t="s">
        <v>16576</v>
      </c>
    </row>
    <row r="7199" spans="8:9" ht="15" x14ac:dyDescent="0.25">
      <c r="H7199" s="107" t="s">
        <v>12171</v>
      </c>
      <c r="I7199" s="107" t="s">
        <v>16577</v>
      </c>
    </row>
    <row r="7200" spans="8:9" ht="15" x14ac:dyDescent="0.25">
      <c r="H7200" s="107" t="s">
        <v>12172</v>
      </c>
      <c r="I7200" s="107" t="s">
        <v>16578</v>
      </c>
    </row>
    <row r="7201" spans="8:9" ht="15" x14ac:dyDescent="0.25">
      <c r="H7201" s="107" t="s">
        <v>12173</v>
      </c>
      <c r="I7201" s="107" t="s">
        <v>16579</v>
      </c>
    </row>
    <row r="7202" spans="8:9" ht="15" x14ac:dyDescent="0.25">
      <c r="H7202" s="107" t="s">
        <v>12174</v>
      </c>
      <c r="I7202" s="107" t="s">
        <v>16580</v>
      </c>
    </row>
    <row r="7203" spans="8:9" ht="15" x14ac:dyDescent="0.25">
      <c r="H7203" s="107" t="s">
        <v>12175</v>
      </c>
      <c r="I7203" s="107" t="s">
        <v>16581</v>
      </c>
    </row>
    <row r="7204" spans="8:9" ht="15" x14ac:dyDescent="0.25">
      <c r="H7204" s="107" t="s">
        <v>12176</v>
      </c>
      <c r="I7204" s="107" t="s">
        <v>16582</v>
      </c>
    </row>
    <row r="7205" spans="8:9" ht="15" x14ac:dyDescent="0.25">
      <c r="H7205" s="107" t="s">
        <v>12177</v>
      </c>
      <c r="I7205" s="107" t="s">
        <v>16583</v>
      </c>
    </row>
    <row r="7206" spans="8:9" ht="15" x14ac:dyDescent="0.25">
      <c r="H7206" s="107" t="s">
        <v>12178</v>
      </c>
      <c r="I7206" s="107" t="s">
        <v>16584</v>
      </c>
    </row>
    <row r="7207" spans="8:9" ht="15" x14ac:dyDescent="0.25">
      <c r="H7207" s="107" t="s">
        <v>12179</v>
      </c>
      <c r="I7207" s="107" t="s">
        <v>16585</v>
      </c>
    </row>
    <row r="7208" spans="8:9" ht="15" x14ac:dyDescent="0.25">
      <c r="H7208" s="107" t="s">
        <v>12180</v>
      </c>
      <c r="I7208" s="107" t="s">
        <v>16586</v>
      </c>
    </row>
    <row r="7209" spans="8:9" ht="15" x14ac:dyDescent="0.25">
      <c r="H7209" s="107" t="s">
        <v>12181</v>
      </c>
      <c r="I7209" s="107" t="s">
        <v>16587</v>
      </c>
    </row>
    <row r="7210" spans="8:9" ht="15" x14ac:dyDescent="0.25">
      <c r="H7210" s="107" t="s">
        <v>12182</v>
      </c>
      <c r="I7210" s="107" t="s">
        <v>16588</v>
      </c>
    </row>
    <row r="7211" spans="8:9" ht="15" x14ac:dyDescent="0.25">
      <c r="H7211" s="107" t="s">
        <v>16589</v>
      </c>
      <c r="I7211" s="107" t="s">
        <v>16590</v>
      </c>
    </row>
    <row r="7212" spans="8:9" ht="15" x14ac:dyDescent="0.25">
      <c r="H7212" s="107" t="s">
        <v>16591</v>
      </c>
      <c r="I7212" s="107" t="s">
        <v>16592</v>
      </c>
    </row>
    <row r="7213" spans="8:9" ht="15" x14ac:dyDescent="0.25">
      <c r="H7213" s="107" t="s">
        <v>16593</v>
      </c>
      <c r="I7213" s="107" t="s">
        <v>16594</v>
      </c>
    </row>
    <row r="7214" spans="8:9" ht="15" x14ac:dyDescent="0.25">
      <c r="H7214" s="107" t="s">
        <v>23297</v>
      </c>
      <c r="I7214" s="107" t="s">
        <v>23298</v>
      </c>
    </row>
    <row r="7215" spans="8:9" ht="15" x14ac:dyDescent="0.25">
      <c r="H7215" s="107" t="s">
        <v>23299</v>
      </c>
      <c r="I7215" s="107" t="s">
        <v>23300</v>
      </c>
    </row>
    <row r="7216" spans="8:9" ht="15" x14ac:dyDescent="0.25">
      <c r="H7216" s="107" t="s">
        <v>23301</v>
      </c>
      <c r="I7216" s="107" t="s">
        <v>23302</v>
      </c>
    </row>
    <row r="7217" spans="8:9" ht="15" x14ac:dyDescent="0.25">
      <c r="H7217" s="107" t="s">
        <v>23303</v>
      </c>
      <c r="I7217" s="107" t="s">
        <v>23304</v>
      </c>
    </row>
    <row r="7218" spans="8:9" ht="15" x14ac:dyDescent="0.25">
      <c r="H7218" s="107" t="s">
        <v>23305</v>
      </c>
      <c r="I7218" s="107" t="s">
        <v>23306</v>
      </c>
    </row>
    <row r="7219" spans="8:9" ht="15" x14ac:dyDescent="0.25">
      <c r="H7219" s="107" t="s">
        <v>23307</v>
      </c>
      <c r="I7219" s="107" t="s">
        <v>23308</v>
      </c>
    </row>
    <row r="7220" spans="8:9" ht="15" x14ac:dyDescent="0.25">
      <c r="H7220" s="107" t="s">
        <v>23309</v>
      </c>
      <c r="I7220" s="107" t="s">
        <v>23310</v>
      </c>
    </row>
    <row r="7221" spans="8:9" ht="15" x14ac:dyDescent="0.25">
      <c r="H7221" s="107" t="s">
        <v>23311</v>
      </c>
      <c r="I7221" s="107" t="s">
        <v>23312</v>
      </c>
    </row>
    <row r="7222" spans="8:9" ht="15" x14ac:dyDescent="0.25">
      <c r="H7222" s="107" t="s">
        <v>23313</v>
      </c>
      <c r="I7222" s="107" t="s">
        <v>23314</v>
      </c>
    </row>
    <row r="7223" spans="8:9" ht="15" x14ac:dyDescent="0.25">
      <c r="H7223" s="107" t="s">
        <v>23315</v>
      </c>
      <c r="I7223" s="107" t="s">
        <v>23316</v>
      </c>
    </row>
    <row r="7224" spans="8:9" ht="15" x14ac:dyDescent="0.25">
      <c r="H7224" s="107" t="s">
        <v>23317</v>
      </c>
      <c r="I7224" s="107" t="s">
        <v>23318</v>
      </c>
    </row>
    <row r="7225" spans="8:9" ht="15" x14ac:dyDescent="0.25">
      <c r="H7225" s="107" t="s">
        <v>23319</v>
      </c>
      <c r="I7225" s="107" t="s">
        <v>23320</v>
      </c>
    </row>
    <row r="7226" spans="8:9" ht="15" x14ac:dyDescent="0.25">
      <c r="H7226" s="107" t="s">
        <v>23321</v>
      </c>
      <c r="I7226" s="107" t="s">
        <v>23322</v>
      </c>
    </row>
    <row r="7227" spans="8:9" ht="15" x14ac:dyDescent="0.25">
      <c r="H7227" s="107" t="s">
        <v>23323</v>
      </c>
      <c r="I7227" s="107" t="s">
        <v>23324</v>
      </c>
    </row>
    <row r="7228" spans="8:9" ht="15" x14ac:dyDescent="0.25">
      <c r="H7228" s="107" t="s">
        <v>23325</v>
      </c>
      <c r="I7228" s="107" t="s">
        <v>23326</v>
      </c>
    </row>
    <row r="7229" spans="8:9" ht="15" x14ac:dyDescent="0.25">
      <c r="H7229" s="107" t="s">
        <v>23327</v>
      </c>
      <c r="I7229" s="107" t="s">
        <v>24355</v>
      </c>
    </row>
    <row r="7230" spans="8:9" ht="15" x14ac:dyDescent="0.25">
      <c r="H7230" s="107" t="s">
        <v>24356</v>
      </c>
      <c r="I7230" s="107" t="s">
        <v>24357</v>
      </c>
    </row>
    <row r="7231" spans="8:9" ht="15" x14ac:dyDescent="0.25">
      <c r="H7231" s="107" t="s">
        <v>24358</v>
      </c>
      <c r="I7231" s="107" t="s">
        <v>24359</v>
      </c>
    </row>
    <row r="7232" spans="8:9" ht="15" x14ac:dyDescent="0.25">
      <c r="H7232" s="107" t="s">
        <v>24360</v>
      </c>
      <c r="I7232" s="107" t="s">
        <v>24361</v>
      </c>
    </row>
    <row r="7233" spans="8:9" ht="15" x14ac:dyDescent="0.25">
      <c r="H7233" s="107" t="s">
        <v>24362</v>
      </c>
      <c r="I7233" s="107" t="s">
        <v>24363</v>
      </c>
    </row>
    <row r="7234" spans="8:9" ht="15" x14ac:dyDescent="0.25">
      <c r="H7234" s="107" t="s">
        <v>24364</v>
      </c>
      <c r="I7234" s="107" t="s">
        <v>24365</v>
      </c>
    </row>
    <row r="7235" spans="8:9" ht="15" x14ac:dyDescent="0.25">
      <c r="H7235" s="107" t="s">
        <v>24366</v>
      </c>
      <c r="I7235" s="107" t="s">
        <v>24367</v>
      </c>
    </row>
    <row r="7236" spans="8:9" ht="15" x14ac:dyDescent="0.25">
      <c r="H7236" s="107" t="s">
        <v>24368</v>
      </c>
      <c r="I7236" s="107" t="s">
        <v>24369</v>
      </c>
    </row>
    <row r="7237" spans="8:9" ht="15" x14ac:dyDescent="0.25">
      <c r="H7237" s="107" t="s">
        <v>24370</v>
      </c>
      <c r="I7237" s="107" t="s">
        <v>24371</v>
      </c>
    </row>
    <row r="7238" spans="8:9" ht="15" x14ac:dyDescent="0.25">
      <c r="H7238" s="107" t="s">
        <v>24372</v>
      </c>
      <c r="I7238" s="107" t="s">
        <v>24373</v>
      </c>
    </row>
    <row r="7239" spans="8:9" ht="15" x14ac:dyDescent="0.25">
      <c r="H7239" s="107" t="s">
        <v>24374</v>
      </c>
      <c r="I7239" s="107" t="s">
        <v>24375</v>
      </c>
    </row>
    <row r="7240" spans="8:9" ht="15" x14ac:dyDescent="0.25">
      <c r="H7240" s="107" t="s">
        <v>24376</v>
      </c>
      <c r="I7240" s="107" t="s">
        <v>24377</v>
      </c>
    </row>
    <row r="7241" spans="8:9" ht="15" x14ac:dyDescent="0.25">
      <c r="H7241" s="107" t="s">
        <v>24378</v>
      </c>
      <c r="I7241" s="107" t="s">
        <v>24379</v>
      </c>
    </row>
    <row r="7242" spans="8:9" ht="15" x14ac:dyDescent="0.25">
      <c r="H7242" s="107" t="s">
        <v>24380</v>
      </c>
      <c r="I7242" s="107" t="s">
        <v>24381</v>
      </c>
    </row>
    <row r="7243" spans="8:9" ht="15" x14ac:dyDescent="0.25">
      <c r="H7243" s="107" t="s">
        <v>24382</v>
      </c>
      <c r="I7243" s="107" t="s">
        <v>24383</v>
      </c>
    </row>
    <row r="7244" spans="8:9" ht="15" x14ac:dyDescent="0.25">
      <c r="H7244" s="107" t="s">
        <v>24384</v>
      </c>
      <c r="I7244" s="107" t="s">
        <v>24385</v>
      </c>
    </row>
    <row r="7245" spans="8:9" ht="15" x14ac:dyDescent="0.25">
      <c r="H7245" s="107" t="s">
        <v>24386</v>
      </c>
      <c r="I7245" s="107" t="s">
        <v>24387</v>
      </c>
    </row>
    <row r="7246" spans="8:9" ht="15" x14ac:dyDescent="0.25">
      <c r="H7246" s="107" t="s">
        <v>24388</v>
      </c>
      <c r="I7246" s="107" t="s">
        <v>24389</v>
      </c>
    </row>
    <row r="7247" spans="8:9" ht="15" x14ac:dyDescent="0.25">
      <c r="H7247" s="107" t="s">
        <v>24390</v>
      </c>
      <c r="I7247" s="107" t="s">
        <v>24391</v>
      </c>
    </row>
    <row r="7248" spans="8:9" ht="15" x14ac:dyDescent="0.25">
      <c r="H7248" s="107" t="s">
        <v>8577</v>
      </c>
      <c r="I7248" s="107" t="s">
        <v>16595</v>
      </c>
    </row>
    <row r="7249" spans="8:9" ht="15" x14ac:dyDescent="0.25">
      <c r="H7249" s="107" t="s">
        <v>8578</v>
      </c>
      <c r="I7249" s="107" t="s">
        <v>16596</v>
      </c>
    </row>
    <row r="7250" spans="8:9" ht="15" x14ac:dyDescent="0.25">
      <c r="H7250" s="107" t="s">
        <v>16597</v>
      </c>
      <c r="I7250" s="107" t="s">
        <v>16598</v>
      </c>
    </row>
    <row r="7251" spans="8:9" ht="15" x14ac:dyDescent="0.25">
      <c r="H7251" s="107" t="s">
        <v>8579</v>
      </c>
      <c r="I7251" s="107" t="s">
        <v>16599</v>
      </c>
    </row>
    <row r="7252" spans="8:9" ht="15" x14ac:dyDescent="0.25">
      <c r="H7252" s="107" t="s">
        <v>8580</v>
      </c>
      <c r="I7252" s="107" t="s">
        <v>16600</v>
      </c>
    </row>
    <row r="7253" spans="8:9" ht="15" x14ac:dyDescent="0.25">
      <c r="H7253" s="107" t="s">
        <v>8581</v>
      </c>
      <c r="I7253" s="107" t="s">
        <v>16600</v>
      </c>
    </row>
    <row r="7254" spans="8:9" ht="15" x14ac:dyDescent="0.25">
      <c r="H7254" s="107" t="s">
        <v>8582</v>
      </c>
      <c r="I7254" s="107" t="s">
        <v>16601</v>
      </c>
    </row>
    <row r="7255" spans="8:9" ht="15" x14ac:dyDescent="0.25">
      <c r="H7255" s="107" t="s">
        <v>8583</v>
      </c>
      <c r="I7255" s="107" t="s">
        <v>16602</v>
      </c>
    </row>
    <row r="7256" spans="8:9" ht="15" x14ac:dyDescent="0.25">
      <c r="H7256" s="107" t="s">
        <v>8584</v>
      </c>
      <c r="I7256" s="107" t="s">
        <v>16603</v>
      </c>
    </row>
    <row r="7257" spans="8:9" ht="15" x14ac:dyDescent="0.25">
      <c r="H7257" s="107" t="s">
        <v>8585</v>
      </c>
      <c r="I7257" s="107" t="s">
        <v>16604</v>
      </c>
    </row>
    <row r="7258" spans="8:9" ht="15" x14ac:dyDescent="0.25">
      <c r="H7258" s="107" t="s">
        <v>8586</v>
      </c>
      <c r="I7258" s="107" t="s">
        <v>16605</v>
      </c>
    </row>
    <row r="7259" spans="8:9" ht="15" x14ac:dyDescent="0.25">
      <c r="H7259" s="107" t="s">
        <v>8587</v>
      </c>
      <c r="I7259" s="107" t="s">
        <v>8588</v>
      </c>
    </row>
    <row r="7260" spans="8:9" ht="15" x14ac:dyDescent="0.25">
      <c r="H7260" s="107" t="s">
        <v>8589</v>
      </c>
      <c r="I7260" s="107" t="s">
        <v>16606</v>
      </c>
    </row>
    <row r="7261" spans="8:9" ht="15" x14ac:dyDescent="0.25">
      <c r="H7261" s="107" t="s">
        <v>8590</v>
      </c>
      <c r="I7261" s="107" t="s">
        <v>16607</v>
      </c>
    </row>
    <row r="7262" spans="8:9" ht="15" x14ac:dyDescent="0.25">
      <c r="H7262" s="107" t="s">
        <v>8591</v>
      </c>
      <c r="I7262" s="107" t="s">
        <v>16608</v>
      </c>
    </row>
    <row r="7263" spans="8:9" ht="15" x14ac:dyDescent="0.25">
      <c r="H7263" s="107" t="s">
        <v>8592</v>
      </c>
      <c r="I7263" s="107" t="s">
        <v>16609</v>
      </c>
    </row>
    <row r="7264" spans="8:9" ht="15" x14ac:dyDescent="0.25">
      <c r="H7264" s="107" t="s">
        <v>12183</v>
      </c>
      <c r="I7264" s="107" t="s">
        <v>12184</v>
      </c>
    </row>
    <row r="7265" spans="8:9" ht="15" x14ac:dyDescent="0.25">
      <c r="H7265" s="107" t="s">
        <v>16610</v>
      </c>
      <c r="I7265" s="107" t="s">
        <v>16611</v>
      </c>
    </row>
    <row r="7266" spans="8:9" ht="15" x14ac:dyDescent="0.25">
      <c r="H7266" s="107" t="s">
        <v>16612</v>
      </c>
      <c r="I7266" s="107" t="s">
        <v>16613</v>
      </c>
    </row>
    <row r="7267" spans="8:9" ht="15" x14ac:dyDescent="0.25">
      <c r="H7267" s="107" t="s">
        <v>24392</v>
      </c>
      <c r="I7267" s="107" t="s">
        <v>24393</v>
      </c>
    </row>
    <row r="7268" spans="8:9" ht="15" x14ac:dyDescent="0.25">
      <c r="H7268" s="107" t="s">
        <v>24394</v>
      </c>
      <c r="I7268" s="107" t="s">
        <v>24395</v>
      </c>
    </row>
    <row r="7269" spans="8:9" ht="15" x14ac:dyDescent="0.25">
      <c r="H7269" s="107" t="s">
        <v>16614</v>
      </c>
      <c r="I7269" s="107" t="s">
        <v>16615</v>
      </c>
    </row>
    <row r="7270" spans="8:9" ht="15" x14ac:dyDescent="0.25">
      <c r="H7270" s="107" t="s">
        <v>8593</v>
      </c>
      <c r="I7270" s="107" t="s">
        <v>16616</v>
      </c>
    </row>
    <row r="7271" spans="8:9" ht="15" x14ac:dyDescent="0.25">
      <c r="H7271" s="107" t="s">
        <v>8594</v>
      </c>
      <c r="I7271" s="107" t="s">
        <v>16617</v>
      </c>
    </row>
    <row r="7272" spans="8:9" ht="15" x14ac:dyDescent="0.25">
      <c r="H7272" s="107" t="s">
        <v>8595</v>
      </c>
      <c r="I7272" s="107" t="s">
        <v>16618</v>
      </c>
    </row>
    <row r="7273" spans="8:9" ht="15" x14ac:dyDescent="0.25">
      <c r="H7273" s="107" t="s">
        <v>8596</v>
      </c>
      <c r="I7273" s="107" t="s">
        <v>16619</v>
      </c>
    </row>
    <row r="7274" spans="8:9" ht="15" x14ac:dyDescent="0.25">
      <c r="H7274" s="107" t="s">
        <v>8597</v>
      </c>
      <c r="I7274" s="107" t="s">
        <v>16620</v>
      </c>
    </row>
    <row r="7275" spans="8:9" ht="15" x14ac:dyDescent="0.25">
      <c r="H7275" s="107" t="s">
        <v>8598</v>
      </c>
      <c r="I7275" s="107" t="s">
        <v>16621</v>
      </c>
    </row>
    <row r="7276" spans="8:9" ht="15" x14ac:dyDescent="0.25">
      <c r="H7276" s="107" t="s">
        <v>8599</v>
      </c>
      <c r="I7276" s="107" t="s">
        <v>16622</v>
      </c>
    </row>
    <row r="7277" spans="8:9" ht="15" x14ac:dyDescent="0.25">
      <c r="H7277" s="107" t="s">
        <v>8600</v>
      </c>
      <c r="I7277" s="107" t="s">
        <v>16623</v>
      </c>
    </row>
    <row r="7278" spans="8:9" ht="15" x14ac:dyDescent="0.25">
      <c r="H7278" s="107" t="s">
        <v>8601</v>
      </c>
      <c r="I7278" s="107" t="s">
        <v>16624</v>
      </c>
    </row>
    <row r="7279" spans="8:9" ht="15" x14ac:dyDescent="0.25">
      <c r="H7279" s="107" t="s">
        <v>8602</v>
      </c>
      <c r="I7279" s="107" t="s">
        <v>16625</v>
      </c>
    </row>
    <row r="7280" spans="8:9" ht="15" x14ac:dyDescent="0.25">
      <c r="H7280" s="107" t="s">
        <v>8603</v>
      </c>
      <c r="I7280" s="107" t="s">
        <v>16626</v>
      </c>
    </row>
    <row r="7281" spans="8:9" ht="15" x14ac:dyDescent="0.25">
      <c r="H7281" s="107" t="s">
        <v>8604</v>
      </c>
      <c r="I7281" s="107" t="s">
        <v>16627</v>
      </c>
    </row>
    <row r="7282" spans="8:9" ht="15" x14ac:dyDescent="0.25">
      <c r="H7282" s="107" t="s">
        <v>8605</v>
      </c>
      <c r="I7282" s="107" t="s">
        <v>16628</v>
      </c>
    </row>
    <row r="7283" spans="8:9" ht="15" x14ac:dyDescent="0.25">
      <c r="H7283" s="107" t="s">
        <v>8606</v>
      </c>
      <c r="I7283" s="107" t="s">
        <v>16629</v>
      </c>
    </row>
    <row r="7284" spans="8:9" ht="15" x14ac:dyDescent="0.25">
      <c r="H7284" s="107" t="s">
        <v>8607</v>
      </c>
      <c r="I7284" s="107" t="s">
        <v>16630</v>
      </c>
    </row>
    <row r="7285" spans="8:9" ht="15" x14ac:dyDescent="0.25">
      <c r="H7285" s="107" t="s">
        <v>8608</v>
      </c>
      <c r="I7285" s="107" t="s">
        <v>16631</v>
      </c>
    </row>
    <row r="7286" spans="8:9" ht="15" x14ac:dyDescent="0.25">
      <c r="H7286" s="107" t="s">
        <v>8609</v>
      </c>
      <c r="I7286" s="107" t="s">
        <v>16632</v>
      </c>
    </row>
    <row r="7287" spans="8:9" ht="15" x14ac:dyDescent="0.25">
      <c r="H7287" s="107" t="s">
        <v>8610</v>
      </c>
      <c r="I7287" s="107" t="s">
        <v>16633</v>
      </c>
    </row>
    <row r="7288" spans="8:9" ht="15" x14ac:dyDescent="0.25">
      <c r="H7288" s="107" t="s">
        <v>8611</v>
      </c>
      <c r="I7288" s="107" t="s">
        <v>16634</v>
      </c>
    </row>
    <row r="7289" spans="8:9" ht="15" x14ac:dyDescent="0.25">
      <c r="H7289" s="107" t="s">
        <v>8612</v>
      </c>
      <c r="I7289" s="107" t="s">
        <v>16635</v>
      </c>
    </row>
    <row r="7290" spans="8:9" ht="15" x14ac:dyDescent="0.25">
      <c r="H7290" s="107" t="s">
        <v>8613</v>
      </c>
      <c r="I7290" s="107" t="s">
        <v>16636</v>
      </c>
    </row>
    <row r="7291" spans="8:9" ht="15" x14ac:dyDescent="0.25">
      <c r="H7291" s="107" t="s">
        <v>8614</v>
      </c>
      <c r="I7291" s="107" t="s">
        <v>16637</v>
      </c>
    </row>
    <row r="7292" spans="8:9" ht="15" x14ac:dyDescent="0.25">
      <c r="H7292" s="107" t="s">
        <v>8615</v>
      </c>
      <c r="I7292" s="107" t="s">
        <v>16638</v>
      </c>
    </row>
    <row r="7293" spans="8:9" ht="15" x14ac:dyDescent="0.25">
      <c r="H7293" s="107" t="s">
        <v>8616</v>
      </c>
      <c r="I7293" s="107" t="s">
        <v>16639</v>
      </c>
    </row>
    <row r="7294" spans="8:9" ht="15" x14ac:dyDescent="0.25">
      <c r="H7294" s="107" t="s">
        <v>8617</v>
      </c>
      <c r="I7294" s="107" t="s">
        <v>16640</v>
      </c>
    </row>
    <row r="7295" spans="8:9" ht="15" x14ac:dyDescent="0.25">
      <c r="H7295" s="107" t="s">
        <v>8618</v>
      </c>
      <c r="I7295" s="107" t="s">
        <v>16641</v>
      </c>
    </row>
    <row r="7296" spans="8:9" ht="15" x14ac:dyDescent="0.25">
      <c r="H7296" s="107" t="s">
        <v>8619</v>
      </c>
      <c r="I7296" s="107" t="s">
        <v>16642</v>
      </c>
    </row>
    <row r="7297" spans="8:9" ht="15" x14ac:dyDescent="0.25">
      <c r="H7297" s="107" t="s">
        <v>8620</v>
      </c>
      <c r="I7297" s="107" t="s">
        <v>16643</v>
      </c>
    </row>
    <row r="7298" spans="8:9" ht="15" x14ac:dyDescent="0.25">
      <c r="H7298" s="107" t="s">
        <v>8621</v>
      </c>
      <c r="I7298" s="107" t="s">
        <v>16644</v>
      </c>
    </row>
    <row r="7299" spans="8:9" ht="15" x14ac:dyDescent="0.25">
      <c r="H7299" s="107" t="s">
        <v>8622</v>
      </c>
      <c r="I7299" s="107" t="s">
        <v>16645</v>
      </c>
    </row>
    <row r="7300" spans="8:9" ht="15" x14ac:dyDescent="0.25">
      <c r="H7300" s="107" t="s">
        <v>12185</v>
      </c>
      <c r="I7300" s="107" t="s">
        <v>16646</v>
      </c>
    </row>
    <row r="7301" spans="8:9" ht="15" x14ac:dyDescent="0.25">
      <c r="H7301" s="107" t="s">
        <v>12186</v>
      </c>
      <c r="I7301" s="107" t="s">
        <v>16647</v>
      </c>
    </row>
    <row r="7302" spans="8:9" ht="15" x14ac:dyDescent="0.25">
      <c r="H7302" s="107" t="s">
        <v>12187</v>
      </c>
      <c r="I7302" s="107" t="s">
        <v>16648</v>
      </c>
    </row>
    <row r="7303" spans="8:9" ht="15" x14ac:dyDescent="0.25">
      <c r="H7303" s="107" t="s">
        <v>12188</v>
      </c>
      <c r="I7303" s="107" t="s">
        <v>16649</v>
      </c>
    </row>
    <row r="7304" spans="8:9" ht="15" x14ac:dyDescent="0.25">
      <c r="H7304" s="107" t="s">
        <v>12189</v>
      </c>
      <c r="I7304" s="107" t="s">
        <v>16650</v>
      </c>
    </row>
    <row r="7305" spans="8:9" ht="15" x14ac:dyDescent="0.25">
      <c r="H7305" s="107" t="s">
        <v>12190</v>
      </c>
      <c r="I7305" s="107" t="s">
        <v>16651</v>
      </c>
    </row>
    <row r="7306" spans="8:9" ht="15" x14ac:dyDescent="0.25">
      <c r="H7306" s="107" t="s">
        <v>12191</v>
      </c>
      <c r="I7306" s="107" t="s">
        <v>16652</v>
      </c>
    </row>
    <row r="7307" spans="8:9" ht="15" x14ac:dyDescent="0.25">
      <c r="H7307" s="107" t="s">
        <v>12192</v>
      </c>
      <c r="I7307" s="107" t="s">
        <v>16653</v>
      </c>
    </row>
    <row r="7308" spans="8:9" ht="15" x14ac:dyDescent="0.25">
      <c r="H7308" s="107" t="s">
        <v>12193</v>
      </c>
      <c r="I7308" s="107" t="s">
        <v>16654</v>
      </c>
    </row>
    <row r="7309" spans="8:9" ht="15" x14ac:dyDescent="0.25">
      <c r="H7309" s="107" t="s">
        <v>12194</v>
      </c>
      <c r="I7309" s="107" t="s">
        <v>16655</v>
      </c>
    </row>
    <row r="7310" spans="8:9" ht="15" x14ac:dyDescent="0.25">
      <c r="H7310" s="107" t="s">
        <v>12195</v>
      </c>
      <c r="I7310" s="107" t="s">
        <v>16656</v>
      </c>
    </row>
    <row r="7311" spans="8:9" ht="15" x14ac:dyDescent="0.25">
      <c r="H7311" s="107" t="s">
        <v>12196</v>
      </c>
      <c r="I7311" s="107" t="s">
        <v>16657</v>
      </c>
    </row>
    <row r="7312" spans="8:9" ht="15" x14ac:dyDescent="0.25">
      <c r="H7312" s="107" t="s">
        <v>12197</v>
      </c>
      <c r="I7312" s="107" t="s">
        <v>16658</v>
      </c>
    </row>
    <row r="7313" spans="8:9" ht="15" x14ac:dyDescent="0.25">
      <c r="H7313" s="107" t="s">
        <v>12198</v>
      </c>
      <c r="I7313" s="107" t="s">
        <v>16659</v>
      </c>
    </row>
    <row r="7314" spans="8:9" ht="15" x14ac:dyDescent="0.25">
      <c r="H7314" s="107" t="s">
        <v>12199</v>
      </c>
      <c r="I7314" s="107" t="s">
        <v>16584</v>
      </c>
    </row>
    <row r="7315" spans="8:9" ht="15" x14ac:dyDescent="0.25">
      <c r="H7315" s="107" t="s">
        <v>12200</v>
      </c>
      <c r="I7315" s="107" t="s">
        <v>12201</v>
      </c>
    </row>
    <row r="7316" spans="8:9" ht="15" x14ac:dyDescent="0.25">
      <c r="H7316" s="107" t="s">
        <v>12202</v>
      </c>
      <c r="I7316" s="107" t="s">
        <v>16660</v>
      </c>
    </row>
    <row r="7317" spans="8:9" ht="15" x14ac:dyDescent="0.25">
      <c r="H7317" s="107" t="s">
        <v>16661</v>
      </c>
      <c r="I7317" s="107" t="s">
        <v>16662</v>
      </c>
    </row>
    <row r="7318" spans="8:9" ht="15" x14ac:dyDescent="0.25">
      <c r="H7318" s="107" t="s">
        <v>16663</v>
      </c>
      <c r="I7318" s="107" t="s">
        <v>16664</v>
      </c>
    </row>
    <row r="7319" spans="8:9" ht="15" x14ac:dyDescent="0.25">
      <c r="H7319" s="107" t="s">
        <v>16665</v>
      </c>
      <c r="I7319" s="107" t="s">
        <v>16666</v>
      </c>
    </row>
    <row r="7320" spans="8:9" ht="15" x14ac:dyDescent="0.25">
      <c r="H7320" s="107" t="s">
        <v>16667</v>
      </c>
      <c r="I7320" s="107" t="s">
        <v>16517</v>
      </c>
    </row>
    <row r="7321" spans="8:9" ht="15" x14ac:dyDescent="0.25">
      <c r="H7321" s="107" t="s">
        <v>16668</v>
      </c>
      <c r="I7321" s="107" t="s">
        <v>16669</v>
      </c>
    </row>
    <row r="7322" spans="8:9" ht="15" x14ac:dyDescent="0.25">
      <c r="H7322" s="107" t="s">
        <v>16670</v>
      </c>
      <c r="I7322" s="107" t="s">
        <v>16671</v>
      </c>
    </row>
    <row r="7323" spans="8:9" ht="15" x14ac:dyDescent="0.25">
      <c r="H7323" s="107" t="s">
        <v>16672</v>
      </c>
      <c r="I7323" s="107" t="s">
        <v>16673</v>
      </c>
    </row>
    <row r="7324" spans="8:9" ht="15" x14ac:dyDescent="0.25">
      <c r="H7324" s="107" t="s">
        <v>16674</v>
      </c>
      <c r="I7324" s="107" t="s">
        <v>16675</v>
      </c>
    </row>
    <row r="7325" spans="8:9" ht="15" x14ac:dyDescent="0.25">
      <c r="H7325" s="107" t="s">
        <v>16676</v>
      </c>
      <c r="I7325" s="107" t="s">
        <v>16677</v>
      </c>
    </row>
    <row r="7326" spans="8:9" ht="15" x14ac:dyDescent="0.25">
      <c r="H7326" s="107" t="s">
        <v>16678</v>
      </c>
      <c r="I7326" s="107" t="s">
        <v>16679</v>
      </c>
    </row>
    <row r="7327" spans="8:9" ht="15" x14ac:dyDescent="0.25">
      <c r="H7327" s="107" t="s">
        <v>16680</v>
      </c>
      <c r="I7327" s="107" t="s">
        <v>16681</v>
      </c>
    </row>
    <row r="7328" spans="8:9" ht="15" x14ac:dyDescent="0.25">
      <c r="H7328" s="107" t="s">
        <v>16682</v>
      </c>
      <c r="I7328" s="107" t="s">
        <v>16683</v>
      </c>
    </row>
    <row r="7329" spans="8:9" ht="15" x14ac:dyDescent="0.25">
      <c r="H7329" s="107" t="s">
        <v>16684</v>
      </c>
      <c r="I7329" s="107" t="s">
        <v>16685</v>
      </c>
    </row>
    <row r="7330" spans="8:9" ht="15" x14ac:dyDescent="0.25">
      <c r="H7330" s="107" t="s">
        <v>16686</v>
      </c>
      <c r="I7330" s="107" t="s">
        <v>16687</v>
      </c>
    </row>
    <row r="7331" spans="8:9" ht="15" x14ac:dyDescent="0.25">
      <c r="H7331" s="107" t="s">
        <v>16688</v>
      </c>
      <c r="I7331" s="107" t="s">
        <v>16689</v>
      </c>
    </row>
    <row r="7332" spans="8:9" ht="15" x14ac:dyDescent="0.25">
      <c r="H7332" s="107" t="s">
        <v>16690</v>
      </c>
      <c r="I7332" s="107" t="s">
        <v>16691</v>
      </c>
    </row>
    <row r="7333" spans="8:9" ht="15" x14ac:dyDescent="0.25">
      <c r="H7333" s="107" t="s">
        <v>16692</v>
      </c>
      <c r="I7333" s="107" t="s">
        <v>16693</v>
      </c>
    </row>
    <row r="7334" spans="8:9" ht="15" x14ac:dyDescent="0.25">
      <c r="H7334" s="107" t="s">
        <v>23328</v>
      </c>
      <c r="I7334" s="107" t="s">
        <v>23329</v>
      </c>
    </row>
    <row r="7335" spans="8:9" ht="15" x14ac:dyDescent="0.25">
      <c r="H7335" s="107" t="s">
        <v>23330</v>
      </c>
      <c r="I7335" s="107" t="s">
        <v>23331</v>
      </c>
    </row>
    <row r="7336" spans="8:9" ht="15" x14ac:dyDescent="0.25">
      <c r="H7336" s="107" t="s">
        <v>23332</v>
      </c>
      <c r="I7336" s="107" t="s">
        <v>23333</v>
      </c>
    </row>
    <row r="7337" spans="8:9" ht="15" x14ac:dyDescent="0.25">
      <c r="H7337" s="107" t="s">
        <v>23334</v>
      </c>
      <c r="I7337" s="107" t="s">
        <v>23335</v>
      </c>
    </row>
    <row r="7338" spans="8:9" ht="15" x14ac:dyDescent="0.25">
      <c r="H7338" s="107" t="s">
        <v>23336</v>
      </c>
      <c r="I7338" s="107" t="s">
        <v>23337</v>
      </c>
    </row>
    <row r="7339" spans="8:9" ht="15" x14ac:dyDescent="0.25">
      <c r="H7339" s="107" t="s">
        <v>23338</v>
      </c>
      <c r="I7339" s="107" t="s">
        <v>23304</v>
      </c>
    </row>
    <row r="7340" spans="8:9" ht="15" x14ac:dyDescent="0.25">
      <c r="H7340" s="107" t="s">
        <v>23339</v>
      </c>
      <c r="I7340" s="107" t="s">
        <v>23340</v>
      </c>
    </row>
    <row r="7341" spans="8:9" ht="15" x14ac:dyDescent="0.25">
      <c r="H7341" s="107" t="s">
        <v>23341</v>
      </c>
      <c r="I7341" s="107" t="s">
        <v>23342</v>
      </c>
    </row>
    <row r="7342" spans="8:9" ht="15" x14ac:dyDescent="0.25">
      <c r="H7342" s="107" t="s">
        <v>23343</v>
      </c>
      <c r="I7342" s="107" t="s">
        <v>23344</v>
      </c>
    </row>
    <row r="7343" spans="8:9" ht="15" x14ac:dyDescent="0.25">
      <c r="H7343" s="107" t="s">
        <v>23345</v>
      </c>
      <c r="I7343" s="107" t="s">
        <v>23346</v>
      </c>
    </row>
    <row r="7344" spans="8:9" ht="15" x14ac:dyDescent="0.25">
      <c r="H7344" s="107" t="s">
        <v>23347</v>
      </c>
      <c r="I7344" s="107" t="s">
        <v>23348</v>
      </c>
    </row>
    <row r="7345" spans="8:9" ht="15" x14ac:dyDescent="0.25">
      <c r="H7345" s="107" t="s">
        <v>23349</v>
      </c>
      <c r="I7345" s="107" t="s">
        <v>23350</v>
      </c>
    </row>
    <row r="7346" spans="8:9" ht="15" x14ac:dyDescent="0.25">
      <c r="H7346" s="107" t="s">
        <v>23351</v>
      </c>
      <c r="I7346" s="107" t="s">
        <v>23318</v>
      </c>
    </row>
    <row r="7347" spans="8:9" ht="15" x14ac:dyDescent="0.25">
      <c r="H7347" s="107" t="s">
        <v>23352</v>
      </c>
      <c r="I7347" s="107" t="s">
        <v>23324</v>
      </c>
    </row>
    <row r="7348" spans="8:9" ht="15" x14ac:dyDescent="0.25">
      <c r="H7348" s="107" t="s">
        <v>23353</v>
      </c>
      <c r="I7348" s="107" t="s">
        <v>23354</v>
      </c>
    </row>
    <row r="7349" spans="8:9" ht="15" x14ac:dyDescent="0.25">
      <c r="H7349" s="107" t="s">
        <v>24396</v>
      </c>
      <c r="I7349" s="107" t="s">
        <v>24397</v>
      </c>
    </row>
    <row r="7350" spans="8:9" ht="15" x14ac:dyDescent="0.25">
      <c r="H7350" s="107" t="s">
        <v>24398</v>
      </c>
      <c r="I7350" s="107" t="s">
        <v>24357</v>
      </c>
    </row>
    <row r="7351" spans="8:9" ht="15" x14ac:dyDescent="0.25">
      <c r="H7351" s="107" t="s">
        <v>24399</v>
      </c>
      <c r="I7351" s="107" t="s">
        <v>24400</v>
      </c>
    </row>
    <row r="7352" spans="8:9" ht="15" x14ac:dyDescent="0.25">
      <c r="H7352" s="107" t="s">
        <v>24401</v>
      </c>
      <c r="I7352" s="107" t="s">
        <v>24402</v>
      </c>
    </row>
    <row r="7353" spans="8:9" ht="15" x14ac:dyDescent="0.25">
      <c r="H7353" s="107" t="s">
        <v>24403</v>
      </c>
      <c r="I7353" s="107" t="s">
        <v>24404</v>
      </c>
    </row>
    <row r="7354" spans="8:9" ht="15" x14ac:dyDescent="0.25">
      <c r="H7354" s="107" t="s">
        <v>24405</v>
      </c>
      <c r="I7354" s="107" t="s">
        <v>24406</v>
      </c>
    </row>
    <row r="7355" spans="8:9" ht="15" x14ac:dyDescent="0.25">
      <c r="H7355" s="107" t="s">
        <v>24407</v>
      </c>
      <c r="I7355" s="107" t="s">
        <v>24408</v>
      </c>
    </row>
    <row r="7356" spans="8:9" ht="15" x14ac:dyDescent="0.25">
      <c r="H7356" s="107" t="s">
        <v>24409</v>
      </c>
      <c r="I7356" s="107" t="s">
        <v>24410</v>
      </c>
    </row>
    <row r="7357" spans="8:9" ht="15" x14ac:dyDescent="0.25">
      <c r="H7357" s="107" t="s">
        <v>24411</v>
      </c>
      <c r="I7357" s="107" t="s">
        <v>24412</v>
      </c>
    </row>
    <row r="7358" spans="8:9" ht="15" x14ac:dyDescent="0.25">
      <c r="H7358" s="107" t="s">
        <v>24413</v>
      </c>
      <c r="I7358" s="107" t="s">
        <v>24369</v>
      </c>
    </row>
    <row r="7359" spans="8:9" ht="15" x14ac:dyDescent="0.25">
      <c r="H7359" s="107" t="s">
        <v>24414</v>
      </c>
      <c r="I7359" s="107" t="s">
        <v>24415</v>
      </c>
    </row>
    <row r="7360" spans="8:9" ht="15" x14ac:dyDescent="0.25">
      <c r="H7360" s="107" t="s">
        <v>24416</v>
      </c>
      <c r="I7360" s="107" t="s">
        <v>24373</v>
      </c>
    </row>
    <row r="7361" spans="8:9" ht="15" x14ac:dyDescent="0.25">
      <c r="H7361" s="107" t="s">
        <v>24417</v>
      </c>
      <c r="I7361" s="107" t="s">
        <v>24418</v>
      </c>
    </row>
    <row r="7362" spans="8:9" ht="15" x14ac:dyDescent="0.25">
      <c r="H7362" s="107" t="s">
        <v>24419</v>
      </c>
      <c r="I7362" s="107" t="s">
        <v>24420</v>
      </c>
    </row>
    <row r="7363" spans="8:9" ht="15" x14ac:dyDescent="0.25">
      <c r="H7363" s="107" t="s">
        <v>24421</v>
      </c>
      <c r="I7363" s="107" t="s">
        <v>24422</v>
      </c>
    </row>
    <row r="7364" spans="8:9" ht="15" x14ac:dyDescent="0.25">
      <c r="H7364" s="107" t="s">
        <v>24423</v>
      </c>
      <c r="I7364" s="107" t="s">
        <v>24424</v>
      </c>
    </row>
    <row r="7365" spans="8:9" ht="15" x14ac:dyDescent="0.25">
      <c r="H7365" s="107" t="s">
        <v>24425</v>
      </c>
      <c r="I7365" s="107" t="s">
        <v>24426</v>
      </c>
    </row>
    <row r="7366" spans="8:9" ht="15" x14ac:dyDescent="0.25">
      <c r="H7366" s="107" t="s">
        <v>24427</v>
      </c>
      <c r="I7366" s="107" t="s">
        <v>24377</v>
      </c>
    </row>
    <row r="7367" spans="8:9" ht="15" x14ac:dyDescent="0.25">
      <c r="H7367" s="107" t="s">
        <v>24428</v>
      </c>
      <c r="I7367" s="107" t="s">
        <v>24429</v>
      </c>
    </row>
    <row r="7368" spans="8:9" ht="15" x14ac:dyDescent="0.25">
      <c r="H7368" s="107" t="s">
        <v>24430</v>
      </c>
      <c r="I7368" s="107" t="s">
        <v>24379</v>
      </c>
    </row>
    <row r="7369" spans="8:9" ht="15" x14ac:dyDescent="0.25">
      <c r="H7369" s="107" t="s">
        <v>24431</v>
      </c>
      <c r="I7369" s="107" t="s">
        <v>24432</v>
      </c>
    </row>
    <row r="7370" spans="8:9" ht="15" x14ac:dyDescent="0.25">
      <c r="H7370" s="107" t="s">
        <v>24433</v>
      </c>
      <c r="I7370" s="107" t="s">
        <v>24434</v>
      </c>
    </row>
    <row r="7371" spans="8:9" ht="15" x14ac:dyDescent="0.25">
      <c r="H7371" s="107" t="s">
        <v>24435</v>
      </c>
      <c r="I7371" s="107" t="s">
        <v>24436</v>
      </c>
    </row>
    <row r="7372" spans="8:9" ht="15" x14ac:dyDescent="0.25">
      <c r="H7372" s="107" t="s">
        <v>24437</v>
      </c>
      <c r="I7372" s="107" t="s">
        <v>24438</v>
      </c>
    </row>
    <row r="7373" spans="8:9" ht="15" x14ac:dyDescent="0.25">
      <c r="H7373" s="107" t="s">
        <v>24439</v>
      </c>
      <c r="I7373" s="107" t="s">
        <v>24440</v>
      </c>
    </row>
    <row r="7374" spans="8:9" ht="15" x14ac:dyDescent="0.25">
      <c r="H7374" s="107" t="s">
        <v>24441</v>
      </c>
      <c r="I7374" s="107" t="s">
        <v>24442</v>
      </c>
    </row>
    <row r="7375" spans="8:9" ht="15" x14ac:dyDescent="0.25">
      <c r="H7375" s="107" t="s">
        <v>24443</v>
      </c>
      <c r="I7375" s="107" t="s">
        <v>24391</v>
      </c>
    </row>
    <row r="7376" spans="8:9" ht="15" x14ac:dyDescent="0.25">
      <c r="H7376" s="107" t="s">
        <v>12203</v>
      </c>
      <c r="I7376" s="107" t="s">
        <v>16694</v>
      </c>
    </row>
    <row r="7377" spans="8:9" ht="15" x14ac:dyDescent="0.25">
      <c r="H7377" s="107" t="s">
        <v>8623</v>
      </c>
      <c r="I7377" s="107" t="s">
        <v>15702</v>
      </c>
    </row>
    <row r="7378" spans="8:9" ht="15" x14ac:dyDescent="0.25">
      <c r="H7378" s="107" t="s">
        <v>8624</v>
      </c>
      <c r="I7378" s="107" t="s">
        <v>16695</v>
      </c>
    </row>
    <row r="7379" spans="8:9" ht="15" x14ac:dyDescent="0.25">
      <c r="H7379" s="107" t="s">
        <v>8625</v>
      </c>
      <c r="I7379" s="107" t="s">
        <v>15701</v>
      </c>
    </row>
    <row r="7380" spans="8:9" ht="15" x14ac:dyDescent="0.25">
      <c r="H7380" s="107" t="s">
        <v>8626</v>
      </c>
      <c r="I7380" s="107" t="s">
        <v>16696</v>
      </c>
    </row>
    <row r="7381" spans="8:9" ht="15" x14ac:dyDescent="0.25">
      <c r="H7381" s="107" t="s">
        <v>8627</v>
      </c>
      <c r="I7381" s="107" t="s">
        <v>8628</v>
      </c>
    </row>
    <row r="7382" spans="8:9" ht="15" x14ac:dyDescent="0.25">
      <c r="H7382" s="107" t="s">
        <v>24444</v>
      </c>
      <c r="I7382" s="107" t="s">
        <v>24445</v>
      </c>
    </row>
    <row r="7383" spans="8:9" ht="15" x14ac:dyDescent="0.25">
      <c r="H7383" s="107" t="s">
        <v>24446</v>
      </c>
      <c r="I7383" s="107" t="s">
        <v>24447</v>
      </c>
    </row>
    <row r="7384" spans="8:9" ht="15" x14ac:dyDescent="0.25">
      <c r="H7384" s="107" t="s">
        <v>23355</v>
      </c>
      <c r="I7384" s="107" t="s">
        <v>23356</v>
      </c>
    </row>
    <row r="7385" spans="8:9" ht="15" x14ac:dyDescent="0.25">
      <c r="H7385" s="107" t="s">
        <v>8629</v>
      </c>
      <c r="I7385" s="107" t="s">
        <v>16697</v>
      </c>
    </row>
    <row r="7386" spans="8:9" ht="15" x14ac:dyDescent="0.25">
      <c r="H7386" s="107" t="s">
        <v>8630</v>
      </c>
      <c r="I7386" s="107" t="s">
        <v>16698</v>
      </c>
    </row>
    <row r="7387" spans="8:9" ht="15" x14ac:dyDescent="0.25">
      <c r="H7387" s="107" t="s">
        <v>8631</v>
      </c>
      <c r="I7387" s="107" t="s">
        <v>16699</v>
      </c>
    </row>
    <row r="7388" spans="8:9" ht="15" x14ac:dyDescent="0.25">
      <c r="H7388" s="107" t="s">
        <v>8632</v>
      </c>
      <c r="I7388" s="107" t="s">
        <v>16700</v>
      </c>
    </row>
    <row r="7389" spans="8:9" ht="15" x14ac:dyDescent="0.25">
      <c r="H7389" s="107" t="s">
        <v>8633</v>
      </c>
      <c r="I7389" s="107" t="s">
        <v>15654</v>
      </c>
    </row>
    <row r="7390" spans="8:9" ht="15" x14ac:dyDescent="0.25">
      <c r="H7390" s="107" t="s">
        <v>8634</v>
      </c>
      <c r="I7390" s="107" t="s">
        <v>16701</v>
      </c>
    </row>
    <row r="7391" spans="8:9" ht="15" x14ac:dyDescent="0.25">
      <c r="H7391" s="107" t="s">
        <v>8635</v>
      </c>
      <c r="I7391" s="107" t="s">
        <v>16702</v>
      </c>
    </row>
    <row r="7392" spans="8:9" ht="15" x14ac:dyDescent="0.25">
      <c r="H7392" s="107" t="s">
        <v>8636</v>
      </c>
      <c r="I7392" s="107" t="s">
        <v>16703</v>
      </c>
    </row>
    <row r="7393" spans="8:9" ht="15" x14ac:dyDescent="0.25">
      <c r="H7393" s="107" t="s">
        <v>8637</v>
      </c>
      <c r="I7393" s="107" t="s">
        <v>16704</v>
      </c>
    </row>
    <row r="7394" spans="8:9" ht="15" x14ac:dyDescent="0.25">
      <c r="H7394" s="107" t="s">
        <v>8638</v>
      </c>
      <c r="I7394" s="107" t="s">
        <v>16705</v>
      </c>
    </row>
    <row r="7395" spans="8:9" ht="15" x14ac:dyDescent="0.25">
      <c r="H7395" s="107" t="s">
        <v>8639</v>
      </c>
      <c r="I7395" s="107" t="s">
        <v>16705</v>
      </c>
    </row>
    <row r="7396" spans="8:9" ht="15" x14ac:dyDescent="0.25">
      <c r="H7396" s="107" t="s">
        <v>8640</v>
      </c>
      <c r="I7396" s="107" t="s">
        <v>16706</v>
      </c>
    </row>
    <row r="7397" spans="8:9" ht="15" x14ac:dyDescent="0.25">
      <c r="H7397" s="107" t="s">
        <v>8641</v>
      </c>
      <c r="I7397" s="107" t="s">
        <v>16707</v>
      </c>
    </row>
    <row r="7398" spans="8:9" ht="15" x14ac:dyDescent="0.25">
      <c r="H7398" s="107" t="s">
        <v>8642</v>
      </c>
      <c r="I7398" s="107" t="s">
        <v>16708</v>
      </c>
    </row>
    <row r="7399" spans="8:9" ht="15" x14ac:dyDescent="0.25">
      <c r="H7399" s="107" t="s">
        <v>8643</v>
      </c>
      <c r="I7399" s="107" t="s">
        <v>16709</v>
      </c>
    </row>
    <row r="7400" spans="8:9" ht="15" x14ac:dyDescent="0.25">
      <c r="H7400" s="107" t="s">
        <v>8644</v>
      </c>
      <c r="I7400" s="107" t="s">
        <v>16710</v>
      </c>
    </row>
    <row r="7401" spans="8:9" ht="15" x14ac:dyDescent="0.25">
      <c r="H7401" s="107" t="s">
        <v>8645</v>
      </c>
      <c r="I7401" s="107" t="s">
        <v>16711</v>
      </c>
    </row>
    <row r="7402" spans="8:9" ht="15" x14ac:dyDescent="0.25">
      <c r="H7402" s="107" t="s">
        <v>8646</v>
      </c>
      <c r="I7402" s="107" t="s">
        <v>16712</v>
      </c>
    </row>
    <row r="7403" spans="8:9" ht="15" x14ac:dyDescent="0.25">
      <c r="H7403" s="107" t="s">
        <v>8647</v>
      </c>
      <c r="I7403" s="107" t="s">
        <v>16713</v>
      </c>
    </row>
    <row r="7404" spans="8:9" ht="15" x14ac:dyDescent="0.25">
      <c r="H7404" s="107" t="s">
        <v>8648</v>
      </c>
      <c r="I7404" s="107" t="s">
        <v>16714</v>
      </c>
    </row>
    <row r="7405" spans="8:9" ht="15" x14ac:dyDescent="0.25">
      <c r="H7405" s="107" t="s">
        <v>8649</v>
      </c>
      <c r="I7405" s="107" t="s">
        <v>16715</v>
      </c>
    </row>
    <row r="7406" spans="8:9" ht="15" x14ac:dyDescent="0.25">
      <c r="H7406" s="107" t="s">
        <v>8650</v>
      </c>
      <c r="I7406" s="107" t="s">
        <v>16716</v>
      </c>
    </row>
    <row r="7407" spans="8:9" ht="15" x14ac:dyDescent="0.25">
      <c r="H7407" s="107" t="s">
        <v>8651</v>
      </c>
      <c r="I7407" s="107" t="s">
        <v>16489</v>
      </c>
    </row>
    <row r="7408" spans="8:9" ht="15" x14ac:dyDescent="0.25">
      <c r="H7408" s="107" t="s">
        <v>8652</v>
      </c>
      <c r="I7408" s="107" t="s">
        <v>16491</v>
      </c>
    </row>
    <row r="7409" spans="8:9" ht="15" x14ac:dyDescent="0.25">
      <c r="H7409" s="107" t="s">
        <v>8653</v>
      </c>
      <c r="I7409" s="107" t="s">
        <v>16492</v>
      </c>
    </row>
    <row r="7410" spans="8:9" ht="15" x14ac:dyDescent="0.25">
      <c r="H7410" s="107" t="s">
        <v>8654</v>
      </c>
      <c r="I7410" s="107" t="s">
        <v>15682</v>
      </c>
    </row>
    <row r="7411" spans="8:9" ht="15" x14ac:dyDescent="0.25">
      <c r="H7411" s="107" t="s">
        <v>8655</v>
      </c>
      <c r="I7411" s="107" t="s">
        <v>15699</v>
      </c>
    </row>
    <row r="7412" spans="8:9" ht="15" x14ac:dyDescent="0.25">
      <c r="H7412" s="107" t="s">
        <v>8656</v>
      </c>
      <c r="I7412" s="107" t="s">
        <v>16717</v>
      </c>
    </row>
    <row r="7413" spans="8:9" ht="15" x14ac:dyDescent="0.25">
      <c r="H7413" s="107" t="s">
        <v>8657</v>
      </c>
      <c r="I7413" s="107" t="s">
        <v>16490</v>
      </c>
    </row>
    <row r="7414" spans="8:9" ht="15" x14ac:dyDescent="0.25">
      <c r="H7414" s="107" t="s">
        <v>8658</v>
      </c>
      <c r="I7414" s="107" t="s">
        <v>12542</v>
      </c>
    </row>
    <row r="7415" spans="8:9" ht="15" x14ac:dyDescent="0.25">
      <c r="H7415" s="107" t="s">
        <v>8659</v>
      </c>
      <c r="I7415" s="107" t="s">
        <v>12550</v>
      </c>
    </row>
    <row r="7416" spans="8:9" ht="15" x14ac:dyDescent="0.25">
      <c r="H7416" s="107" t="s">
        <v>8660</v>
      </c>
      <c r="I7416" s="107" t="s">
        <v>12603</v>
      </c>
    </row>
    <row r="7417" spans="8:9" ht="15" x14ac:dyDescent="0.25">
      <c r="H7417" s="107" t="s">
        <v>8661</v>
      </c>
      <c r="I7417" s="107" t="s">
        <v>12607</v>
      </c>
    </row>
    <row r="7418" spans="8:9" ht="15" x14ac:dyDescent="0.25">
      <c r="H7418" s="107" t="s">
        <v>8662</v>
      </c>
      <c r="I7418" s="107" t="s">
        <v>16718</v>
      </c>
    </row>
    <row r="7419" spans="8:9" ht="15" x14ac:dyDescent="0.25">
      <c r="H7419" s="107" t="s">
        <v>8663</v>
      </c>
      <c r="I7419" s="107" t="s">
        <v>16719</v>
      </c>
    </row>
    <row r="7420" spans="8:9" ht="15" x14ac:dyDescent="0.25">
      <c r="H7420" s="107" t="s">
        <v>8664</v>
      </c>
      <c r="I7420" s="107" t="s">
        <v>8665</v>
      </c>
    </row>
    <row r="7421" spans="8:9" ht="15" x14ac:dyDescent="0.25">
      <c r="H7421" s="107" t="s">
        <v>8666</v>
      </c>
      <c r="I7421" s="107" t="s">
        <v>16720</v>
      </c>
    </row>
    <row r="7422" spans="8:9" ht="15" x14ac:dyDescent="0.25">
      <c r="H7422" s="107" t="s">
        <v>8667</v>
      </c>
      <c r="I7422" s="107" t="s">
        <v>16721</v>
      </c>
    </row>
    <row r="7423" spans="8:9" ht="15" x14ac:dyDescent="0.25">
      <c r="H7423" s="107" t="s">
        <v>8668</v>
      </c>
      <c r="I7423" s="107" t="s">
        <v>12699</v>
      </c>
    </row>
    <row r="7424" spans="8:9" ht="15" x14ac:dyDescent="0.25">
      <c r="H7424" s="107" t="s">
        <v>8669</v>
      </c>
      <c r="I7424" s="107" t="s">
        <v>158</v>
      </c>
    </row>
    <row r="7425" spans="8:9" ht="15" x14ac:dyDescent="0.25">
      <c r="H7425" s="107" t="s">
        <v>8670</v>
      </c>
      <c r="I7425" s="107" t="s">
        <v>158</v>
      </c>
    </row>
    <row r="7426" spans="8:9" ht="15" x14ac:dyDescent="0.25">
      <c r="H7426" s="107" t="s">
        <v>8671</v>
      </c>
      <c r="I7426" s="107" t="s">
        <v>16722</v>
      </c>
    </row>
    <row r="7427" spans="8:9" ht="15" x14ac:dyDescent="0.25">
      <c r="H7427" s="107" t="s">
        <v>8672</v>
      </c>
      <c r="I7427" s="107" t="s">
        <v>14589</v>
      </c>
    </row>
    <row r="7428" spans="8:9" ht="15" x14ac:dyDescent="0.25">
      <c r="H7428" s="107" t="s">
        <v>8673</v>
      </c>
      <c r="I7428" s="107" t="s">
        <v>16723</v>
      </c>
    </row>
    <row r="7429" spans="8:9" ht="15" x14ac:dyDescent="0.25">
      <c r="H7429" s="107" t="s">
        <v>8674</v>
      </c>
      <c r="I7429" s="107" t="s">
        <v>16482</v>
      </c>
    </row>
    <row r="7430" spans="8:9" ht="15" x14ac:dyDescent="0.25">
      <c r="H7430" s="107" t="s">
        <v>8675</v>
      </c>
      <c r="I7430" s="107" t="s">
        <v>16483</v>
      </c>
    </row>
    <row r="7431" spans="8:9" ht="15" x14ac:dyDescent="0.25">
      <c r="H7431" s="107" t="s">
        <v>8676</v>
      </c>
      <c r="I7431" s="107" t="s">
        <v>16484</v>
      </c>
    </row>
    <row r="7432" spans="8:9" ht="15" x14ac:dyDescent="0.25">
      <c r="H7432" s="107" t="s">
        <v>8677</v>
      </c>
      <c r="I7432" s="107" t="s">
        <v>15208</v>
      </c>
    </row>
    <row r="7433" spans="8:9" ht="15" x14ac:dyDescent="0.25">
      <c r="H7433" s="107" t="s">
        <v>8678</v>
      </c>
      <c r="I7433" s="107" t="s">
        <v>15192</v>
      </c>
    </row>
    <row r="7434" spans="8:9" ht="15" x14ac:dyDescent="0.25">
      <c r="H7434" s="107" t="s">
        <v>8679</v>
      </c>
      <c r="I7434" s="107" t="s">
        <v>16504</v>
      </c>
    </row>
    <row r="7435" spans="8:9" ht="15" x14ac:dyDescent="0.25">
      <c r="H7435" s="107" t="s">
        <v>8680</v>
      </c>
      <c r="I7435" s="107" t="s">
        <v>16505</v>
      </c>
    </row>
    <row r="7436" spans="8:9" ht="15" x14ac:dyDescent="0.25">
      <c r="H7436" s="107" t="s">
        <v>8681</v>
      </c>
      <c r="I7436" s="107" t="s">
        <v>16511</v>
      </c>
    </row>
    <row r="7437" spans="8:9" ht="15" x14ac:dyDescent="0.25">
      <c r="H7437" s="107" t="s">
        <v>8682</v>
      </c>
      <c r="I7437" s="107" t="s">
        <v>16513</v>
      </c>
    </row>
    <row r="7438" spans="8:9" ht="15" x14ac:dyDescent="0.25">
      <c r="H7438" s="107" t="s">
        <v>8683</v>
      </c>
      <c r="I7438" s="107" t="s">
        <v>16724</v>
      </c>
    </row>
    <row r="7439" spans="8:9" ht="15" x14ac:dyDescent="0.25">
      <c r="H7439" s="107" t="s">
        <v>8684</v>
      </c>
      <c r="I7439" s="107" t="s">
        <v>16698</v>
      </c>
    </row>
    <row r="7440" spans="8:9" ht="15" x14ac:dyDescent="0.25">
      <c r="H7440" s="107" t="s">
        <v>8685</v>
      </c>
      <c r="I7440" s="107" t="s">
        <v>15512</v>
      </c>
    </row>
    <row r="7441" spans="8:9" ht="15" x14ac:dyDescent="0.25">
      <c r="H7441" s="107" t="s">
        <v>8686</v>
      </c>
      <c r="I7441" s="107" t="s">
        <v>16725</v>
      </c>
    </row>
    <row r="7442" spans="8:9" ht="15" x14ac:dyDescent="0.25">
      <c r="H7442" s="107" t="s">
        <v>8687</v>
      </c>
      <c r="I7442" s="107" t="s">
        <v>15495</v>
      </c>
    </row>
    <row r="7443" spans="8:9" ht="15" x14ac:dyDescent="0.25">
      <c r="H7443" s="107" t="s">
        <v>8688</v>
      </c>
      <c r="I7443" s="107" t="s">
        <v>15498</v>
      </c>
    </row>
    <row r="7444" spans="8:9" ht="15" x14ac:dyDescent="0.25">
      <c r="H7444" s="107" t="s">
        <v>8689</v>
      </c>
      <c r="I7444" s="107" t="s">
        <v>16726</v>
      </c>
    </row>
    <row r="7445" spans="8:9" ht="15" x14ac:dyDescent="0.25">
      <c r="H7445" s="107" t="s">
        <v>8690</v>
      </c>
      <c r="I7445" s="107" t="s">
        <v>16727</v>
      </c>
    </row>
    <row r="7446" spans="8:9" ht="15" x14ac:dyDescent="0.25">
      <c r="H7446" s="107" t="s">
        <v>8691</v>
      </c>
      <c r="I7446" s="107" t="s">
        <v>16728</v>
      </c>
    </row>
    <row r="7447" spans="8:9" ht="15" x14ac:dyDescent="0.25">
      <c r="H7447" s="107" t="s">
        <v>8692</v>
      </c>
      <c r="I7447" s="107" t="s">
        <v>15465</v>
      </c>
    </row>
    <row r="7448" spans="8:9" ht="15" x14ac:dyDescent="0.25">
      <c r="H7448" s="107" t="s">
        <v>8693</v>
      </c>
      <c r="I7448" s="107" t="s">
        <v>16729</v>
      </c>
    </row>
    <row r="7449" spans="8:9" ht="15" x14ac:dyDescent="0.25">
      <c r="H7449" s="107" t="s">
        <v>8694</v>
      </c>
      <c r="I7449" s="107" t="s">
        <v>15474</v>
      </c>
    </row>
    <row r="7450" spans="8:9" ht="15" x14ac:dyDescent="0.25">
      <c r="H7450" s="107" t="s">
        <v>8695</v>
      </c>
      <c r="I7450" s="107" t="s">
        <v>15476</v>
      </c>
    </row>
    <row r="7451" spans="8:9" ht="15" x14ac:dyDescent="0.25">
      <c r="H7451" s="107" t="s">
        <v>8696</v>
      </c>
      <c r="I7451" s="107" t="s">
        <v>16730</v>
      </c>
    </row>
    <row r="7452" spans="8:9" ht="15" x14ac:dyDescent="0.25">
      <c r="H7452" s="107" t="s">
        <v>8697</v>
      </c>
      <c r="I7452" s="107" t="s">
        <v>16731</v>
      </c>
    </row>
    <row r="7453" spans="8:9" ht="15" x14ac:dyDescent="0.25">
      <c r="H7453" s="107" t="s">
        <v>8698</v>
      </c>
      <c r="I7453" s="107" t="s">
        <v>16732</v>
      </c>
    </row>
    <row r="7454" spans="8:9" ht="15" x14ac:dyDescent="0.25">
      <c r="H7454" s="107" t="s">
        <v>8699</v>
      </c>
      <c r="I7454" s="107" t="s">
        <v>16733</v>
      </c>
    </row>
    <row r="7455" spans="8:9" ht="15" x14ac:dyDescent="0.25">
      <c r="H7455" s="107" t="s">
        <v>8700</v>
      </c>
      <c r="I7455" s="107" t="s">
        <v>16734</v>
      </c>
    </row>
    <row r="7456" spans="8:9" ht="15" x14ac:dyDescent="0.25">
      <c r="H7456" s="107" t="s">
        <v>8701</v>
      </c>
      <c r="I7456" s="107" t="s">
        <v>16735</v>
      </c>
    </row>
    <row r="7457" spans="8:9" ht="15" x14ac:dyDescent="0.25">
      <c r="H7457" s="107" t="s">
        <v>8702</v>
      </c>
      <c r="I7457" s="107" t="s">
        <v>16735</v>
      </c>
    </row>
    <row r="7458" spans="8:9" ht="15" x14ac:dyDescent="0.25">
      <c r="H7458" s="107" t="s">
        <v>8703</v>
      </c>
      <c r="I7458" s="107" t="s">
        <v>16736</v>
      </c>
    </row>
    <row r="7459" spans="8:9" ht="15" x14ac:dyDescent="0.25">
      <c r="H7459" s="107" t="s">
        <v>8704</v>
      </c>
      <c r="I7459" s="107" t="s">
        <v>16736</v>
      </c>
    </row>
    <row r="7460" spans="8:9" ht="15" x14ac:dyDescent="0.25">
      <c r="H7460" s="107" t="s">
        <v>8705</v>
      </c>
      <c r="I7460" s="107" t="s">
        <v>16737</v>
      </c>
    </row>
    <row r="7461" spans="8:9" ht="15" x14ac:dyDescent="0.25">
      <c r="H7461" s="107" t="s">
        <v>8706</v>
      </c>
      <c r="I7461" s="107" t="s">
        <v>16738</v>
      </c>
    </row>
    <row r="7462" spans="8:9" ht="15" x14ac:dyDescent="0.25">
      <c r="H7462" s="107" t="s">
        <v>8707</v>
      </c>
      <c r="I7462" s="107" t="s">
        <v>16739</v>
      </c>
    </row>
    <row r="7463" spans="8:9" ht="15" x14ac:dyDescent="0.25">
      <c r="H7463" s="107" t="s">
        <v>8708</v>
      </c>
      <c r="I7463" s="107" t="s">
        <v>15218</v>
      </c>
    </row>
    <row r="7464" spans="8:9" ht="15" x14ac:dyDescent="0.25">
      <c r="H7464" s="107" t="s">
        <v>8709</v>
      </c>
      <c r="I7464" s="107" t="s">
        <v>15512</v>
      </c>
    </row>
    <row r="7465" spans="8:9" ht="15" x14ac:dyDescent="0.25">
      <c r="H7465" s="107" t="s">
        <v>8710</v>
      </c>
      <c r="I7465" s="107" t="s">
        <v>16740</v>
      </c>
    </row>
    <row r="7466" spans="8:9" ht="15" x14ac:dyDescent="0.25">
      <c r="H7466" s="107" t="s">
        <v>8711</v>
      </c>
      <c r="I7466" s="107" t="s">
        <v>16741</v>
      </c>
    </row>
    <row r="7467" spans="8:9" ht="15" x14ac:dyDescent="0.25">
      <c r="H7467" s="107" t="s">
        <v>8712</v>
      </c>
      <c r="I7467" s="107" t="s">
        <v>16742</v>
      </c>
    </row>
    <row r="7468" spans="8:9" ht="15" x14ac:dyDescent="0.25">
      <c r="H7468" s="107" t="s">
        <v>8713</v>
      </c>
      <c r="I7468" s="107" t="s">
        <v>16743</v>
      </c>
    </row>
    <row r="7469" spans="8:9" ht="15" x14ac:dyDescent="0.25">
      <c r="H7469" s="107" t="s">
        <v>8714</v>
      </c>
      <c r="I7469" s="107" t="s">
        <v>16744</v>
      </c>
    </row>
    <row r="7470" spans="8:9" ht="15" x14ac:dyDescent="0.25">
      <c r="H7470" s="107" t="s">
        <v>8715</v>
      </c>
      <c r="I7470" s="107" t="s">
        <v>16745</v>
      </c>
    </row>
    <row r="7471" spans="8:9" ht="15" x14ac:dyDescent="0.25">
      <c r="H7471" s="107" t="s">
        <v>8716</v>
      </c>
      <c r="I7471" s="107" t="s">
        <v>16746</v>
      </c>
    </row>
    <row r="7472" spans="8:9" ht="15" x14ac:dyDescent="0.25">
      <c r="H7472" s="107" t="s">
        <v>8717</v>
      </c>
      <c r="I7472" s="107" t="s">
        <v>16747</v>
      </c>
    </row>
    <row r="7473" spans="8:9" ht="15" x14ac:dyDescent="0.25">
      <c r="H7473" s="107" t="s">
        <v>8718</v>
      </c>
      <c r="I7473" s="107" t="s">
        <v>16748</v>
      </c>
    </row>
    <row r="7474" spans="8:9" ht="15" x14ac:dyDescent="0.25">
      <c r="H7474" s="107" t="s">
        <v>8719</v>
      </c>
      <c r="I7474" s="107" t="s">
        <v>16749</v>
      </c>
    </row>
    <row r="7475" spans="8:9" ht="15" x14ac:dyDescent="0.25">
      <c r="H7475" s="107" t="s">
        <v>8720</v>
      </c>
      <c r="I7475" s="107" t="s">
        <v>16750</v>
      </c>
    </row>
    <row r="7476" spans="8:9" ht="15" x14ac:dyDescent="0.25">
      <c r="H7476" s="107" t="s">
        <v>8721</v>
      </c>
      <c r="I7476" s="107" t="s">
        <v>8722</v>
      </c>
    </row>
    <row r="7477" spans="8:9" ht="15" x14ac:dyDescent="0.25">
      <c r="H7477" s="107" t="s">
        <v>8723</v>
      </c>
      <c r="I7477" s="107" t="s">
        <v>16751</v>
      </c>
    </row>
    <row r="7478" spans="8:9" ht="15" x14ac:dyDescent="0.25">
      <c r="H7478" s="107" t="s">
        <v>8724</v>
      </c>
      <c r="I7478" s="107" t="s">
        <v>12806</v>
      </c>
    </row>
    <row r="7479" spans="8:9" ht="15" x14ac:dyDescent="0.25">
      <c r="H7479" s="107" t="s">
        <v>8725</v>
      </c>
      <c r="I7479" s="107" t="s">
        <v>16752</v>
      </c>
    </row>
    <row r="7480" spans="8:9" ht="15" x14ac:dyDescent="0.25">
      <c r="H7480" s="107" t="s">
        <v>8726</v>
      </c>
      <c r="I7480" s="107" t="s">
        <v>16753</v>
      </c>
    </row>
    <row r="7481" spans="8:9" ht="15" x14ac:dyDescent="0.25">
      <c r="H7481" s="107" t="s">
        <v>8727</v>
      </c>
      <c r="I7481" s="107" t="s">
        <v>16754</v>
      </c>
    </row>
    <row r="7482" spans="8:9" ht="15" x14ac:dyDescent="0.25">
      <c r="H7482" s="107" t="s">
        <v>8728</v>
      </c>
      <c r="I7482" s="107" t="s">
        <v>16755</v>
      </c>
    </row>
    <row r="7483" spans="8:9" ht="15" x14ac:dyDescent="0.25">
      <c r="H7483" s="107" t="s">
        <v>8729</v>
      </c>
      <c r="I7483" s="107" t="s">
        <v>16756</v>
      </c>
    </row>
    <row r="7484" spans="8:9" ht="15" x14ac:dyDescent="0.25">
      <c r="H7484" s="107" t="s">
        <v>8730</v>
      </c>
      <c r="I7484" s="107" t="s">
        <v>16757</v>
      </c>
    </row>
    <row r="7485" spans="8:9" ht="15" x14ac:dyDescent="0.25">
      <c r="H7485" s="107" t="s">
        <v>8731</v>
      </c>
      <c r="I7485" s="107" t="s">
        <v>16758</v>
      </c>
    </row>
    <row r="7486" spans="8:9" ht="15" x14ac:dyDescent="0.25">
      <c r="H7486" s="107" t="s">
        <v>8732</v>
      </c>
      <c r="I7486" s="107" t="s">
        <v>16759</v>
      </c>
    </row>
    <row r="7487" spans="8:9" ht="15" x14ac:dyDescent="0.25">
      <c r="H7487" s="107" t="s">
        <v>8733</v>
      </c>
      <c r="I7487" s="107" t="s">
        <v>16760</v>
      </c>
    </row>
    <row r="7488" spans="8:9" ht="15" x14ac:dyDescent="0.25">
      <c r="H7488" s="107" t="s">
        <v>8734</v>
      </c>
      <c r="I7488" s="107" t="s">
        <v>16761</v>
      </c>
    </row>
    <row r="7489" spans="8:9" ht="15" x14ac:dyDescent="0.25">
      <c r="H7489" s="107" t="s">
        <v>8735</v>
      </c>
      <c r="I7489" s="107" t="s">
        <v>16762</v>
      </c>
    </row>
    <row r="7490" spans="8:9" ht="15" x14ac:dyDescent="0.25">
      <c r="H7490" s="107" t="s">
        <v>8736</v>
      </c>
      <c r="I7490" s="107" t="s">
        <v>16763</v>
      </c>
    </row>
    <row r="7491" spans="8:9" ht="15" x14ac:dyDescent="0.25">
      <c r="H7491" s="107" t="s">
        <v>8737</v>
      </c>
      <c r="I7491" s="107" t="s">
        <v>16764</v>
      </c>
    </row>
    <row r="7492" spans="8:9" ht="15" x14ac:dyDescent="0.25">
      <c r="H7492" s="107" t="s">
        <v>8738</v>
      </c>
      <c r="I7492" s="107" t="s">
        <v>16765</v>
      </c>
    </row>
    <row r="7493" spans="8:9" ht="15" x14ac:dyDescent="0.25">
      <c r="H7493" s="107" t="s">
        <v>8739</v>
      </c>
      <c r="I7493" s="107" t="s">
        <v>16766</v>
      </c>
    </row>
    <row r="7494" spans="8:9" ht="15" x14ac:dyDescent="0.25">
      <c r="H7494" s="107" t="s">
        <v>8740</v>
      </c>
      <c r="I7494" s="107" t="s">
        <v>16767</v>
      </c>
    </row>
    <row r="7495" spans="8:9" ht="15" x14ac:dyDescent="0.25">
      <c r="H7495" s="107" t="s">
        <v>8741</v>
      </c>
      <c r="I7495" s="107" t="s">
        <v>16768</v>
      </c>
    </row>
    <row r="7496" spans="8:9" ht="15" x14ac:dyDescent="0.25">
      <c r="H7496" s="107" t="s">
        <v>8742</v>
      </c>
      <c r="I7496" s="107" t="s">
        <v>16725</v>
      </c>
    </row>
    <row r="7497" spans="8:9" ht="15" x14ac:dyDescent="0.25">
      <c r="H7497" s="107" t="s">
        <v>8743</v>
      </c>
      <c r="I7497" s="107" t="s">
        <v>16769</v>
      </c>
    </row>
    <row r="7498" spans="8:9" ht="15" x14ac:dyDescent="0.25">
      <c r="H7498" s="107" t="s">
        <v>12204</v>
      </c>
      <c r="I7498" s="107" t="s">
        <v>16770</v>
      </c>
    </row>
    <row r="7499" spans="8:9" ht="15" x14ac:dyDescent="0.25">
      <c r="H7499" s="107" t="s">
        <v>8744</v>
      </c>
      <c r="I7499" s="107" t="s">
        <v>16771</v>
      </c>
    </row>
    <row r="7500" spans="8:9" ht="15" x14ac:dyDescent="0.25">
      <c r="H7500" s="107" t="s">
        <v>8745</v>
      </c>
      <c r="I7500" s="107" t="s">
        <v>16772</v>
      </c>
    </row>
    <row r="7501" spans="8:9" ht="15" x14ac:dyDescent="0.25">
      <c r="H7501" s="107" t="s">
        <v>8746</v>
      </c>
      <c r="I7501" s="107" t="s">
        <v>16773</v>
      </c>
    </row>
    <row r="7502" spans="8:9" ht="15" x14ac:dyDescent="0.25">
      <c r="H7502" s="107" t="s">
        <v>8747</v>
      </c>
      <c r="I7502" s="107" t="s">
        <v>16774</v>
      </c>
    </row>
    <row r="7503" spans="8:9" ht="15" x14ac:dyDescent="0.25">
      <c r="H7503" s="107" t="s">
        <v>8748</v>
      </c>
      <c r="I7503" s="107" t="s">
        <v>16775</v>
      </c>
    </row>
    <row r="7504" spans="8:9" ht="15" x14ac:dyDescent="0.25">
      <c r="H7504" s="107" t="s">
        <v>8749</v>
      </c>
      <c r="I7504" s="107" t="s">
        <v>16776</v>
      </c>
    </row>
    <row r="7505" spans="8:9" ht="15" x14ac:dyDescent="0.25">
      <c r="H7505" s="107" t="s">
        <v>8750</v>
      </c>
      <c r="I7505" s="107" t="s">
        <v>16777</v>
      </c>
    </row>
    <row r="7506" spans="8:9" ht="15" x14ac:dyDescent="0.25">
      <c r="H7506" s="107" t="s">
        <v>12205</v>
      </c>
      <c r="I7506" s="107" t="s">
        <v>16778</v>
      </c>
    </row>
    <row r="7507" spans="8:9" ht="15" x14ac:dyDescent="0.25">
      <c r="H7507" s="107" t="s">
        <v>8751</v>
      </c>
      <c r="I7507" s="107" t="s">
        <v>16779</v>
      </c>
    </row>
    <row r="7508" spans="8:9" ht="15" x14ac:dyDescent="0.25">
      <c r="H7508" s="107" t="s">
        <v>8752</v>
      </c>
      <c r="I7508" s="107" t="s">
        <v>16780</v>
      </c>
    </row>
    <row r="7509" spans="8:9" ht="15" x14ac:dyDescent="0.25">
      <c r="H7509" s="107" t="s">
        <v>8753</v>
      </c>
      <c r="I7509" s="107" t="s">
        <v>16781</v>
      </c>
    </row>
    <row r="7510" spans="8:9" ht="15" x14ac:dyDescent="0.25">
      <c r="H7510" s="107" t="s">
        <v>8754</v>
      </c>
      <c r="I7510" s="107" t="s">
        <v>16782</v>
      </c>
    </row>
    <row r="7511" spans="8:9" ht="15" x14ac:dyDescent="0.25">
      <c r="H7511" s="107" t="s">
        <v>8755</v>
      </c>
      <c r="I7511" s="107" t="s">
        <v>16783</v>
      </c>
    </row>
    <row r="7512" spans="8:9" ht="15" x14ac:dyDescent="0.25">
      <c r="H7512" s="107" t="s">
        <v>8756</v>
      </c>
      <c r="I7512" s="107" t="s">
        <v>16784</v>
      </c>
    </row>
    <row r="7513" spans="8:9" ht="15" x14ac:dyDescent="0.25">
      <c r="H7513" s="107" t="s">
        <v>8757</v>
      </c>
      <c r="I7513" s="107" t="s">
        <v>16785</v>
      </c>
    </row>
    <row r="7514" spans="8:9" ht="15" x14ac:dyDescent="0.25">
      <c r="H7514" s="107" t="s">
        <v>8758</v>
      </c>
      <c r="I7514" s="107" t="s">
        <v>16786</v>
      </c>
    </row>
    <row r="7515" spans="8:9" ht="15" x14ac:dyDescent="0.25">
      <c r="H7515" s="107" t="s">
        <v>8759</v>
      </c>
      <c r="I7515" s="107" t="s">
        <v>16787</v>
      </c>
    </row>
    <row r="7516" spans="8:9" ht="15" x14ac:dyDescent="0.25">
      <c r="H7516" s="107" t="s">
        <v>8760</v>
      </c>
      <c r="I7516" s="107" t="s">
        <v>16788</v>
      </c>
    </row>
    <row r="7517" spans="8:9" ht="15" x14ac:dyDescent="0.25">
      <c r="H7517" s="107" t="s">
        <v>8761</v>
      </c>
      <c r="I7517" s="107" t="s">
        <v>16789</v>
      </c>
    </row>
    <row r="7518" spans="8:9" ht="15" x14ac:dyDescent="0.25">
      <c r="H7518" s="107" t="s">
        <v>8762</v>
      </c>
      <c r="I7518" s="107" t="s">
        <v>16790</v>
      </c>
    </row>
    <row r="7519" spans="8:9" ht="15" x14ac:dyDescent="0.25">
      <c r="H7519" s="107" t="s">
        <v>8763</v>
      </c>
      <c r="I7519" s="107" t="s">
        <v>16791</v>
      </c>
    </row>
    <row r="7520" spans="8:9" ht="15" x14ac:dyDescent="0.25">
      <c r="H7520" s="107" t="s">
        <v>8764</v>
      </c>
      <c r="I7520" s="107" t="s">
        <v>16792</v>
      </c>
    </row>
    <row r="7521" spans="8:9" ht="15" x14ac:dyDescent="0.25">
      <c r="H7521" s="107" t="s">
        <v>8765</v>
      </c>
      <c r="I7521" s="107" t="s">
        <v>16793</v>
      </c>
    </row>
    <row r="7522" spans="8:9" ht="15" x14ac:dyDescent="0.25">
      <c r="H7522" s="107" t="s">
        <v>8766</v>
      </c>
      <c r="I7522" s="107" t="s">
        <v>16794</v>
      </c>
    </row>
    <row r="7523" spans="8:9" ht="15" x14ac:dyDescent="0.25">
      <c r="H7523" s="107" t="s">
        <v>8767</v>
      </c>
      <c r="I7523" s="107" t="s">
        <v>16795</v>
      </c>
    </row>
    <row r="7524" spans="8:9" ht="15" x14ac:dyDescent="0.25">
      <c r="H7524" s="107" t="s">
        <v>8768</v>
      </c>
      <c r="I7524" s="107" t="s">
        <v>16796</v>
      </c>
    </row>
    <row r="7525" spans="8:9" ht="15" x14ac:dyDescent="0.25">
      <c r="H7525" s="107" t="s">
        <v>8769</v>
      </c>
      <c r="I7525" s="107" t="s">
        <v>16797</v>
      </c>
    </row>
    <row r="7526" spans="8:9" ht="15" x14ac:dyDescent="0.25">
      <c r="H7526" s="107" t="s">
        <v>8770</v>
      </c>
      <c r="I7526" s="107" t="s">
        <v>16798</v>
      </c>
    </row>
    <row r="7527" spans="8:9" ht="15" x14ac:dyDescent="0.25">
      <c r="H7527" s="107" t="s">
        <v>8771</v>
      </c>
      <c r="I7527" s="107" t="s">
        <v>16799</v>
      </c>
    </row>
    <row r="7528" spans="8:9" ht="15" x14ac:dyDescent="0.25">
      <c r="H7528" s="107" t="s">
        <v>8772</v>
      </c>
      <c r="I7528" s="107" t="s">
        <v>16800</v>
      </c>
    </row>
    <row r="7529" spans="8:9" ht="15" x14ac:dyDescent="0.25">
      <c r="H7529" s="107" t="s">
        <v>8773</v>
      </c>
      <c r="I7529" s="107" t="s">
        <v>16801</v>
      </c>
    </row>
    <row r="7530" spans="8:9" ht="15" x14ac:dyDescent="0.25">
      <c r="H7530" s="107" t="s">
        <v>8774</v>
      </c>
      <c r="I7530" s="107" t="s">
        <v>16802</v>
      </c>
    </row>
    <row r="7531" spans="8:9" ht="15" x14ac:dyDescent="0.25">
      <c r="H7531" s="107" t="s">
        <v>8775</v>
      </c>
      <c r="I7531" s="107" t="s">
        <v>16803</v>
      </c>
    </row>
    <row r="7532" spans="8:9" ht="15" x14ac:dyDescent="0.25">
      <c r="H7532" s="107" t="s">
        <v>8776</v>
      </c>
      <c r="I7532" s="107" t="s">
        <v>16804</v>
      </c>
    </row>
    <row r="7533" spans="8:9" ht="15" x14ac:dyDescent="0.25">
      <c r="H7533" s="107" t="s">
        <v>8777</v>
      </c>
      <c r="I7533" s="107" t="s">
        <v>16805</v>
      </c>
    </row>
    <row r="7534" spans="8:9" ht="15" x14ac:dyDescent="0.25">
      <c r="H7534" s="107" t="s">
        <v>8778</v>
      </c>
      <c r="I7534" s="107" t="s">
        <v>16806</v>
      </c>
    </row>
    <row r="7535" spans="8:9" ht="15" x14ac:dyDescent="0.25">
      <c r="H7535" s="107" t="s">
        <v>8779</v>
      </c>
      <c r="I7535" s="107" t="s">
        <v>16807</v>
      </c>
    </row>
    <row r="7536" spans="8:9" ht="15" x14ac:dyDescent="0.25">
      <c r="H7536" s="107" t="s">
        <v>8780</v>
      </c>
      <c r="I7536" s="107" t="s">
        <v>16808</v>
      </c>
    </row>
    <row r="7537" spans="8:9" ht="15" x14ac:dyDescent="0.25">
      <c r="H7537" s="107" t="s">
        <v>8781</v>
      </c>
      <c r="I7537" s="107" t="s">
        <v>16809</v>
      </c>
    </row>
    <row r="7538" spans="8:9" ht="15" x14ac:dyDescent="0.25">
      <c r="H7538" s="107" t="s">
        <v>8782</v>
      </c>
      <c r="I7538" s="107" t="s">
        <v>16810</v>
      </c>
    </row>
    <row r="7539" spans="8:9" ht="15" x14ac:dyDescent="0.25">
      <c r="H7539" s="107" t="s">
        <v>8783</v>
      </c>
      <c r="I7539" s="107" t="s">
        <v>16811</v>
      </c>
    </row>
    <row r="7540" spans="8:9" ht="15" x14ac:dyDescent="0.25">
      <c r="H7540" s="107" t="s">
        <v>8784</v>
      </c>
      <c r="I7540" s="107" t="s">
        <v>16812</v>
      </c>
    </row>
    <row r="7541" spans="8:9" ht="15" x14ac:dyDescent="0.25">
      <c r="H7541" s="107" t="s">
        <v>8785</v>
      </c>
      <c r="I7541" s="107" t="s">
        <v>16813</v>
      </c>
    </row>
    <row r="7542" spans="8:9" ht="15" x14ac:dyDescent="0.25">
      <c r="H7542" s="107" t="s">
        <v>8786</v>
      </c>
      <c r="I7542" s="107" t="s">
        <v>176</v>
      </c>
    </row>
    <row r="7543" spans="8:9" ht="15" x14ac:dyDescent="0.25">
      <c r="H7543" s="107" t="s">
        <v>8787</v>
      </c>
      <c r="I7543" s="107" t="s">
        <v>16814</v>
      </c>
    </row>
    <row r="7544" spans="8:9" ht="15" x14ac:dyDescent="0.25">
      <c r="H7544" s="107" t="s">
        <v>8788</v>
      </c>
      <c r="I7544" s="107" t="s">
        <v>16815</v>
      </c>
    </row>
    <row r="7545" spans="8:9" ht="15" x14ac:dyDescent="0.25">
      <c r="H7545" s="107" t="s">
        <v>8789</v>
      </c>
      <c r="I7545" s="107" t="s">
        <v>17061</v>
      </c>
    </row>
    <row r="7546" spans="8:9" ht="15" x14ac:dyDescent="0.25">
      <c r="H7546" s="107" t="s">
        <v>8790</v>
      </c>
      <c r="I7546" s="107" t="s">
        <v>16816</v>
      </c>
    </row>
    <row r="7547" spans="8:9" ht="15" x14ac:dyDescent="0.25">
      <c r="H7547" s="107" t="s">
        <v>8791</v>
      </c>
      <c r="I7547" s="107" t="s">
        <v>16817</v>
      </c>
    </row>
    <row r="7548" spans="8:9" ht="15" x14ac:dyDescent="0.25">
      <c r="H7548" s="107" t="s">
        <v>8792</v>
      </c>
      <c r="I7548" s="107" t="s">
        <v>16818</v>
      </c>
    </row>
    <row r="7549" spans="8:9" ht="15" x14ac:dyDescent="0.25">
      <c r="H7549" s="107" t="s">
        <v>23357</v>
      </c>
      <c r="I7549" s="107" t="s">
        <v>23358</v>
      </c>
    </row>
    <row r="7550" spans="8:9" ht="15" x14ac:dyDescent="0.25">
      <c r="H7550" s="107" t="s">
        <v>8793</v>
      </c>
      <c r="I7550" s="107" t="s">
        <v>16819</v>
      </c>
    </row>
    <row r="7551" spans="8:9" ht="15" x14ac:dyDescent="0.25">
      <c r="H7551" s="107" t="s">
        <v>8794</v>
      </c>
      <c r="I7551" s="107" t="s">
        <v>16820</v>
      </c>
    </row>
    <row r="7552" spans="8:9" ht="15" x14ac:dyDescent="0.25">
      <c r="H7552" s="107" t="s">
        <v>8795</v>
      </c>
      <c r="I7552" s="107" t="s">
        <v>16821</v>
      </c>
    </row>
    <row r="7553" spans="8:9" ht="15" x14ac:dyDescent="0.25">
      <c r="H7553" s="107" t="s">
        <v>24448</v>
      </c>
      <c r="I7553" s="107" t="s">
        <v>24449</v>
      </c>
    </row>
    <row r="7554" spans="8:9" ht="15" x14ac:dyDescent="0.25">
      <c r="H7554" s="107" t="s">
        <v>8796</v>
      </c>
      <c r="I7554" s="107" t="s">
        <v>16822</v>
      </c>
    </row>
    <row r="7555" spans="8:9" ht="15" x14ac:dyDescent="0.25">
      <c r="H7555" s="107" t="s">
        <v>8797</v>
      </c>
      <c r="I7555" s="107" t="s">
        <v>187</v>
      </c>
    </row>
    <row r="7556" spans="8:9" ht="15" x14ac:dyDescent="0.25">
      <c r="H7556" s="107" t="s">
        <v>8798</v>
      </c>
      <c r="I7556" s="107" t="s">
        <v>16823</v>
      </c>
    </row>
    <row r="7557" spans="8:9" ht="15" x14ac:dyDescent="0.25">
      <c r="H7557" s="107" t="s">
        <v>8799</v>
      </c>
      <c r="I7557" s="107" t="s">
        <v>16824</v>
      </c>
    </row>
    <row r="7558" spans="8:9" ht="15" x14ac:dyDescent="0.25">
      <c r="H7558" s="107" t="s">
        <v>8800</v>
      </c>
      <c r="I7558" s="107" t="s">
        <v>16825</v>
      </c>
    </row>
    <row r="7559" spans="8:9" ht="15" x14ac:dyDescent="0.25">
      <c r="H7559" s="107" t="s">
        <v>8801</v>
      </c>
      <c r="I7559" s="107" t="s">
        <v>16826</v>
      </c>
    </row>
    <row r="7560" spans="8:9" ht="15" x14ac:dyDescent="0.25">
      <c r="H7560" s="107" t="s">
        <v>8802</v>
      </c>
      <c r="I7560" s="107" t="s">
        <v>16827</v>
      </c>
    </row>
    <row r="7561" spans="8:9" ht="15" x14ac:dyDescent="0.25">
      <c r="H7561" s="107" t="s">
        <v>8803</v>
      </c>
      <c r="I7561" s="107" t="s">
        <v>16828</v>
      </c>
    </row>
    <row r="7562" spans="8:9" ht="15" x14ac:dyDescent="0.25">
      <c r="H7562" s="107" t="s">
        <v>8804</v>
      </c>
      <c r="I7562" s="107" t="s">
        <v>16829</v>
      </c>
    </row>
    <row r="7563" spans="8:9" ht="15" x14ac:dyDescent="0.25">
      <c r="H7563" s="107" t="s">
        <v>8805</v>
      </c>
      <c r="I7563" s="107" t="s">
        <v>16830</v>
      </c>
    </row>
    <row r="7564" spans="8:9" ht="15" x14ac:dyDescent="0.25">
      <c r="H7564" s="107" t="s">
        <v>8806</v>
      </c>
      <c r="I7564" s="107" t="s">
        <v>16831</v>
      </c>
    </row>
    <row r="7565" spans="8:9" ht="15" x14ac:dyDescent="0.25">
      <c r="H7565" s="107" t="s">
        <v>8807</v>
      </c>
      <c r="I7565" s="107" t="s">
        <v>16832</v>
      </c>
    </row>
    <row r="7566" spans="8:9" ht="15" x14ac:dyDescent="0.25">
      <c r="H7566" s="107" t="s">
        <v>8808</v>
      </c>
      <c r="I7566" s="107" t="s">
        <v>16833</v>
      </c>
    </row>
    <row r="7567" spans="8:9" ht="15" x14ac:dyDescent="0.25">
      <c r="H7567" s="107" t="s">
        <v>8809</v>
      </c>
      <c r="I7567" s="107" t="s">
        <v>16834</v>
      </c>
    </row>
    <row r="7568" spans="8:9" ht="15" x14ac:dyDescent="0.25">
      <c r="H7568" s="107" t="s">
        <v>8810</v>
      </c>
      <c r="I7568" s="107" t="s">
        <v>16835</v>
      </c>
    </row>
    <row r="7569" spans="8:9" ht="15" x14ac:dyDescent="0.25">
      <c r="H7569" s="107" t="s">
        <v>8811</v>
      </c>
      <c r="I7569" s="107" t="s">
        <v>16836</v>
      </c>
    </row>
    <row r="7570" spans="8:9" ht="15" x14ac:dyDescent="0.25">
      <c r="H7570" s="107" t="s">
        <v>8812</v>
      </c>
      <c r="I7570" s="107" t="s">
        <v>16837</v>
      </c>
    </row>
    <row r="7571" spans="8:9" ht="15" x14ac:dyDescent="0.25">
      <c r="H7571" s="107" t="s">
        <v>23359</v>
      </c>
      <c r="I7571" s="107" t="s">
        <v>17237</v>
      </c>
    </row>
    <row r="7572" spans="8:9" ht="15" x14ac:dyDescent="0.25">
      <c r="H7572" s="107" t="s">
        <v>8813</v>
      </c>
      <c r="I7572" s="107" t="s">
        <v>16838</v>
      </c>
    </row>
    <row r="7573" spans="8:9" ht="15" x14ac:dyDescent="0.25">
      <c r="H7573" s="107" t="s">
        <v>8814</v>
      </c>
      <c r="I7573" s="107" t="s">
        <v>16839</v>
      </c>
    </row>
    <row r="7574" spans="8:9" ht="15" x14ac:dyDescent="0.25">
      <c r="H7574" s="107" t="s">
        <v>8815</v>
      </c>
      <c r="I7574" s="107" t="s">
        <v>16840</v>
      </c>
    </row>
    <row r="7575" spans="8:9" ht="15" x14ac:dyDescent="0.25">
      <c r="H7575" s="107" t="s">
        <v>8816</v>
      </c>
      <c r="I7575" s="107" t="s">
        <v>16841</v>
      </c>
    </row>
    <row r="7576" spans="8:9" ht="15" x14ac:dyDescent="0.25">
      <c r="H7576" s="107" t="s">
        <v>8817</v>
      </c>
      <c r="I7576" s="107" t="s">
        <v>16842</v>
      </c>
    </row>
    <row r="7577" spans="8:9" ht="15" x14ac:dyDescent="0.25">
      <c r="H7577" s="107" t="s">
        <v>8818</v>
      </c>
      <c r="I7577" s="107" t="s">
        <v>16843</v>
      </c>
    </row>
    <row r="7578" spans="8:9" ht="15" x14ac:dyDescent="0.25">
      <c r="H7578" s="107" t="s">
        <v>8819</v>
      </c>
      <c r="I7578" s="107" t="s">
        <v>16844</v>
      </c>
    </row>
    <row r="7579" spans="8:9" ht="15" x14ac:dyDescent="0.25">
      <c r="H7579" s="107" t="s">
        <v>8820</v>
      </c>
      <c r="I7579" s="107" t="s">
        <v>16845</v>
      </c>
    </row>
    <row r="7580" spans="8:9" ht="15" x14ac:dyDescent="0.25">
      <c r="H7580" s="107" t="s">
        <v>8821</v>
      </c>
      <c r="I7580" s="107" t="s">
        <v>16846</v>
      </c>
    </row>
    <row r="7581" spans="8:9" ht="15" x14ac:dyDescent="0.25">
      <c r="H7581" s="107" t="s">
        <v>8822</v>
      </c>
      <c r="I7581" s="107" t="s">
        <v>16847</v>
      </c>
    </row>
    <row r="7582" spans="8:9" ht="15" x14ac:dyDescent="0.25">
      <c r="H7582" s="107" t="s">
        <v>8823</v>
      </c>
      <c r="I7582" s="107" t="s">
        <v>16848</v>
      </c>
    </row>
    <row r="7583" spans="8:9" ht="15" x14ac:dyDescent="0.25">
      <c r="H7583" s="107" t="s">
        <v>8824</v>
      </c>
      <c r="I7583" s="107" t="s">
        <v>16849</v>
      </c>
    </row>
    <row r="7584" spans="8:9" ht="15" x14ac:dyDescent="0.25">
      <c r="H7584" s="107" t="s">
        <v>8825</v>
      </c>
      <c r="I7584" s="107" t="s">
        <v>16850</v>
      </c>
    </row>
    <row r="7585" spans="8:9" ht="15" x14ac:dyDescent="0.25">
      <c r="H7585" s="107" t="s">
        <v>8826</v>
      </c>
      <c r="I7585" s="107" t="s">
        <v>16851</v>
      </c>
    </row>
    <row r="7586" spans="8:9" ht="15" x14ac:dyDescent="0.25">
      <c r="H7586" s="107" t="s">
        <v>8827</v>
      </c>
      <c r="I7586" s="107" t="s">
        <v>16852</v>
      </c>
    </row>
    <row r="7587" spans="8:9" ht="15" x14ac:dyDescent="0.25">
      <c r="H7587" s="107" t="s">
        <v>8828</v>
      </c>
      <c r="I7587" s="107" t="s">
        <v>16853</v>
      </c>
    </row>
    <row r="7588" spans="8:9" ht="15" x14ac:dyDescent="0.25">
      <c r="H7588" s="107" t="s">
        <v>8829</v>
      </c>
      <c r="I7588" s="107" t="s">
        <v>16854</v>
      </c>
    </row>
    <row r="7589" spans="8:9" ht="15" x14ac:dyDescent="0.25">
      <c r="H7589" s="107" t="s">
        <v>8830</v>
      </c>
      <c r="I7589" s="107" t="s">
        <v>16855</v>
      </c>
    </row>
    <row r="7590" spans="8:9" ht="15" x14ac:dyDescent="0.25">
      <c r="H7590" s="107" t="s">
        <v>8831</v>
      </c>
      <c r="I7590" s="107" t="s">
        <v>16856</v>
      </c>
    </row>
    <row r="7591" spans="8:9" ht="15" x14ac:dyDescent="0.25">
      <c r="H7591" s="107" t="s">
        <v>8832</v>
      </c>
      <c r="I7591" s="107" t="s">
        <v>16857</v>
      </c>
    </row>
    <row r="7592" spans="8:9" ht="15" x14ac:dyDescent="0.25">
      <c r="H7592" s="107" t="s">
        <v>8833</v>
      </c>
      <c r="I7592" s="107" t="s">
        <v>16858</v>
      </c>
    </row>
    <row r="7593" spans="8:9" ht="15" x14ac:dyDescent="0.25">
      <c r="H7593" s="107" t="s">
        <v>8834</v>
      </c>
      <c r="I7593" s="107" t="s">
        <v>16859</v>
      </c>
    </row>
    <row r="7594" spans="8:9" ht="15" x14ac:dyDescent="0.25">
      <c r="H7594" s="107" t="s">
        <v>8835</v>
      </c>
      <c r="I7594" s="107" t="s">
        <v>16781</v>
      </c>
    </row>
    <row r="7595" spans="8:9" ht="15" x14ac:dyDescent="0.25">
      <c r="H7595" s="107" t="s">
        <v>8836</v>
      </c>
      <c r="I7595" s="107" t="s">
        <v>8837</v>
      </c>
    </row>
    <row r="7596" spans="8:9" ht="15" x14ac:dyDescent="0.25">
      <c r="H7596" s="107" t="s">
        <v>8838</v>
      </c>
      <c r="I7596" s="107" t="s">
        <v>16860</v>
      </c>
    </row>
    <row r="7597" spans="8:9" ht="15" x14ac:dyDescent="0.25">
      <c r="H7597" s="107" t="s">
        <v>8839</v>
      </c>
      <c r="I7597" s="107" t="s">
        <v>16861</v>
      </c>
    </row>
    <row r="7598" spans="8:9" ht="15" x14ac:dyDescent="0.25">
      <c r="H7598" s="107" t="s">
        <v>8840</v>
      </c>
      <c r="I7598" s="107" t="s">
        <v>16804</v>
      </c>
    </row>
    <row r="7599" spans="8:9" ht="15" x14ac:dyDescent="0.25">
      <c r="H7599" s="107" t="s">
        <v>8841</v>
      </c>
      <c r="I7599" s="107" t="s">
        <v>16862</v>
      </c>
    </row>
    <row r="7600" spans="8:9" ht="15" x14ac:dyDescent="0.25">
      <c r="H7600" s="107" t="s">
        <v>8842</v>
      </c>
      <c r="I7600" s="107" t="s">
        <v>16863</v>
      </c>
    </row>
    <row r="7601" spans="8:9" ht="15" x14ac:dyDescent="0.25">
      <c r="H7601" s="107" t="s">
        <v>8843</v>
      </c>
      <c r="I7601" s="107" t="s">
        <v>16864</v>
      </c>
    </row>
    <row r="7602" spans="8:9" ht="15" x14ac:dyDescent="0.25">
      <c r="H7602" s="107" t="s">
        <v>8844</v>
      </c>
      <c r="I7602" s="107" t="s">
        <v>16865</v>
      </c>
    </row>
    <row r="7603" spans="8:9" ht="15" x14ac:dyDescent="0.25">
      <c r="H7603" s="107" t="s">
        <v>8845</v>
      </c>
      <c r="I7603" s="107" t="s">
        <v>182</v>
      </c>
    </row>
    <row r="7604" spans="8:9" ht="15" x14ac:dyDescent="0.25">
      <c r="H7604" s="107" t="s">
        <v>8846</v>
      </c>
      <c r="I7604" s="107" t="s">
        <v>8847</v>
      </c>
    </row>
    <row r="7605" spans="8:9" ht="15" x14ac:dyDescent="0.25">
      <c r="H7605" s="107" t="s">
        <v>8848</v>
      </c>
      <c r="I7605" s="107" t="s">
        <v>16866</v>
      </c>
    </row>
    <row r="7606" spans="8:9" ht="15" x14ac:dyDescent="0.25">
      <c r="H7606" s="107" t="s">
        <v>8849</v>
      </c>
      <c r="I7606" s="107" t="s">
        <v>16867</v>
      </c>
    </row>
    <row r="7607" spans="8:9" ht="15" x14ac:dyDescent="0.25">
      <c r="H7607" s="107" t="s">
        <v>8850</v>
      </c>
      <c r="I7607" s="107" t="s">
        <v>16868</v>
      </c>
    </row>
    <row r="7608" spans="8:9" ht="15" x14ac:dyDescent="0.25">
      <c r="H7608" s="107" t="s">
        <v>8851</v>
      </c>
      <c r="I7608" s="107" t="s">
        <v>16869</v>
      </c>
    </row>
    <row r="7609" spans="8:9" ht="15" x14ac:dyDescent="0.25">
      <c r="H7609" s="107" t="s">
        <v>8852</v>
      </c>
      <c r="I7609" s="107" t="s">
        <v>16870</v>
      </c>
    </row>
    <row r="7610" spans="8:9" ht="15" x14ac:dyDescent="0.25">
      <c r="H7610" s="107" t="s">
        <v>8853</v>
      </c>
      <c r="I7610" s="107" t="s">
        <v>16853</v>
      </c>
    </row>
    <row r="7611" spans="8:9" ht="15" x14ac:dyDescent="0.25">
      <c r="H7611" s="107" t="s">
        <v>8854</v>
      </c>
      <c r="I7611" s="107" t="s">
        <v>16871</v>
      </c>
    </row>
    <row r="7612" spans="8:9" ht="15" x14ac:dyDescent="0.25">
      <c r="H7612" s="107" t="s">
        <v>8855</v>
      </c>
      <c r="I7612" s="107" t="s">
        <v>12663</v>
      </c>
    </row>
    <row r="7613" spans="8:9" ht="15" x14ac:dyDescent="0.25">
      <c r="H7613" s="107" t="s">
        <v>8856</v>
      </c>
      <c r="I7613" s="107" t="s">
        <v>16872</v>
      </c>
    </row>
    <row r="7614" spans="8:9" ht="15" x14ac:dyDescent="0.25">
      <c r="H7614" s="107" t="s">
        <v>8857</v>
      </c>
      <c r="I7614" s="107" t="s">
        <v>16873</v>
      </c>
    </row>
    <row r="7615" spans="8:9" ht="15" x14ac:dyDescent="0.25">
      <c r="H7615" s="107" t="s">
        <v>8858</v>
      </c>
      <c r="I7615" s="107" t="s">
        <v>16874</v>
      </c>
    </row>
    <row r="7616" spans="8:9" ht="15" x14ac:dyDescent="0.25">
      <c r="H7616" s="107" t="s">
        <v>8859</v>
      </c>
      <c r="I7616" s="107" t="s">
        <v>16875</v>
      </c>
    </row>
    <row r="7617" spans="8:9" ht="15" x14ac:dyDescent="0.25">
      <c r="H7617" s="107" t="s">
        <v>8860</v>
      </c>
      <c r="I7617" s="107" t="s">
        <v>16845</v>
      </c>
    </row>
    <row r="7618" spans="8:9" ht="15" x14ac:dyDescent="0.25">
      <c r="H7618" s="107" t="s">
        <v>8861</v>
      </c>
      <c r="I7618" s="107" t="s">
        <v>16876</v>
      </c>
    </row>
    <row r="7619" spans="8:9" ht="15" x14ac:dyDescent="0.25">
      <c r="H7619" s="107" t="s">
        <v>8862</v>
      </c>
      <c r="I7619" s="107" t="s">
        <v>16877</v>
      </c>
    </row>
    <row r="7620" spans="8:9" ht="15" x14ac:dyDescent="0.25">
      <c r="H7620" s="107" t="s">
        <v>8863</v>
      </c>
      <c r="I7620" s="107" t="s">
        <v>16878</v>
      </c>
    </row>
    <row r="7621" spans="8:9" ht="15" x14ac:dyDescent="0.25">
      <c r="H7621" s="107" t="s">
        <v>8864</v>
      </c>
      <c r="I7621" s="107" t="s">
        <v>16879</v>
      </c>
    </row>
    <row r="7622" spans="8:9" ht="15" x14ac:dyDescent="0.25">
      <c r="H7622" s="107" t="s">
        <v>8865</v>
      </c>
      <c r="I7622" s="107" t="s">
        <v>16857</v>
      </c>
    </row>
    <row r="7623" spans="8:9" ht="15" x14ac:dyDescent="0.25">
      <c r="H7623" s="107" t="s">
        <v>8866</v>
      </c>
      <c r="I7623" s="107" t="s">
        <v>16880</v>
      </c>
    </row>
    <row r="7624" spans="8:9" ht="15" x14ac:dyDescent="0.25">
      <c r="H7624" s="107" t="s">
        <v>8867</v>
      </c>
      <c r="I7624" s="107" t="s">
        <v>16881</v>
      </c>
    </row>
    <row r="7625" spans="8:9" ht="15" x14ac:dyDescent="0.25">
      <c r="H7625" s="107" t="s">
        <v>8868</v>
      </c>
      <c r="I7625" s="107" t="s">
        <v>16882</v>
      </c>
    </row>
    <row r="7626" spans="8:9" ht="15" x14ac:dyDescent="0.25">
      <c r="H7626" s="107" t="s">
        <v>8869</v>
      </c>
      <c r="I7626" s="107" t="s">
        <v>16883</v>
      </c>
    </row>
    <row r="7627" spans="8:9" ht="15" x14ac:dyDescent="0.25">
      <c r="H7627" s="107" t="s">
        <v>8870</v>
      </c>
      <c r="I7627" s="107" t="s">
        <v>16884</v>
      </c>
    </row>
    <row r="7628" spans="8:9" ht="15" x14ac:dyDescent="0.25">
      <c r="H7628" s="107" t="s">
        <v>8871</v>
      </c>
      <c r="I7628" s="107" t="s">
        <v>16885</v>
      </c>
    </row>
    <row r="7629" spans="8:9" ht="15" x14ac:dyDescent="0.25">
      <c r="H7629" s="107" t="s">
        <v>8872</v>
      </c>
      <c r="I7629" s="107" t="s">
        <v>16886</v>
      </c>
    </row>
    <row r="7630" spans="8:9" ht="15" x14ac:dyDescent="0.25">
      <c r="H7630" s="107" t="s">
        <v>8873</v>
      </c>
      <c r="I7630" s="107" t="s">
        <v>16887</v>
      </c>
    </row>
    <row r="7631" spans="8:9" ht="15" x14ac:dyDescent="0.25">
      <c r="H7631" s="107" t="s">
        <v>8874</v>
      </c>
      <c r="I7631" s="107" t="s">
        <v>16888</v>
      </c>
    </row>
    <row r="7632" spans="8:9" ht="15" x14ac:dyDescent="0.25">
      <c r="H7632" s="107" t="s">
        <v>8875</v>
      </c>
      <c r="I7632" s="107" t="s">
        <v>16889</v>
      </c>
    </row>
    <row r="7633" spans="8:9" ht="15" x14ac:dyDescent="0.25">
      <c r="H7633" s="107" t="s">
        <v>8876</v>
      </c>
      <c r="I7633" s="107" t="s">
        <v>16890</v>
      </c>
    </row>
    <row r="7634" spans="8:9" ht="15" x14ac:dyDescent="0.25">
      <c r="H7634" s="107" t="s">
        <v>8877</v>
      </c>
      <c r="I7634" s="107" t="s">
        <v>16891</v>
      </c>
    </row>
    <row r="7635" spans="8:9" ht="15" x14ac:dyDescent="0.25">
      <c r="H7635" s="107" t="s">
        <v>8878</v>
      </c>
      <c r="I7635" s="107" t="s">
        <v>16892</v>
      </c>
    </row>
    <row r="7636" spans="8:9" ht="15" x14ac:dyDescent="0.25">
      <c r="H7636" s="107" t="s">
        <v>8879</v>
      </c>
      <c r="I7636" s="107" t="s">
        <v>16893</v>
      </c>
    </row>
    <row r="7637" spans="8:9" ht="15" x14ac:dyDescent="0.25">
      <c r="H7637" s="107" t="s">
        <v>8880</v>
      </c>
      <c r="I7637" s="107" t="s">
        <v>16894</v>
      </c>
    </row>
    <row r="7638" spans="8:9" ht="15" x14ac:dyDescent="0.25">
      <c r="H7638" s="107" t="s">
        <v>8881</v>
      </c>
      <c r="I7638" s="107" t="s">
        <v>16895</v>
      </c>
    </row>
    <row r="7639" spans="8:9" ht="15" x14ac:dyDescent="0.25">
      <c r="H7639" s="107" t="s">
        <v>8882</v>
      </c>
      <c r="I7639" s="107" t="s">
        <v>16833</v>
      </c>
    </row>
    <row r="7640" spans="8:9" ht="15" x14ac:dyDescent="0.25">
      <c r="H7640" s="107" t="s">
        <v>8883</v>
      </c>
      <c r="I7640" s="107" t="s">
        <v>16896</v>
      </c>
    </row>
    <row r="7641" spans="8:9" ht="15" x14ac:dyDescent="0.25">
      <c r="H7641" s="107" t="s">
        <v>8884</v>
      </c>
      <c r="I7641" s="107" t="s">
        <v>16897</v>
      </c>
    </row>
    <row r="7642" spans="8:9" ht="15" x14ac:dyDescent="0.25">
      <c r="H7642" s="107" t="s">
        <v>8885</v>
      </c>
      <c r="I7642" s="107" t="s">
        <v>16861</v>
      </c>
    </row>
    <row r="7643" spans="8:9" ht="15" x14ac:dyDescent="0.25">
      <c r="H7643" s="107" t="s">
        <v>8886</v>
      </c>
      <c r="I7643" s="107" t="s">
        <v>16898</v>
      </c>
    </row>
    <row r="7644" spans="8:9" ht="15" x14ac:dyDescent="0.25">
      <c r="H7644" s="107" t="s">
        <v>8887</v>
      </c>
      <c r="I7644" s="107" t="s">
        <v>16899</v>
      </c>
    </row>
    <row r="7645" spans="8:9" ht="15" x14ac:dyDescent="0.25">
      <c r="H7645" s="107" t="s">
        <v>8888</v>
      </c>
      <c r="I7645" s="107" t="s">
        <v>16900</v>
      </c>
    </row>
    <row r="7646" spans="8:9" ht="15" x14ac:dyDescent="0.25">
      <c r="H7646" s="107" t="s">
        <v>8889</v>
      </c>
      <c r="I7646" s="107" t="s">
        <v>16901</v>
      </c>
    </row>
    <row r="7647" spans="8:9" ht="15" x14ac:dyDescent="0.25">
      <c r="H7647" s="107" t="s">
        <v>8890</v>
      </c>
      <c r="I7647" s="107" t="s">
        <v>16902</v>
      </c>
    </row>
    <row r="7648" spans="8:9" ht="15" x14ac:dyDescent="0.25">
      <c r="H7648" s="107" t="s">
        <v>8891</v>
      </c>
      <c r="I7648" s="107" t="s">
        <v>16903</v>
      </c>
    </row>
    <row r="7649" spans="8:9" ht="15" x14ac:dyDescent="0.25">
      <c r="H7649" s="107" t="s">
        <v>8892</v>
      </c>
      <c r="I7649" s="107" t="s">
        <v>16904</v>
      </c>
    </row>
    <row r="7650" spans="8:9" ht="15" x14ac:dyDescent="0.25">
      <c r="H7650" s="107" t="s">
        <v>8893</v>
      </c>
      <c r="I7650" s="107" t="s">
        <v>16867</v>
      </c>
    </row>
    <row r="7651" spans="8:9" ht="15" x14ac:dyDescent="0.25">
      <c r="H7651" s="107" t="s">
        <v>8894</v>
      </c>
      <c r="I7651" s="107" t="s">
        <v>16905</v>
      </c>
    </row>
    <row r="7652" spans="8:9" ht="15" x14ac:dyDescent="0.25">
      <c r="H7652" s="107" t="s">
        <v>8895</v>
      </c>
      <c r="I7652" s="107" t="s">
        <v>16905</v>
      </c>
    </row>
    <row r="7653" spans="8:9" ht="15" x14ac:dyDescent="0.25">
      <c r="H7653" s="107" t="s">
        <v>8896</v>
      </c>
      <c r="I7653" s="107" t="s">
        <v>16906</v>
      </c>
    </row>
    <row r="7654" spans="8:9" ht="15" x14ac:dyDescent="0.25">
      <c r="H7654" s="107" t="s">
        <v>8897</v>
      </c>
      <c r="I7654" s="107" t="s">
        <v>16907</v>
      </c>
    </row>
    <row r="7655" spans="8:9" ht="15" x14ac:dyDescent="0.25">
      <c r="H7655" s="107" t="s">
        <v>8898</v>
      </c>
      <c r="I7655" s="107" t="s">
        <v>16908</v>
      </c>
    </row>
    <row r="7656" spans="8:9" ht="15" x14ac:dyDescent="0.25">
      <c r="H7656" s="107" t="s">
        <v>8899</v>
      </c>
      <c r="I7656" s="107" t="s">
        <v>16909</v>
      </c>
    </row>
    <row r="7657" spans="8:9" ht="15" x14ac:dyDescent="0.25">
      <c r="H7657" s="107" t="s">
        <v>8900</v>
      </c>
      <c r="I7657" s="107" t="s">
        <v>16910</v>
      </c>
    </row>
    <row r="7658" spans="8:9" ht="15" x14ac:dyDescent="0.25">
      <c r="H7658" s="107" t="s">
        <v>8901</v>
      </c>
      <c r="I7658" s="107" t="s">
        <v>16911</v>
      </c>
    </row>
    <row r="7659" spans="8:9" ht="15" x14ac:dyDescent="0.25">
      <c r="H7659" s="107" t="s">
        <v>8902</v>
      </c>
      <c r="I7659" s="107" t="s">
        <v>16912</v>
      </c>
    </row>
    <row r="7660" spans="8:9" ht="15" x14ac:dyDescent="0.25">
      <c r="H7660" s="107" t="s">
        <v>8903</v>
      </c>
      <c r="I7660" s="107" t="s">
        <v>16857</v>
      </c>
    </row>
    <row r="7661" spans="8:9" ht="15" x14ac:dyDescent="0.25">
      <c r="H7661" s="107" t="s">
        <v>8904</v>
      </c>
      <c r="I7661" s="107" t="s">
        <v>16913</v>
      </c>
    </row>
    <row r="7662" spans="8:9" ht="15" x14ac:dyDescent="0.25">
      <c r="H7662" s="107" t="s">
        <v>8905</v>
      </c>
      <c r="I7662" s="107" t="s">
        <v>16914</v>
      </c>
    </row>
    <row r="7663" spans="8:9" ht="15" x14ac:dyDescent="0.25">
      <c r="H7663" s="107" t="s">
        <v>8906</v>
      </c>
      <c r="I7663" s="107" t="s">
        <v>16915</v>
      </c>
    </row>
    <row r="7664" spans="8:9" ht="15" x14ac:dyDescent="0.25">
      <c r="H7664" s="107" t="s">
        <v>8907</v>
      </c>
      <c r="I7664" s="107" t="s">
        <v>16916</v>
      </c>
    </row>
    <row r="7665" spans="8:9" ht="15" x14ac:dyDescent="0.25">
      <c r="H7665" s="107" t="s">
        <v>8908</v>
      </c>
      <c r="I7665" s="107" t="s">
        <v>16917</v>
      </c>
    </row>
    <row r="7666" spans="8:9" ht="15" x14ac:dyDescent="0.25">
      <c r="H7666" s="107" t="s">
        <v>8909</v>
      </c>
      <c r="I7666" s="107" t="s">
        <v>16918</v>
      </c>
    </row>
    <row r="7667" spans="8:9" ht="15" x14ac:dyDescent="0.25">
      <c r="H7667" s="107" t="s">
        <v>8910</v>
      </c>
      <c r="I7667" s="107" t="s">
        <v>16919</v>
      </c>
    </row>
    <row r="7668" spans="8:9" ht="15" x14ac:dyDescent="0.25">
      <c r="H7668" s="107" t="s">
        <v>8911</v>
      </c>
      <c r="I7668" s="107" t="s">
        <v>16920</v>
      </c>
    </row>
    <row r="7669" spans="8:9" ht="15" x14ac:dyDescent="0.25">
      <c r="H7669" s="107" t="s">
        <v>8912</v>
      </c>
      <c r="I7669" s="107" t="s">
        <v>16921</v>
      </c>
    </row>
    <row r="7670" spans="8:9" ht="15" x14ac:dyDescent="0.25">
      <c r="H7670" s="107" t="s">
        <v>8913</v>
      </c>
      <c r="I7670" s="107" t="s">
        <v>16922</v>
      </c>
    </row>
    <row r="7671" spans="8:9" ht="15" x14ac:dyDescent="0.25">
      <c r="H7671" s="107" t="s">
        <v>8914</v>
      </c>
      <c r="I7671" s="107" t="s">
        <v>16923</v>
      </c>
    </row>
    <row r="7672" spans="8:9" ht="15" x14ac:dyDescent="0.25">
      <c r="H7672" s="107" t="s">
        <v>8915</v>
      </c>
      <c r="I7672" s="107" t="s">
        <v>16924</v>
      </c>
    </row>
    <row r="7673" spans="8:9" ht="15" x14ac:dyDescent="0.25">
      <c r="H7673" s="107" t="s">
        <v>8916</v>
      </c>
      <c r="I7673" s="107" t="s">
        <v>16925</v>
      </c>
    </row>
    <row r="7674" spans="8:9" ht="15" x14ac:dyDescent="0.25">
      <c r="H7674" s="107" t="s">
        <v>8917</v>
      </c>
      <c r="I7674" s="107" t="s">
        <v>16926</v>
      </c>
    </row>
    <row r="7675" spans="8:9" ht="15" x14ac:dyDescent="0.25">
      <c r="H7675" s="107" t="s">
        <v>8918</v>
      </c>
      <c r="I7675" s="107" t="s">
        <v>16927</v>
      </c>
    </row>
    <row r="7676" spans="8:9" ht="15" x14ac:dyDescent="0.25">
      <c r="H7676" s="107" t="s">
        <v>8919</v>
      </c>
      <c r="I7676" s="107" t="s">
        <v>16928</v>
      </c>
    </row>
    <row r="7677" spans="8:9" ht="15" x14ac:dyDescent="0.25">
      <c r="H7677" s="107" t="s">
        <v>8920</v>
      </c>
      <c r="I7677" s="107" t="s">
        <v>16929</v>
      </c>
    </row>
    <row r="7678" spans="8:9" ht="15" x14ac:dyDescent="0.25">
      <c r="H7678" s="107" t="s">
        <v>8921</v>
      </c>
      <c r="I7678" s="107" t="s">
        <v>16783</v>
      </c>
    </row>
    <row r="7679" spans="8:9" ht="15" x14ac:dyDescent="0.25">
      <c r="H7679" s="107" t="s">
        <v>8922</v>
      </c>
      <c r="I7679" s="107" t="s">
        <v>16930</v>
      </c>
    </row>
    <row r="7680" spans="8:9" ht="15" x14ac:dyDescent="0.25">
      <c r="H7680" s="107" t="s">
        <v>8923</v>
      </c>
      <c r="I7680" s="107" t="s">
        <v>16931</v>
      </c>
    </row>
    <row r="7681" spans="8:9" ht="15" x14ac:dyDescent="0.25">
      <c r="H7681" s="107" t="s">
        <v>8924</v>
      </c>
      <c r="I7681" s="107" t="s">
        <v>16932</v>
      </c>
    </row>
    <row r="7682" spans="8:9" ht="15" x14ac:dyDescent="0.25">
      <c r="H7682" s="107" t="s">
        <v>8925</v>
      </c>
      <c r="I7682" s="107" t="s">
        <v>16933</v>
      </c>
    </row>
    <row r="7683" spans="8:9" ht="15" x14ac:dyDescent="0.25">
      <c r="H7683" s="107" t="s">
        <v>8926</v>
      </c>
      <c r="I7683" s="107" t="s">
        <v>16918</v>
      </c>
    </row>
    <row r="7684" spans="8:9" ht="15" x14ac:dyDescent="0.25">
      <c r="H7684" s="107" t="s">
        <v>8927</v>
      </c>
      <c r="I7684" s="107" t="s">
        <v>16934</v>
      </c>
    </row>
    <row r="7685" spans="8:9" ht="15" x14ac:dyDescent="0.25">
      <c r="H7685" s="107" t="s">
        <v>8928</v>
      </c>
      <c r="I7685" s="107" t="s">
        <v>16935</v>
      </c>
    </row>
    <row r="7686" spans="8:9" ht="15" x14ac:dyDescent="0.25">
      <c r="H7686" s="107" t="s">
        <v>8929</v>
      </c>
      <c r="I7686" s="107" t="s">
        <v>16920</v>
      </c>
    </row>
    <row r="7687" spans="8:9" ht="15" x14ac:dyDescent="0.25">
      <c r="H7687" s="107" t="s">
        <v>8930</v>
      </c>
      <c r="I7687" s="107" t="s">
        <v>16936</v>
      </c>
    </row>
    <row r="7688" spans="8:9" ht="15" x14ac:dyDescent="0.25">
      <c r="H7688" s="107" t="s">
        <v>8931</v>
      </c>
      <c r="I7688" s="107" t="s">
        <v>16937</v>
      </c>
    </row>
    <row r="7689" spans="8:9" ht="15" x14ac:dyDescent="0.25">
      <c r="H7689" s="107" t="s">
        <v>8932</v>
      </c>
      <c r="I7689" s="107" t="s">
        <v>16931</v>
      </c>
    </row>
    <row r="7690" spans="8:9" ht="15" x14ac:dyDescent="0.25">
      <c r="H7690" s="107" t="s">
        <v>8933</v>
      </c>
      <c r="I7690" s="107" t="s">
        <v>16938</v>
      </c>
    </row>
    <row r="7691" spans="8:9" ht="15" x14ac:dyDescent="0.25">
      <c r="H7691" s="107" t="s">
        <v>8934</v>
      </c>
      <c r="I7691" s="107" t="s">
        <v>16939</v>
      </c>
    </row>
    <row r="7692" spans="8:9" ht="15" x14ac:dyDescent="0.25">
      <c r="H7692" s="107" t="s">
        <v>8935</v>
      </c>
      <c r="I7692" s="107" t="s">
        <v>16841</v>
      </c>
    </row>
    <row r="7693" spans="8:9" ht="15" x14ac:dyDescent="0.25">
      <c r="H7693" s="107" t="s">
        <v>8936</v>
      </c>
      <c r="I7693" s="107" t="s">
        <v>16940</v>
      </c>
    </row>
    <row r="7694" spans="8:9" ht="15" x14ac:dyDescent="0.25">
      <c r="H7694" s="107" t="s">
        <v>8937</v>
      </c>
      <c r="I7694" s="107" t="s">
        <v>16838</v>
      </c>
    </row>
    <row r="7695" spans="8:9" ht="15" x14ac:dyDescent="0.25">
      <c r="H7695" s="107" t="s">
        <v>8938</v>
      </c>
      <c r="I7695" s="107" t="s">
        <v>16853</v>
      </c>
    </row>
    <row r="7696" spans="8:9" ht="15" x14ac:dyDescent="0.25">
      <c r="H7696" s="107" t="s">
        <v>8939</v>
      </c>
      <c r="I7696" s="107" t="s">
        <v>16941</v>
      </c>
    </row>
    <row r="7697" spans="8:9" ht="15" x14ac:dyDescent="0.25">
      <c r="H7697" s="107" t="s">
        <v>8940</v>
      </c>
      <c r="I7697" s="107" t="s">
        <v>16942</v>
      </c>
    </row>
    <row r="7698" spans="8:9" ht="15" x14ac:dyDescent="0.25">
      <c r="H7698" s="107" t="s">
        <v>8941</v>
      </c>
      <c r="I7698" s="107" t="s">
        <v>16856</v>
      </c>
    </row>
    <row r="7699" spans="8:9" ht="15" x14ac:dyDescent="0.25">
      <c r="H7699" s="107" t="s">
        <v>8942</v>
      </c>
      <c r="I7699" s="107" t="s">
        <v>16943</v>
      </c>
    </row>
    <row r="7700" spans="8:9" ht="15" x14ac:dyDescent="0.25">
      <c r="H7700" s="107" t="s">
        <v>8943</v>
      </c>
      <c r="I7700" s="107" t="s">
        <v>16944</v>
      </c>
    </row>
    <row r="7701" spans="8:9" ht="15" x14ac:dyDescent="0.25">
      <c r="H7701" s="107" t="s">
        <v>8944</v>
      </c>
      <c r="I7701" s="107" t="s">
        <v>16945</v>
      </c>
    </row>
    <row r="7702" spans="8:9" ht="15" x14ac:dyDescent="0.25">
      <c r="H7702" s="107" t="s">
        <v>8945</v>
      </c>
      <c r="I7702" s="107" t="s">
        <v>16946</v>
      </c>
    </row>
    <row r="7703" spans="8:9" ht="15" x14ac:dyDescent="0.25">
      <c r="H7703" s="107" t="s">
        <v>8946</v>
      </c>
      <c r="I7703" s="107" t="s">
        <v>16947</v>
      </c>
    </row>
    <row r="7704" spans="8:9" ht="15" x14ac:dyDescent="0.25">
      <c r="H7704" s="107" t="s">
        <v>8947</v>
      </c>
      <c r="I7704" s="107" t="s">
        <v>16948</v>
      </c>
    </row>
    <row r="7705" spans="8:9" ht="15" x14ac:dyDescent="0.25">
      <c r="H7705" s="107" t="s">
        <v>8948</v>
      </c>
      <c r="I7705" s="107" t="s">
        <v>16949</v>
      </c>
    </row>
    <row r="7706" spans="8:9" ht="15" x14ac:dyDescent="0.25">
      <c r="H7706" s="107" t="s">
        <v>8949</v>
      </c>
      <c r="I7706" s="107" t="s">
        <v>16933</v>
      </c>
    </row>
    <row r="7707" spans="8:9" ht="15" x14ac:dyDescent="0.25">
      <c r="H7707" s="107" t="s">
        <v>8950</v>
      </c>
      <c r="I7707" s="107" t="s">
        <v>16898</v>
      </c>
    </row>
    <row r="7708" spans="8:9" ht="15" x14ac:dyDescent="0.25">
      <c r="H7708" s="107" t="s">
        <v>8951</v>
      </c>
      <c r="I7708" s="107" t="s">
        <v>16950</v>
      </c>
    </row>
    <row r="7709" spans="8:9" ht="15" x14ac:dyDescent="0.25">
      <c r="H7709" s="107" t="s">
        <v>8952</v>
      </c>
      <c r="I7709" s="107" t="s">
        <v>16951</v>
      </c>
    </row>
    <row r="7710" spans="8:9" ht="15" x14ac:dyDescent="0.25">
      <c r="H7710" s="107" t="s">
        <v>8953</v>
      </c>
      <c r="I7710" s="107" t="s">
        <v>16951</v>
      </c>
    </row>
    <row r="7711" spans="8:9" ht="15" x14ac:dyDescent="0.25">
      <c r="H7711" s="107" t="s">
        <v>8954</v>
      </c>
      <c r="I7711" s="107" t="s">
        <v>16952</v>
      </c>
    </row>
    <row r="7712" spans="8:9" ht="15" x14ac:dyDescent="0.25">
      <c r="H7712" s="107" t="s">
        <v>8955</v>
      </c>
      <c r="I7712" s="107" t="s">
        <v>16926</v>
      </c>
    </row>
    <row r="7713" spans="8:9" ht="15" x14ac:dyDescent="0.25">
      <c r="H7713" s="107" t="s">
        <v>8956</v>
      </c>
      <c r="I7713" s="107" t="s">
        <v>16953</v>
      </c>
    </row>
    <row r="7714" spans="8:9" ht="15" x14ac:dyDescent="0.25">
      <c r="H7714" s="107" t="s">
        <v>8957</v>
      </c>
      <c r="I7714" s="107" t="s">
        <v>16954</v>
      </c>
    </row>
    <row r="7715" spans="8:9" ht="15" x14ac:dyDescent="0.25">
      <c r="H7715" s="107" t="s">
        <v>8958</v>
      </c>
      <c r="I7715" s="107" t="s">
        <v>16955</v>
      </c>
    </row>
    <row r="7716" spans="8:9" ht="15" x14ac:dyDescent="0.25">
      <c r="H7716" s="107" t="s">
        <v>8959</v>
      </c>
      <c r="I7716" s="107" t="s">
        <v>16956</v>
      </c>
    </row>
    <row r="7717" spans="8:9" ht="15" x14ac:dyDescent="0.25">
      <c r="H7717" s="107" t="s">
        <v>8960</v>
      </c>
      <c r="I7717" s="107" t="s">
        <v>16947</v>
      </c>
    </row>
    <row r="7718" spans="8:9" ht="15" x14ac:dyDescent="0.25">
      <c r="H7718" s="107" t="s">
        <v>8961</v>
      </c>
      <c r="I7718" s="107" t="s">
        <v>16957</v>
      </c>
    </row>
    <row r="7719" spans="8:9" ht="15" x14ac:dyDescent="0.25">
      <c r="H7719" s="107" t="s">
        <v>8962</v>
      </c>
      <c r="I7719" s="107" t="s">
        <v>16958</v>
      </c>
    </row>
    <row r="7720" spans="8:9" ht="15" x14ac:dyDescent="0.25">
      <c r="H7720" s="107" t="s">
        <v>8963</v>
      </c>
      <c r="I7720" s="107" t="s">
        <v>16959</v>
      </c>
    </row>
    <row r="7721" spans="8:9" ht="15" x14ac:dyDescent="0.25">
      <c r="H7721" s="107" t="s">
        <v>8964</v>
      </c>
      <c r="I7721" s="107" t="s">
        <v>16960</v>
      </c>
    </row>
    <row r="7722" spans="8:9" ht="15" x14ac:dyDescent="0.25">
      <c r="H7722" s="107" t="s">
        <v>8965</v>
      </c>
      <c r="I7722" s="107" t="s">
        <v>16961</v>
      </c>
    </row>
    <row r="7723" spans="8:9" ht="15" x14ac:dyDescent="0.25">
      <c r="H7723" s="107" t="s">
        <v>8966</v>
      </c>
      <c r="I7723" s="107" t="s">
        <v>16962</v>
      </c>
    </row>
    <row r="7724" spans="8:9" ht="15" x14ac:dyDescent="0.25">
      <c r="H7724" s="107" t="s">
        <v>8967</v>
      </c>
      <c r="I7724" s="107" t="s">
        <v>16963</v>
      </c>
    </row>
    <row r="7725" spans="8:9" ht="15" x14ac:dyDescent="0.25">
      <c r="H7725" s="107" t="s">
        <v>8968</v>
      </c>
      <c r="I7725" s="107" t="s">
        <v>16964</v>
      </c>
    </row>
    <row r="7726" spans="8:9" ht="15" x14ac:dyDescent="0.25">
      <c r="H7726" s="107" t="s">
        <v>8969</v>
      </c>
      <c r="I7726" s="107" t="s">
        <v>16965</v>
      </c>
    </row>
    <row r="7727" spans="8:9" ht="15" x14ac:dyDescent="0.25">
      <c r="H7727" s="107" t="s">
        <v>8970</v>
      </c>
      <c r="I7727" s="107" t="s">
        <v>16941</v>
      </c>
    </row>
    <row r="7728" spans="8:9" ht="15" x14ac:dyDescent="0.25">
      <c r="H7728" s="107" t="s">
        <v>8971</v>
      </c>
      <c r="I7728" s="107" t="s">
        <v>16966</v>
      </c>
    </row>
    <row r="7729" spans="8:9" ht="15" x14ac:dyDescent="0.25">
      <c r="H7729" s="107" t="s">
        <v>8972</v>
      </c>
      <c r="I7729" s="107" t="s">
        <v>16967</v>
      </c>
    </row>
    <row r="7730" spans="8:9" ht="15" x14ac:dyDescent="0.25">
      <c r="H7730" s="107" t="s">
        <v>8973</v>
      </c>
      <c r="I7730" s="107" t="s">
        <v>16968</v>
      </c>
    </row>
    <row r="7731" spans="8:9" ht="15" x14ac:dyDescent="0.25">
      <c r="H7731" s="107" t="s">
        <v>8974</v>
      </c>
      <c r="I7731" s="107" t="s">
        <v>16969</v>
      </c>
    </row>
    <row r="7732" spans="8:9" ht="15" x14ac:dyDescent="0.25">
      <c r="H7732" s="107" t="s">
        <v>8975</v>
      </c>
      <c r="I7732" s="107" t="s">
        <v>16970</v>
      </c>
    </row>
    <row r="7733" spans="8:9" ht="15" x14ac:dyDescent="0.25">
      <c r="H7733" s="107" t="s">
        <v>8976</v>
      </c>
      <c r="I7733" s="107" t="s">
        <v>16971</v>
      </c>
    </row>
    <row r="7734" spans="8:9" ht="15" x14ac:dyDescent="0.25">
      <c r="H7734" s="107" t="s">
        <v>8977</v>
      </c>
      <c r="I7734" s="107" t="s">
        <v>16774</v>
      </c>
    </row>
    <row r="7735" spans="8:9" ht="15" x14ac:dyDescent="0.25">
      <c r="H7735" s="107" t="s">
        <v>8978</v>
      </c>
      <c r="I7735" s="107" t="s">
        <v>16931</v>
      </c>
    </row>
    <row r="7736" spans="8:9" ht="15" x14ac:dyDescent="0.25">
      <c r="H7736" s="107" t="s">
        <v>8979</v>
      </c>
      <c r="I7736" s="107" t="s">
        <v>16972</v>
      </c>
    </row>
    <row r="7737" spans="8:9" ht="15" x14ac:dyDescent="0.25">
      <c r="H7737" s="107" t="s">
        <v>8980</v>
      </c>
      <c r="I7737" s="107" t="s">
        <v>16973</v>
      </c>
    </row>
    <row r="7738" spans="8:9" ht="15" x14ac:dyDescent="0.25">
      <c r="H7738" s="107" t="s">
        <v>8981</v>
      </c>
      <c r="I7738" s="107" t="s">
        <v>16974</v>
      </c>
    </row>
    <row r="7739" spans="8:9" ht="15" x14ac:dyDescent="0.25">
      <c r="H7739" s="107" t="s">
        <v>8982</v>
      </c>
      <c r="I7739" s="107" t="s">
        <v>16975</v>
      </c>
    </row>
    <row r="7740" spans="8:9" ht="15" x14ac:dyDescent="0.25">
      <c r="H7740" s="107" t="s">
        <v>8983</v>
      </c>
      <c r="I7740" s="107" t="s">
        <v>16976</v>
      </c>
    </row>
    <row r="7741" spans="8:9" ht="15" x14ac:dyDescent="0.25">
      <c r="H7741" s="107" t="s">
        <v>8984</v>
      </c>
      <c r="I7741" s="107" t="s">
        <v>16977</v>
      </c>
    </row>
    <row r="7742" spans="8:9" ht="15" x14ac:dyDescent="0.25">
      <c r="H7742" s="107" t="s">
        <v>8985</v>
      </c>
      <c r="I7742" s="107" t="s">
        <v>16978</v>
      </c>
    </row>
    <row r="7743" spans="8:9" ht="15" x14ac:dyDescent="0.25">
      <c r="H7743" s="107" t="s">
        <v>8986</v>
      </c>
      <c r="I7743" s="107" t="s">
        <v>16979</v>
      </c>
    </row>
    <row r="7744" spans="8:9" ht="15" x14ac:dyDescent="0.25">
      <c r="H7744" s="107" t="s">
        <v>8987</v>
      </c>
      <c r="I7744" s="107" t="s">
        <v>16980</v>
      </c>
    </row>
    <row r="7745" spans="8:9" ht="15" x14ac:dyDescent="0.25">
      <c r="H7745" s="107" t="s">
        <v>8988</v>
      </c>
      <c r="I7745" s="107" t="s">
        <v>16981</v>
      </c>
    </row>
    <row r="7746" spans="8:9" ht="15" x14ac:dyDescent="0.25">
      <c r="H7746" s="107" t="s">
        <v>8989</v>
      </c>
      <c r="I7746" s="107" t="s">
        <v>16971</v>
      </c>
    </row>
    <row r="7747" spans="8:9" ht="15" x14ac:dyDescent="0.25">
      <c r="H7747" s="107" t="s">
        <v>8990</v>
      </c>
      <c r="I7747" s="107" t="s">
        <v>16982</v>
      </c>
    </row>
    <row r="7748" spans="8:9" ht="15" x14ac:dyDescent="0.25">
      <c r="H7748" s="107" t="s">
        <v>8991</v>
      </c>
      <c r="I7748" s="107" t="s">
        <v>16983</v>
      </c>
    </row>
    <row r="7749" spans="8:9" ht="15" x14ac:dyDescent="0.25">
      <c r="H7749" s="107" t="s">
        <v>8992</v>
      </c>
      <c r="I7749" s="107" t="s">
        <v>16984</v>
      </c>
    </row>
    <row r="7750" spans="8:9" ht="15" x14ac:dyDescent="0.25">
      <c r="H7750" s="107" t="s">
        <v>8993</v>
      </c>
      <c r="I7750" s="107" t="s">
        <v>16985</v>
      </c>
    </row>
    <row r="7751" spans="8:9" ht="15" x14ac:dyDescent="0.25">
      <c r="H7751" s="107" t="s">
        <v>8994</v>
      </c>
      <c r="I7751" s="107" t="s">
        <v>16986</v>
      </c>
    </row>
    <row r="7752" spans="8:9" ht="15" x14ac:dyDescent="0.25">
      <c r="H7752" s="107" t="s">
        <v>8995</v>
      </c>
      <c r="I7752" s="107" t="s">
        <v>16987</v>
      </c>
    </row>
    <row r="7753" spans="8:9" ht="15" x14ac:dyDescent="0.25">
      <c r="H7753" s="107" t="s">
        <v>8996</v>
      </c>
      <c r="I7753" s="107" t="s">
        <v>16988</v>
      </c>
    </row>
    <row r="7754" spans="8:9" ht="15" x14ac:dyDescent="0.25">
      <c r="H7754" s="107" t="s">
        <v>8997</v>
      </c>
      <c r="I7754" s="107" t="s">
        <v>16989</v>
      </c>
    </row>
    <row r="7755" spans="8:9" ht="15" x14ac:dyDescent="0.25">
      <c r="H7755" s="107" t="s">
        <v>8998</v>
      </c>
      <c r="I7755" s="107" t="s">
        <v>15223</v>
      </c>
    </row>
    <row r="7756" spans="8:9" ht="15" x14ac:dyDescent="0.25">
      <c r="H7756" s="107" t="s">
        <v>8999</v>
      </c>
      <c r="I7756" s="107" t="s">
        <v>16990</v>
      </c>
    </row>
    <row r="7757" spans="8:9" ht="15" x14ac:dyDescent="0.25">
      <c r="H7757" s="107" t="s">
        <v>9000</v>
      </c>
      <c r="I7757" s="107" t="s">
        <v>16991</v>
      </c>
    </row>
    <row r="7758" spans="8:9" ht="15" x14ac:dyDescent="0.25">
      <c r="H7758" s="107" t="s">
        <v>9001</v>
      </c>
      <c r="I7758" s="107" t="s">
        <v>16992</v>
      </c>
    </row>
    <row r="7759" spans="8:9" ht="15" x14ac:dyDescent="0.25">
      <c r="H7759" s="107" t="s">
        <v>9002</v>
      </c>
      <c r="I7759" s="107" t="s">
        <v>16993</v>
      </c>
    </row>
    <row r="7760" spans="8:9" ht="15" x14ac:dyDescent="0.25">
      <c r="H7760" s="107" t="s">
        <v>9003</v>
      </c>
      <c r="I7760" s="107" t="s">
        <v>16994</v>
      </c>
    </row>
    <row r="7761" spans="8:9" ht="15" x14ac:dyDescent="0.25">
      <c r="H7761" s="107" t="s">
        <v>9004</v>
      </c>
      <c r="I7761" s="107" t="s">
        <v>16995</v>
      </c>
    </row>
    <row r="7762" spans="8:9" ht="15" x14ac:dyDescent="0.25">
      <c r="H7762" s="107" t="s">
        <v>9005</v>
      </c>
      <c r="I7762" s="107" t="s">
        <v>16867</v>
      </c>
    </row>
    <row r="7763" spans="8:9" ht="15" x14ac:dyDescent="0.25">
      <c r="H7763" s="107" t="s">
        <v>9006</v>
      </c>
      <c r="I7763" s="107" t="s">
        <v>179</v>
      </c>
    </row>
    <row r="7764" spans="8:9" ht="15" x14ac:dyDescent="0.25">
      <c r="H7764" s="107" t="s">
        <v>9007</v>
      </c>
      <c r="I7764" s="107" t="s">
        <v>16996</v>
      </c>
    </row>
    <row r="7765" spans="8:9" ht="15" x14ac:dyDescent="0.25">
      <c r="H7765" s="107" t="s">
        <v>9008</v>
      </c>
      <c r="I7765" s="107" t="s">
        <v>16997</v>
      </c>
    </row>
    <row r="7766" spans="8:9" ht="15" x14ac:dyDescent="0.25">
      <c r="H7766" s="107" t="s">
        <v>9009</v>
      </c>
      <c r="I7766" s="107" t="s">
        <v>16998</v>
      </c>
    </row>
    <row r="7767" spans="8:9" ht="15" x14ac:dyDescent="0.25">
      <c r="H7767" s="107" t="s">
        <v>9010</v>
      </c>
      <c r="I7767" s="107" t="s">
        <v>16999</v>
      </c>
    </row>
    <row r="7768" spans="8:9" ht="15" x14ac:dyDescent="0.25">
      <c r="H7768" s="107" t="s">
        <v>9011</v>
      </c>
      <c r="I7768" s="107" t="s">
        <v>17000</v>
      </c>
    </row>
    <row r="7769" spans="8:9" ht="15" x14ac:dyDescent="0.25">
      <c r="H7769" s="107" t="s">
        <v>9012</v>
      </c>
      <c r="I7769" s="107" t="s">
        <v>17001</v>
      </c>
    </row>
    <row r="7770" spans="8:9" ht="15" x14ac:dyDescent="0.25">
      <c r="H7770" s="107" t="s">
        <v>9013</v>
      </c>
      <c r="I7770" s="107" t="s">
        <v>17002</v>
      </c>
    </row>
    <row r="7771" spans="8:9" ht="15" x14ac:dyDescent="0.25">
      <c r="H7771" s="107" t="s">
        <v>9014</v>
      </c>
      <c r="I7771" s="107" t="s">
        <v>17003</v>
      </c>
    </row>
    <row r="7772" spans="8:9" ht="15" x14ac:dyDescent="0.25">
      <c r="H7772" s="107" t="s">
        <v>9015</v>
      </c>
      <c r="I7772" s="107" t="s">
        <v>17004</v>
      </c>
    </row>
    <row r="7773" spans="8:9" ht="15" x14ac:dyDescent="0.25">
      <c r="H7773" s="107" t="s">
        <v>9016</v>
      </c>
      <c r="I7773" s="107" t="s">
        <v>17005</v>
      </c>
    </row>
    <row r="7774" spans="8:9" ht="15" x14ac:dyDescent="0.25">
      <c r="H7774" s="107" t="s">
        <v>9017</v>
      </c>
      <c r="I7774" s="107" t="s">
        <v>188</v>
      </c>
    </row>
    <row r="7775" spans="8:9" ht="15" x14ac:dyDescent="0.25">
      <c r="H7775" s="107" t="s">
        <v>9018</v>
      </c>
      <c r="I7775" s="107" t="s">
        <v>16989</v>
      </c>
    </row>
    <row r="7776" spans="8:9" ht="15" x14ac:dyDescent="0.25">
      <c r="H7776" s="107" t="s">
        <v>9019</v>
      </c>
      <c r="I7776" s="107" t="s">
        <v>17006</v>
      </c>
    </row>
    <row r="7777" spans="8:9" ht="15" x14ac:dyDescent="0.25">
      <c r="H7777" s="107" t="s">
        <v>9020</v>
      </c>
      <c r="I7777" s="107" t="s">
        <v>16967</v>
      </c>
    </row>
    <row r="7778" spans="8:9" ht="15" x14ac:dyDescent="0.25">
      <c r="H7778" s="107" t="s">
        <v>9021</v>
      </c>
      <c r="I7778" s="107" t="s">
        <v>17007</v>
      </c>
    </row>
    <row r="7779" spans="8:9" ht="15" x14ac:dyDescent="0.25">
      <c r="H7779" s="107" t="s">
        <v>9022</v>
      </c>
      <c r="I7779" s="107" t="s">
        <v>17008</v>
      </c>
    </row>
    <row r="7780" spans="8:9" ht="15" x14ac:dyDescent="0.25">
      <c r="H7780" s="107" t="s">
        <v>9023</v>
      </c>
      <c r="I7780" s="107" t="s">
        <v>165</v>
      </c>
    </row>
    <row r="7781" spans="8:9" ht="15" x14ac:dyDescent="0.25">
      <c r="H7781" s="107" t="s">
        <v>9024</v>
      </c>
      <c r="I7781" s="107" t="s">
        <v>17009</v>
      </c>
    </row>
    <row r="7782" spans="8:9" ht="15" x14ac:dyDescent="0.25">
      <c r="H7782" s="107" t="s">
        <v>9025</v>
      </c>
      <c r="I7782" s="107" t="s">
        <v>17010</v>
      </c>
    </row>
    <row r="7783" spans="8:9" ht="15" x14ac:dyDescent="0.25">
      <c r="H7783" s="107" t="s">
        <v>9026</v>
      </c>
      <c r="I7783" s="107" t="s">
        <v>17011</v>
      </c>
    </row>
    <row r="7784" spans="8:9" ht="15" x14ac:dyDescent="0.25">
      <c r="H7784" s="107" t="s">
        <v>9027</v>
      </c>
      <c r="I7784" s="107" t="s">
        <v>17012</v>
      </c>
    </row>
    <row r="7785" spans="8:9" ht="15" x14ac:dyDescent="0.25">
      <c r="H7785" s="107" t="s">
        <v>9028</v>
      </c>
      <c r="I7785" s="107" t="s">
        <v>17013</v>
      </c>
    </row>
    <row r="7786" spans="8:9" ht="15" x14ac:dyDescent="0.25">
      <c r="H7786" s="107" t="s">
        <v>9029</v>
      </c>
      <c r="I7786" s="107" t="s">
        <v>17014</v>
      </c>
    </row>
    <row r="7787" spans="8:9" ht="15" x14ac:dyDescent="0.25">
      <c r="H7787" s="107" t="s">
        <v>9030</v>
      </c>
      <c r="I7787" s="107" t="s">
        <v>17015</v>
      </c>
    </row>
    <row r="7788" spans="8:9" ht="15" x14ac:dyDescent="0.25">
      <c r="H7788" s="107" t="s">
        <v>9031</v>
      </c>
      <c r="I7788" s="107" t="s">
        <v>16861</v>
      </c>
    </row>
    <row r="7789" spans="8:9" ht="15" x14ac:dyDescent="0.25">
      <c r="H7789" s="107" t="s">
        <v>9032</v>
      </c>
      <c r="I7789" s="107" t="s">
        <v>16801</v>
      </c>
    </row>
    <row r="7790" spans="8:9" ht="15" x14ac:dyDescent="0.25">
      <c r="H7790" s="107" t="s">
        <v>9033</v>
      </c>
      <c r="I7790" s="107" t="s">
        <v>16893</v>
      </c>
    </row>
    <row r="7791" spans="8:9" ht="15" x14ac:dyDescent="0.25">
      <c r="H7791" s="107" t="s">
        <v>9034</v>
      </c>
      <c r="I7791" s="107" t="s">
        <v>16933</v>
      </c>
    </row>
    <row r="7792" spans="8:9" ht="15" x14ac:dyDescent="0.25">
      <c r="H7792" s="107" t="s">
        <v>9035</v>
      </c>
      <c r="I7792" s="107" t="s">
        <v>17016</v>
      </c>
    </row>
    <row r="7793" spans="8:9" ht="15" x14ac:dyDescent="0.25">
      <c r="H7793" s="107" t="s">
        <v>9036</v>
      </c>
      <c r="I7793" s="107" t="s">
        <v>17017</v>
      </c>
    </row>
    <row r="7794" spans="8:9" ht="15" x14ac:dyDescent="0.25">
      <c r="H7794" s="107" t="s">
        <v>9037</v>
      </c>
      <c r="I7794" s="107" t="s">
        <v>17018</v>
      </c>
    </row>
    <row r="7795" spans="8:9" ht="15" x14ac:dyDescent="0.25">
      <c r="H7795" s="107" t="s">
        <v>9038</v>
      </c>
      <c r="I7795" s="107" t="s">
        <v>17019</v>
      </c>
    </row>
    <row r="7796" spans="8:9" ht="15" x14ac:dyDescent="0.25">
      <c r="H7796" s="107" t="s">
        <v>9039</v>
      </c>
      <c r="I7796" s="107" t="s">
        <v>17020</v>
      </c>
    </row>
    <row r="7797" spans="8:9" ht="15" x14ac:dyDescent="0.25">
      <c r="H7797" s="107" t="s">
        <v>9040</v>
      </c>
      <c r="I7797" s="107" t="s">
        <v>16902</v>
      </c>
    </row>
    <row r="7798" spans="8:9" ht="15" x14ac:dyDescent="0.25">
      <c r="H7798" s="107" t="s">
        <v>9041</v>
      </c>
      <c r="I7798" s="107" t="s">
        <v>17021</v>
      </c>
    </row>
    <row r="7799" spans="8:9" ht="15" x14ac:dyDescent="0.25">
      <c r="H7799" s="107" t="s">
        <v>9042</v>
      </c>
      <c r="I7799" s="107" t="s">
        <v>17022</v>
      </c>
    </row>
    <row r="7800" spans="8:9" ht="15" x14ac:dyDescent="0.25">
      <c r="H7800" s="107" t="s">
        <v>9043</v>
      </c>
      <c r="I7800" s="107" t="s">
        <v>17023</v>
      </c>
    </row>
    <row r="7801" spans="8:9" ht="15" x14ac:dyDescent="0.25">
      <c r="H7801" s="107" t="s">
        <v>9044</v>
      </c>
      <c r="I7801" s="107" t="s">
        <v>17024</v>
      </c>
    </row>
    <row r="7802" spans="8:9" ht="15" x14ac:dyDescent="0.25">
      <c r="H7802" s="107" t="s">
        <v>9045</v>
      </c>
      <c r="I7802" s="107" t="s">
        <v>17025</v>
      </c>
    </row>
    <row r="7803" spans="8:9" ht="15" x14ac:dyDescent="0.25">
      <c r="H7803" s="107" t="s">
        <v>9046</v>
      </c>
      <c r="I7803" s="107" t="s">
        <v>17026</v>
      </c>
    </row>
    <row r="7804" spans="8:9" ht="15" x14ac:dyDescent="0.25">
      <c r="H7804" s="107" t="s">
        <v>9047</v>
      </c>
      <c r="I7804" s="107" t="s">
        <v>17027</v>
      </c>
    </row>
    <row r="7805" spans="8:9" ht="15" x14ac:dyDescent="0.25">
      <c r="H7805" s="107" t="s">
        <v>9048</v>
      </c>
      <c r="I7805" s="107" t="s">
        <v>17028</v>
      </c>
    </row>
    <row r="7806" spans="8:9" ht="15" x14ac:dyDescent="0.25">
      <c r="H7806" s="107" t="s">
        <v>9049</v>
      </c>
      <c r="I7806" s="107" t="s">
        <v>17029</v>
      </c>
    </row>
    <row r="7807" spans="8:9" ht="15" x14ac:dyDescent="0.25">
      <c r="H7807" s="107" t="s">
        <v>9050</v>
      </c>
      <c r="I7807" s="107" t="s">
        <v>17030</v>
      </c>
    </row>
    <row r="7808" spans="8:9" ht="15" x14ac:dyDescent="0.25">
      <c r="H7808" s="107" t="s">
        <v>9051</v>
      </c>
      <c r="I7808" s="107" t="s">
        <v>17031</v>
      </c>
    </row>
    <row r="7809" spans="8:9" ht="15" x14ac:dyDescent="0.25">
      <c r="H7809" s="107" t="s">
        <v>9052</v>
      </c>
      <c r="I7809" s="107" t="s">
        <v>17032</v>
      </c>
    </row>
    <row r="7810" spans="8:9" ht="15" x14ac:dyDescent="0.25">
      <c r="H7810" s="107" t="s">
        <v>9053</v>
      </c>
      <c r="I7810" s="107" t="s">
        <v>17033</v>
      </c>
    </row>
    <row r="7811" spans="8:9" ht="15" x14ac:dyDescent="0.25">
      <c r="H7811" s="107" t="s">
        <v>9054</v>
      </c>
      <c r="I7811" s="107" t="s">
        <v>16918</v>
      </c>
    </row>
    <row r="7812" spans="8:9" ht="15" x14ac:dyDescent="0.25">
      <c r="H7812" s="107" t="s">
        <v>9055</v>
      </c>
      <c r="I7812" s="107" t="s">
        <v>17033</v>
      </c>
    </row>
    <row r="7813" spans="8:9" ht="15" x14ac:dyDescent="0.25">
      <c r="H7813" s="107" t="s">
        <v>9056</v>
      </c>
      <c r="I7813" s="107" t="s">
        <v>17034</v>
      </c>
    </row>
    <row r="7814" spans="8:9" ht="15" x14ac:dyDescent="0.25">
      <c r="H7814" s="107" t="s">
        <v>9057</v>
      </c>
      <c r="I7814" s="107" t="s">
        <v>17035</v>
      </c>
    </row>
    <row r="7815" spans="8:9" ht="15" x14ac:dyDescent="0.25">
      <c r="H7815" s="107" t="s">
        <v>9058</v>
      </c>
      <c r="I7815" s="107" t="s">
        <v>17036</v>
      </c>
    </row>
    <row r="7816" spans="8:9" ht="15" x14ac:dyDescent="0.25">
      <c r="H7816" s="107" t="s">
        <v>9059</v>
      </c>
      <c r="I7816" s="107" t="s">
        <v>17037</v>
      </c>
    </row>
    <row r="7817" spans="8:9" ht="15" x14ac:dyDescent="0.25">
      <c r="H7817" s="107" t="s">
        <v>9060</v>
      </c>
      <c r="I7817" s="107" t="s">
        <v>16931</v>
      </c>
    </row>
    <row r="7818" spans="8:9" ht="15" x14ac:dyDescent="0.25">
      <c r="H7818" s="107" t="s">
        <v>9061</v>
      </c>
      <c r="I7818" s="107" t="s">
        <v>15222</v>
      </c>
    </row>
    <row r="7819" spans="8:9" ht="15" x14ac:dyDescent="0.25">
      <c r="H7819" s="107" t="s">
        <v>9062</v>
      </c>
      <c r="I7819" s="107" t="s">
        <v>17038</v>
      </c>
    </row>
    <row r="7820" spans="8:9" ht="15" x14ac:dyDescent="0.25">
      <c r="H7820" s="107" t="s">
        <v>9063</v>
      </c>
      <c r="I7820" s="107" t="s">
        <v>17039</v>
      </c>
    </row>
    <row r="7821" spans="8:9" ht="15" x14ac:dyDescent="0.25">
      <c r="H7821" s="107" t="s">
        <v>9064</v>
      </c>
      <c r="I7821" s="107" t="s">
        <v>17040</v>
      </c>
    </row>
    <row r="7822" spans="8:9" ht="15" x14ac:dyDescent="0.25">
      <c r="H7822" s="107" t="s">
        <v>9065</v>
      </c>
      <c r="I7822" s="107" t="s">
        <v>16805</v>
      </c>
    </row>
    <row r="7823" spans="8:9" ht="15" x14ac:dyDescent="0.25">
      <c r="H7823" s="107" t="s">
        <v>9066</v>
      </c>
      <c r="I7823" s="107" t="s">
        <v>17041</v>
      </c>
    </row>
    <row r="7824" spans="8:9" ht="15" x14ac:dyDescent="0.25">
      <c r="H7824" s="107" t="s">
        <v>9067</v>
      </c>
      <c r="I7824" s="107" t="s">
        <v>17042</v>
      </c>
    </row>
    <row r="7825" spans="8:9" ht="15" x14ac:dyDescent="0.25">
      <c r="H7825" s="107" t="s">
        <v>9068</v>
      </c>
      <c r="I7825" s="107" t="s">
        <v>17025</v>
      </c>
    </row>
    <row r="7826" spans="8:9" ht="15" x14ac:dyDescent="0.25">
      <c r="H7826" s="107" t="s">
        <v>9069</v>
      </c>
      <c r="I7826" s="107" t="s">
        <v>16836</v>
      </c>
    </row>
    <row r="7827" spans="8:9" ht="15" x14ac:dyDescent="0.25">
      <c r="H7827" s="107" t="s">
        <v>9070</v>
      </c>
      <c r="I7827" s="107" t="s">
        <v>17043</v>
      </c>
    </row>
    <row r="7828" spans="8:9" ht="15" x14ac:dyDescent="0.25">
      <c r="H7828" s="107" t="s">
        <v>9071</v>
      </c>
      <c r="I7828" s="107" t="s">
        <v>185</v>
      </c>
    </row>
    <row r="7829" spans="8:9" ht="15" x14ac:dyDescent="0.25">
      <c r="H7829" s="107" t="s">
        <v>9072</v>
      </c>
      <c r="I7829" s="107" t="s">
        <v>17044</v>
      </c>
    </row>
    <row r="7830" spans="8:9" ht="15" x14ac:dyDescent="0.25">
      <c r="H7830" s="107" t="s">
        <v>9073</v>
      </c>
      <c r="I7830" s="107" t="s">
        <v>17045</v>
      </c>
    </row>
    <row r="7831" spans="8:9" ht="15" x14ac:dyDescent="0.25">
      <c r="H7831" s="107" t="s">
        <v>9074</v>
      </c>
      <c r="I7831" s="107" t="s">
        <v>17041</v>
      </c>
    </row>
    <row r="7832" spans="8:9" ht="15" x14ac:dyDescent="0.25">
      <c r="H7832" s="107" t="s">
        <v>9075</v>
      </c>
      <c r="I7832" s="107" t="s">
        <v>17046</v>
      </c>
    </row>
    <row r="7833" spans="8:9" ht="15" x14ac:dyDescent="0.25">
      <c r="H7833" s="107" t="s">
        <v>9076</v>
      </c>
      <c r="I7833" s="107" t="s">
        <v>17047</v>
      </c>
    </row>
    <row r="7834" spans="8:9" ht="15" x14ac:dyDescent="0.25">
      <c r="H7834" s="107" t="s">
        <v>9077</v>
      </c>
      <c r="I7834" s="107" t="s">
        <v>17048</v>
      </c>
    </row>
    <row r="7835" spans="8:9" ht="15" x14ac:dyDescent="0.25">
      <c r="H7835" s="107" t="s">
        <v>9078</v>
      </c>
      <c r="I7835" s="107" t="s">
        <v>185</v>
      </c>
    </row>
    <row r="7836" spans="8:9" ht="15" x14ac:dyDescent="0.25">
      <c r="H7836" s="107" t="s">
        <v>9079</v>
      </c>
      <c r="I7836" s="107" t="s">
        <v>17049</v>
      </c>
    </row>
    <row r="7837" spans="8:9" ht="15" x14ac:dyDescent="0.25">
      <c r="H7837" s="107" t="s">
        <v>9080</v>
      </c>
      <c r="I7837" s="107" t="s">
        <v>16774</v>
      </c>
    </row>
    <row r="7838" spans="8:9" ht="15" x14ac:dyDescent="0.25">
      <c r="H7838" s="107" t="s">
        <v>9081</v>
      </c>
      <c r="I7838" s="107" t="s">
        <v>17033</v>
      </c>
    </row>
    <row r="7839" spans="8:9" ht="15" x14ac:dyDescent="0.25">
      <c r="H7839" s="107" t="s">
        <v>9082</v>
      </c>
      <c r="I7839" s="107" t="s">
        <v>17050</v>
      </c>
    </row>
    <row r="7840" spans="8:9" ht="15" x14ac:dyDescent="0.25">
      <c r="H7840" s="107" t="s">
        <v>9083</v>
      </c>
      <c r="I7840" s="107" t="s">
        <v>16841</v>
      </c>
    </row>
    <row r="7841" spans="8:9" ht="15" x14ac:dyDescent="0.25">
      <c r="H7841" s="107" t="s">
        <v>9084</v>
      </c>
      <c r="I7841" s="107" t="s">
        <v>17051</v>
      </c>
    </row>
    <row r="7842" spans="8:9" ht="15" x14ac:dyDescent="0.25">
      <c r="H7842" s="107" t="s">
        <v>9085</v>
      </c>
      <c r="I7842" s="107" t="s">
        <v>15222</v>
      </c>
    </row>
    <row r="7843" spans="8:9" ht="15" x14ac:dyDescent="0.25">
      <c r="H7843" s="107" t="s">
        <v>9086</v>
      </c>
      <c r="I7843" s="107" t="s">
        <v>17052</v>
      </c>
    </row>
    <row r="7844" spans="8:9" ht="15" x14ac:dyDescent="0.25">
      <c r="H7844" s="107" t="s">
        <v>9087</v>
      </c>
      <c r="I7844" s="107" t="s">
        <v>17043</v>
      </c>
    </row>
    <row r="7845" spans="8:9" ht="15" x14ac:dyDescent="0.25">
      <c r="H7845" s="107" t="s">
        <v>9088</v>
      </c>
      <c r="I7845" s="107" t="s">
        <v>16929</v>
      </c>
    </row>
    <row r="7846" spans="8:9" ht="15" x14ac:dyDescent="0.25">
      <c r="H7846" s="107" t="s">
        <v>9089</v>
      </c>
      <c r="I7846" s="107" t="s">
        <v>17053</v>
      </c>
    </row>
    <row r="7847" spans="8:9" ht="15" x14ac:dyDescent="0.25">
      <c r="H7847" s="107" t="s">
        <v>9090</v>
      </c>
      <c r="I7847" s="107" t="s">
        <v>16926</v>
      </c>
    </row>
    <row r="7848" spans="8:9" ht="15" x14ac:dyDescent="0.25">
      <c r="H7848" s="107" t="s">
        <v>9091</v>
      </c>
      <c r="I7848" s="107" t="s">
        <v>17022</v>
      </c>
    </row>
    <row r="7849" spans="8:9" ht="15" x14ac:dyDescent="0.25">
      <c r="H7849" s="107" t="s">
        <v>9092</v>
      </c>
      <c r="I7849" s="107" t="s">
        <v>17054</v>
      </c>
    </row>
    <row r="7850" spans="8:9" ht="15" x14ac:dyDescent="0.25">
      <c r="H7850" s="107" t="s">
        <v>9093</v>
      </c>
      <c r="I7850" s="107" t="s">
        <v>17055</v>
      </c>
    </row>
    <row r="7851" spans="8:9" ht="15" x14ac:dyDescent="0.25">
      <c r="H7851" s="107" t="s">
        <v>9094</v>
      </c>
      <c r="I7851" s="107" t="s">
        <v>17056</v>
      </c>
    </row>
    <row r="7852" spans="8:9" ht="15" x14ac:dyDescent="0.25">
      <c r="H7852" s="107" t="s">
        <v>9095</v>
      </c>
      <c r="I7852" s="107" t="s">
        <v>16902</v>
      </c>
    </row>
    <row r="7853" spans="8:9" ht="15" x14ac:dyDescent="0.25">
      <c r="H7853" s="107" t="s">
        <v>9096</v>
      </c>
      <c r="I7853" s="107" t="s">
        <v>185</v>
      </c>
    </row>
    <row r="7854" spans="8:9" ht="15" x14ac:dyDescent="0.25">
      <c r="H7854" s="107" t="s">
        <v>9097</v>
      </c>
      <c r="I7854" s="107" t="s">
        <v>17057</v>
      </c>
    </row>
    <row r="7855" spans="8:9" ht="15" x14ac:dyDescent="0.25">
      <c r="H7855" s="107" t="s">
        <v>9098</v>
      </c>
      <c r="I7855" s="107" t="s">
        <v>17058</v>
      </c>
    </row>
    <row r="7856" spans="8:9" ht="15" x14ac:dyDescent="0.25">
      <c r="H7856" s="107" t="s">
        <v>9099</v>
      </c>
      <c r="I7856" s="107" t="s">
        <v>16959</v>
      </c>
    </row>
    <row r="7857" spans="8:9" ht="15" x14ac:dyDescent="0.25">
      <c r="H7857" s="107" t="s">
        <v>9100</v>
      </c>
      <c r="I7857" s="107" t="s">
        <v>17059</v>
      </c>
    </row>
    <row r="7858" spans="8:9" ht="15" x14ac:dyDescent="0.25">
      <c r="H7858" s="107" t="s">
        <v>9101</v>
      </c>
      <c r="I7858" s="107" t="s">
        <v>17060</v>
      </c>
    </row>
    <row r="7859" spans="8:9" ht="15" x14ac:dyDescent="0.25">
      <c r="H7859" s="107" t="s">
        <v>9102</v>
      </c>
      <c r="I7859" s="107" t="s">
        <v>16783</v>
      </c>
    </row>
    <row r="7860" spans="8:9" ht="15" x14ac:dyDescent="0.25">
      <c r="H7860" s="107" t="s">
        <v>9103</v>
      </c>
      <c r="I7860" s="107" t="s">
        <v>17061</v>
      </c>
    </row>
    <row r="7861" spans="8:9" ht="15" x14ac:dyDescent="0.25">
      <c r="H7861" s="107" t="s">
        <v>9104</v>
      </c>
      <c r="I7861" s="107" t="s">
        <v>17062</v>
      </c>
    </row>
    <row r="7862" spans="8:9" ht="15" x14ac:dyDescent="0.25">
      <c r="H7862" s="107" t="s">
        <v>9105</v>
      </c>
      <c r="I7862" s="107" t="s">
        <v>17063</v>
      </c>
    </row>
    <row r="7863" spans="8:9" ht="15" x14ac:dyDescent="0.25">
      <c r="H7863" s="107" t="s">
        <v>9106</v>
      </c>
      <c r="I7863" s="107" t="s">
        <v>17064</v>
      </c>
    </row>
    <row r="7864" spans="8:9" ht="15" x14ac:dyDescent="0.25">
      <c r="H7864" s="107" t="s">
        <v>9107</v>
      </c>
      <c r="I7864" s="107" t="s">
        <v>16917</v>
      </c>
    </row>
    <row r="7865" spans="8:9" ht="15" x14ac:dyDescent="0.25">
      <c r="H7865" s="107" t="s">
        <v>9108</v>
      </c>
      <c r="I7865" s="107" t="s">
        <v>17065</v>
      </c>
    </row>
    <row r="7866" spans="8:9" ht="15" x14ac:dyDescent="0.25">
      <c r="H7866" s="107" t="s">
        <v>9109</v>
      </c>
      <c r="I7866" s="107" t="s">
        <v>17066</v>
      </c>
    </row>
    <row r="7867" spans="8:9" ht="15" x14ac:dyDescent="0.25">
      <c r="H7867" s="107" t="s">
        <v>9110</v>
      </c>
      <c r="I7867" s="107" t="s">
        <v>16839</v>
      </c>
    </row>
    <row r="7868" spans="8:9" ht="15" x14ac:dyDescent="0.25">
      <c r="H7868" s="107" t="s">
        <v>9111</v>
      </c>
      <c r="I7868" s="107" t="s">
        <v>16933</v>
      </c>
    </row>
    <row r="7869" spans="8:9" ht="15" x14ac:dyDescent="0.25">
      <c r="H7869" s="107" t="s">
        <v>9112</v>
      </c>
      <c r="I7869" s="107" t="s">
        <v>16933</v>
      </c>
    </row>
    <row r="7870" spans="8:9" ht="15" x14ac:dyDescent="0.25">
      <c r="H7870" s="107" t="s">
        <v>9113</v>
      </c>
      <c r="I7870" s="107" t="s">
        <v>17067</v>
      </c>
    </row>
    <row r="7871" spans="8:9" ht="15" x14ac:dyDescent="0.25">
      <c r="H7871" s="107" t="s">
        <v>9114</v>
      </c>
      <c r="I7871" s="107" t="s">
        <v>17068</v>
      </c>
    </row>
    <row r="7872" spans="8:9" ht="15" x14ac:dyDescent="0.25">
      <c r="H7872" s="107" t="s">
        <v>9115</v>
      </c>
      <c r="I7872" s="107" t="s">
        <v>166</v>
      </c>
    </row>
    <row r="7873" spans="8:9" ht="15" x14ac:dyDescent="0.25">
      <c r="H7873" s="107" t="s">
        <v>9116</v>
      </c>
      <c r="I7873" s="107" t="s">
        <v>17063</v>
      </c>
    </row>
    <row r="7874" spans="8:9" ht="15" x14ac:dyDescent="0.25">
      <c r="H7874" s="107" t="s">
        <v>9117</v>
      </c>
      <c r="I7874" s="107" t="s">
        <v>17069</v>
      </c>
    </row>
    <row r="7875" spans="8:9" ht="15" x14ac:dyDescent="0.25">
      <c r="H7875" s="107" t="s">
        <v>9118</v>
      </c>
      <c r="I7875" s="107" t="s">
        <v>17070</v>
      </c>
    </row>
    <row r="7876" spans="8:9" ht="15" x14ac:dyDescent="0.25">
      <c r="H7876" s="107" t="s">
        <v>9119</v>
      </c>
      <c r="I7876" s="107" t="s">
        <v>17032</v>
      </c>
    </row>
    <row r="7877" spans="8:9" ht="15" x14ac:dyDescent="0.25">
      <c r="H7877" s="107" t="s">
        <v>9120</v>
      </c>
      <c r="I7877" s="107" t="s">
        <v>17071</v>
      </c>
    </row>
    <row r="7878" spans="8:9" ht="15" x14ac:dyDescent="0.25">
      <c r="H7878" s="107" t="s">
        <v>9121</v>
      </c>
      <c r="I7878" s="107" t="s">
        <v>186</v>
      </c>
    </row>
    <row r="7879" spans="8:9" ht="15" x14ac:dyDescent="0.25">
      <c r="H7879" s="107" t="s">
        <v>9122</v>
      </c>
      <c r="I7879" s="107" t="s">
        <v>17072</v>
      </c>
    </row>
    <row r="7880" spans="8:9" ht="15" x14ac:dyDescent="0.25">
      <c r="H7880" s="107" t="s">
        <v>9123</v>
      </c>
      <c r="I7880" s="107" t="s">
        <v>17073</v>
      </c>
    </row>
    <row r="7881" spans="8:9" ht="15" x14ac:dyDescent="0.25">
      <c r="H7881" s="107" t="s">
        <v>9124</v>
      </c>
      <c r="I7881" s="107" t="s">
        <v>17029</v>
      </c>
    </row>
    <row r="7882" spans="8:9" ht="15" x14ac:dyDescent="0.25">
      <c r="H7882" s="107" t="s">
        <v>9125</v>
      </c>
      <c r="I7882" s="107" t="s">
        <v>17074</v>
      </c>
    </row>
    <row r="7883" spans="8:9" ht="15" x14ac:dyDescent="0.25">
      <c r="H7883" s="107" t="s">
        <v>9126</v>
      </c>
      <c r="I7883" s="107" t="s">
        <v>17075</v>
      </c>
    </row>
    <row r="7884" spans="8:9" ht="15" x14ac:dyDescent="0.25">
      <c r="H7884" s="107" t="s">
        <v>9127</v>
      </c>
      <c r="I7884" s="107" t="s">
        <v>17076</v>
      </c>
    </row>
    <row r="7885" spans="8:9" ht="15" x14ac:dyDescent="0.25">
      <c r="H7885" s="107" t="s">
        <v>9128</v>
      </c>
      <c r="I7885" s="107" t="s">
        <v>17077</v>
      </c>
    </row>
    <row r="7886" spans="8:9" ht="15" x14ac:dyDescent="0.25">
      <c r="H7886" s="107" t="s">
        <v>9129</v>
      </c>
      <c r="I7886" s="107" t="s">
        <v>16974</v>
      </c>
    </row>
    <row r="7887" spans="8:9" ht="15" x14ac:dyDescent="0.25">
      <c r="H7887" s="107" t="s">
        <v>9130</v>
      </c>
      <c r="I7887" s="107" t="s">
        <v>17078</v>
      </c>
    </row>
    <row r="7888" spans="8:9" ht="15" x14ac:dyDescent="0.25">
      <c r="H7888" s="107" t="s">
        <v>9131</v>
      </c>
      <c r="I7888" s="107" t="s">
        <v>17079</v>
      </c>
    </row>
    <row r="7889" spans="8:9" ht="15" x14ac:dyDescent="0.25">
      <c r="H7889" s="107" t="s">
        <v>9132</v>
      </c>
      <c r="I7889" s="107" t="s">
        <v>17080</v>
      </c>
    </row>
    <row r="7890" spans="8:9" ht="15" x14ac:dyDescent="0.25">
      <c r="H7890" s="107" t="s">
        <v>9133</v>
      </c>
      <c r="I7890" s="107" t="s">
        <v>16967</v>
      </c>
    </row>
    <row r="7891" spans="8:9" ht="15" x14ac:dyDescent="0.25">
      <c r="H7891" s="107" t="s">
        <v>9134</v>
      </c>
      <c r="I7891" s="107" t="s">
        <v>17081</v>
      </c>
    </row>
    <row r="7892" spans="8:9" ht="15" x14ac:dyDescent="0.25">
      <c r="H7892" s="107" t="s">
        <v>9135</v>
      </c>
      <c r="I7892" s="107" t="s">
        <v>17082</v>
      </c>
    </row>
    <row r="7893" spans="8:9" ht="15" x14ac:dyDescent="0.25">
      <c r="H7893" s="107" t="s">
        <v>9136</v>
      </c>
      <c r="I7893" s="107" t="s">
        <v>17025</v>
      </c>
    </row>
    <row r="7894" spans="8:9" ht="15" x14ac:dyDescent="0.25">
      <c r="H7894" s="107" t="s">
        <v>9137</v>
      </c>
      <c r="I7894" s="107" t="s">
        <v>17083</v>
      </c>
    </row>
    <row r="7895" spans="8:9" ht="15" x14ac:dyDescent="0.25">
      <c r="H7895" s="107" t="s">
        <v>9138</v>
      </c>
      <c r="I7895" s="107" t="s">
        <v>17084</v>
      </c>
    </row>
    <row r="7896" spans="8:9" ht="15" x14ac:dyDescent="0.25">
      <c r="H7896" s="107" t="s">
        <v>9139</v>
      </c>
      <c r="I7896" s="107" t="s">
        <v>185</v>
      </c>
    </row>
    <row r="7897" spans="8:9" ht="15" x14ac:dyDescent="0.25">
      <c r="H7897" s="107" t="s">
        <v>9140</v>
      </c>
      <c r="I7897" s="107" t="s">
        <v>17085</v>
      </c>
    </row>
    <row r="7898" spans="8:9" ht="15" x14ac:dyDescent="0.25">
      <c r="H7898" s="107" t="s">
        <v>9141</v>
      </c>
      <c r="I7898" s="107" t="s">
        <v>17086</v>
      </c>
    </row>
    <row r="7899" spans="8:9" ht="15" x14ac:dyDescent="0.25">
      <c r="H7899" s="107" t="s">
        <v>9142</v>
      </c>
      <c r="I7899" s="107" t="s">
        <v>16853</v>
      </c>
    </row>
    <row r="7900" spans="8:9" ht="15" x14ac:dyDescent="0.25">
      <c r="H7900" s="107" t="s">
        <v>9143</v>
      </c>
      <c r="I7900" s="107" t="s">
        <v>16917</v>
      </c>
    </row>
    <row r="7901" spans="8:9" ht="15" x14ac:dyDescent="0.25">
      <c r="H7901" s="107" t="s">
        <v>9144</v>
      </c>
      <c r="I7901" s="107" t="s">
        <v>17087</v>
      </c>
    </row>
    <row r="7902" spans="8:9" ht="15" x14ac:dyDescent="0.25">
      <c r="H7902" s="107" t="s">
        <v>9145</v>
      </c>
      <c r="I7902" s="107" t="s">
        <v>16836</v>
      </c>
    </row>
    <row r="7903" spans="8:9" ht="15" x14ac:dyDescent="0.25">
      <c r="H7903" s="107" t="s">
        <v>9146</v>
      </c>
      <c r="I7903" s="107" t="s">
        <v>17088</v>
      </c>
    </row>
    <row r="7904" spans="8:9" ht="15" x14ac:dyDescent="0.25">
      <c r="H7904" s="107" t="s">
        <v>9147</v>
      </c>
      <c r="I7904" s="107" t="s">
        <v>17089</v>
      </c>
    </row>
    <row r="7905" spans="8:9" ht="15" x14ac:dyDescent="0.25">
      <c r="H7905" s="107" t="s">
        <v>9148</v>
      </c>
      <c r="I7905" s="107" t="s">
        <v>16974</v>
      </c>
    </row>
    <row r="7906" spans="8:9" ht="15" x14ac:dyDescent="0.25">
      <c r="H7906" s="107" t="s">
        <v>9149</v>
      </c>
      <c r="I7906" s="107" t="s">
        <v>17090</v>
      </c>
    </row>
    <row r="7907" spans="8:9" ht="15" x14ac:dyDescent="0.25">
      <c r="H7907" s="107" t="s">
        <v>9150</v>
      </c>
      <c r="I7907" s="107" t="s">
        <v>17091</v>
      </c>
    </row>
    <row r="7908" spans="8:9" ht="15" x14ac:dyDescent="0.25">
      <c r="H7908" s="107" t="s">
        <v>9151</v>
      </c>
      <c r="I7908" s="107" t="s">
        <v>16928</v>
      </c>
    </row>
    <row r="7909" spans="8:9" ht="15" x14ac:dyDescent="0.25">
      <c r="H7909" s="107" t="s">
        <v>9152</v>
      </c>
      <c r="I7909" s="107" t="s">
        <v>17092</v>
      </c>
    </row>
    <row r="7910" spans="8:9" ht="15" x14ac:dyDescent="0.25">
      <c r="H7910" s="107" t="s">
        <v>9153</v>
      </c>
      <c r="I7910" s="107" t="s">
        <v>17093</v>
      </c>
    </row>
    <row r="7911" spans="8:9" ht="15" x14ac:dyDescent="0.25">
      <c r="H7911" s="107" t="s">
        <v>9154</v>
      </c>
      <c r="I7911" s="107" t="s">
        <v>17094</v>
      </c>
    </row>
    <row r="7912" spans="8:9" ht="15" x14ac:dyDescent="0.25">
      <c r="H7912" s="107" t="s">
        <v>9155</v>
      </c>
      <c r="I7912" s="107" t="s">
        <v>17095</v>
      </c>
    </row>
    <row r="7913" spans="8:9" ht="15" x14ac:dyDescent="0.25">
      <c r="H7913" s="107" t="s">
        <v>9156</v>
      </c>
      <c r="I7913" s="107" t="s">
        <v>16852</v>
      </c>
    </row>
    <row r="7914" spans="8:9" ht="15" x14ac:dyDescent="0.25">
      <c r="H7914" s="107" t="s">
        <v>9157</v>
      </c>
      <c r="I7914" s="107" t="s">
        <v>17096</v>
      </c>
    </row>
    <row r="7915" spans="8:9" ht="15" x14ac:dyDescent="0.25">
      <c r="H7915" s="107" t="s">
        <v>9158</v>
      </c>
      <c r="I7915" s="107" t="s">
        <v>16918</v>
      </c>
    </row>
    <row r="7916" spans="8:9" ht="15" x14ac:dyDescent="0.25">
      <c r="H7916" s="107" t="s">
        <v>9159</v>
      </c>
      <c r="I7916" s="107" t="s">
        <v>17097</v>
      </c>
    </row>
    <row r="7917" spans="8:9" ht="15" x14ac:dyDescent="0.25">
      <c r="H7917" s="107" t="s">
        <v>9160</v>
      </c>
      <c r="I7917" s="107" t="s">
        <v>17098</v>
      </c>
    </row>
    <row r="7918" spans="8:9" ht="15" x14ac:dyDescent="0.25">
      <c r="H7918" s="107" t="s">
        <v>9161</v>
      </c>
      <c r="I7918" s="107" t="s">
        <v>17099</v>
      </c>
    </row>
    <row r="7919" spans="8:9" ht="15" x14ac:dyDescent="0.25">
      <c r="H7919" s="107" t="s">
        <v>9162</v>
      </c>
      <c r="I7919" s="107" t="s">
        <v>16977</v>
      </c>
    </row>
    <row r="7920" spans="8:9" ht="15" x14ac:dyDescent="0.25">
      <c r="H7920" s="107" t="s">
        <v>9163</v>
      </c>
      <c r="I7920" s="107" t="s">
        <v>17100</v>
      </c>
    </row>
    <row r="7921" spans="8:9" ht="15" x14ac:dyDescent="0.25">
      <c r="H7921" s="107" t="s">
        <v>9164</v>
      </c>
      <c r="I7921" s="107" t="s">
        <v>16910</v>
      </c>
    </row>
    <row r="7922" spans="8:9" ht="15" x14ac:dyDescent="0.25">
      <c r="H7922" s="107" t="s">
        <v>9165</v>
      </c>
      <c r="I7922" s="107" t="s">
        <v>17101</v>
      </c>
    </row>
    <row r="7923" spans="8:9" ht="15" x14ac:dyDescent="0.25">
      <c r="H7923" s="107" t="s">
        <v>9166</v>
      </c>
      <c r="I7923" s="107" t="s">
        <v>17102</v>
      </c>
    </row>
    <row r="7924" spans="8:9" ht="15" x14ac:dyDescent="0.25">
      <c r="H7924" s="107" t="s">
        <v>9167</v>
      </c>
      <c r="I7924" s="107" t="s">
        <v>17103</v>
      </c>
    </row>
    <row r="7925" spans="8:9" ht="15" x14ac:dyDescent="0.25">
      <c r="H7925" s="107" t="s">
        <v>9168</v>
      </c>
      <c r="I7925" s="107" t="s">
        <v>15222</v>
      </c>
    </row>
    <row r="7926" spans="8:9" ht="15" x14ac:dyDescent="0.25">
      <c r="H7926" s="107" t="s">
        <v>9169</v>
      </c>
      <c r="I7926" s="107" t="s">
        <v>185</v>
      </c>
    </row>
    <row r="7927" spans="8:9" ht="15" x14ac:dyDescent="0.25">
      <c r="H7927" s="107" t="s">
        <v>9170</v>
      </c>
      <c r="I7927" s="107" t="s">
        <v>17033</v>
      </c>
    </row>
    <row r="7928" spans="8:9" ht="15" x14ac:dyDescent="0.25">
      <c r="H7928" s="107" t="s">
        <v>9171</v>
      </c>
      <c r="I7928" s="107" t="s">
        <v>17104</v>
      </c>
    </row>
    <row r="7929" spans="8:9" ht="15" x14ac:dyDescent="0.25">
      <c r="H7929" s="107" t="s">
        <v>9172</v>
      </c>
      <c r="I7929" s="107" t="s">
        <v>17105</v>
      </c>
    </row>
    <row r="7930" spans="8:9" ht="15" x14ac:dyDescent="0.25">
      <c r="H7930" s="107" t="s">
        <v>9173</v>
      </c>
      <c r="I7930" s="107" t="s">
        <v>17106</v>
      </c>
    </row>
    <row r="7931" spans="8:9" ht="15" x14ac:dyDescent="0.25">
      <c r="H7931" s="107" t="s">
        <v>9174</v>
      </c>
      <c r="I7931" s="107" t="s">
        <v>17107</v>
      </c>
    </row>
    <row r="7932" spans="8:9" ht="15" x14ac:dyDescent="0.25">
      <c r="H7932" s="107" t="s">
        <v>9175</v>
      </c>
      <c r="I7932" s="107" t="s">
        <v>17108</v>
      </c>
    </row>
    <row r="7933" spans="8:9" ht="15" x14ac:dyDescent="0.25">
      <c r="H7933" s="107" t="s">
        <v>9176</v>
      </c>
      <c r="I7933" s="107" t="s">
        <v>17109</v>
      </c>
    </row>
    <row r="7934" spans="8:9" ht="15" x14ac:dyDescent="0.25">
      <c r="H7934" s="107" t="s">
        <v>9177</v>
      </c>
      <c r="I7934" s="107" t="s">
        <v>17110</v>
      </c>
    </row>
    <row r="7935" spans="8:9" ht="15" x14ac:dyDescent="0.25">
      <c r="H7935" s="107" t="s">
        <v>9178</v>
      </c>
      <c r="I7935" s="107" t="s">
        <v>17111</v>
      </c>
    </row>
    <row r="7936" spans="8:9" ht="15" x14ac:dyDescent="0.25">
      <c r="H7936" s="107" t="s">
        <v>9179</v>
      </c>
      <c r="I7936" s="107" t="s">
        <v>17112</v>
      </c>
    </row>
    <row r="7937" spans="8:9" ht="15" x14ac:dyDescent="0.25">
      <c r="H7937" s="107" t="s">
        <v>9180</v>
      </c>
      <c r="I7937" s="107" t="s">
        <v>9181</v>
      </c>
    </row>
    <row r="7938" spans="8:9" ht="15" x14ac:dyDescent="0.25">
      <c r="H7938" s="107" t="s">
        <v>9182</v>
      </c>
      <c r="I7938" s="107" t="s">
        <v>17113</v>
      </c>
    </row>
    <row r="7939" spans="8:9" ht="15" x14ac:dyDescent="0.25">
      <c r="H7939" s="107" t="s">
        <v>9183</v>
      </c>
      <c r="I7939" s="107" t="s">
        <v>9184</v>
      </c>
    </row>
    <row r="7940" spans="8:9" ht="15" x14ac:dyDescent="0.25">
      <c r="H7940" s="107" t="s">
        <v>9185</v>
      </c>
      <c r="I7940" s="107" t="s">
        <v>17114</v>
      </c>
    </row>
    <row r="7941" spans="8:9" ht="15" x14ac:dyDescent="0.25">
      <c r="H7941" s="107" t="s">
        <v>9186</v>
      </c>
      <c r="I7941" s="107" t="s">
        <v>17115</v>
      </c>
    </row>
    <row r="7942" spans="8:9" ht="15" x14ac:dyDescent="0.25">
      <c r="H7942" s="107" t="s">
        <v>9187</v>
      </c>
      <c r="I7942" s="107" t="s">
        <v>17116</v>
      </c>
    </row>
    <row r="7943" spans="8:9" ht="15" x14ac:dyDescent="0.25">
      <c r="H7943" s="107" t="s">
        <v>9188</v>
      </c>
      <c r="I7943" s="107" t="s">
        <v>17107</v>
      </c>
    </row>
    <row r="7944" spans="8:9" ht="15" x14ac:dyDescent="0.25">
      <c r="H7944" s="107" t="s">
        <v>9189</v>
      </c>
      <c r="I7944" s="107" t="s">
        <v>17117</v>
      </c>
    </row>
    <row r="7945" spans="8:9" ht="15" x14ac:dyDescent="0.25">
      <c r="H7945" s="107" t="s">
        <v>9190</v>
      </c>
      <c r="I7945" s="107" t="s">
        <v>17118</v>
      </c>
    </row>
    <row r="7946" spans="8:9" ht="15" x14ac:dyDescent="0.25">
      <c r="H7946" s="107" t="s">
        <v>9191</v>
      </c>
      <c r="I7946" s="107" t="s">
        <v>17119</v>
      </c>
    </row>
    <row r="7947" spans="8:9" ht="15" x14ac:dyDescent="0.25">
      <c r="H7947" s="107" t="s">
        <v>9192</v>
      </c>
      <c r="I7947" s="107" t="s">
        <v>17120</v>
      </c>
    </row>
    <row r="7948" spans="8:9" ht="15" x14ac:dyDescent="0.25">
      <c r="H7948" s="107" t="s">
        <v>9193</v>
      </c>
      <c r="I7948" s="107" t="s">
        <v>17121</v>
      </c>
    </row>
    <row r="7949" spans="8:9" ht="15" x14ac:dyDescent="0.25">
      <c r="H7949" s="107" t="s">
        <v>9194</v>
      </c>
      <c r="I7949" s="107" t="s">
        <v>17120</v>
      </c>
    </row>
    <row r="7950" spans="8:9" ht="15" x14ac:dyDescent="0.25">
      <c r="H7950" s="107" t="s">
        <v>9195</v>
      </c>
      <c r="I7950" s="107" t="s">
        <v>16998</v>
      </c>
    </row>
    <row r="7951" spans="8:9" ht="15" x14ac:dyDescent="0.25">
      <c r="H7951" s="107" t="s">
        <v>9196</v>
      </c>
      <c r="I7951" s="107" t="s">
        <v>16853</v>
      </c>
    </row>
    <row r="7952" spans="8:9" ht="15" x14ac:dyDescent="0.25">
      <c r="H7952" s="107" t="s">
        <v>9197</v>
      </c>
      <c r="I7952" s="107" t="s">
        <v>185</v>
      </c>
    </row>
    <row r="7953" spans="8:9" ht="15" x14ac:dyDescent="0.25">
      <c r="H7953" s="107" t="s">
        <v>9198</v>
      </c>
      <c r="I7953" s="107" t="s">
        <v>17122</v>
      </c>
    </row>
    <row r="7954" spans="8:9" ht="15" x14ac:dyDescent="0.25">
      <c r="H7954" s="107" t="s">
        <v>9199</v>
      </c>
      <c r="I7954" s="107" t="s">
        <v>17043</v>
      </c>
    </row>
    <row r="7955" spans="8:9" ht="15" x14ac:dyDescent="0.25">
      <c r="H7955" s="107" t="s">
        <v>9200</v>
      </c>
      <c r="I7955" s="107" t="s">
        <v>17123</v>
      </c>
    </row>
    <row r="7956" spans="8:9" ht="15" x14ac:dyDescent="0.25">
      <c r="H7956" s="107" t="s">
        <v>9201</v>
      </c>
      <c r="I7956" s="107" t="s">
        <v>17124</v>
      </c>
    </row>
    <row r="7957" spans="8:9" ht="15" x14ac:dyDescent="0.25">
      <c r="H7957" s="107" t="s">
        <v>9202</v>
      </c>
      <c r="I7957" s="107" t="s">
        <v>17125</v>
      </c>
    </row>
    <row r="7958" spans="8:9" ht="15" x14ac:dyDescent="0.25">
      <c r="H7958" s="107" t="s">
        <v>9203</v>
      </c>
      <c r="I7958" s="107" t="s">
        <v>17126</v>
      </c>
    </row>
    <row r="7959" spans="8:9" ht="15" x14ac:dyDescent="0.25">
      <c r="H7959" s="107" t="s">
        <v>9204</v>
      </c>
      <c r="I7959" s="107" t="s">
        <v>17032</v>
      </c>
    </row>
    <row r="7960" spans="8:9" ht="15" x14ac:dyDescent="0.25">
      <c r="H7960" s="107" t="s">
        <v>9205</v>
      </c>
      <c r="I7960" s="107" t="s">
        <v>17127</v>
      </c>
    </row>
    <row r="7961" spans="8:9" ht="15" x14ac:dyDescent="0.25">
      <c r="H7961" s="107" t="s">
        <v>9206</v>
      </c>
      <c r="I7961" s="107" t="s">
        <v>17128</v>
      </c>
    </row>
    <row r="7962" spans="8:9" ht="15" x14ac:dyDescent="0.25">
      <c r="H7962" s="107" t="s">
        <v>9207</v>
      </c>
      <c r="I7962" s="107" t="s">
        <v>17129</v>
      </c>
    </row>
    <row r="7963" spans="8:9" ht="15" x14ac:dyDescent="0.25">
      <c r="H7963" s="107" t="s">
        <v>9208</v>
      </c>
      <c r="I7963" s="107" t="s">
        <v>17130</v>
      </c>
    </row>
    <row r="7964" spans="8:9" ht="15" x14ac:dyDescent="0.25">
      <c r="H7964" s="107" t="s">
        <v>9209</v>
      </c>
      <c r="I7964" s="107" t="s">
        <v>175</v>
      </c>
    </row>
    <row r="7965" spans="8:9" ht="15" x14ac:dyDescent="0.25">
      <c r="H7965" s="107" t="s">
        <v>9210</v>
      </c>
      <c r="I7965" s="107" t="s">
        <v>17131</v>
      </c>
    </row>
    <row r="7966" spans="8:9" ht="15" x14ac:dyDescent="0.25">
      <c r="H7966" s="107" t="s">
        <v>9211</v>
      </c>
      <c r="I7966" s="107" t="s">
        <v>17131</v>
      </c>
    </row>
    <row r="7967" spans="8:9" ht="15" x14ac:dyDescent="0.25">
      <c r="H7967" s="107" t="s">
        <v>9212</v>
      </c>
      <c r="I7967" s="107" t="s">
        <v>17132</v>
      </c>
    </row>
    <row r="7968" spans="8:9" ht="15" x14ac:dyDescent="0.25">
      <c r="H7968" s="107" t="s">
        <v>9213</v>
      </c>
      <c r="I7968" s="107" t="s">
        <v>16974</v>
      </c>
    </row>
    <row r="7969" spans="8:9" ht="15" x14ac:dyDescent="0.25">
      <c r="H7969" s="107" t="s">
        <v>9214</v>
      </c>
      <c r="I7969" s="107" t="s">
        <v>17133</v>
      </c>
    </row>
    <row r="7970" spans="8:9" ht="15" x14ac:dyDescent="0.25">
      <c r="H7970" s="107" t="s">
        <v>9215</v>
      </c>
      <c r="I7970" s="107" t="s">
        <v>17134</v>
      </c>
    </row>
    <row r="7971" spans="8:9" ht="15" x14ac:dyDescent="0.25">
      <c r="H7971" s="107" t="s">
        <v>9216</v>
      </c>
      <c r="I7971" s="107" t="s">
        <v>17135</v>
      </c>
    </row>
    <row r="7972" spans="8:9" ht="15" x14ac:dyDescent="0.25">
      <c r="H7972" s="107" t="s">
        <v>9217</v>
      </c>
      <c r="I7972" s="107" t="s">
        <v>17136</v>
      </c>
    </row>
    <row r="7973" spans="8:9" ht="15" x14ac:dyDescent="0.25">
      <c r="H7973" s="107" t="s">
        <v>9218</v>
      </c>
      <c r="I7973" s="107" t="s">
        <v>17137</v>
      </c>
    </row>
    <row r="7974" spans="8:9" ht="15" x14ac:dyDescent="0.25">
      <c r="H7974" s="107" t="s">
        <v>9219</v>
      </c>
      <c r="I7974" s="107" t="s">
        <v>17138</v>
      </c>
    </row>
    <row r="7975" spans="8:9" ht="15" x14ac:dyDescent="0.25">
      <c r="H7975" s="107" t="s">
        <v>9220</v>
      </c>
      <c r="I7975" s="107" t="s">
        <v>17139</v>
      </c>
    </row>
    <row r="7976" spans="8:9" ht="15" x14ac:dyDescent="0.25">
      <c r="H7976" s="107" t="s">
        <v>9221</v>
      </c>
      <c r="I7976" s="107" t="s">
        <v>16974</v>
      </c>
    </row>
    <row r="7977" spans="8:9" ht="15" x14ac:dyDescent="0.25">
      <c r="H7977" s="107" t="s">
        <v>9222</v>
      </c>
      <c r="I7977" s="107" t="s">
        <v>17140</v>
      </c>
    </row>
    <row r="7978" spans="8:9" ht="15" x14ac:dyDescent="0.25">
      <c r="H7978" s="107" t="s">
        <v>9223</v>
      </c>
      <c r="I7978" s="107" t="s">
        <v>17141</v>
      </c>
    </row>
    <row r="7979" spans="8:9" ht="15" x14ac:dyDescent="0.25">
      <c r="H7979" s="107" t="s">
        <v>9224</v>
      </c>
      <c r="I7979" s="107" t="s">
        <v>16804</v>
      </c>
    </row>
    <row r="7980" spans="8:9" ht="15" x14ac:dyDescent="0.25">
      <c r="H7980" s="107" t="s">
        <v>9225</v>
      </c>
      <c r="I7980" s="107" t="s">
        <v>16918</v>
      </c>
    </row>
    <row r="7981" spans="8:9" ht="15" x14ac:dyDescent="0.25">
      <c r="H7981" s="107" t="s">
        <v>9226</v>
      </c>
      <c r="I7981" s="107" t="s">
        <v>17142</v>
      </c>
    </row>
    <row r="7982" spans="8:9" ht="15" x14ac:dyDescent="0.25">
      <c r="H7982" s="107" t="s">
        <v>9227</v>
      </c>
      <c r="I7982" s="107" t="s">
        <v>17143</v>
      </c>
    </row>
    <row r="7983" spans="8:9" ht="15" x14ac:dyDescent="0.25">
      <c r="H7983" s="107" t="s">
        <v>9228</v>
      </c>
      <c r="I7983" s="107" t="s">
        <v>185</v>
      </c>
    </row>
    <row r="7984" spans="8:9" ht="15" x14ac:dyDescent="0.25">
      <c r="H7984" s="107" t="s">
        <v>9229</v>
      </c>
      <c r="I7984" s="107" t="s">
        <v>185</v>
      </c>
    </row>
    <row r="7985" spans="8:9" ht="15" x14ac:dyDescent="0.25">
      <c r="H7985" s="107" t="s">
        <v>9230</v>
      </c>
      <c r="I7985" s="107" t="s">
        <v>185</v>
      </c>
    </row>
    <row r="7986" spans="8:9" ht="15" x14ac:dyDescent="0.25">
      <c r="H7986" s="107" t="s">
        <v>9231</v>
      </c>
      <c r="I7986" s="107" t="s">
        <v>185</v>
      </c>
    </row>
    <row r="7987" spans="8:9" ht="15" x14ac:dyDescent="0.25">
      <c r="H7987" s="107" t="s">
        <v>9232</v>
      </c>
      <c r="I7987" s="107" t="s">
        <v>17043</v>
      </c>
    </row>
    <row r="7988" spans="8:9" ht="15" x14ac:dyDescent="0.25">
      <c r="H7988" s="107" t="s">
        <v>9233</v>
      </c>
      <c r="I7988" s="107" t="s">
        <v>17144</v>
      </c>
    </row>
    <row r="7989" spans="8:9" ht="15" x14ac:dyDescent="0.25">
      <c r="H7989" s="107" t="s">
        <v>9234</v>
      </c>
      <c r="I7989" s="107" t="s">
        <v>17081</v>
      </c>
    </row>
    <row r="7990" spans="8:9" ht="15" x14ac:dyDescent="0.25">
      <c r="H7990" s="107" t="s">
        <v>9235</v>
      </c>
      <c r="I7990" s="107" t="s">
        <v>16950</v>
      </c>
    </row>
    <row r="7991" spans="8:9" ht="15" x14ac:dyDescent="0.25">
      <c r="H7991" s="107" t="s">
        <v>9236</v>
      </c>
      <c r="I7991" s="107" t="s">
        <v>17063</v>
      </c>
    </row>
    <row r="7992" spans="8:9" ht="15" x14ac:dyDescent="0.25">
      <c r="H7992" s="107" t="s">
        <v>9237</v>
      </c>
      <c r="I7992" s="107" t="s">
        <v>17044</v>
      </c>
    </row>
    <row r="7993" spans="8:9" ht="15" x14ac:dyDescent="0.25">
      <c r="H7993" s="107" t="s">
        <v>9238</v>
      </c>
      <c r="I7993" s="107" t="s">
        <v>17145</v>
      </c>
    </row>
    <row r="7994" spans="8:9" ht="15" x14ac:dyDescent="0.25">
      <c r="H7994" s="107" t="s">
        <v>9239</v>
      </c>
      <c r="I7994" s="107" t="s">
        <v>17146</v>
      </c>
    </row>
    <row r="7995" spans="8:9" ht="15" x14ac:dyDescent="0.25">
      <c r="H7995" s="107" t="s">
        <v>9240</v>
      </c>
      <c r="I7995" s="107" t="s">
        <v>16926</v>
      </c>
    </row>
    <row r="7996" spans="8:9" ht="15" x14ac:dyDescent="0.25">
      <c r="H7996" s="107" t="s">
        <v>9241</v>
      </c>
      <c r="I7996" s="107" t="s">
        <v>17147</v>
      </c>
    </row>
    <row r="7997" spans="8:9" ht="15" x14ac:dyDescent="0.25">
      <c r="H7997" s="107" t="s">
        <v>9242</v>
      </c>
      <c r="I7997" s="107" t="s">
        <v>17084</v>
      </c>
    </row>
    <row r="7998" spans="8:9" ht="15" x14ac:dyDescent="0.25">
      <c r="H7998" s="107" t="s">
        <v>9243</v>
      </c>
      <c r="I7998" s="107" t="s">
        <v>17148</v>
      </c>
    </row>
    <row r="7999" spans="8:9" ht="15" x14ac:dyDescent="0.25">
      <c r="H7999" s="107" t="s">
        <v>9244</v>
      </c>
      <c r="I7999" s="107" t="s">
        <v>17149</v>
      </c>
    </row>
    <row r="8000" spans="8:9" ht="15" x14ac:dyDescent="0.25">
      <c r="H8000" s="107" t="s">
        <v>9245</v>
      </c>
      <c r="I8000" s="107" t="s">
        <v>16950</v>
      </c>
    </row>
    <row r="8001" spans="8:9" ht="15" x14ac:dyDescent="0.25">
      <c r="H8001" s="107" t="s">
        <v>9246</v>
      </c>
      <c r="I8001" s="107" t="s">
        <v>17071</v>
      </c>
    </row>
    <row r="8002" spans="8:9" ht="15" x14ac:dyDescent="0.25">
      <c r="H8002" s="107" t="s">
        <v>9247</v>
      </c>
      <c r="I8002" s="107" t="s">
        <v>17128</v>
      </c>
    </row>
    <row r="8003" spans="8:9" ht="15" x14ac:dyDescent="0.25">
      <c r="H8003" s="107" t="s">
        <v>9248</v>
      </c>
      <c r="I8003" s="107" t="s">
        <v>17150</v>
      </c>
    </row>
    <row r="8004" spans="8:9" ht="15" x14ac:dyDescent="0.25">
      <c r="H8004" s="107" t="s">
        <v>9249</v>
      </c>
      <c r="I8004" s="107" t="s">
        <v>17151</v>
      </c>
    </row>
    <row r="8005" spans="8:9" ht="15" x14ac:dyDescent="0.25">
      <c r="H8005" s="107" t="s">
        <v>9250</v>
      </c>
      <c r="I8005" s="107" t="s">
        <v>16917</v>
      </c>
    </row>
    <row r="8006" spans="8:9" ht="15" x14ac:dyDescent="0.25">
      <c r="H8006" s="107" t="s">
        <v>9251</v>
      </c>
      <c r="I8006" s="107" t="s">
        <v>17152</v>
      </c>
    </row>
    <row r="8007" spans="8:9" ht="15" x14ac:dyDescent="0.25">
      <c r="H8007" s="107" t="s">
        <v>9252</v>
      </c>
      <c r="I8007" s="107" t="s">
        <v>165</v>
      </c>
    </row>
    <row r="8008" spans="8:9" ht="15" x14ac:dyDescent="0.25">
      <c r="H8008" s="107" t="s">
        <v>9253</v>
      </c>
      <c r="I8008" s="107" t="s">
        <v>17153</v>
      </c>
    </row>
    <row r="8009" spans="8:9" ht="15" x14ac:dyDescent="0.25">
      <c r="H8009" s="107" t="s">
        <v>9254</v>
      </c>
      <c r="I8009" s="107" t="s">
        <v>17154</v>
      </c>
    </row>
    <row r="8010" spans="8:9" ht="15" x14ac:dyDescent="0.25">
      <c r="H8010" s="107" t="s">
        <v>9255</v>
      </c>
      <c r="I8010" s="107" t="s">
        <v>17155</v>
      </c>
    </row>
    <row r="8011" spans="8:9" ht="15" x14ac:dyDescent="0.25">
      <c r="H8011" s="107" t="s">
        <v>9256</v>
      </c>
      <c r="I8011" s="107" t="s">
        <v>16941</v>
      </c>
    </row>
    <row r="8012" spans="8:9" ht="15" x14ac:dyDescent="0.25">
      <c r="H8012" s="107" t="s">
        <v>9257</v>
      </c>
      <c r="I8012" s="107" t="s">
        <v>16853</v>
      </c>
    </row>
    <row r="8013" spans="8:9" ht="15" x14ac:dyDescent="0.25">
      <c r="H8013" s="107" t="s">
        <v>9258</v>
      </c>
      <c r="I8013" s="107" t="s">
        <v>17114</v>
      </c>
    </row>
    <row r="8014" spans="8:9" ht="15" x14ac:dyDescent="0.25">
      <c r="H8014" s="107" t="s">
        <v>9259</v>
      </c>
      <c r="I8014" s="107" t="s">
        <v>17156</v>
      </c>
    </row>
    <row r="8015" spans="8:9" ht="15" x14ac:dyDescent="0.25">
      <c r="H8015" s="107" t="s">
        <v>9260</v>
      </c>
      <c r="I8015" s="107" t="s">
        <v>17157</v>
      </c>
    </row>
    <row r="8016" spans="8:9" ht="15" x14ac:dyDescent="0.25">
      <c r="H8016" s="107" t="s">
        <v>9261</v>
      </c>
      <c r="I8016" s="107" t="s">
        <v>17158</v>
      </c>
    </row>
    <row r="8017" spans="8:9" ht="15" x14ac:dyDescent="0.25">
      <c r="H8017" s="107" t="s">
        <v>9262</v>
      </c>
      <c r="I8017" s="107" t="s">
        <v>17080</v>
      </c>
    </row>
    <row r="8018" spans="8:9" ht="15" x14ac:dyDescent="0.25">
      <c r="H8018" s="107" t="s">
        <v>9263</v>
      </c>
      <c r="I8018" s="107" t="s">
        <v>17159</v>
      </c>
    </row>
    <row r="8019" spans="8:9" ht="15" x14ac:dyDescent="0.25">
      <c r="H8019" s="107" t="s">
        <v>9264</v>
      </c>
      <c r="I8019" s="107" t="s">
        <v>16935</v>
      </c>
    </row>
    <row r="8020" spans="8:9" ht="15" x14ac:dyDescent="0.25">
      <c r="H8020" s="107" t="s">
        <v>9265</v>
      </c>
      <c r="I8020" s="107" t="s">
        <v>17160</v>
      </c>
    </row>
    <row r="8021" spans="8:9" ht="15" x14ac:dyDescent="0.25">
      <c r="H8021" s="107" t="s">
        <v>9266</v>
      </c>
      <c r="I8021" s="107" t="s">
        <v>17161</v>
      </c>
    </row>
    <row r="8022" spans="8:9" ht="15" x14ac:dyDescent="0.25">
      <c r="H8022" s="107" t="s">
        <v>9267</v>
      </c>
      <c r="I8022" s="107" t="s">
        <v>17162</v>
      </c>
    </row>
    <row r="8023" spans="8:9" ht="15" x14ac:dyDescent="0.25">
      <c r="H8023" s="107" t="s">
        <v>9268</v>
      </c>
      <c r="I8023" s="107" t="s">
        <v>16941</v>
      </c>
    </row>
    <row r="8024" spans="8:9" ht="15" x14ac:dyDescent="0.25">
      <c r="H8024" s="107" t="s">
        <v>9269</v>
      </c>
      <c r="I8024" s="107" t="s">
        <v>16918</v>
      </c>
    </row>
    <row r="8025" spans="8:9" ht="15" x14ac:dyDescent="0.25">
      <c r="H8025" s="107" t="s">
        <v>9270</v>
      </c>
      <c r="I8025" s="107" t="s">
        <v>17060</v>
      </c>
    </row>
    <row r="8026" spans="8:9" ht="15" x14ac:dyDescent="0.25">
      <c r="H8026" s="107" t="s">
        <v>9271</v>
      </c>
      <c r="I8026" s="107" t="s">
        <v>17163</v>
      </c>
    </row>
    <row r="8027" spans="8:9" ht="15" x14ac:dyDescent="0.25">
      <c r="H8027" s="107" t="s">
        <v>9272</v>
      </c>
      <c r="I8027" s="107" t="s">
        <v>17164</v>
      </c>
    </row>
    <row r="8028" spans="8:9" ht="15" x14ac:dyDescent="0.25">
      <c r="H8028" s="107" t="s">
        <v>9273</v>
      </c>
      <c r="I8028" s="107" t="s">
        <v>17164</v>
      </c>
    </row>
    <row r="8029" spans="8:9" ht="15" x14ac:dyDescent="0.25">
      <c r="H8029" s="107" t="s">
        <v>9274</v>
      </c>
      <c r="I8029" s="107" t="s">
        <v>17152</v>
      </c>
    </row>
    <row r="8030" spans="8:9" ht="15" x14ac:dyDescent="0.25">
      <c r="H8030" s="107" t="s">
        <v>9275</v>
      </c>
      <c r="I8030" s="107" t="s">
        <v>16919</v>
      </c>
    </row>
    <row r="8031" spans="8:9" ht="15" x14ac:dyDescent="0.25">
      <c r="H8031" s="107" t="s">
        <v>9276</v>
      </c>
      <c r="I8031" s="107" t="s">
        <v>17165</v>
      </c>
    </row>
    <row r="8032" spans="8:9" ht="15" x14ac:dyDescent="0.25">
      <c r="H8032" s="107" t="s">
        <v>9277</v>
      </c>
      <c r="I8032" s="107" t="s">
        <v>17166</v>
      </c>
    </row>
    <row r="8033" spans="8:9" ht="15" x14ac:dyDescent="0.25">
      <c r="H8033" s="107" t="s">
        <v>9278</v>
      </c>
      <c r="I8033" s="107" t="s">
        <v>17167</v>
      </c>
    </row>
    <row r="8034" spans="8:9" ht="15" x14ac:dyDescent="0.25">
      <c r="H8034" s="107" t="s">
        <v>9279</v>
      </c>
      <c r="I8034" s="107" t="s">
        <v>17167</v>
      </c>
    </row>
    <row r="8035" spans="8:9" ht="15" x14ac:dyDescent="0.25">
      <c r="H8035" s="107" t="s">
        <v>9280</v>
      </c>
      <c r="I8035" s="107" t="s">
        <v>17168</v>
      </c>
    </row>
    <row r="8036" spans="8:9" ht="15" x14ac:dyDescent="0.25">
      <c r="H8036" s="107" t="s">
        <v>9281</v>
      </c>
      <c r="I8036" s="107" t="s">
        <v>17169</v>
      </c>
    </row>
    <row r="8037" spans="8:9" ht="15" x14ac:dyDescent="0.25">
      <c r="H8037" s="107" t="s">
        <v>9282</v>
      </c>
      <c r="I8037" s="107" t="s">
        <v>17170</v>
      </c>
    </row>
    <row r="8038" spans="8:9" ht="15" x14ac:dyDescent="0.25">
      <c r="H8038" s="107" t="s">
        <v>9283</v>
      </c>
      <c r="I8038" s="107" t="s">
        <v>17171</v>
      </c>
    </row>
    <row r="8039" spans="8:9" ht="15" x14ac:dyDescent="0.25">
      <c r="H8039" s="107" t="s">
        <v>9284</v>
      </c>
      <c r="I8039" s="107" t="s">
        <v>17172</v>
      </c>
    </row>
    <row r="8040" spans="8:9" ht="15" x14ac:dyDescent="0.25">
      <c r="H8040" s="107" t="s">
        <v>9285</v>
      </c>
      <c r="I8040" s="107" t="s">
        <v>16804</v>
      </c>
    </row>
    <row r="8041" spans="8:9" ht="15" x14ac:dyDescent="0.25">
      <c r="H8041" s="107" t="s">
        <v>9286</v>
      </c>
      <c r="I8041" s="107" t="s">
        <v>17173</v>
      </c>
    </row>
    <row r="8042" spans="8:9" ht="15" x14ac:dyDescent="0.25">
      <c r="H8042" s="107" t="s">
        <v>9287</v>
      </c>
      <c r="I8042" s="107" t="s">
        <v>17174</v>
      </c>
    </row>
    <row r="8043" spans="8:9" ht="15" x14ac:dyDescent="0.25">
      <c r="H8043" s="107" t="s">
        <v>9288</v>
      </c>
      <c r="I8043" s="107" t="s">
        <v>16985</v>
      </c>
    </row>
    <row r="8044" spans="8:9" ht="15" x14ac:dyDescent="0.25">
      <c r="H8044" s="107" t="s">
        <v>9289</v>
      </c>
      <c r="I8044" s="107" t="s">
        <v>17175</v>
      </c>
    </row>
    <row r="8045" spans="8:9" ht="15" x14ac:dyDescent="0.25">
      <c r="H8045" s="107" t="s">
        <v>9290</v>
      </c>
      <c r="I8045" s="107" t="s">
        <v>17176</v>
      </c>
    </row>
    <row r="8046" spans="8:9" ht="15" x14ac:dyDescent="0.25">
      <c r="H8046" s="107" t="s">
        <v>9291</v>
      </c>
      <c r="I8046" s="107" t="s">
        <v>17033</v>
      </c>
    </row>
    <row r="8047" spans="8:9" ht="15" x14ac:dyDescent="0.25">
      <c r="H8047" s="107" t="s">
        <v>9292</v>
      </c>
      <c r="I8047" s="107" t="s">
        <v>17177</v>
      </c>
    </row>
    <row r="8048" spans="8:9" ht="15" x14ac:dyDescent="0.25">
      <c r="H8048" s="107" t="s">
        <v>9293</v>
      </c>
      <c r="I8048" s="107" t="s">
        <v>17178</v>
      </c>
    </row>
    <row r="8049" spans="8:9" ht="15" x14ac:dyDescent="0.25">
      <c r="H8049" s="107" t="s">
        <v>9294</v>
      </c>
      <c r="I8049" s="107" t="s">
        <v>17160</v>
      </c>
    </row>
    <row r="8050" spans="8:9" ht="15" x14ac:dyDescent="0.25">
      <c r="H8050" s="107" t="s">
        <v>9295</v>
      </c>
      <c r="I8050" s="107" t="s">
        <v>17179</v>
      </c>
    </row>
    <row r="8051" spans="8:9" ht="15" x14ac:dyDescent="0.25">
      <c r="H8051" s="107" t="s">
        <v>9296</v>
      </c>
      <c r="I8051" s="107" t="s">
        <v>16941</v>
      </c>
    </row>
    <row r="8052" spans="8:9" ht="15" x14ac:dyDescent="0.25">
      <c r="H8052" s="107" t="s">
        <v>9297</v>
      </c>
      <c r="I8052" s="107" t="s">
        <v>16950</v>
      </c>
    </row>
    <row r="8053" spans="8:9" ht="15" x14ac:dyDescent="0.25">
      <c r="H8053" s="107" t="s">
        <v>9298</v>
      </c>
      <c r="I8053" s="107" t="s">
        <v>17180</v>
      </c>
    </row>
    <row r="8054" spans="8:9" ht="15" x14ac:dyDescent="0.25">
      <c r="H8054" s="107" t="s">
        <v>9299</v>
      </c>
      <c r="I8054" s="107" t="s">
        <v>17111</v>
      </c>
    </row>
    <row r="8055" spans="8:9" ht="15" x14ac:dyDescent="0.25">
      <c r="H8055" s="107" t="s">
        <v>9300</v>
      </c>
      <c r="I8055" s="107" t="s">
        <v>16953</v>
      </c>
    </row>
    <row r="8056" spans="8:9" ht="15" x14ac:dyDescent="0.25">
      <c r="H8056" s="107" t="s">
        <v>9301</v>
      </c>
      <c r="I8056" s="107" t="s">
        <v>17176</v>
      </c>
    </row>
    <row r="8057" spans="8:9" ht="15" x14ac:dyDescent="0.25">
      <c r="H8057" s="107" t="s">
        <v>9302</v>
      </c>
      <c r="I8057" s="107" t="s">
        <v>185</v>
      </c>
    </row>
    <row r="8058" spans="8:9" ht="15" x14ac:dyDescent="0.25">
      <c r="H8058" s="107" t="s">
        <v>9303</v>
      </c>
      <c r="I8058" s="107" t="s">
        <v>17181</v>
      </c>
    </row>
    <row r="8059" spans="8:9" ht="15" x14ac:dyDescent="0.25">
      <c r="H8059" s="107" t="s">
        <v>9304</v>
      </c>
      <c r="I8059" s="107" t="s">
        <v>17063</v>
      </c>
    </row>
    <row r="8060" spans="8:9" ht="15" x14ac:dyDescent="0.25">
      <c r="H8060" s="107" t="s">
        <v>9305</v>
      </c>
      <c r="I8060" s="107" t="s">
        <v>16852</v>
      </c>
    </row>
    <row r="8061" spans="8:9" ht="15" x14ac:dyDescent="0.25">
      <c r="H8061" s="107" t="s">
        <v>9306</v>
      </c>
      <c r="I8061" s="107" t="s">
        <v>17182</v>
      </c>
    </row>
    <row r="8062" spans="8:9" ht="15" x14ac:dyDescent="0.25">
      <c r="H8062" s="107" t="s">
        <v>9307</v>
      </c>
      <c r="I8062" s="107" t="s">
        <v>17063</v>
      </c>
    </row>
    <row r="8063" spans="8:9" ht="15" x14ac:dyDescent="0.25">
      <c r="H8063" s="107" t="s">
        <v>9308</v>
      </c>
      <c r="I8063" s="107" t="s">
        <v>16953</v>
      </c>
    </row>
    <row r="8064" spans="8:9" ht="15" x14ac:dyDescent="0.25">
      <c r="H8064" s="107" t="s">
        <v>9309</v>
      </c>
      <c r="I8064" s="107" t="s">
        <v>17183</v>
      </c>
    </row>
    <row r="8065" spans="8:9" ht="15" x14ac:dyDescent="0.25">
      <c r="H8065" s="107" t="s">
        <v>9310</v>
      </c>
      <c r="I8065" s="107" t="s">
        <v>17184</v>
      </c>
    </row>
    <row r="8066" spans="8:9" ht="15" x14ac:dyDescent="0.25">
      <c r="H8066" s="107" t="s">
        <v>9311</v>
      </c>
      <c r="I8066" s="107" t="s">
        <v>17185</v>
      </c>
    </row>
    <row r="8067" spans="8:9" ht="15" x14ac:dyDescent="0.25">
      <c r="H8067" s="107" t="s">
        <v>9312</v>
      </c>
      <c r="I8067" s="107" t="s">
        <v>16853</v>
      </c>
    </row>
    <row r="8068" spans="8:9" ht="15" x14ac:dyDescent="0.25">
      <c r="H8068" s="107" t="s">
        <v>9313</v>
      </c>
      <c r="I8068" s="107" t="s">
        <v>16984</v>
      </c>
    </row>
    <row r="8069" spans="8:9" ht="15" x14ac:dyDescent="0.25">
      <c r="H8069" s="107" t="s">
        <v>9314</v>
      </c>
      <c r="I8069" s="107" t="s">
        <v>188</v>
      </c>
    </row>
    <row r="8070" spans="8:9" ht="15" x14ac:dyDescent="0.25">
      <c r="H8070" s="107" t="s">
        <v>9315</v>
      </c>
      <c r="I8070" s="107" t="s">
        <v>17186</v>
      </c>
    </row>
    <row r="8071" spans="8:9" ht="15" x14ac:dyDescent="0.25">
      <c r="H8071" s="107" t="s">
        <v>9316</v>
      </c>
      <c r="I8071" s="107" t="s">
        <v>16953</v>
      </c>
    </row>
    <row r="8072" spans="8:9" ht="15" x14ac:dyDescent="0.25">
      <c r="H8072" s="107" t="s">
        <v>9317</v>
      </c>
      <c r="I8072" s="107" t="s">
        <v>17187</v>
      </c>
    </row>
    <row r="8073" spans="8:9" ht="15" x14ac:dyDescent="0.25">
      <c r="H8073" s="107" t="s">
        <v>9318</v>
      </c>
      <c r="I8073" s="107" t="s">
        <v>17018</v>
      </c>
    </row>
    <row r="8074" spans="8:9" ht="15" x14ac:dyDescent="0.25">
      <c r="H8074" s="107" t="s">
        <v>9319</v>
      </c>
      <c r="I8074" s="107" t="s">
        <v>17188</v>
      </c>
    </row>
    <row r="8075" spans="8:9" ht="15" x14ac:dyDescent="0.25">
      <c r="H8075" s="107" t="s">
        <v>9320</v>
      </c>
      <c r="I8075" s="107" t="s">
        <v>17189</v>
      </c>
    </row>
    <row r="8076" spans="8:9" ht="15" x14ac:dyDescent="0.25">
      <c r="H8076" s="107" t="s">
        <v>9321</v>
      </c>
      <c r="I8076" s="107" t="s">
        <v>17190</v>
      </c>
    </row>
    <row r="8077" spans="8:9" ht="15" x14ac:dyDescent="0.25">
      <c r="H8077" s="107" t="s">
        <v>9322</v>
      </c>
      <c r="I8077" s="107" t="s">
        <v>16998</v>
      </c>
    </row>
    <row r="8078" spans="8:9" ht="15" x14ac:dyDescent="0.25">
      <c r="H8078" s="107" t="s">
        <v>9323</v>
      </c>
      <c r="I8078" s="107" t="s">
        <v>185</v>
      </c>
    </row>
    <row r="8079" spans="8:9" ht="15" x14ac:dyDescent="0.25">
      <c r="H8079" s="107" t="s">
        <v>9324</v>
      </c>
      <c r="I8079" s="107" t="s">
        <v>17063</v>
      </c>
    </row>
    <row r="8080" spans="8:9" ht="15" x14ac:dyDescent="0.25">
      <c r="H8080" s="107" t="s">
        <v>9325</v>
      </c>
      <c r="I8080" s="107" t="s">
        <v>17191</v>
      </c>
    </row>
    <row r="8081" spans="8:9" ht="15" x14ac:dyDescent="0.25">
      <c r="H8081" s="107" t="s">
        <v>9326</v>
      </c>
      <c r="I8081" s="107" t="s">
        <v>17162</v>
      </c>
    </row>
    <row r="8082" spans="8:9" ht="15" x14ac:dyDescent="0.25">
      <c r="H8082" s="107" t="s">
        <v>9327</v>
      </c>
      <c r="I8082" s="107" t="s">
        <v>17090</v>
      </c>
    </row>
    <row r="8083" spans="8:9" ht="15" x14ac:dyDescent="0.25">
      <c r="H8083" s="107" t="s">
        <v>9328</v>
      </c>
      <c r="I8083" s="107" t="s">
        <v>17192</v>
      </c>
    </row>
    <row r="8084" spans="8:9" ht="15" x14ac:dyDescent="0.25">
      <c r="H8084" s="107" t="s">
        <v>9329</v>
      </c>
      <c r="I8084" s="107" t="s">
        <v>17193</v>
      </c>
    </row>
    <row r="8085" spans="8:9" ht="15" x14ac:dyDescent="0.25">
      <c r="H8085" s="107" t="s">
        <v>9330</v>
      </c>
      <c r="I8085" s="107" t="s">
        <v>17182</v>
      </c>
    </row>
    <row r="8086" spans="8:9" ht="15" x14ac:dyDescent="0.25">
      <c r="H8086" s="107" t="s">
        <v>9331</v>
      </c>
      <c r="I8086" s="107" t="s">
        <v>16918</v>
      </c>
    </row>
    <row r="8087" spans="8:9" ht="15" x14ac:dyDescent="0.25">
      <c r="H8087" s="107" t="s">
        <v>9332</v>
      </c>
      <c r="I8087" s="107" t="s">
        <v>188</v>
      </c>
    </row>
    <row r="8088" spans="8:9" ht="15" x14ac:dyDescent="0.25">
      <c r="H8088" s="107" t="s">
        <v>9333</v>
      </c>
      <c r="I8088" s="107" t="s">
        <v>16926</v>
      </c>
    </row>
    <row r="8089" spans="8:9" ht="15" x14ac:dyDescent="0.25">
      <c r="H8089" s="107" t="s">
        <v>9334</v>
      </c>
      <c r="I8089" s="107" t="s">
        <v>17194</v>
      </c>
    </row>
    <row r="8090" spans="8:9" ht="15" x14ac:dyDescent="0.25">
      <c r="H8090" s="107" t="s">
        <v>9335</v>
      </c>
      <c r="I8090" s="107" t="s">
        <v>17032</v>
      </c>
    </row>
    <row r="8091" spans="8:9" ht="15" x14ac:dyDescent="0.25">
      <c r="H8091" s="107" t="s">
        <v>9336</v>
      </c>
      <c r="I8091" s="107" t="s">
        <v>188</v>
      </c>
    </row>
    <row r="8092" spans="8:9" ht="15" x14ac:dyDescent="0.25">
      <c r="H8092" s="107" t="s">
        <v>9337</v>
      </c>
      <c r="I8092" s="107" t="s">
        <v>17063</v>
      </c>
    </row>
    <row r="8093" spans="8:9" ht="15" x14ac:dyDescent="0.25">
      <c r="H8093" s="107" t="s">
        <v>9338</v>
      </c>
      <c r="I8093" s="107" t="s">
        <v>17174</v>
      </c>
    </row>
    <row r="8094" spans="8:9" ht="15" x14ac:dyDescent="0.25">
      <c r="H8094" s="107" t="s">
        <v>9339</v>
      </c>
      <c r="I8094" s="107" t="s">
        <v>17080</v>
      </c>
    </row>
    <row r="8095" spans="8:9" ht="15" x14ac:dyDescent="0.25">
      <c r="H8095" s="107" t="s">
        <v>9340</v>
      </c>
      <c r="I8095" s="107" t="s">
        <v>17165</v>
      </c>
    </row>
    <row r="8096" spans="8:9" ht="15" x14ac:dyDescent="0.25">
      <c r="H8096" s="107" t="s">
        <v>9341</v>
      </c>
      <c r="I8096" s="107" t="s">
        <v>16926</v>
      </c>
    </row>
    <row r="8097" spans="8:9" ht="15" x14ac:dyDescent="0.25">
      <c r="H8097" s="107" t="s">
        <v>9342</v>
      </c>
      <c r="I8097" s="107" t="s">
        <v>17073</v>
      </c>
    </row>
    <row r="8098" spans="8:9" ht="15" x14ac:dyDescent="0.25">
      <c r="H8098" s="107" t="s">
        <v>9343</v>
      </c>
      <c r="I8098" s="107" t="s">
        <v>17180</v>
      </c>
    </row>
    <row r="8099" spans="8:9" ht="15" x14ac:dyDescent="0.25">
      <c r="H8099" s="107" t="s">
        <v>9344</v>
      </c>
      <c r="I8099" s="107" t="s">
        <v>17195</v>
      </c>
    </row>
    <row r="8100" spans="8:9" ht="15" x14ac:dyDescent="0.25">
      <c r="H8100" s="107" t="s">
        <v>9345</v>
      </c>
      <c r="I8100" s="107" t="s">
        <v>17196</v>
      </c>
    </row>
    <row r="8101" spans="8:9" ht="15" x14ac:dyDescent="0.25">
      <c r="H8101" s="107" t="s">
        <v>9346</v>
      </c>
      <c r="I8101" s="107" t="s">
        <v>17197</v>
      </c>
    </row>
    <row r="8102" spans="8:9" ht="15" x14ac:dyDescent="0.25">
      <c r="H8102" s="107" t="s">
        <v>9347</v>
      </c>
      <c r="I8102" s="107" t="s">
        <v>17198</v>
      </c>
    </row>
    <row r="8103" spans="8:9" ht="15" x14ac:dyDescent="0.25">
      <c r="H8103" s="107" t="s">
        <v>9348</v>
      </c>
      <c r="I8103" s="107" t="s">
        <v>16953</v>
      </c>
    </row>
    <row r="8104" spans="8:9" ht="15" x14ac:dyDescent="0.25">
      <c r="H8104" s="107" t="s">
        <v>9349</v>
      </c>
      <c r="I8104" s="107" t="s">
        <v>17199</v>
      </c>
    </row>
    <row r="8105" spans="8:9" ht="15" x14ac:dyDescent="0.25">
      <c r="H8105" s="107" t="s">
        <v>9350</v>
      </c>
      <c r="I8105" s="107" t="s">
        <v>17080</v>
      </c>
    </row>
    <row r="8106" spans="8:9" ht="15" x14ac:dyDescent="0.25">
      <c r="H8106" s="107" t="s">
        <v>9351</v>
      </c>
      <c r="I8106" s="107" t="s">
        <v>17080</v>
      </c>
    </row>
    <row r="8107" spans="8:9" ht="15" x14ac:dyDescent="0.25">
      <c r="H8107" s="107" t="s">
        <v>9352</v>
      </c>
      <c r="I8107" s="107" t="s">
        <v>17080</v>
      </c>
    </row>
    <row r="8108" spans="8:9" ht="15" x14ac:dyDescent="0.25">
      <c r="H8108" s="107" t="s">
        <v>9353</v>
      </c>
      <c r="I8108" s="107" t="s">
        <v>17061</v>
      </c>
    </row>
    <row r="8109" spans="8:9" ht="15" x14ac:dyDescent="0.25">
      <c r="H8109" s="107" t="s">
        <v>9354</v>
      </c>
      <c r="I8109" s="107" t="s">
        <v>16852</v>
      </c>
    </row>
    <row r="8110" spans="8:9" ht="15" x14ac:dyDescent="0.25">
      <c r="H8110" s="107" t="s">
        <v>9355</v>
      </c>
      <c r="I8110" s="107" t="s">
        <v>16953</v>
      </c>
    </row>
    <row r="8111" spans="8:9" ht="15" x14ac:dyDescent="0.25">
      <c r="H8111" s="107" t="s">
        <v>9356</v>
      </c>
      <c r="I8111" s="107" t="s">
        <v>188</v>
      </c>
    </row>
    <row r="8112" spans="8:9" ht="15" x14ac:dyDescent="0.25">
      <c r="H8112" s="107" t="s">
        <v>9357</v>
      </c>
      <c r="I8112" s="107" t="s">
        <v>17200</v>
      </c>
    </row>
    <row r="8113" spans="8:9" ht="15" x14ac:dyDescent="0.25">
      <c r="H8113" s="107" t="s">
        <v>9358</v>
      </c>
      <c r="I8113" s="107" t="s">
        <v>188</v>
      </c>
    </row>
    <row r="8114" spans="8:9" ht="15" x14ac:dyDescent="0.25">
      <c r="H8114" s="107" t="s">
        <v>9359</v>
      </c>
      <c r="I8114" s="107" t="s">
        <v>17201</v>
      </c>
    </row>
    <row r="8115" spans="8:9" ht="15" x14ac:dyDescent="0.25">
      <c r="H8115" s="107" t="s">
        <v>9360</v>
      </c>
      <c r="I8115" s="107" t="s">
        <v>17202</v>
      </c>
    </row>
    <row r="8116" spans="8:9" ht="15" x14ac:dyDescent="0.25">
      <c r="H8116" s="107" t="s">
        <v>9361</v>
      </c>
      <c r="I8116" s="107" t="s">
        <v>185</v>
      </c>
    </row>
    <row r="8117" spans="8:9" ht="15" x14ac:dyDescent="0.25">
      <c r="H8117" s="107" t="s">
        <v>9362</v>
      </c>
      <c r="I8117" s="107" t="s">
        <v>185</v>
      </c>
    </row>
    <row r="8118" spans="8:9" ht="15" x14ac:dyDescent="0.25">
      <c r="H8118" s="107" t="s">
        <v>9363</v>
      </c>
      <c r="I8118" s="107" t="s">
        <v>17194</v>
      </c>
    </row>
    <row r="8119" spans="8:9" ht="15" x14ac:dyDescent="0.25">
      <c r="H8119" s="107" t="s">
        <v>9364</v>
      </c>
      <c r="I8119" s="107" t="s">
        <v>17203</v>
      </c>
    </row>
    <row r="8120" spans="8:9" ht="15" x14ac:dyDescent="0.25">
      <c r="H8120" s="107" t="s">
        <v>9365</v>
      </c>
      <c r="I8120" s="107" t="s">
        <v>17204</v>
      </c>
    </row>
    <row r="8121" spans="8:9" ht="15" x14ac:dyDescent="0.25">
      <c r="H8121" s="107" t="s">
        <v>9366</v>
      </c>
      <c r="I8121" s="107" t="s">
        <v>17205</v>
      </c>
    </row>
    <row r="8122" spans="8:9" ht="15" x14ac:dyDescent="0.25">
      <c r="H8122" s="107" t="s">
        <v>9367</v>
      </c>
      <c r="I8122" s="107" t="s">
        <v>17160</v>
      </c>
    </row>
    <row r="8123" spans="8:9" ht="15" x14ac:dyDescent="0.25">
      <c r="H8123" s="107" t="s">
        <v>9368</v>
      </c>
      <c r="I8123" s="107" t="s">
        <v>17206</v>
      </c>
    </row>
    <row r="8124" spans="8:9" ht="15" x14ac:dyDescent="0.25">
      <c r="H8124" s="107" t="s">
        <v>9369</v>
      </c>
      <c r="I8124" s="107" t="s">
        <v>17199</v>
      </c>
    </row>
    <row r="8125" spans="8:9" ht="15" x14ac:dyDescent="0.25">
      <c r="H8125" s="107" t="s">
        <v>9370</v>
      </c>
      <c r="I8125" s="107" t="s">
        <v>175</v>
      </c>
    </row>
    <row r="8126" spans="8:9" ht="15" x14ac:dyDescent="0.25">
      <c r="H8126" s="107" t="s">
        <v>9371</v>
      </c>
      <c r="I8126" s="107" t="s">
        <v>17207</v>
      </c>
    </row>
    <row r="8127" spans="8:9" ht="15" x14ac:dyDescent="0.25">
      <c r="H8127" s="107" t="s">
        <v>9372</v>
      </c>
      <c r="I8127" s="107" t="s">
        <v>17126</v>
      </c>
    </row>
    <row r="8128" spans="8:9" ht="15" x14ac:dyDescent="0.25">
      <c r="H8128" s="107" t="s">
        <v>9373</v>
      </c>
      <c r="I8128" s="107" t="s">
        <v>17208</v>
      </c>
    </row>
    <row r="8129" spans="8:9" ht="15" x14ac:dyDescent="0.25">
      <c r="H8129" s="107" t="s">
        <v>9374</v>
      </c>
      <c r="I8129" s="107" t="s">
        <v>16853</v>
      </c>
    </row>
    <row r="8130" spans="8:9" ht="15" x14ac:dyDescent="0.25">
      <c r="H8130" s="107" t="s">
        <v>9375</v>
      </c>
      <c r="I8130" s="107" t="s">
        <v>17209</v>
      </c>
    </row>
    <row r="8131" spans="8:9" ht="15" x14ac:dyDescent="0.25">
      <c r="H8131" s="107" t="s">
        <v>9376</v>
      </c>
      <c r="I8131" s="107" t="s">
        <v>17210</v>
      </c>
    </row>
    <row r="8132" spans="8:9" ht="15" x14ac:dyDescent="0.25">
      <c r="H8132" s="107" t="s">
        <v>9377</v>
      </c>
      <c r="I8132" s="107" t="s">
        <v>17211</v>
      </c>
    </row>
    <row r="8133" spans="8:9" ht="15" x14ac:dyDescent="0.25">
      <c r="H8133" s="107" t="s">
        <v>9378</v>
      </c>
      <c r="I8133" s="107" t="s">
        <v>17111</v>
      </c>
    </row>
    <row r="8134" spans="8:9" ht="15" x14ac:dyDescent="0.25">
      <c r="H8134" s="107" t="s">
        <v>9379</v>
      </c>
      <c r="I8134" s="107" t="s">
        <v>17111</v>
      </c>
    </row>
    <row r="8135" spans="8:9" ht="15" x14ac:dyDescent="0.25">
      <c r="H8135" s="107" t="s">
        <v>9380</v>
      </c>
      <c r="I8135" s="107" t="s">
        <v>17111</v>
      </c>
    </row>
    <row r="8136" spans="8:9" ht="15" x14ac:dyDescent="0.25">
      <c r="H8136" s="107" t="s">
        <v>9381</v>
      </c>
      <c r="I8136" s="107" t="s">
        <v>16926</v>
      </c>
    </row>
    <row r="8137" spans="8:9" ht="15" x14ac:dyDescent="0.25">
      <c r="H8137" s="107" t="s">
        <v>9382</v>
      </c>
      <c r="I8137" s="107" t="s">
        <v>17212</v>
      </c>
    </row>
    <row r="8138" spans="8:9" ht="15" x14ac:dyDescent="0.25">
      <c r="H8138" s="107" t="s">
        <v>9383</v>
      </c>
      <c r="I8138" s="107" t="s">
        <v>17213</v>
      </c>
    </row>
    <row r="8139" spans="8:9" ht="15" x14ac:dyDescent="0.25">
      <c r="H8139" s="107" t="s">
        <v>9384</v>
      </c>
      <c r="I8139" s="107" t="s">
        <v>17160</v>
      </c>
    </row>
    <row r="8140" spans="8:9" ht="15" x14ac:dyDescent="0.25">
      <c r="H8140" s="107" t="s">
        <v>9385</v>
      </c>
      <c r="I8140" s="107" t="s">
        <v>17214</v>
      </c>
    </row>
    <row r="8141" spans="8:9" ht="15" x14ac:dyDescent="0.25">
      <c r="H8141" s="107" t="s">
        <v>9386</v>
      </c>
      <c r="I8141" s="107" t="s">
        <v>16933</v>
      </c>
    </row>
    <row r="8142" spans="8:9" ht="15" x14ac:dyDescent="0.25">
      <c r="H8142" s="107" t="s">
        <v>9387</v>
      </c>
      <c r="I8142" s="107" t="s">
        <v>17030</v>
      </c>
    </row>
    <row r="8143" spans="8:9" ht="15" x14ac:dyDescent="0.25">
      <c r="H8143" s="107" t="s">
        <v>9388</v>
      </c>
      <c r="I8143" s="107" t="s">
        <v>17215</v>
      </c>
    </row>
    <row r="8144" spans="8:9" ht="15" x14ac:dyDescent="0.25">
      <c r="H8144" s="107" t="s">
        <v>9389</v>
      </c>
      <c r="I8144" s="107" t="s">
        <v>16818</v>
      </c>
    </row>
    <row r="8145" spans="8:9" ht="15" x14ac:dyDescent="0.25">
      <c r="H8145" s="107" t="s">
        <v>9390</v>
      </c>
      <c r="I8145" s="107" t="s">
        <v>17163</v>
      </c>
    </row>
    <row r="8146" spans="8:9" ht="15" x14ac:dyDescent="0.25">
      <c r="H8146" s="107" t="s">
        <v>9391</v>
      </c>
      <c r="I8146" s="107" t="s">
        <v>17030</v>
      </c>
    </row>
    <row r="8147" spans="8:9" ht="15" x14ac:dyDescent="0.25">
      <c r="H8147" s="107" t="s">
        <v>9392</v>
      </c>
      <c r="I8147" s="107" t="s">
        <v>17127</v>
      </c>
    </row>
    <row r="8148" spans="8:9" ht="15" x14ac:dyDescent="0.25">
      <c r="H8148" s="107" t="s">
        <v>9393</v>
      </c>
      <c r="I8148" s="107" t="s">
        <v>17080</v>
      </c>
    </row>
    <row r="8149" spans="8:9" ht="15" x14ac:dyDescent="0.25">
      <c r="H8149" s="107" t="s">
        <v>9394</v>
      </c>
      <c r="I8149" s="107" t="s">
        <v>17216</v>
      </c>
    </row>
    <row r="8150" spans="8:9" ht="15" x14ac:dyDescent="0.25">
      <c r="H8150" s="107" t="s">
        <v>9395</v>
      </c>
      <c r="I8150" s="107" t="s">
        <v>17217</v>
      </c>
    </row>
    <row r="8151" spans="8:9" ht="15" x14ac:dyDescent="0.25">
      <c r="H8151" s="107" t="s">
        <v>9396</v>
      </c>
      <c r="I8151" s="107" t="s">
        <v>17127</v>
      </c>
    </row>
    <row r="8152" spans="8:9" ht="15" x14ac:dyDescent="0.25">
      <c r="H8152" s="107" t="s">
        <v>9397</v>
      </c>
      <c r="I8152" s="107" t="s">
        <v>17218</v>
      </c>
    </row>
    <row r="8153" spans="8:9" ht="15" x14ac:dyDescent="0.25">
      <c r="H8153" s="107" t="s">
        <v>9398</v>
      </c>
      <c r="I8153" s="107" t="s">
        <v>17219</v>
      </c>
    </row>
    <row r="8154" spans="8:9" ht="15" x14ac:dyDescent="0.25">
      <c r="H8154" s="107" t="s">
        <v>9399</v>
      </c>
      <c r="I8154" s="107" t="s">
        <v>17220</v>
      </c>
    </row>
    <row r="8155" spans="8:9" ht="15" x14ac:dyDescent="0.25">
      <c r="H8155" s="107" t="s">
        <v>9400</v>
      </c>
      <c r="I8155" s="107" t="s">
        <v>17221</v>
      </c>
    </row>
    <row r="8156" spans="8:9" ht="15" x14ac:dyDescent="0.25">
      <c r="H8156" s="107" t="s">
        <v>9401</v>
      </c>
      <c r="I8156" s="107" t="s">
        <v>17222</v>
      </c>
    </row>
    <row r="8157" spans="8:9" ht="15" x14ac:dyDescent="0.25">
      <c r="H8157" s="107" t="s">
        <v>9402</v>
      </c>
      <c r="I8157" s="107" t="s">
        <v>17223</v>
      </c>
    </row>
    <row r="8158" spans="8:9" ht="15" x14ac:dyDescent="0.25">
      <c r="H8158" s="107" t="s">
        <v>9403</v>
      </c>
      <c r="I8158" s="107" t="s">
        <v>17222</v>
      </c>
    </row>
    <row r="8159" spans="8:9" ht="15" x14ac:dyDescent="0.25">
      <c r="H8159" s="107" t="s">
        <v>9404</v>
      </c>
      <c r="I8159" s="107" t="s">
        <v>17224</v>
      </c>
    </row>
    <row r="8160" spans="8:9" ht="15" x14ac:dyDescent="0.25">
      <c r="H8160" s="107" t="s">
        <v>9405</v>
      </c>
      <c r="I8160" s="107" t="s">
        <v>17025</v>
      </c>
    </row>
    <row r="8161" spans="8:9" ht="15" x14ac:dyDescent="0.25">
      <c r="H8161" s="107" t="s">
        <v>9406</v>
      </c>
      <c r="I8161" s="107" t="s">
        <v>17225</v>
      </c>
    </row>
    <row r="8162" spans="8:9" ht="15" x14ac:dyDescent="0.25">
      <c r="H8162" s="107" t="s">
        <v>9407</v>
      </c>
      <c r="I8162" s="107" t="s">
        <v>17226</v>
      </c>
    </row>
    <row r="8163" spans="8:9" ht="15" x14ac:dyDescent="0.25">
      <c r="H8163" s="107" t="s">
        <v>9408</v>
      </c>
      <c r="I8163" s="107" t="s">
        <v>17227</v>
      </c>
    </row>
    <row r="8164" spans="8:9" ht="15" x14ac:dyDescent="0.25">
      <c r="H8164" s="107" t="s">
        <v>9409</v>
      </c>
      <c r="I8164" s="107" t="s">
        <v>16836</v>
      </c>
    </row>
    <row r="8165" spans="8:9" ht="15" x14ac:dyDescent="0.25">
      <c r="H8165" s="107" t="s">
        <v>9410</v>
      </c>
      <c r="I8165" s="107" t="s">
        <v>17163</v>
      </c>
    </row>
    <row r="8166" spans="8:9" ht="15" x14ac:dyDescent="0.25">
      <c r="H8166" s="107" t="s">
        <v>9411</v>
      </c>
      <c r="I8166" s="107" t="s">
        <v>17107</v>
      </c>
    </row>
    <row r="8167" spans="8:9" ht="15" x14ac:dyDescent="0.25">
      <c r="H8167" s="107" t="s">
        <v>9412</v>
      </c>
      <c r="I8167" s="107" t="s">
        <v>17222</v>
      </c>
    </row>
    <row r="8168" spans="8:9" ht="15" x14ac:dyDescent="0.25">
      <c r="H8168" s="107" t="s">
        <v>9413</v>
      </c>
      <c r="I8168" s="107" t="s">
        <v>180</v>
      </c>
    </row>
    <row r="8169" spans="8:9" ht="15" x14ac:dyDescent="0.25">
      <c r="H8169" s="107" t="s">
        <v>9414</v>
      </c>
      <c r="I8169" s="107" t="s">
        <v>16861</v>
      </c>
    </row>
    <row r="8170" spans="8:9" ht="15" x14ac:dyDescent="0.25">
      <c r="H8170" s="107" t="s">
        <v>9415</v>
      </c>
      <c r="I8170" s="107" t="s">
        <v>17228</v>
      </c>
    </row>
    <row r="8171" spans="8:9" ht="15" x14ac:dyDescent="0.25">
      <c r="H8171" s="107" t="s">
        <v>9416</v>
      </c>
      <c r="I8171" s="107" t="s">
        <v>17163</v>
      </c>
    </row>
    <row r="8172" spans="8:9" ht="15" x14ac:dyDescent="0.25">
      <c r="H8172" s="107" t="s">
        <v>9417</v>
      </c>
      <c r="I8172" s="107" t="s">
        <v>16857</v>
      </c>
    </row>
    <row r="8173" spans="8:9" ht="15" x14ac:dyDescent="0.25">
      <c r="H8173" s="107" t="s">
        <v>9418</v>
      </c>
      <c r="I8173" s="107" t="s">
        <v>16975</v>
      </c>
    </row>
    <row r="8174" spans="8:9" ht="15" x14ac:dyDescent="0.25">
      <c r="H8174" s="107" t="s">
        <v>9419</v>
      </c>
      <c r="I8174" s="107" t="s">
        <v>17229</v>
      </c>
    </row>
    <row r="8175" spans="8:9" ht="15" x14ac:dyDescent="0.25">
      <c r="H8175" s="107" t="s">
        <v>9420</v>
      </c>
      <c r="I8175" s="107" t="s">
        <v>17230</v>
      </c>
    </row>
    <row r="8176" spans="8:9" ht="15" x14ac:dyDescent="0.25">
      <c r="H8176" s="107" t="s">
        <v>9421</v>
      </c>
      <c r="I8176" s="107" t="s">
        <v>17231</v>
      </c>
    </row>
    <row r="8177" spans="8:9" ht="15" x14ac:dyDescent="0.25">
      <c r="H8177" s="107" t="s">
        <v>9422</v>
      </c>
      <c r="I8177" s="107" t="s">
        <v>17080</v>
      </c>
    </row>
    <row r="8178" spans="8:9" ht="15" x14ac:dyDescent="0.25">
      <c r="H8178" s="107" t="s">
        <v>9423</v>
      </c>
      <c r="I8178" s="107" t="s">
        <v>17232</v>
      </c>
    </row>
    <row r="8179" spans="8:9" ht="15" x14ac:dyDescent="0.25">
      <c r="H8179" s="107" t="s">
        <v>9424</v>
      </c>
      <c r="I8179" s="107" t="s">
        <v>16975</v>
      </c>
    </row>
    <row r="8180" spans="8:9" ht="15" x14ac:dyDescent="0.25">
      <c r="H8180" s="107" t="s">
        <v>9425</v>
      </c>
      <c r="I8180" s="107" t="s">
        <v>17233</v>
      </c>
    </row>
    <row r="8181" spans="8:9" ht="15" x14ac:dyDescent="0.25">
      <c r="H8181" s="107" t="s">
        <v>9426</v>
      </c>
      <c r="I8181" s="107" t="s">
        <v>17063</v>
      </c>
    </row>
    <row r="8182" spans="8:9" ht="15" x14ac:dyDescent="0.25">
      <c r="H8182" s="107" t="s">
        <v>9427</v>
      </c>
      <c r="I8182" s="107" t="s">
        <v>17234</v>
      </c>
    </row>
    <row r="8183" spans="8:9" ht="15" x14ac:dyDescent="0.25">
      <c r="H8183" s="107" t="s">
        <v>9428</v>
      </c>
      <c r="I8183" s="107" t="s">
        <v>17235</v>
      </c>
    </row>
    <row r="8184" spans="8:9" ht="15" x14ac:dyDescent="0.25">
      <c r="H8184" s="107" t="s">
        <v>9429</v>
      </c>
      <c r="I8184" s="107" t="s">
        <v>17236</v>
      </c>
    </row>
    <row r="8185" spans="8:9" ht="15" x14ac:dyDescent="0.25">
      <c r="H8185" s="107" t="s">
        <v>9430</v>
      </c>
      <c r="I8185" s="107" t="s">
        <v>17203</v>
      </c>
    </row>
    <row r="8186" spans="8:9" ht="15" x14ac:dyDescent="0.25">
      <c r="H8186" s="107" t="s">
        <v>9431</v>
      </c>
      <c r="I8186" s="107" t="s">
        <v>17203</v>
      </c>
    </row>
    <row r="8187" spans="8:9" ht="15" x14ac:dyDescent="0.25">
      <c r="H8187" s="107" t="s">
        <v>9432</v>
      </c>
      <c r="I8187" s="107" t="s">
        <v>17237</v>
      </c>
    </row>
    <row r="8188" spans="8:9" ht="15" x14ac:dyDescent="0.25">
      <c r="H8188" s="107" t="s">
        <v>9433</v>
      </c>
      <c r="I8188" s="107" t="s">
        <v>188</v>
      </c>
    </row>
    <row r="8189" spans="8:9" ht="15" x14ac:dyDescent="0.25">
      <c r="H8189" s="107" t="s">
        <v>9434</v>
      </c>
      <c r="I8189" s="107" t="s">
        <v>16845</v>
      </c>
    </row>
    <row r="8190" spans="8:9" ht="15" x14ac:dyDescent="0.25">
      <c r="H8190" s="107" t="s">
        <v>9435</v>
      </c>
      <c r="I8190" s="107" t="s">
        <v>17073</v>
      </c>
    </row>
    <row r="8191" spans="8:9" ht="15" x14ac:dyDescent="0.25">
      <c r="H8191" s="107" t="s">
        <v>9436</v>
      </c>
      <c r="I8191" s="107" t="s">
        <v>17238</v>
      </c>
    </row>
    <row r="8192" spans="8:9" ht="15" x14ac:dyDescent="0.25">
      <c r="H8192" s="107" t="s">
        <v>9437</v>
      </c>
      <c r="I8192" s="107" t="s">
        <v>17239</v>
      </c>
    </row>
    <row r="8193" spans="8:9" ht="15" x14ac:dyDescent="0.25">
      <c r="H8193" s="107" t="s">
        <v>9438</v>
      </c>
      <c r="I8193" s="107" t="s">
        <v>16931</v>
      </c>
    </row>
    <row r="8194" spans="8:9" ht="15" x14ac:dyDescent="0.25">
      <c r="H8194" s="107" t="s">
        <v>9439</v>
      </c>
      <c r="I8194" s="107" t="s">
        <v>17240</v>
      </c>
    </row>
    <row r="8195" spans="8:9" ht="15" x14ac:dyDescent="0.25">
      <c r="H8195" s="107" t="s">
        <v>9440</v>
      </c>
      <c r="I8195" s="107" t="s">
        <v>17241</v>
      </c>
    </row>
    <row r="8196" spans="8:9" ht="15" x14ac:dyDescent="0.25">
      <c r="H8196" s="107" t="s">
        <v>9441</v>
      </c>
      <c r="I8196" s="107" t="s">
        <v>17143</v>
      </c>
    </row>
    <row r="8197" spans="8:9" ht="15" x14ac:dyDescent="0.25">
      <c r="H8197" s="107" t="s">
        <v>9442</v>
      </c>
      <c r="I8197" s="107" t="s">
        <v>17242</v>
      </c>
    </row>
    <row r="8198" spans="8:9" ht="15" x14ac:dyDescent="0.25">
      <c r="H8198" s="107" t="s">
        <v>9443</v>
      </c>
      <c r="I8198" s="107" t="s">
        <v>17188</v>
      </c>
    </row>
    <row r="8199" spans="8:9" ht="15" x14ac:dyDescent="0.25">
      <c r="H8199" s="107" t="s">
        <v>9444</v>
      </c>
      <c r="I8199" s="107" t="s">
        <v>17237</v>
      </c>
    </row>
    <row r="8200" spans="8:9" ht="15" x14ac:dyDescent="0.25">
      <c r="H8200" s="107" t="s">
        <v>9445</v>
      </c>
      <c r="I8200" s="107" t="s">
        <v>17243</v>
      </c>
    </row>
    <row r="8201" spans="8:9" ht="15" x14ac:dyDescent="0.25">
      <c r="H8201" s="107" t="s">
        <v>9446</v>
      </c>
      <c r="I8201" s="107" t="s">
        <v>17043</v>
      </c>
    </row>
    <row r="8202" spans="8:9" ht="15" x14ac:dyDescent="0.25">
      <c r="H8202" s="107" t="s">
        <v>9447</v>
      </c>
      <c r="I8202" s="107" t="s">
        <v>17244</v>
      </c>
    </row>
    <row r="8203" spans="8:9" ht="15" x14ac:dyDescent="0.25">
      <c r="H8203" s="107" t="s">
        <v>9448</v>
      </c>
      <c r="I8203" s="107" t="s">
        <v>17160</v>
      </c>
    </row>
    <row r="8204" spans="8:9" ht="15" x14ac:dyDescent="0.25">
      <c r="H8204" s="107" t="s">
        <v>9449</v>
      </c>
      <c r="I8204" s="107" t="s">
        <v>17160</v>
      </c>
    </row>
    <row r="8205" spans="8:9" ht="15" x14ac:dyDescent="0.25">
      <c r="H8205" s="107" t="s">
        <v>9450</v>
      </c>
      <c r="I8205" s="107" t="s">
        <v>17075</v>
      </c>
    </row>
    <row r="8206" spans="8:9" ht="15" x14ac:dyDescent="0.25">
      <c r="H8206" s="107" t="s">
        <v>9451</v>
      </c>
      <c r="I8206" s="107" t="s">
        <v>17243</v>
      </c>
    </row>
    <row r="8207" spans="8:9" ht="15" x14ac:dyDescent="0.25">
      <c r="H8207" s="107" t="s">
        <v>9452</v>
      </c>
      <c r="I8207" s="107" t="s">
        <v>17128</v>
      </c>
    </row>
    <row r="8208" spans="8:9" ht="15" x14ac:dyDescent="0.25">
      <c r="H8208" s="107" t="s">
        <v>9453</v>
      </c>
      <c r="I8208" s="107" t="s">
        <v>17245</v>
      </c>
    </row>
    <row r="8209" spans="8:9" ht="15" x14ac:dyDescent="0.25">
      <c r="H8209" s="107" t="s">
        <v>9454</v>
      </c>
      <c r="I8209" s="107" t="s">
        <v>17122</v>
      </c>
    </row>
    <row r="8210" spans="8:9" ht="15" x14ac:dyDescent="0.25">
      <c r="H8210" s="107" t="s">
        <v>9455</v>
      </c>
      <c r="I8210" s="107" t="s">
        <v>188</v>
      </c>
    </row>
    <row r="8211" spans="8:9" ht="15" x14ac:dyDescent="0.25">
      <c r="H8211" s="107" t="s">
        <v>9456</v>
      </c>
      <c r="I8211" s="107" t="s">
        <v>16917</v>
      </c>
    </row>
    <row r="8212" spans="8:9" ht="15" x14ac:dyDescent="0.25">
      <c r="H8212" s="107" t="s">
        <v>9457</v>
      </c>
      <c r="I8212" s="107" t="s">
        <v>17246</v>
      </c>
    </row>
    <row r="8213" spans="8:9" ht="15" x14ac:dyDescent="0.25">
      <c r="H8213" s="107" t="s">
        <v>9458</v>
      </c>
      <c r="I8213" s="107" t="s">
        <v>17247</v>
      </c>
    </row>
    <row r="8214" spans="8:9" ht="15" x14ac:dyDescent="0.25">
      <c r="H8214" s="107" t="s">
        <v>9459</v>
      </c>
      <c r="I8214" s="107" t="s">
        <v>16803</v>
      </c>
    </row>
    <row r="8215" spans="8:9" ht="15" x14ac:dyDescent="0.25">
      <c r="H8215" s="107" t="s">
        <v>9460</v>
      </c>
      <c r="I8215" s="107" t="s">
        <v>17111</v>
      </c>
    </row>
    <row r="8216" spans="8:9" ht="15" x14ac:dyDescent="0.25">
      <c r="H8216" s="107" t="s">
        <v>9461</v>
      </c>
      <c r="I8216" s="107" t="s">
        <v>17025</v>
      </c>
    </row>
    <row r="8217" spans="8:9" ht="15" x14ac:dyDescent="0.25">
      <c r="H8217" s="107" t="s">
        <v>9462</v>
      </c>
      <c r="I8217" s="107" t="s">
        <v>17248</v>
      </c>
    </row>
    <row r="8218" spans="8:9" ht="15" x14ac:dyDescent="0.25">
      <c r="H8218" s="107" t="s">
        <v>9463</v>
      </c>
      <c r="I8218" s="107" t="s">
        <v>16931</v>
      </c>
    </row>
    <row r="8219" spans="8:9" ht="15" x14ac:dyDescent="0.25">
      <c r="H8219" s="107" t="s">
        <v>9464</v>
      </c>
      <c r="I8219" s="107" t="s">
        <v>16931</v>
      </c>
    </row>
    <row r="8220" spans="8:9" ht="15" x14ac:dyDescent="0.25">
      <c r="H8220" s="107" t="s">
        <v>9465</v>
      </c>
      <c r="I8220" s="107" t="s">
        <v>17064</v>
      </c>
    </row>
    <row r="8221" spans="8:9" ht="15" x14ac:dyDescent="0.25">
      <c r="H8221" s="107" t="s">
        <v>9466</v>
      </c>
      <c r="I8221" s="107" t="s">
        <v>17249</v>
      </c>
    </row>
    <row r="8222" spans="8:9" ht="15" x14ac:dyDescent="0.25">
      <c r="H8222" s="107" t="s">
        <v>9467</v>
      </c>
      <c r="I8222" s="107" t="s">
        <v>17043</v>
      </c>
    </row>
    <row r="8223" spans="8:9" ht="15" x14ac:dyDescent="0.25">
      <c r="H8223" s="107" t="s">
        <v>9468</v>
      </c>
      <c r="I8223" s="107" t="s">
        <v>17250</v>
      </c>
    </row>
    <row r="8224" spans="8:9" ht="15" x14ac:dyDescent="0.25">
      <c r="H8224" s="107" t="s">
        <v>9469</v>
      </c>
      <c r="I8224" s="107" t="s">
        <v>17251</v>
      </c>
    </row>
    <row r="8225" spans="8:9" ht="15" x14ac:dyDescent="0.25">
      <c r="H8225" s="107" t="s">
        <v>9470</v>
      </c>
      <c r="I8225" s="107" t="s">
        <v>16892</v>
      </c>
    </row>
    <row r="8226" spans="8:9" ht="15" x14ac:dyDescent="0.25">
      <c r="H8226" s="107" t="s">
        <v>9471</v>
      </c>
      <c r="I8226" s="107" t="s">
        <v>188</v>
      </c>
    </row>
    <row r="8227" spans="8:9" ht="15" x14ac:dyDescent="0.25">
      <c r="H8227" s="107" t="s">
        <v>9472</v>
      </c>
      <c r="I8227" s="107" t="s">
        <v>17252</v>
      </c>
    </row>
    <row r="8228" spans="8:9" ht="15" x14ac:dyDescent="0.25">
      <c r="H8228" s="107" t="s">
        <v>9473</v>
      </c>
      <c r="I8228" s="107" t="s">
        <v>17075</v>
      </c>
    </row>
    <row r="8229" spans="8:9" ht="15" x14ac:dyDescent="0.25">
      <c r="H8229" s="107" t="s">
        <v>9474</v>
      </c>
      <c r="I8229" s="107" t="s">
        <v>175</v>
      </c>
    </row>
    <row r="8230" spans="8:9" ht="15" x14ac:dyDescent="0.25">
      <c r="H8230" s="107" t="s">
        <v>9475</v>
      </c>
      <c r="I8230" s="107" t="s">
        <v>188</v>
      </c>
    </row>
    <row r="8231" spans="8:9" ht="15" x14ac:dyDescent="0.25">
      <c r="H8231" s="107" t="s">
        <v>9476</v>
      </c>
      <c r="I8231" s="107" t="s">
        <v>17237</v>
      </c>
    </row>
    <row r="8232" spans="8:9" ht="15" x14ac:dyDescent="0.25">
      <c r="H8232" s="107" t="s">
        <v>9477</v>
      </c>
      <c r="I8232" s="107" t="s">
        <v>17253</v>
      </c>
    </row>
    <row r="8233" spans="8:9" ht="15" x14ac:dyDescent="0.25">
      <c r="H8233" s="107" t="s">
        <v>9478</v>
      </c>
      <c r="I8233" s="107" t="s">
        <v>16974</v>
      </c>
    </row>
    <row r="8234" spans="8:9" ht="15" x14ac:dyDescent="0.25">
      <c r="H8234" s="107" t="s">
        <v>9479</v>
      </c>
      <c r="I8234" s="107" t="s">
        <v>17213</v>
      </c>
    </row>
    <row r="8235" spans="8:9" ht="15" x14ac:dyDescent="0.25">
      <c r="H8235" s="107" t="s">
        <v>9480</v>
      </c>
      <c r="I8235" s="107" t="s">
        <v>17254</v>
      </c>
    </row>
    <row r="8236" spans="8:9" ht="15" x14ac:dyDescent="0.25">
      <c r="H8236" s="107" t="s">
        <v>9481</v>
      </c>
      <c r="I8236" s="107" t="s">
        <v>17025</v>
      </c>
    </row>
    <row r="8237" spans="8:9" ht="15" x14ac:dyDescent="0.25">
      <c r="H8237" s="107" t="s">
        <v>9482</v>
      </c>
      <c r="I8237" s="107" t="s">
        <v>17056</v>
      </c>
    </row>
    <row r="8238" spans="8:9" ht="15" x14ac:dyDescent="0.25">
      <c r="H8238" s="107" t="s">
        <v>9483</v>
      </c>
      <c r="I8238" s="107" t="s">
        <v>193</v>
      </c>
    </row>
    <row r="8239" spans="8:9" ht="15" x14ac:dyDescent="0.25">
      <c r="H8239" s="107" t="s">
        <v>9484</v>
      </c>
      <c r="I8239" s="107" t="s">
        <v>17255</v>
      </c>
    </row>
    <row r="8240" spans="8:9" ht="15" x14ac:dyDescent="0.25">
      <c r="H8240" s="107" t="s">
        <v>9485</v>
      </c>
      <c r="I8240" s="107" t="s">
        <v>16867</v>
      </c>
    </row>
    <row r="8241" spans="8:9" ht="15" x14ac:dyDescent="0.25">
      <c r="H8241" s="107" t="s">
        <v>9486</v>
      </c>
      <c r="I8241" s="107" t="s">
        <v>17256</v>
      </c>
    </row>
    <row r="8242" spans="8:9" ht="15" x14ac:dyDescent="0.25">
      <c r="H8242" s="107" t="s">
        <v>9487</v>
      </c>
      <c r="I8242" s="107" t="s">
        <v>17249</v>
      </c>
    </row>
    <row r="8243" spans="8:9" ht="15" x14ac:dyDescent="0.25">
      <c r="H8243" s="107" t="s">
        <v>9488</v>
      </c>
      <c r="I8243" s="107" t="s">
        <v>17207</v>
      </c>
    </row>
    <row r="8244" spans="8:9" ht="15" x14ac:dyDescent="0.25">
      <c r="H8244" s="107" t="s">
        <v>9489</v>
      </c>
      <c r="I8244" s="107" t="s">
        <v>16803</v>
      </c>
    </row>
    <row r="8245" spans="8:9" ht="15" x14ac:dyDescent="0.25">
      <c r="H8245" s="107" t="s">
        <v>9490</v>
      </c>
      <c r="I8245" s="107" t="s">
        <v>16926</v>
      </c>
    </row>
    <row r="8246" spans="8:9" ht="15" x14ac:dyDescent="0.25">
      <c r="H8246" s="107" t="s">
        <v>9491</v>
      </c>
      <c r="I8246" s="107" t="s">
        <v>180</v>
      </c>
    </row>
    <row r="8247" spans="8:9" ht="15" x14ac:dyDescent="0.25">
      <c r="H8247" s="107" t="s">
        <v>9492</v>
      </c>
      <c r="I8247" s="107" t="s">
        <v>16974</v>
      </c>
    </row>
    <row r="8248" spans="8:9" ht="15" x14ac:dyDescent="0.25">
      <c r="H8248" s="107" t="s">
        <v>9493</v>
      </c>
      <c r="I8248" s="107" t="s">
        <v>17257</v>
      </c>
    </row>
    <row r="8249" spans="8:9" ht="15" x14ac:dyDescent="0.25">
      <c r="H8249" s="107" t="s">
        <v>9494</v>
      </c>
      <c r="I8249" s="107" t="s">
        <v>17206</v>
      </c>
    </row>
    <row r="8250" spans="8:9" ht="15" x14ac:dyDescent="0.25">
      <c r="H8250" s="107" t="s">
        <v>9495</v>
      </c>
      <c r="I8250" s="107" t="s">
        <v>17255</v>
      </c>
    </row>
    <row r="8251" spans="8:9" ht="15" x14ac:dyDescent="0.25">
      <c r="H8251" s="107" t="s">
        <v>9496</v>
      </c>
      <c r="I8251" s="107" t="s">
        <v>16774</v>
      </c>
    </row>
    <row r="8252" spans="8:9" ht="15" x14ac:dyDescent="0.25">
      <c r="H8252" s="107" t="s">
        <v>9497</v>
      </c>
      <c r="I8252" s="107" t="s">
        <v>16852</v>
      </c>
    </row>
    <row r="8253" spans="8:9" ht="15" x14ac:dyDescent="0.25">
      <c r="H8253" s="107" t="s">
        <v>9498</v>
      </c>
      <c r="I8253" s="107" t="s">
        <v>17244</v>
      </c>
    </row>
    <row r="8254" spans="8:9" ht="15" x14ac:dyDescent="0.25">
      <c r="H8254" s="107" t="s">
        <v>9499</v>
      </c>
      <c r="I8254" s="107" t="s">
        <v>17258</v>
      </c>
    </row>
    <row r="8255" spans="8:9" ht="15" x14ac:dyDescent="0.25">
      <c r="H8255" s="107" t="s">
        <v>9500</v>
      </c>
      <c r="I8255" s="107" t="s">
        <v>17259</v>
      </c>
    </row>
    <row r="8256" spans="8:9" ht="15" x14ac:dyDescent="0.25">
      <c r="H8256" s="107" t="s">
        <v>9501</v>
      </c>
      <c r="I8256" s="107" t="s">
        <v>17242</v>
      </c>
    </row>
    <row r="8257" spans="8:9" ht="15" x14ac:dyDescent="0.25">
      <c r="H8257" s="107" t="s">
        <v>9502</v>
      </c>
      <c r="I8257" s="107" t="s">
        <v>17260</v>
      </c>
    </row>
    <row r="8258" spans="8:9" ht="15" x14ac:dyDescent="0.25">
      <c r="H8258" s="107" t="s">
        <v>9503</v>
      </c>
      <c r="I8258" s="107" t="s">
        <v>16941</v>
      </c>
    </row>
    <row r="8259" spans="8:9" ht="15" x14ac:dyDescent="0.25">
      <c r="H8259" s="107" t="s">
        <v>9504</v>
      </c>
      <c r="I8259" s="107" t="s">
        <v>17243</v>
      </c>
    </row>
    <row r="8260" spans="8:9" ht="15" x14ac:dyDescent="0.25">
      <c r="H8260" s="107" t="s">
        <v>9505</v>
      </c>
      <c r="I8260" s="107" t="s">
        <v>17261</v>
      </c>
    </row>
    <row r="8261" spans="8:9" ht="15" x14ac:dyDescent="0.25">
      <c r="H8261" s="107" t="s">
        <v>9506</v>
      </c>
      <c r="I8261" s="107" t="s">
        <v>17262</v>
      </c>
    </row>
    <row r="8262" spans="8:9" ht="15" x14ac:dyDescent="0.25">
      <c r="H8262" s="107" t="s">
        <v>9507</v>
      </c>
      <c r="I8262" s="107" t="s">
        <v>17263</v>
      </c>
    </row>
    <row r="8263" spans="8:9" ht="15" x14ac:dyDescent="0.25">
      <c r="H8263" s="107" t="s">
        <v>9508</v>
      </c>
      <c r="I8263" s="107" t="s">
        <v>17035</v>
      </c>
    </row>
    <row r="8264" spans="8:9" ht="15" x14ac:dyDescent="0.25">
      <c r="H8264" s="107" t="s">
        <v>9509</v>
      </c>
      <c r="I8264" s="107" t="s">
        <v>17264</v>
      </c>
    </row>
    <row r="8265" spans="8:9" ht="15" x14ac:dyDescent="0.25">
      <c r="H8265" s="107" t="s">
        <v>9510</v>
      </c>
      <c r="I8265" s="107" t="s">
        <v>17265</v>
      </c>
    </row>
    <row r="8266" spans="8:9" ht="15" x14ac:dyDescent="0.25">
      <c r="H8266" s="107" t="s">
        <v>9511</v>
      </c>
      <c r="I8266" s="107" t="s">
        <v>17134</v>
      </c>
    </row>
    <row r="8267" spans="8:9" ht="15" x14ac:dyDescent="0.25">
      <c r="H8267" s="107" t="s">
        <v>9512</v>
      </c>
      <c r="I8267" s="107" t="s">
        <v>17266</v>
      </c>
    </row>
    <row r="8268" spans="8:9" ht="15" x14ac:dyDescent="0.25">
      <c r="H8268" s="107" t="s">
        <v>9513</v>
      </c>
      <c r="I8268" s="107" t="s">
        <v>17127</v>
      </c>
    </row>
    <row r="8269" spans="8:9" ht="15" x14ac:dyDescent="0.25">
      <c r="H8269" s="107" t="s">
        <v>9514</v>
      </c>
      <c r="I8269" s="107" t="s">
        <v>17267</v>
      </c>
    </row>
    <row r="8270" spans="8:9" ht="15" x14ac:dyDescent="0.25">
      <c r="H8270" s="107" t="s">
        <v>9515</v>
      </c>
      <c r="I8270" s="107" t="s">
        <v>17268</v>
      </c>
    </row>
    <row r="8271" spans="8:9" ht="15" x14ac:dyDescent="0.25">
      <c r="H8271" s="107" t="s">
        <v>9516</v>
      </c>
      <c r="I8271" s="107" t="s">
        <v>17268</v>
      </c>
    </row>
    <row r="8272" spans="8:9" ht="15" x14ac:dyDescent="0.25">
      <c r="H8272" s="107" t="s">
        <v>9517</v>
      </c>
      <c r="I8272" s="107" t="s">
        <v>17035</v>
      </c>
    </row>
    <row r="8273" spans="8:9" ht="15" x14ac:dyDescent="0.25">
      <c r="H8273" s="107" t="s">
        <v>9518</v>
      </c>
      <c r="I8273" s="107" t="s">
        <v>17186</v>
      </c>
    </row>
    <row r="8274" spans="8:9" ht="15" x14ac:dyDescent="0.25">
      <c r="H8274" s="107" t="s">
        <v>9519</v>
      </c>
      <c r="I8274" s="107" t="s">
        <v>188</v>
      </c>
    </row>
    <row r="8275" spans="8:9" ht="15" x14ac:dyDescent="0.25">
      <c r="H8275" s="107" t="s">
        <v>9520</v>
      </c>
      <c r="I8275" s="107" t="s">
        <v>16918</v>
      </c>
    </row>
    <row r="8276" spans="8:9" ht="15" x14ac:dyDescent="0.25">
      <c r="H8276" s="107" t="s">
        <v>9521</v>
      </c>
      <c r="I8276" s="107" t="s">
        <v>17035</v>
      </c>
    </row>
    <row r="8277" spans="8:9" ht="15" x14ac:dyDescent="0.25">
      <c r="H8277" s="107" t="s">
        <v>9522</v>
      </c>
      <c r="I8277" s="107" t="s">
        <v>17269</v>
      </c>
    </row>
    <row r="8278" spans="8:9" ht="15" x14ac:dyDescent="0.25">
      <c r="H8278" s="107" t="s">
        <v>9523</v>
      </c>
      <c r="I8278" s="107" t="s">
        <v>17270</v>
      </c>
    </row>
    <row r="8279" spans="8:9" ht="15" x14ac:dyDescent="0.25">
      <c r="H8279" s="107" t="s">
        <v>9524</v>
      </c>
      <c r="I8279" s="107" t="s">
        <v>17271</v>
      </c>
    </row>
    <row r="8280" spans="8:9" ht="15" x14ac:dyDescent="0.25">
      <c r="H8280" s="107" t="s">
        <v>9525</v>
      </c>
      <c r="I8280" s="107" t="s">
        <v>17272</v>
      </c>
    </row>
    <row r="8281" spans="8:9" ht="15" x14ac:dyDescent="0.25">
      <c r="H8281" s="107" t="s">
        <v>9526</v>
      </c>
      <c r="I8281" s="107" t="s">
        <v>16918</v>
      </c>
    </row>
    <row r="8282" spans="8:9" ht="15" x14ac:dyDescent="0.25">
      <c r="H8282" s="107" t="s">
        <v>9527</v>
      </c>
      <c r="I8282" s="107" t="s">
        <v>17127</v>
      </c>
    </row>
    <row r="8283" spans="8:9" ht="15" x14ac:dyDescent="0.25">
      <c r="H8283" s="107" t="s">
        <v>9528</v>
      </c>
      <c r="I8283" s="107" t="s">
        <v>17273</v>
      </c>
    </row>
    <row r="8284" spans="8:9" ht="15" x14ac:dyDescent="0.25">
      <c r="H8284" s="107" t="s">
        <v>9529</v>
      </c>
      <c r="I8284" s="107" t="s">
        <v>16804</v>
      </c>
    </row>
    <row r="8285" spans="8:9" ht="15" x14ac:dyDescent="0.25">
      <c r="H8285" s="107" t="s">
        <v>9530</v>
      </c>
      <c r="I8285" s="107" t="s">
        <v>17274</v>
      </c>
    </row>
    <row r="8286" spans="8:9" ht="15" x14ac:dyDescent="0.25">
      <c r="H8286" s="107" t="s">
        <v>9531</v>
      </c>
      <c r="I8286" s="107" t="s">
        <v>17275</v>
      </c>
    </row>
    <row r="8287" spans="8:9" ht="15" x14ac:dyDescent="0.25">
      <c r="H8287" s="107" t="s">
        <v>9532</v>
      </c>
      <c r="I8287" s="107" t="s">
        <v>16926</v>
      </c>
    </row>
    <row r="8288" spans="8:9" ht="15" x14ac:dyDescent="0.25">
      <c r="H8288" s="107" t="s">
        <v>9533</v>
      </c>
      <c r="I8288" s="107" t="s">
        <v>17207</v>
      </c>
    </row>
    <row r="8289" spans="8:9" ht="15" x14ac:dyDescent="0.25">
      <c r="H8289" s="107" t="s">
        <v>9534</v>
      </c>
      <c r="I8289" s="107" t="s">
        <v>17276</v>
      </c>
    </row>
    <row r="8290" spans="8:9" ht="15" x14ac:dyDescent="0.25">
      <c r="H8290" s="107" t="s">
        <v>9535</v>
      </c>
      <c r="I8290" s="107" t="s">
        <v>17277</v>
      </c>
    </row>
    <row r="8291" spans="8:9" ht="15" x14ac:dyDescent="0.25">
      <c r="H8291" s="107" t="s">
        <v>9536</v>
      </c>
      <c r="I8291" s="107" t="s">
        <v>17278</v>
      </c>
    </row>
    <row r="8292" spans="8:9" ht="15" x14ac:dyDescent="0.25">
      <c r="H8292" s="107" t="s">
        <v>9537</v>
      </c>
      <c r="I8292" s="107" t="s">
        <v>17279</v>
      </c>
    </row>
    <row r="8293" spans="8:9" ht="15" x14ac:dyDescent="0.25">
      <c r="H8293" s="107" t="s">
        <v>9538</v>
      </c>
      <c r="I8293" s="107" t="s">
        <v>17280</v>
      </c>
    </row>
    <row r="8294" spans="8:9" ht="15" x14ac:dyDescent="0.25">
      <c r="H8294" s="107" t="s">
        <v>9539</v>
      </c>
      <c r="I8294" s="107" t="s">
        <v>17281</v>
      </c>
    </row>
    <row r="8295" spans="8:9" ht="15" x14ac:dyDescent="0.25">
      <c r="H8295" s="107" t="s">
        <v>9540</v>
      </c>
      <c r="I8295" s="107" t="s">
        <v>17282</v>
      </c>
    </row>
    <row r="8296" spans="8:9" ht="15" x14ac:dyDescent="0.25">
      <c r="H8296" s="107" t="s">
        <v>9541</v>
      </c>
      <c r="I8296" s="107" t="s">
        <v>17283</v>
      </c>
    </row>
    <row r="8297" spans="8:9" ht="15" x14ac:dyDescent="0.25">
      <c r="H8297" s="107" t="s">
        <v>9542</v>
      </c>
      <c r="I8297" s="107" t="s">
        <v>17284</v>
      </c>
    </row>
    <row r="8298" spans="8:9" ht="15" x14ac:dyDescent="0.25">
      <c r="H8298" s="107" t="s">
        <v>9543</v>
      </c>
      <c r="I8298" s="107" t="s">
        <v>17035</v>
      </c>
    </row>
    <row r="8299" spans="8:9" ht="15" x14ac:dyDescent="0.25">
      <c r="H8299" s="107" t="s">
        <v>9544</v>
      </c>
      <c r="I8299" s="107" t="s">
        <v>17285</v>
      </c>
    </row>
    <row r="8300" spans="8:9" ht="15" x14ac:dyDescent="0.25">
      <c r="H8300" s="107" t="s">
        <v>9545</v>
      </c>
      <c r="I8300" s="107" t="s">
        <v>17286</v>
      </c>
    </row>
    <row r="8301" spans="8:9" ht="15" x14ac:dyDescent="0.25">
      <c r="H8301" s="107" t="s">
        <v>9546</v>
      </c>
      <c r="I8301" s="107" t="s">
        <v>17287</v>
      </c>
    </row>
    <row r="8302" spans="8:9" ht="15" x14ac:dyDescent="0.25">
      <c r="H8302" s="107" t="s">
        <v>9547</v>
      </c>
      <c r="I8302" s="107" t="s">
        <v>17134</v>
      </c>
    </row>
    <row r="8303" spans="8:9" ht="15" x14ac:dyDescent="0.25">
      <c r="H8303" s="107" t="s">
        <v>9548</v>
      </c>
      <c r="I8303" s="107" t="s">
        <v>17207</v>
      </c>
    </row>
    <row r="8304" spans="8:9" ht="15" x14ac:dyDescent="0.25">
      <c r="H8304" s="107" t="s">
        <v>9549</v>
      </c>
      <c r="I8304" s="107" t="s">
        <v>17102</v>
      </c>
    </row>
    <row r="8305" spans="8:9" ht="15" x14ac:dyDescent="0.25">
      <c r="H8305" s="107" t="s">
        <v>9550</v>
      </c>
      <c r="I8305" s="107" t="s">
        <v>17288</v>
      </c>
    </row>
    <row r="8306" spans="8:9" ht="15" x14ac:dyDescent="0.25">
      <c r="H8306" s="107" t="s">
        <v>9551</v>
      </c>
      <c r="I8306" s="107" t="s">
        <v>17289</v>
      </c>
    </row>
    <row r="8307" spans="8:9" ht="15" x14ac:dyDescent="0.25">
      <c r="H8307" s="107" t="s">
        <v>9552</v>
      </c>
      <c r="I8307" s="107" t="s">
        <v>175</v>
      </c>
    </row>
    <row r="8308" spans="8:9" ht="15" x14ac:dyDescent="0.25">
      <c r="H8308" s="107" t="s">
        <v>12206</v>
      </c>
      <c r="I8308" s="107" t="s">
        <v>17290</v>
      </c>
    </row>
    <row r="8309" spans="8:9" ht="15" x14ac:dyDescent="0.25">
      <c r="H8309" s="107" t="s">
        <v>9553</v>
      </c>
      <c r="I8309" s="107" t="s">
        <v>17291</v>
      </c>
    </row>
    <row r="8310" spans="8:9" ht="15" x14ac:dyDescent="0.25">
      <c r="H8310" s="107" t="s">
        <v>9554</v>
      </c>
      <c r="I8310" s="107" t="s">
        <v>17292</v>
      </c>
    </row>
    <row r="8311" spans="8:9" ht="15" x14ac:dyDescent="0.25">
      <c r="H8311" s="107" t="s">
        <v>9555</v>
      </c>
      <c r="I8311" s="107" t="s">
        <v>17293</v>
      </c>
    </row>
    <row r="8312" spans="8:9" ht="15" x14ac:dyDescent="0.25">
      <c r="H8312" s="107" t="s">
        <v>9556</v>
      </c>
      <c r="I8312" s="107" t="s">
        <v>188</v>
      </c>
    </row>
    <row r="8313" spans="8:9" ht="15" x14ac:dyDescent="0.25">
      <c r="H8313" s="107" t="s">
        <v>9557</v>
      </c>
      <c r="I8313" s="107" t="s">
        <v>17294</v>
      </c>
    </row>
    <row r="8314" spans="8:9" ht="15" x14ac:dyDescent="0.25">
      <c r="H8314" s="107" t="s">
        <v>9558</v>
      </c>
      <c r="I8314" s="107" t="s">
        <v>17295</v>
      </c>
    </row>
    <row r="8315" spans="8:9" ht="15" x14ac:dyDescent="0.25">
      <c r="H8315" s="107" t="s">
        <v>9559</v>
      </c>
      <c r="I8315" s="107" t="s">
        <v>16953</v>
      </c>
    </row>
    <row r="8316" spans="8:9" ht="15" x14ac:dyDescent="0.25">
      <c r="H8316" s="107" t="s">
        <v>9560</v>
      </c>
      <c r="I8316" s="107" t="s">
        <v>17203</v>
      </c>
    </row>
    <row r="8317" spans="8:9" ht="15" x14ac:dyDescent="0.25">
      <c r="H8317" s="107" t="s">
        <v>9561</v>
      </c>
      <c r="I8317" s="107" t="s">
        <v>17296</v>
      </c>
    </row>
    <row r="8318" spans="8:9" ht="15" x14ac:dyDescent="0.25">
      <c r="H8318" s="107" t="s">
        <v>9562</v>
      </c>
      <c r="I8318" s="107" t="s">
        <v>17144</v>
      </c>
    </row>
    <row r="8319" spans="8:9" ht="15" x14ac:dyDescent="0.25">
      <c r="H8319" s="107" t="s">
        <v>9563</v>
      </c>
      <c r="I8319" s="107" t="s">
        <v>16949</v>
      </c>
    </row>
    <row r="8320" spans="8:9" ht="15" x14ac:dyDescent="0.25">
      <c r="H8320" s="107" t="s">
        <v>9564</v>
      </c>
      <c r="I8320" s="107" t="s">
        <v>16861</v>
      </c>
    </row>
    <row r="8321" spans="8:9" ht="15" x14ac:dyDescent="0.25">
      <c r="H8321" s="107" t="s">
        <v>9565</v>
      </c>
      <c r="I8321" s="107" t="s">
        <v>17297</v>
      </c>
    </row>
    <row r="8322" spans="8:9" ht="15" x14ac:dyDescent="0.25">
      <c r="H8322" s="107" t="s">
        <v>9566</v>
      </c>
      <c r="I8322" s="107" t="s">
        <v>17298</v>
      </c>
    </row>
    <row r="8323" spans="8:9" ht="15" x14ac:dyDescent="0.25">
      <c r="H8323" s="107" t="s">
        <v>9567</v>
      </c>
      <c r="I8323" s="107" t="s">
        <v>17285</v>
      </c>
    </row>
    <row r="8324" spans="8:9" ht="15" x14ac:dyDescent="0.25">
      <c r="H8324" s="107" t="s">
        <v>9568</v>
      </c>
      <c r="I8324" s="107" t="s">
        <v>17299</v>
      </c>
    </row>
    <row r="8325" spans="8:9" ht="15" x14ac:dyDescent="0.25">
      <c r="H8325" s="107" t="s">
        <v>9569</v>
      </c>
      <c r="I8325" s="107" t="s">
        <v>17298</v>
      </c>
    </row>
    <row r="8326" spans="8:9" ht="15" x14ac:dyDescent="0.25">
      <c r="H8326" s="107" t="s">
        <v>9570</v>
      </c>
      <c r="I8326" s="107" t="s">
        <v>17298</v>
      </c>
    </row>
    <row r="8327" spans="8:9" ht="15" x14ac:dyDescent="0.25">
      <c r="H8327" s="107" t="s">
        <v>9571</v>
      </c>
      <c r="I8327" s="107" t="s">
        <v>17300</v>
      </c>
    </row>
    <row r="8328" spans="8:9" ht="15" x14ac:dyDescent="0.25">
      <c r="H8328" s="107" t="s">
        <v>9572</v>
      </c>
      <c r="I8328" s="107" t="s">
        <v>17301</v>
      </c>
    </row>
    <row r="8329" spans="8:9" ht="15" x14ac:dyDescent="0.25">
      <c r="H8329" s="107" t="s">
        <v>9573</v>
      </c>
      <c r="I8329" s="107" t="s">
        <v>17244</v>
      </c>
    </row>
    <row r="8330" spans="8:9" ht="15" x14ac:dyDescent="0.25">
      <c r="H8330" s="107" t="s">
        <v>9574</v>
      </c>
      <c r="I8330" s="107" t="s">
        <v>17119</v>
      </c>
    </row>
    <row r="8331" spans="8:9" ht="15" x14ac:dyDescent="0.25">
      <c r="H8331" s="107" t="s">
        <v>9575</v>
      </c>
      <c r="I8331" s="107" t="s">
        <v>17302</v>
      </c>
    </row>
    <row r="8332" spans="8:9" ht="15" x14ac:dyDescent="0.25">
      <c r="H8332" s="107" t="s">
        <v>9576</v>
      </c>
      <c r="I8332" s="107" t="s">
        <v>17303</v>
      </c>
    </row>
    <row r="8333" spans="8:9" ht="15" x14ac:dyDescent="0.25">
      <c r="H8333" s="107" t="s">
        <v>9577</v>
      </c>
      <c r="I8333" s="107" t="s">
        <v>17304</v>
      </c>
    </row>
    <row r="8334" spans="8:9" ht="15" x14ac:dyDescent="0.25">
      <c r="H8334" s="107" t="s">
        <v>9578</v>
      </c>
      <c r="I8334" s="107" t="s">
        <v>16918</v>
      </c>
    </row>
    <row r="8335" spans="8:9" ht="15" x14ac:dyDescent="0.25">
      <c r="H8335" s="107" t="s">
        <v>9579</v>
      </c>
      <c r="I8335" s="107" t="s">
        <v>17160</v>
      </c>
    </row>
    <row r="8336" spans="8:9" ht="15" x14ac:dyDescent="0.25">
      <c r="H8336" s="107" t="s">
        <v>9580</v>
      </c>
      <c r="I8336" s="107" t="s">
        <v>17305</v>
      </c>
    </row>
    <row r="8337" spans="8:9" ht="15" x14ac:dyDescent="0.25">
      <c r="H8337" s="107" t="s">
        <v>9581</v>
      </c>
      <c r="I8337" s="107" t="s">
        <v>17306</v>
      </c>
    </row>
    <row r="8338" spans="8:9" ht="15" x14ac:dyDescent="0.25">
      <c r="H8338" s="107" t="s">
        <v>9582</v>
      </c>
      <c r="I8338" s="107" t="s">
        <v>17064</v>
      </c>
    </row>
    <row r="8339" spans="8:9" ht="15" x14ac:dyDescent="0.25">
      <c r="H8339" s="107" t="s">
        <v>9583</v>
      </c>
      <c r="I8339" s="107" t="s">
        <v>16974</v>
      </c>
    </row>
    <row r="8340" spans="8:9" ht="15" x14ac:dyDescent="0.25">
      <c r="H8340" s="107" t="s">
        <v>9584</v>
      </c>
      <c r="I8340" s="107" t="s">
        <v>16861</v>
      </c>
    </row>
    <row r="8341" spans="8:9" ht="15" x14ac:dyDescent="0.25">
      <c r="H8341" s="107" t="s">
        <v>9585</v>
      </c>
      <c r="I8341" s="107" t="s">
        <v>17307</v>
      </c>
    </row>
    <row r="8342" spans="8:9" ht="15" x14ac:dyDescent="0.25">
      <c r="H8342" s="107" t="s">
        <v>9586</v>
      </c>
      <c r="I8342" s="107" t="s">
        <v>17155</v>
      </c>
    </row>
    <row r="8343" spans="8:9" ht="15" x14ac:dyDescent="0.25">
      <c r="H8343" s="107" t="s">
        <v>12207</v>
      </c>
      <c r="I8343" s="107" t="s">
        <v>17308</v>
      </c>
    </row>
    <row r="8344" spans="8:9" ht="15" x14ac:dyDescent="0.25">
      <c r="H8344" s="107" t="s">
        <v>9587</v>
      </c>
      <c r="I8344" s="107" t="s">
        <v>17309</v>
      </c>
    </row>
    <row r="8345" spans="8:9" ht="15" x14ac:dyDescent="0.25">
      <c r="H8345" s="107" t="s">
        <v>12208</v>
      </c>
      <c r="I8345" s="107" t="s">
        <v>16931</v>
      </c>
    </row>
    <row r="8346" spans="8:9" ht="15" x14ac:dyDescent="0.25">
      <c r="H8346" s="107" t="s">
        <v>9588</v>
      </c>
      <c r="I8346" s="107" t="s">
        <v>17310</v>
      </c>
    </row>
    <row r="8347" spans="8:9" ht="15" x14ac:dyDescent="0.25">
      <c r="H8347" s="107" t="s">
        <v>9589</v>
      </c>
      <c r="I8347" s="107" t="s">
        <v>16910</v>
      </c>
    </row>
    <row r="8348" spans="8:9" ht="15" x14ac:dyDescent="0.25">
      <c r="H8348" s="107" t="s">
        <v>9590</v>
      </c>
      <c r="I8348" s="107" t="s">
        <v>16910</v>
      </c>
    </row>
    <row r="8349" spans="8:9" ht="15" x14ac:dyDescent="0.25">
      <c r="H8349" s="107" t="s">
        <v>9591</v>
      </c>
      <c r="I8349" s="107" t="s">
        <v>16910</v>
      </c>
    </row>
    <row r="8350" spans="8:9" ht="15" x14ac:dyDescent="0.25">
      <c r="H8350" s="107" t="s">
        <v>9592</v>
      </c>
      <c r="I8350" s="107" t="s">
        <v>16910</v>
      </c>
    </row>
    <row r="8351" spans="8:9" ht="15" x14ac:dyDescent="0.25">
      <c r="H8351" s="107" t="s">
        <v>9593</v>
      </c>
      <c r="I8351" s="107" t="s">
        <v>17073</v>
      </c>
    </row>
    <row r="8352" spans="8:9" ht="15" x14ac:dyDescent="0.25">
      <c r="H8352" s="107" t="s">
        <v>12209</v>
      </c>
      <c r="I8352" s="107" t="s">
        <v>17155</v>
      </c>
    </row>
    <row r="8353" spans="8:9" ht="15" x14ac:dyDescent="0.25">
      <c r="H8353" s="107" t="s">
        <v>9594</v>
      </c>
      <c r="I8353" s="107" t="s">
        <v>17311</v>
      </c>
    </row>
    <row r="8354" spans="8:9" ht="15" x14ac:dyDescent="0.25">
      <c r="H8354" s="107" t="s">
        <v>9595</v>
      </c>
      <c r="I8354" s="107" t="s">
        <v>17122</v>
      </c>
    </row>
    <row r="8355" spans="8:9" ht="15" x14ac:dyDescent="0.25">
      <c r="H8355" s="107" t="s">
        <v>9596</v>
      </c>
      <c r="I8355" s="107" t="s">
        <v>17136</v>
      </c>
    </row>
    <row r="8356" spans="8:9" ht="15" x14ac:dyDescent="0.25">
      <c r="H8356" s="107" t="s">
        <v>9597</v>
      </c>
      <c r="I8356" s="107" t="s">
        <v>17221</v>
      </c>
    </row>
    <row r="8357" spans="8:9" ht="15" x14ac:dyDescent="0.25">
      <c r="H8357" s="107" t="s">
        <v>9598</v>
      </c>
      <c r="I8357" s="107" t="s">
        <v>17063</v>
      </c>
    </row>
    <row r="8358" spans="8:9" ht="15" x14ac:dyDescent="0.25">
      <c r="H8358" s="107" t="s">
        <v>9599</v>
      </c>
      <c r="I8358" s="107" t="s">
        <v>17312</v>
      </c>
    </row>
    <row r="8359" spans="8:9" ht="15" x14ac:dyDescent="0.25">
      <c r="H8359" s="107" t="s">
        <v>9600</v>
      </c>
      <c r="I8359" s="107" t="s">
        <v>17313</v>
      </c>
    </row>
    <row r="8360" spans="8:9" ht="15" x14ac:dyDescent="0.25">
      <c r="H8360" s="107" t="s">
        <v>9601</v>
      </c>
      <c r="I8360" s="107" t="s">
        <v>17314</v>
      </c>
    </row>
    <row r="8361" spans="8:9" ht="15" x14ac:dyDescent="0.25">
      <c r="H8361" s="107" t="s">
        <v>9602</v>
      </c>
      <c r="I8361" s="107" t="s">
        <v>17295</v>
      </c>
    </row>
    <row r="8362" spans="8:9" ht="15" x14ac:dyDescent="0.25">
      <c r="H8362" s="107" t="s">
        <v>9603</v>
      </c>
      <c r="I8362" s="107" t="s">
        <v>17315</v>
      </c>
    </row>
    <row r="8363" spans="8:9" ht="15" x14ac:dyDescent="0.25">
      <c r="H8363" s="107" t="s">
        <v>9604</v>
      </c>
      <c r="I8363" s="107" t="s">
        <v>17316</v>
      </c>
    </row>
    <row r="8364" spans="8:9" ht="15" x14ac:dyDescent="0.25">
      <c r="H8364" s="107" t="s">
        <v>9605</v>
      </c>
      <c r="I8364" s="107" t="s">
        <v>17243</v>
      </c>
    </row>
    <row r="8365" spans="8:9" ht="15" x14ac:dyDescent="0.25">
      <c r="H8365" s="107" t="s">
        <v>9606</v>
      </c>
      <c r="I8365" s="107" t="s">
        <v>17049</v>
      </c>
    </row>
    <row r="8366" spans="8:9" ht="15" x14ac:dyDescent="0.25">
      <c r="H8366" s="107" t="s">
        <v>12210</v>
      </c>
      <c r="I8366" s="107" t="s">
        <v>17317</v>
      </c>
    </row>
    <row r="8367" spans="8:9" ht="15" x14ac:dyDescent="0.25">
      <c r="H8367" s="107" t="s">
        <v>12211</v>
      </c>
      <c r="I8367" s="107" t="s">
        <v>17318</v>
      </c>
    </row>
    <row r="8368" spans="8:9" ht="15" x14ac:dyDescent="0.25">
      <c r="H8368" s="107" t="s">
        <v>12212</v>
      </c>
      <c r="I8368" s="107" t="s">
        <v>17319</v>
      </c>
    </row>
    <row r="8369" spans="8:9" ht="15" x14ac:dyDescent="0.25">
      <c r="H8369" s="107" t="s">
        <v>12213</v>
      </c>
      <c r="I8369" s="107" t="s">
        <v>17320</v>
      </c>
    </row>
    <row r="8370" spans="8:9" ht="15" x14ac:dyDescent="0.25">
      <c r="H8370" s="107" t="s">
        <v>12214</v>
      </c>
      <c r="I8370" s="107" t="s">
        <v>17244</v>
      </c>
    </row>
    <row r="8371" spans="8:9" ht="15" x14ac:dyDescent="0.25">
      <c r="H8371" s="107" t="s">
        <v>12215</v>
      </c>
      <c r="I8371" s="107" t="s">
        <v>17199</v>
      </c>
    </row>
    <row r="8372" spans="8:9" ht="15" x14ac:dyDescent="0.25">
      <c r="H8372" s="107" t="s">
        <v>12216</v>
      </c>
      <c r="I8372" s="107" t="s">
        <v>17102</v>
      </c>
    </row>
    <row r="8373" spans="8:9" ht="15" x14ac:dyDescent="0.25">
      <c r="H8373" s="107" t="s">
        <v>12217</v>
      </c>
      <c r="I8373" s="107" t="s">
        <v>17321</v>
      </c>
    </row>
    <row r="8374" spans="8:9" ht="15" x14ac:dyDescent="0.25">
      <c r="H8374" s="107" t="s">
        <v>12218</v>
      </c>
      <c r="I8374" s="107" t="s">
        <v>17322</v>
      </c>
    </row>
    <row r="8375" spans="8:9" ht="15" x14ac:dyDescent="0.25">
      <c r="H8375" s="107" t="s">
        <v>12219</v>
      </c>
      <c r="I8375" s="107" t="s">
        <v>17132</v>
      </c>
    </row>
    <row r="8376" spans="8:9" ht="15" x14ac:dyDescent="0.25">
      <c r="H8376" s="107" t="s">
        <v>12220</v>
      </c>
      <c r="I8376" s="107" t="s">
        <v>17323</v>
      </c>
    </row>
    <row r="8377" spans="8:9" ht="15" x14ac:dyDescent="0.25">
      <c r="H8377" s="107" t="s">
        <v>12221</v>
      </c>
      <c r="I8377" s="107" t="s">
        <v>17272</v>
      </c>
    </row>
    <row r="8378" spans="8:9" ht="15" x14ac:dyDescent="0.25">
      <c r="H8378" s="107" t="s">
        <v>12222</v>
      </c>
      <c r="I8378" s="107" t="s">
        <v>17181</v>
      </c>
    </row>
    <row r="8379" spans="8:9" ht="15" x14ac:dyDescent="0.25">
      <c r="H8379" s="107" t="s">
        <v>12223</v>
      </c>
      <c r="I8379" s="107" t="s">
        <v>17318</v>
      </c>
    </row>
    <row r="8380" spans="8:9" ht="15" x14ac:dyDescent="0.25">
      <c r="H8380" s="107" t="s">
        <v>12224</v>
      </c>
      <c r="I8380" s="107" t="s">
        <v>17063</v>
      </c>
    </row>
    <row r="8381" spans="8:9" ht="15" x14ac:dyDescent="0.25">
      <c r="H8381" s="107" t="s">
        <v>12225</v>
      </c>
      <c r="I8381" s="107" t="s">
        <v>17160</v>
      </c>
    </row>
    <row r="8382" spans="8:9" ht="15" x14ac:dyDescent="0.25">
      <c r="H8382" s="107" t="s">
        <v>12226</v>
      </c>
      <c r="I8382" s="107" t="s">
        <v>17275</v>
      </c>
    </row>
    <row r="8383" spans="8:9" ht="15" x14ac:dyDescent="0.25">
      <c r="H8383" s="107" t="s">
        <v>12227</v>
      </c>
      <c r="I8383" s="107" t="s">
        <v>17324</v>
      </c>
    </row>
    <row r="8384" spans="8:9" ht="15" x14ac:dyDescent="0.25">
      <c r="H8384" s="107" t="s">
        <v>12228</v>
      </c>
      <c r="I8384" s="107" t="s">
        <v>17063</v>
      </c>
    </row>
    <row r="8385" spans="8:9" ht="15" x14ac:dyDescent="0.25">
      <c r="H8385" s="107" t="s">
        <v>12229</v>
      </c>
      <c r="I8385" s="107" t="s">
        <v>17325</v>
      </c>
    </row>
    <row r="8386" spans="8:9" ht="15" x14ac:dyDescent="0.25">
      <c r="H8386" s="107" t="s">
        <v>12230</v>
      </c>
      <c r="I8386" s="107" t="s">
        <v>17326</v>
      </c>
    </row>
    <row r="8387" spans="8:9" ht="15" x14ac:dyDescent="0.25">
      <c r="H8387" s="107" t="s">
        <v>12231</v>
      </c>
      <c r="I8387" s="107" t="s">
        <v>17160</v>
      </c>
    </row>
    <row r="8388" spans="8:9" ht="15" x14ac:dyDescent="0.25">
      <c r="H8388" s="107" t="s">
        <v>12232</v>
      </c>
      <c r="I8388" s="107" t="s">
        <v>16997</v>
      </c>
    </row>
    <row r="8389" spans="8:9" ht="15" x14ac:dyDescent="0.25">
      <c r="H8389" s="107" t="s">
        <v>12233</v>
      </c>
      <c r="I8389" s="107" t="s">
        <v>17230</v>
      </c>
    </row>
    <row r="8390" spans="8:9" ht="15" x14ac:dyDescent="0.25">
      <c r="H8390" s="107" t="s">
        <v>12234</v>
      </c>
      <c r="I8390" s="107" t="s">
        <v>17203</v>
      </c>
    </row>
    <row r="8391" spans="8:9" ht="15" x14ac:dyDescent="0.25">
      <c r="H8391" s="107" t="s">
        <v>12235</v>
      </c>
      <c r="I8391" s="107" t="s">
        <v>17327</v>
      </c>
    </row>
    <row r="8392" spans="8:9" ht="15" x14ac:dyDescent="0.25">
      <c r="H8392" s="107" t="s">
        <v>12236</v>
      </c>
      <c r="I8392" s="107" t="s">
        <v>17328</v>
      </c>
    </row>
    <row r="8393" spans="8:9" ht="15" x14ac:dyDescent="0.25">
      <c r="H8393" s="107" t="s">
        <v>12237</v>
      </c>
      <c r="I8393" s="107" t="s">
        <v>17136</v>
      </c>
    </row>
    <row r="8394" spans="8:9" ht="15" x14ac:dyDescent="0.25">
      <c r="H8394" s="107" t="s">
        <v>12238</v>
      </c>
      <c r="I8394" s="107" t="s">
        <v>17329</v>
      </c>
    </row>
    <row r="8395" spans="8:9" ht="15" x14ac:dyDescent="0.25">
      <c r="H8395" s="107" t="s">
        <v>12239</v>
      </c>
      <c r="I8395" s="107" t="s">
        <v>17297</v>
      </c>
    </row>
    <row r="8396" spans="8:9" ht="15" x14ac:dyDescent="0.25">
      <c r="H8396" s="107" t="s">
        <v>12240</v>
      </c>
      <c r="I8396" s="107" t="s">
        <v>16917</v>
      </c>
    </row>
    <row r="8397" spans="8:9" ht="15" x14ac:dyDescent="0.25">
      <c r="H8397" s="107" t="s">
        <v>12241</v>
      </c>
      <c r="I8397" s="107" t="s">
        <v>17330</v>
      </c>
    </row>
    <row r="8398" spans="8:9" ht="15" x14ac:dyDescent="0.25">
      <c r="H8398" s="107" t="s">
        <v>12242</v>
      </c>
      <c r="I8398" s="107" t="s">
        <v>17281</v>
      </c>
    </row>
    <row r="8399" spans="8:9" ht="15" x14ac:dyDescent="0.25">
      <c r="H8399" s="107" t="s">
        <v>17331</v>
      </c>
      <c r="I8399" s="107" t="s">
        <v>17332</v>
      </c>
    </row>
    <row r="8400" spans="8:9" ht="15" x14ac:dyDescent="0.25">
      <c r="H8400" s="107" t="s">
        <v>12243</v>
      </c>
      <c r="I8400" s="107" t="s">
        <v>17333</v>
      </c>
    </row>
    <row r="8401" spans="8:9" ht="15" x14ac:dyDescent="0.25">
      <c r="H8401" s="107" t="s">
        <v>12244</v>
      </c>
      <c r="I8401" s="107" t="s">
        <v>17323</v>
      </c>
    </row>
    <row r="8402" spans="8:9" ht="15" x14ac:dyDescent="0.25">
      <c r="H8402" s="107" t="s">
        <v>12245</v>
      </c>
      <c r="I8402" s="107" t="s">
        <v>16933</v>
      </c>
    </row>
    <row r="8403" spans="8:9" ht="15" x14ac:dyDescent="0.25">
      <c r="H8403" s="107" t="s">
        <v>12246</v>
      </c>
      <c r="I8403" s="107" t="s">
        <v>17334</v>
      </c>
    </row>
    <row r="8404" spans="8:9" ht="15" x14ac:dyDescent="0.25">
      <c r="H8404" s="107" t="s">
        <v>12247</v>
      </c>
      <c r="I8404" s="107" t="s">
        <v>17335</v>
      </c>
    </row>
    <row r="8405" spans="8:9" ht="15" x14ac:dyDescent="0.25">
      <c r="H8405" s="107" t="s">
        <v>12248</v>
      </c>
      <c r="I8405" s="107" t="s">
        <v>17309</v>
      </c>
    </row>
    <row r="8406" spans="8:9" ht="15" x14ac:dyDescent="0.25">
      <c r="H8406" s="107" t="s">
        <v>12249</v>
      </c>
      <c r="I8406" s="107" t="s">
        <v>17244</v>
      </c>
    </row>
    <row r="8407" spans="8:9" ht="15" x14ac:dyDescent="0.25">
      <c r="H8407" s="107" t="s">
        <v>12250</v>
      </c>
      <c r="I8407" s="107" t="s">
        <v>17194</v>
      </c>
    </row>
    <row r="8408" spans="8:9" ht="15" x14ac:dyDescent="0.25">
      <c r="H8408" s="107" t="s">
        <v>12251</v>
      </c>
      <c r="I8408" s="107" t="s">
        <v>17336</v>
      </c>
    </row>
    <row r="8409" spans="8:9" ht="15" x14ac:dyDescent="0.25">
      <c r="H8409" s="107" t="s">
        <v>12252</v>
      </c>
      <c r="I8409" s="107" t="s">
        <v>17063</v>
      </c>
    </row>
    <row r="8410" spans="8:9" ht="15" x14ac:dyDescent="0.25">
      <c r="H8410" s="107" t="s">
        <v>12253</v>
      </c>
      <c r="I8410" s="107" t="s">
        <v>16853</v>
      </c>
    </row>
    <row r="8411" spans="8:9" ht="15" x14ac:dyDescent="0.25">
      <c r="H8411" s="107" t="s">
        <v>12254</v>
      </c>
      <c r="I8411" s="107" t="s">
        <v>17337</v>
      </c>
    </row>
    <row r="8412" spans="8:9" ht="15" x14ac:dyDescent="0.25">
      <c r="H8412" s="107" t="s">
        <v>12255</v>
      </c>
      <c r="I8412" s="107" t="s">
        <v>17063</v>
      </c>
    </row>
    <row r="8413" spans="8:9" ht="15" x14ac:dyDescent="0.25">
      <c r="H8413" s="107" t="s">
        <v>12256</v>
      </c>
      <c r="I8413" s="107" t="s">
        <v>16931</v>
      </c>
    </row>
    <row r="8414" spans="8:9" ht="15" x14ac:dyDescent="0.25">
      <c r="H8414" s="107" t="s">
        <v>12257</v>
      </c>
      <c r="I8414" s="107" t="s">
        <v>16861</v>
      </c>
    </row>
    <row r="8415" spans="8:9" ht="15" x14ac:dyDescent="0.25">
      <c r="H8415" s="107" t="s">
        <v>12258</v>
      </c>
      <c r="I8415" s="107" t="s">
        <v>16861</v>
      </c>
    </row>
    <row r="8416" spans="8:9" ht="15" x14ac:dyDescent="0.25">
      <c r="H8416" s="107" t="s">
        <v>12259</v>
      </c>
      <c r="I8416" s="107" t="s">
        <v>17338</v>
      </c>
    </row>
    <row r="8417" spans="8:9" ht="15" x14ac:dyDescent="0.25">
      <c r="H8417" s="107" t="s">
        <v>12260</v>
      </c>
      <c r="I8417" s="107" t="s">
        <v>17338</v>
      </c>
    </row>
    <row r="8418" spans="8:9" ht="15" x14ac:dyDescent="0.25">
      <c r="H8418" s="107" t="s">
        <v>12261</v>
      </c>
      <c r="I8418" s="107" t="s">
        <v>16950</v>
      </c>
    </row>
    <row r="8419" spans="8:9" ht="15" x14ac:dyDescent="0.25">
      <c r="H8419" s="107" t="s">
        <v>12262</v>
      </c>
      <c r="I8419" s="107" t="s">
        <v>17041</v>
      </c>
    </row>
    <row r="8420" spans="8:9" ht="15" x14ac:dyDescent="0.25">
      <c r="H8420" s="107" t="s">
        <v>12263</v>
      </c>
      <c r="I8420" s="107" t="s">
        <v>17339</v>
      </c>
    </row>
    <row r="8421" spans="8:9" ht="15" x14ac:dyDescent="0.25">
      <c r="H8421" s="107" t="s">
        <v>12264</v>
      </c>
      <c r="I8421" s="107" t="s">
        <v>17340</v>
      </c>
    </row>
    <row r="8422" spans="8:9" ht="15" x14ac:dyDescent="0.25">
      <c r="H8422" s="107" t="s">
        <v>12265</v>
      </c>
      <c r="I8422" s="107" t="s">
        <v>17341</v>
      </c>
    </row>
    <row r="8423" spans="8:9" ht="15" x14ac:dyDescent="0.25">
      <c r="H8423" s="107" t="s">
        <v>12266</v>
      </c>
      <c r="I8423" s="107" t="s">
        <v>17342</v>
      </c>
    </row>
    <row r="8424" spans="8:9" ht="15" x14ac:dyDescent="0.25">
      <c r="H8424" s="107" t="s">
        <v>12267</v>
      </c>
      <c r="I8424" s="107" t="s">
        <v>17343</v>
      </c>
    </row>
    <row r="8425" spans="8:9" ht="15" x14ac:dyDescent="0.25">
      <c r="H8425" s="107" t="s">
        <v>12268</v>
      </c>
      <c r="I8425" s="107" t="s">
        <v>16998</v>
      </c>
    </row>
    <row r="8426" spans="8:9" ht="15" x14ac:dyDescent="0.25">
      <c r="H8426" s="107" t="s">
        <v>12269</v>
      </c>
      <c r="I8426" s="107" t="s">
        <v>17344</v>
      </c>
    </row>
    <row r="8427" spans="8:9" ht="15" x14ac:dyDescent="0.25">
      <c r="H8427" s="107" t="s">
        <v>12270</v>
      </c>
      <c r="I8427" s="107" t="s">
        <v>17345</v>
      </c>
    </row>
    <row r="8428" spans="8:9" ht="15" x14ac:dyDescent="0.25">
      <c r="H8428" s="107" t="s">
        <v>12271</v>
      </c>
      <c r="I8428" s="107" t="s">
        <v>17116</v>
      </c>
    </row>
    <row r="8429" spans="8:9" ht="15" x14ac:dyDescent="0.25">
      <c r="H8429" s="107" t="s">
        <v>12272</v>
      </c>
      <c r="I8429" s="107" t="s">
        <v>17346</v>
      </c>
    </row>
    <row r="8430" spans="8:9" ht="15" x14ac:dyDescent="0.25">
      <c r="H8430" s="107" t="s">
        <v>12273</v>
      </c>
      <c r="I8430" s="107" t="s">
        <v>17347</v>
      </c>
    </row>
    <row r="8431" spans="8:9" ht="15" x14ac:dyDescent="0.25">
      <c r="H8431" s="107" t="s">
        <v>12274</v>
      </c>
      <c r="I8431" s="107" t="s">
        <v>17348</v>
      </c>
    </row>
    <row r="8432" spans="8:9" ht="15" x14ac:dyDescent="0.25">
      <c r="H8432" s="107" t="s">
        <v>12275</v>
      </c>
      <c r="I8432" s="107" t="s">
        <v>17163</v>
      </c>
    </row>
    <row r="8433" spans="8:9" ht="15" x14ac:dyDescent="0.25">
      <c r="H8433" s="107" t="s">
        <v>12276</v>
      </c>
      <c r="I8433" s="107" t="s">
        <v>17349</v>
      </c>
    </row>
    <row r="8434" spans="8:9" ht="15" x14ac:dyDescent="0.25">
      <c r="H8434" s="107" t="s">
        <v>12277</v>
      </c>
      <c r="I8434" s="107" t="s">
        <v>17350</v>
      </c>
    </row>
    <row r="8435" spans="8:9" ht="15" x14ac:dyDescent="0.25">
      <c r="H8435" s="107" t="s">
        <v>12278</v>
      </c>
      <c r="I8435" s="107" t="s">
        <v>17351</v>
      </c>
    </row>
    <row r="8436" spans="8:9" ht="15" x14ac:dyDescent="0.25">
      <c r="H8436" s="107" t="s">
        <v>12279</v>
      </c>
      <c r="I8436" s="107" t="s">
        <v>17325</v>
      </c>
    </row>
    <row r="8437" spans="8:9" ht="15" x14ac:dyDescent="0.25">
      <c r="H8437" s="107" t="s">
        <v>12280</v>
      </c>
      <c r="I8437" s="107" t="s">
        <v>17352</v>
      </c>
    </row>
    <row r="8438" spans="8:9" ht="15" x14ac:dyDescent="0.25">
      <c r="H8438" s="107" t="s">
        <v>12281</v>
      </c>
      <c r="I8438" s="107" t="s">
        <v>17063</v>
      </c>
    </row>
    <row r="8439" spans="8:9" ht="15" x14ac:dyDescent="0.25">
      <c r="H8439" s="107" t="s">
        <v>12282</v>
      </c>
      <c r="I8439" s="107" t="s">
        <v>17275</v>
      </c>
    </row>
    <row r="8440" spans="8:9" ht="15" x14ac:dyDescent="0.25">
      <c r="H8440" s="107" t="s">
        <v>12283</v>
      </c>
      <c r="I8440" s="107" t="s">
        <v>17353</v>
      </c>
    </row>
    <row r="8441" spans="8:9" ht="15" x14ac:dyDescent="0.25">
      <c r="H8441" s="107" t="s">
        <v>12284</v>
      </c>
      <c r="I8441" s="107" t="s">
        <v>17354</v>
      </c>
    </row>
    <row r="8442" spans="8:9" ht="15" x14ac:dyDescent="0.25">
      <c r="H8442" s="107" t="s">
        <v>12285</v>
      </c>
      <c r="I8442" s="107" t="s">
        <v>17355</v>
      </c>
    </row>
    <row r="8443" spans="8:9" ht="15" x14ac:dyDescent="0.25">
      <c r="H8443" s="107" t="s">
        <v>12286</v>
      </c>
      <c r="I8443" s="107" t="s">
        <v>17356</v>
      </c>
    </row>
    <row r="8444" spans="8:9" ht="15" x14ac:dyDescent="0.25">
      <c r="H8444" s="107" t="s">
        <v>12287</v>
      </c>
      <c r="I8444" s="107" t="s">
        <v>17357</v>
      </c>
    </row>
    <row r="8445" spans="8:9" ht="15" x14ac:dyDescent="0.25">
      <c r="H8445" s="107" t="s">
        <v>12288</v>
      </c>
      <c r="I8445" s="107" t="s">
        <v>17358</v>
      </c>
    </row>
    <row r="8446" spans="8:9" ht="15" x14ac:dyDescent="0.25">
      <c r="H8446" s="107" t="s">
        <v>12289</v>
      </c>
      <c r="I8446" s="107" t="s">
        <v>16931</v>
      </c>
    </row>
    <row r="8447" spans="8:9" ht="15" x14ac:dyDescent="0.25">
      <c r="H8447" s="107" t="s">
        <v>12290</v>
      </c>
      <c r="I8447" s="107" t="s">
        <v>17018</v>
      </c>
    </row>
    <row r="8448" spans="8:9" ht="15" x14ac:dyDescent="0.25">
      <c r="H8448" s="107" t="s">
        <v>12291</v>
      </c>
      <c r="I8448" s="107" t="s">
        <v>17359</v>
      </c>
    </row>
    <row r="8449" spans="8:9" ht="15" x14ac:dyDescent="0.25">
      <c r="H8449" s="107" t="s">
        <v>12292</v>
      </c>
      <c r="I8449" s="107" t="s">
        <v>17360</v>
      </c>
    </row>
    <row r="8450" spans="8:9" ht="15" x14ac:dyDescent="0.25">
      <c r="H8450" s="107" t="s">
        <v>12293</v>
      </c>
      <c r="I8450" s="107" t="s">
        <v>17361</v>
      </c>
    </row>
    <row r="8451" spans="8:9" ht="15" x14ac:dyDescent="0.25">
      <c r="H8451" s="107" t="s">
        <v>12294</v>
      </c>
      <c r="I8451" s="107" t="s">
        <v>17362</v>
      </c>
    </row>
    <row r="8452" spans="8:9" ht="15" x14ac:dyDescent="0.25">
      <c r="H8452" s="107" t="s">
        <v>12295</v>
      </c>
      <c r="I8452" s="107" t="s">
        <v>17363</v>
      </c>
    </row>
    <row r="8453" spans="8:9" ht="15" x14ac:dyDescent="0.25">
      <c r="H8453" s="107" t="s">
        <v>12296</v>
      </c>
      <c r="I8453" s="107" t="s">
        <v>17025</v>
      </c>
    </row>
    <row r="8454" spans="8:9" ht="15" x14ac:dyDescent="0.25">
      <c r="H8454" s="107" t="s">
        <v>12297</v>
      </c>
      <c r="I8454" s="107" t="s">
        <v>17364</v>
      </c>
    </row>
    <row r="8455" spans="8:9" ht="15" x14ac:dyDescent="0.25">
      <c r="H8455" s="107" t="s">
        <v>12298</v>
      </c>
      <c r="I8455" s="107" t="s">
        <v>17365</v>
      </c>
    </row>
    <row r="8456" spans="8:9" ht="15" x14ac:dyDescent="0.25">
      <c r="H8456" s="107" t="s">
        <v>12299</v>
      </c>
      <c r="I8456" s="107" t="s">
        <v>17366</v>
      </c>
    </row>
    <row r="8457" spans="8:9" ht="15" x14ac:dyDescent="0.25">
      <c r="H8457" s="107" t="s">
        <v>12300</v>
      </c>
      <c r="I8457" s="107" t="s">
        <v>17367</v>
      </c>
    </row>
    <row r="8458" spans="8:9" ht="15" x14ac:dyDescent="0.25">
      <c r="H8458" s="107" t="s">
        <v>12301</v>
      </c>
      <c r="I8458" s="107" t="s">
        <v>17368</v>
      </c>
    </row>
    <row r="8459" spans="8:9" ht="15" x14ac:dyDescent="0.25">
      <c r="H8459" s="107" t="s">
        <v>12302</v>
      </c>
      <c r="I8459" s="107" t="s">
        <v>17369</v>
      </c>
    </row>
    <row r="8460" spans="8:9" ht="15" x14ac:dyDescent="0.25">
      <c r="H8460" s="107" t="s">
        <v>12303</v>
      </c>
      <c r="I8460" s="107" t="s">
        <v>17329</v>
      </c>
    </row>
    <row r="8461" spans="8:9" ht="15" x14ac:dyDescent="0.25">
      <c r="H8461" s="107" t="s">
        <v>12304</v>
      </c>
      <c r="I8461" s="107" t="s">
        <v>17203</v>
      </c>
    </row>
    <row r="8462" spans="8:9" ht="15" x14ac:dyDescent="0.25">
      <c r="H8462" s="107" t="s">
        <v>12305</v>
      </c>
      <c r="I8462" s="107" t="s">
        <v>17321</v>
      </c>
    </row>
    <row r="8463" spans="8:9" ht="15" x14ac:dyDescent="0.25">
      <c r="H8463" s="107" t="s">
        <v>12306</v>
      </c>
      <c r="I8463" s="107" t="s">
        <v>17321</v>
      </c>
    </row>
    <row r="8464" spans="8:9" ht="15" x14ac:dyDescent="0.25">
      <c r="H8464" s="107" t="s">
        <v>12307</v>
      </c>
      <c r="I8464" s="107" t="s">
        <v>17370</v>
      </c>
    </row>
    <row r="8465" spans="8:9" ht="15" x14ac:dyDescent="0.25">
      <c r="H8465" s="107" t="s">
        <v>12308</v>
      </c>
      <c r="I8465" s="107" t="s">
        <v>17049</v>
      </c>
    </row>
    <row r="8466" spans="8:9" ht="15" x14ac:dyDescent="0.25">
      <c r="H8466" s="107" t="s">
        <v>12309</v>
      </c>
      <c r="I8466" s="107" t="s">
        <v>17326</v>
      </c>
    </row>
    <row r="8467" spans="8:9" ht="15" x14ac:dyDescent="0.25">
      <c r="H8467" s="107" t="s">
        <v>12310</v>
      </c>
      <c r="I8467" s="107" t="s">
        <v>16918</v>
      </c>
    </row>
    <row r="8468" spans="8:9" ht="15" x14ac:dyDescent="0.25">
      <c r="H8468" s="107" t="s">
        <v>12311</v>
      </c>
      <c r="I8468" s="107" t="s">
        <v>17371</v>
      </c>
    </row>
    <row r="8469" spans="8:9" ht="15" x14ac:dyDescent="0.25">
      <c r="H8469" s="107" t="s">
        <v>12312</v>
      </c>
      <c r="I8469" s="107" t="s">
        <v>17119</v>
      </c>
    </row>
    <row r="8470" spans="8:9" ht="15" x14ac:dyDescent="0.25">
      <c r="H8470" s="107" t="s">
        <v>12313</v>
      </c>
      <c r="I8470" s="107" t="s">
        <v>17372</v>
      </c>
    </row>
    <row r="8471" spans="8:9" ht="15" x14ac:dyDescent="0.25">
      <c r="H8471" s="107" t="s">
        <v>12314</v>
      </c>
      <c r="I8471" s="107" t="s">
        <v>17373</v>
      </c>
    </row>
    <row r="8472" spans="8:9" ht="15" x14ac:dyDescent="0.25">
      <c r="H8472" s="107" t="s">
        <v>12315</v>
      </c>
      <c r="I8472" s="107" t="s">
        <v>17374</v>
      </c>
    </row>
    <row r="8473" spans="8:9" ht="15" x14ac:dyDescent="0.25">
      <c r="H8473" s="107" t="s">
        <v>12316</v>
      </c>
      <c r="I8473" s="107" t="s">
        <v>17073</v>
      </c>
    </row>
    <row r="8474" spans="8:9" ht="15" x14ac:dyDescent="0.25">
      <c r="H8474" s="107" t="s">
        <v>12317</v>
      </c>
      <c r="I8474" s="107" t="s">
        <v>17375</v>
      </c>
    </row>
    <row r="8475" spans="8:9" ht="15" x14ac:dyDescent="0.25">
      <c r="H8475" s="107" t="s">
        <v>12318</v>
      </c>
      <c r="I8475" s="107" t="s">
        <v>17376</v>
      </c>
    </row>
    <row r="8476" spans="8:9" ht="15" x14ac:dyDescent="0.25">
      <c r="H8476" s="107" t="s">
        <v>12319</v>
      </c>
      <c r="I8476" s="107" t="s">
        <v>16975</v>
      </c>
    </row>
    <row r="8477" spans="8:9" ht="15" x14ac:dyDescent="0.25">
      <c r="H8477" s="107" t="s">
        <v>12320</v>
      </c>
      <c r="I8477" s="107" t="s">
        <v>17073</v>
      </c>
    </row>
    <row r="8478" spans="8:9" ht="15" x14ac:dyDescent="0.25">
      <c r="H8478" s="107" t="s">
        <v>12321</v>
      </c>
      <c r="I8478" s="107" t="s">
        <v>17377</v>
      </c>
    </row>
    <row r="8479" spans="8:9" ht="15" x14ac:dyDescent="0.25">
      <c r="H8479" s="107" t="s">
        <v>12322</v>
      </c>
      <c r="I8479" s="107" t="s">
        <v>17378</v>
      </c>
    </row>
    <row r="8480" spans="8:9" ht="15" x14ac:dyDescent="0.25">
      <c r="H8480" s="107" t="s">
        <v>12323</v>
      </c>
      <c r="I8480" s="107" t="s">
        <v>17379</v>
      </c>
    </row>
    <row r="8481" spans="8:9" ht="15" x14ac:dyDescent="0.25">
      <c r="H8481" s="107" t="s">
        <v>12324</v>
      </c>
      <c r="I8481" s="107" t="s">
        <v>17199</v>
      </c>
    </row>
    <row r="8482" spans="8:9" ht="15" x14ac:dyDescent="0.25">
      <c r="H8482" s="107" t="s">
        <v>12325</v>
      </c>
      <c r="I8482" s="107" t="s">
        <v>17380</v>
      </c>
    </row>
    <row r="8483" spans="8:9" ht="15" x14ac:dyDescent="0.25">
      <c r="H8483" s="107" t="s">
        <v>12326</v>
      </c>
      <c r="I8483" s="107" t="s">
        <v>16918</v>
      </c>
    </row>
    <row r="8484" spans="8:9" ht="15" x14ac:dyDescent="0.25">
      <c r="H8484" s="107" t="s">
        <v>12327</v>
      </c>
      <c r="I8484" s="107" t="s">
        <v>17100</v>
      </c>
    </row>
    <row r="8485" spans="8:9" ht="15" x14ac:dyDescent="0.25">
      <c r="H8485" s="107" t="s">
        <v>12328</v>
      </c>
      <c r="I8485" s="107" t="s">
        <v>16927</v>
      </c>
    </row>
    <row r="8486" spans="8:9" ht="15" x14ac:dyDescent="0.25">
      <c r="H8486" s="107" t="s">
        <v>12329</v>
      </c>
      <c r="I8486" s="107" t="s">
        <v>17308</v>
      </c>
    </row>
    <row r="8487" spans="8:9" ht="15" x14ac:dyDescent="0.25">
      <c r="H8487" s="107" t="s">
        <v>12330</v>
      </c>
      <c r="I8487" s="107" t="s">
        <v>17100</v>
      </c>
    </row>
    <row r="8488" spans="8:9" ht="15" x14ac:dyDescent="0.25">
      <c r="H8488" s="107" t="s">
        <v>12331</v>
      </c>
      <c r="I8488" s="107" t="s">
        <v>17381</v>
      </c>
    </row>
    <row r="8489" spans="8:9" ht="15" x14ac:dyDescent="0.25">
      <c r="H8489" s="107" t="s">
        <v>12332</v>
      </c>
      <c r="I8489" s="107" t="s">
        <v>17317</v>
      </c>
    </row>
    <row r="8490" spans="8:9" ht="15" x14ac:dyDescent="0.25">
      <c r="H8490" s="107" t="s">
        <v>12333</v>
      </c>
      <c r="I8490" s="107" t="s">
        <v>17382</v>
      </c>
    </row>
    <row r="8491" spans="8:9" ht="15" x14ac:dyDescent="0.25">
      <c r="H8491" s="107" t="s">
        <v>12334</v>
      </c>
      <c r="I8491" s="107" t="s">
        <v>188</v>
      </c>
    </row>
    <row r="8492" spans="8:9" ht="15" x14ac:dyDescent="0.25">
      <c r="H8492" s="107" t="s">
        <v>12335</v>
      </c>
      <c r="I8492" s="107" t="s">
        <v>17363</v>
      </c>
    </row>
    <row r="8493" spans="8:9" ht="15" x14ac:dyDescent="0.25">
      <c r="H8493" s="107" t="s">
        <v>12336</v>
      </c>
      <c r="I8493" s="107" t="s">
        <v>17383</v>
      </c>
    </row>
    <row r="8494" spans="8:9" ht="15" x14ac:dyDescent="0.25">
      <c r="H8494" s="107" t="s">
        <v>12337</v>
      </c>
      <c r="I8494" s="107" t="s">
        <v>17060</v>
      </c>
    </row>
    <row r="8495" spans="8:9" ht="15" x14ac:dyDescent="0.25">
      <c r="H8495" s="107" t="s">
        <v>12338</v>
      </c>
      <c r="I8495" s="107" t="s">
        <v>17384</v>
      </c>
    </row>
    <row r="8496" spans="8:9" ht="15" x14ac:dyDescent="0.25">
      <c r="H8496" s="107" t="s">
        <v>12339</v>
      </c>
      <c r="I8496" s="107" t="s">
        <v>14433</v>
      </c>
    </row>
    <row r="8497" spans="8:9" ht="15" x14ac:dyDescent="0.25">
      <c r="H8497" s="107" t="s">
        <v>12340</v>
      </c>
      <c r="I8497" s="107" t="s">
        <v>181</v>
      </c>
    </row>
    <row r="8498" spans="8:9" ht="15" x14ac:dyDescent="0.25">
      <c r="H8498" s="107" t="s">
        <v>12341</v>
      </c>
      <c r="I8498" s="107" t="s">
        <v>14429</v>
      </c>
    </row>
    <row r="8499" spans="8:9" ht="15" x14ac:dyDescent="0.25">
      <c r="H8499" s="107" t="s">
        <v>12342</v>
      </c>
      <c r="I8499" s="107" t="s">
        <v>17036</v>
      </c>
    </row>
    <row r="8500" spans="8:9" ht="15" x14ac:dyDescent="0.25">
      <c r="H8500" s="107" t="s">
        <v>12343</v>
      </c>
      <c r="I8500" s="107" t="s">
        <v>17385</v>
      </c>
    </row>
    <row r="8501" spans="8:9" ht="15" x14ac:dyDescent="0.25">
      <c r="H8501" s="107" t="s">
        <v>12344</v>
      </c>
      <c r="I8501" s="107" t="s">
        <v>17386</v>
      </c>
    </row>
    <row r="8502" spans="8:9" ht="15" x14ac:dyDescent="0.25">
      <c r="H8502" s="107" t="s">
        <v>12345</v>
      </c>
      <c r="I8502" s="107" t="s">
        <v>188</v>
      </c>
    </row>
    <row r="8503" spans="8:9" ht="15" x14ac:dyDescent="0.25">
      <c r="H8503" s="107" t="s">
        <v>12346</v>
      </c>
      <c r="I8503" s="107" t="s">
        <v>16771</v>
      </c>
    </row>
    <row r="8504" spans="8:9" ht="15" x14ac:dyDescent="0.25">
      <c r="H8504" s="107" t="s">
        <v>12347</v>
      </c>
      <c r="I8504" s="107" t="s">
        <v>17387</v>
      </c>
    </row>
    <row r="8505" spans="8:9" ht="15" x14ac:dyDescent="0.25">
      <c r="H8505" s="107" t="s">
        <v>12348</v>
      </c>
      <c r="I8505" s="107" t="s">
        <v>16920</v>
      </c>
    </row>
    <row r="8506" spans="8:9" ht="15" x14ac:dyDescent="0.25">
      <c r="H8506" s="107" t="s">
        <v>12349</v>
      </c>
      <c r="I8506" s="107" t="s">
        <v>17388</v>
      </c>
    </row>
    <row r="8507" spans="8:9" ht="15" x14ac:dyDescent="0.25">
      <c r="H8507" s="107" t="s">
        <v>12350</v>
      </c>
      <c r="I8507" s="107" t="s">
        <v>17389</v>
      </c>
    </row>
    <row r="8508" spans="8:9" ht="15" x14ac:dyDescent="0.25">
      <c r="H8508" s="107" t="s">
        <v>12351</v>
      </c>
      <c r="I8508" s="107" t="s">
        <v>17390</v>
      </c>
    </row>
    <row r="8509" spans="8:9" ht="15" x14ac:dyDescent="0.25">
      <c r="H8509" s="107" t="s">
        <v>12352</v>
      </c>
      <c r="I8509" s="107" t="s">
        <v>16900</v>
      </c>
    </row>
    <row r="8510" spans="8:9" ht="15" x14ac:dyDescent="0.25">
      <c r="H8510" s="107" t="s">
        <v>12353</v>
      </c>
      <c r="I8510" s="107" t="s">
        <v>17391</v>
      </c>
    </row>
    <row r="8511" spans="8:9" ht="15" x14ac:dyDescent="0.25">
      <c r="H8511" s="107" t="s">
        <v>12354</v>
      </c>
      <c r="I8511" s="107" t="s">
        <v>17013</v>
      </c>
    </row>
    <row r="8512" spans="8:9" ht="15" x14ac:dyDescent="0.25">
      <c r="H8512" s="107" t="s">
        <v>12355</v>
      </c>
      <c r="I8512" s="107" t="s">
        <v>17392</v>
      </c>
    </row>
    <row r="8513" spans="8:9" ht="15" x14ac:dyDescent="0.25">
      <c r="H8513" s="107" t="s">
        <v>12356</v>
      </c>
      <c r="I8513" s="107" t="s">
        <v>17061</v>
      </c>
    </row>
    <row r="8514" spans="8:9" ht="15" x14ac:dyDescent="0.25">
      <c r="H8514" s="107" t="s">
        <v>12357</v>
      </c>
      <c r="I8514" s="107" t="s">
        <v>17030</v>
      </c>
    </row>
    <row r="8515" spans="8:9" ht="15" x14ac:dyDescent="0.25">
      <c r="H8515" s="107" t="s">
        <v>12358</v>
      </c>
      <c r="I8515" s="107" t="s">
        <v>17393</v>
      </c>
    </row>
    <row r="8516" spans="8:9" ht="15" x14ac:dyDescent="0.25">
      <c r="H8516" s="107" t="s">
        <v>12359</v>
      </c>
      <c r="I8516" s="107" t="s">
        <v>16920</v>
      </c>
    </row>
    <row r="8517" spans="8:9" ht="15" x14ac:dyDescent="0.25">
      <c r="H8517" s="107" t="s">
        <v>12360</v>
      </c>
      <c r="I8517" s="107" t="s">
        <v>17373</v>
      </c>
    </row>
    <row r="8518" spans="8:9" ht="15" x14ac:dyDescent="0.25">
      <c r="H8518" s="107" t="s">
        <v>12361</v>
      </c>
      <c r="I8518" s="107" t="s">
        <v>17394</v>
      </c>
    </row>
    <row r="8519" spans="8:9" ht="15" x14ac:dyDescent="0.25">
      <c r="H8519" s="107" t="s">
        <v>12362</v>
      </c>
      <c r="I8519" s="107" t="s">
        <v>17144</v>
      </c>
    </row>
    <row r="8520" spans="8:9" ht="15" x14ac:dyDescent="0.25">
      <c r="H8520" s="107" t="s">
        <v>12363</v>
      </c>
      <c r="I8520" s="107" t="s">
        <v>17395</v>
      </c>
    </row>
    <row r="8521" spans="8:9" ht="15" x14ac:dyDescent="0.25">
      <c r="H8521" s="107" t="s">
        <v>12364</v>
      </c>
      <c r="I8521" s="107" t="s">
        <v>17396</v>
      </c>
    </row>
    <row r="8522" spans="8:9" ht="15" x14ac:dyDescent="0.25">
      <c r="H8522" s="107" t="s">
        <v>12365</v>
      </c>
      <c r="I8522" s="107" t="s">
        <v>17203</v>
      </c>
    </row>
    <row r="8523" spans="8:9" ht="15" x14ac:dyDescent="0.25">
      <c r="H8523" s="107" t="s">
        <v>12366</v>
      </c>
      <c r="I8523" s="107" t="s">
        <v>17239</v>
      </c>
    </row>
    <row r="8524" spans="8:9" ht="15" x14ac:dyDescent="0.25">
      <c r="H8524" s="107" t="s">
        <v>12367</v>
      </c>
      <c r="I8524" s="107" t="s">
        <v>17234</v>
      </c>
    </row>
    <row r="8525" spans="8:9" ht="15" x14ac:dyDescent="0.25">
      <c r="H8525" s="107" t="s">
        <v>12368</v>
      </c>
      <c r="I8525" s="107" t="s">
        <v>17343</v>
      </c>
    </row>
    <row r="8526" spans="8:9" ht="15" x14ac:dyDescent="0.25">
      <c r="H8526" s="107" t="s">
        <v>12369</v>
      </c>
      <c r="I8526" s="107" t="s">
        <v>17152</v>
      </c>
    </row>
    <row r="8527" spans="8:9" ht="15" x14ac:dyDescent="0.25">
      <c r="H8527" s="107" t="s">
        <v>12370</v>
      </c>
      <c r="I8527" s="107" t="s">
        <v>17111</v>
      </c>
    </row>
    <row r="8528" spans="8:9" ht="15" x14ac:dyDescent="0.25">
      <c r="H8528" s="107" t="s">
        <v>12371</v>
      </c>
      <c r="I8528" s="107" t="s">
        <v>17127</v>
      </c>
    </row>
    <row r="8529" spans="8:9" ht="15" x14ac:dyDescent="0.25">
      <c r="H8529" s="107" t="s">
        <v>12372</v>
      </c>
      <c r="I8529" s="107" t="s">
        <v>17397</v>
      </c>
    </row>
    <row r="8530" spans="8:9" ht="15" x14ac:dyDescent="0.25">
      <c r="H8530" s="107" t="s">
        <v>12373</v>
      </c>
      <c r="I8530" s="107" t="s">
        <v>14429</v>
      </c>
    </row>
    <row r="8531" spans="8:9" ht="15" x14ac:dyDescent="0.25">
      <c r="H8531" s="107" t="s">
        <v>12374</v>
      </c>
      <c r="I8531" s="107" t="s">
        <v>17042</v>
      </c>
    </row>
    <row r="8532" spans="8:9" ht="15" x14ac:dyDescent="0.25">
      <c r="H8532" s="107" t="s">
        <v>12375</v>
      </c>
      <c r="I8532" s="107" t="s">
        <v>17398</v>
      </c>
    </row>
    <row r="8533" spans="8:9" ht="15" x14ac:dyDescent="0.25">
      <c r="H8533" s="107" t="s">
        <v>12376</v>
      </c>
      <c r="I8533" s="107" t="s">
        <v>17399</v>
      </c>
    </row>
    <row r="8534" spans="8:9" ht="15" x14ac:dyDescent="0.25">
      <c r="H8534" s="107" t="s">
        <v>12377</v>
      </c>
      <c r="I8534" s="107" t="s">
        <v>17400</v>
      </c>
    </row>
    <row r="8535" spans="8:9" ht="15" x14ac:dyDescent="0.25">
      <c r="H8535" s="107" t="s">
        <v>12378</v>
      </c>
      <c r="I8535" s="107" t="s">
        <v>17401</v>
      </c>
    </row>
    <row r="8536" spans="8:9" ht="15" x14ac:dyDescent="0.25">
      <c r="H8536" s="107" t="s">
        <v>12379</v>
      </c>
      <c r="I8536" s="107" t="s">
        <v>17402</v>
      </c>
    </row>
    <row r="8537" spans="8:9" ht="15" x14ac:dyDescent="0.25">
      <c r="H8537" s="107" t="s">
        <v>12380</v>
      </c>
      <c r="I8537" s="107" t="s">
        <v>17403</v>
      </c>
    </row>
    <row r="8538" spans="8:9" ht="15" x14ac:dyDescent="0.25">
      <c r="H8538" s="107" t="s">
        <v>12381</v>
      </c>
      <c r="I8538" s="107" t="s">
        <v>17404</v>
      </c>
    </row>
    <row r="8539" spans="8:9" ht="15" x14ac:dyDescent="0.25">
      <c r="H8539" s="107" t="s">
        <v>12382</v>
      </c>
      <c r="I8539" s="107" t="s">
        <v>17405</v>
      </c>
    </row>
    <row r="8540" spans="8:9" ht="15" x14ac:dyDescent="0.25">
      <c r="H8540" s="107" t="s">
        <v>12383</v>
      </c>
      <c r="I8540" s="107" t="s">
        <v>17406</v>
      </c>
    </row>
    <row r="8541" spans="8:9" ht="15" x14ac:dyDescent="0.25">
      <c r="H8541" s="107" t="s">
        <v>12384</v>
      </c>
      <c r="I8541" s="107" t="s">
        <v>17287</v>
      </c>
    </row>
    <row r="8542" spans="8:9" ht="15" x14ac:dyDescent="0.25">
      <c r="H8542" s="107" t="s">
        <v>12385</v>
      </c>
      <c r="I8542" s="107" t="s">
        <v>17407</v>
      </c>
    </row>
    <row r="8543" spans="8:9" ht="15" x14ac:dyDescent="0.25">
      <c r="H8543" s="107" t="s">
        <v>12386</v>
      </c>
      <c r="I8543" s="107" t="s">
        <v>181</v>
      </c>
    </row>
    <row r="8544" spans="8:9" ht="15" x14ac:dyDescent="0.25">
      <c r="H8544" s="107" t="s">
        <v>12387</v>
      </c>
      <c r="I8544" s="107" t="s">
        <v>17408</v>
      </c>
    </row>
    <row r="8545" spans="8:9" ht="15" x14ac:dyDescent="0.25">
      <c r="H8545" s="107" t="s">
        <v>12388</v>
      </c>
      <c r="I8545" s="107" t="s">
        <v>17409</v>
      </c>
    </row>
    <row r="8546" spans="8:9" ht="15" x14ac:dyDescent="0.25">
      <c r="H8546" s="107" t="s">
        <v>12389</v>
      </c>
      <c r="I8546" s="107" t="s">
        <v>17410</v>
      </c>
    </row>
    <row r="8547" spans="8:9" ht="15" x14ac:dyDescent="0.25">
      <c r="H8547" s="107" t="s">
        <v>12390</v>
      </c>
      <c r="I8547" s="107" t="s">
        <v>17411</v>
      </c>
    </row>
    <row r="8548" spans="8:9" ht="15" x14ac:dyDescent="0.25">
      <c r="H8548" s="107" t="s">
        <v>12391</v>
      </c>
      <c r="I8548" s="107" t="s">
        <v>17339</v>
      </c>
    </row>
    <row r="8549" spans="8:9" ht="15" x14ac:dyDescent="0.25">
      <c r="H8549" s="107" t="s">
        <v>12392</v>
      </c>
      <c r="I8549" s="107" t="s">
        <v>17308</v>
      </c>
    </row>
    <row r="8550" spans="8:9" ht="15" x14ac:dyDescent="0.25">
      <c r="H8550" s="107" t="s">
        <v>12393</v>
      </c>
      <c r="I8550" s="107" t="s">
        <v>17412</v>
      </c>
    </row>
    <row r="8551" spans="8:9" ht="15" x14ac:dyDescent="0.25">
      <c r="H8551" s="107" t="s">
        <v>12394</v>
      </c>
      <c r="I8551" s="107" t="s">
        <v>17013</v>
      </c>
    </row>
    <row r="8552" spans="8:9" ht="15" x14ac:dyDescent="0.25">
      <c r="H8552" s="107" t="s">
        <v>12395</v>
      </c>
      <c r="I8552" s="107" t="s">
        <v>17413</v>
      </c>
    </row>
    <row r="8553" spans="8:9" ht="15" x14ac:dyDescent="0.25">
      <c r="H8553" s="107" t="s">
        <v>12396</v>
      </c>
      <c r="I8553" s="107" t="s">
        <v>17414</v>
      </c>
    </row>
    <row r="8554" spans="8:9" ht="15" x14ac:dyDescent="0.25">
      <c r="H8554" s="107" t="s">
        <v>17415</v>
      </c>
      <c r="I8554" s="107" t="s">
        <v>17084</v>
      </c>
    </row>
    <row r="8555" spans="8:9" ht="15" x14ac:dyDescent="0.25">
      <c r="H8555" s="107" t="s">
        <v>12397</v>
      </c>
      <c r="I8555" s="107" t="s">
        <v>188</v>
      </c>
    </row>
    <row r="8556" spans="8:9" ht="15" x14ac:dyDescent="0.25">
      <c r="H8556" s="107" t="s">
        <v>12398</v>
      </c>
      <c r="I8556" s="107" t="s">
        <v>17416</v>
      </c>
    </row>
    <row r="8557" spans="8:9" ht="15" x14ac:dyDescent="0.25">
      <c r="H8557" s="107" t="s">
        <v>12399</v>
      </c>
      <c r="I8557" s="107" t="s">
        <v>188</v>
      </c>
    </row>
    <row r="8558" spans="8:9" ht="15" x14ac:dyDescent="0.25">
      <c r="H8558" s="107" t="s">
        <v>12400</v>
      </c>
      <c r="I8558" s="107" t="s">
        <v>17408</v>
      </c>
    </row>
    <row r="8559" spans="8:9" ht="15" x14ac:dyDescent="0.25">
      <c r="H8559" s="107" t="s">
        <v>17417</v>
      </c>
      <c r="I8559" s="107" t="s">
        <v>17418</v>
      </c>
    </row>
    <row r="8560" spans="8:9" ht="15" x14ac:dyDescent="0.25">
      <c r="H8560" s="107" t="s">
        <v>12401</v>
      </c>
      <c r="I8560" s="107" t="s">
        <v>185</v>
      </c>
    </row>
    <row r="8561" spans="8:9" ht="15" x14ac:dyDescent="0.25">
      <c r="H8561" s="107" t="s">
        <v>17419</v>
      </c>
      <c r="I8561" s="107" t="s">
        <v>17420</v>
      </c>
    </row>
    <row r="8562" spans="8:9" ht="15" x14ac:dyDescent="0.25">
      <c r="H8562" s="107" t="s">
        <v>12402</v>
      </c>
      <c r="I8562" s="107" t="s">
        <v>17421</v>
      </c>
    </row>
    <row r="8563" spans="8:9" ht="15" x14ac:dyDescent="0.25">
      <c r="H8563" s="107" t="s">
        <v>12403</v>
      </c>
      <c r="I8563" s="107" t="s">
        <v>17422</v>
      </c>
    </row>
    <row r="8564" spans="8:9" ht="15" x14ac:dyDescent="0.25">
      <c r="H8564" s="107" t="s">
        <v>12404</v>
      </c>
      <c r="I8564" s="107" t="s">
        <v>17423</v>
      </c>
    </row>
    <row r="8565" spans="8:9" ht="15" x14ac:dyDescent="0.25">
      <c r="H8565" s="107" t="s">
        <v>12405</v>
      </c>
      <c r="I8565" s="107" t="s">
        <v>17424</v>
      </c>
    </row>
    <row r="8566" spans="8:9" ht="15" x14ac:dyDescent="0.25">
      <c r="H8566" s="107" t="s">
        <v>17425</v>
      </c>
      <c r="I8566" s="107" t="s">
        <v>17426</v>
      </c>
    </row>
    <row r="8567" spans="8:9" ht="15" x14ac:dyDescent="0.25">
      <c r="H8567" s="107" t="s">
        <v>12406</v>
      </c>
      <c r="I8567" s="107" t="s">
        <v>17427</v>
      </c>
    </row>
    <row r="8568" spans="8:9" ht="15" x14ac:dyDescent="0.25">
      <c r="H8568" s="107" t="s">
        <v>12407</v>
      </c>
      <c r="I8568" s="107" t="s">
        <v>17428</v>
      </c>
    </row>
    <row r="8569" spans="8:9" ht="15" x14ac:dyDescent="0.25">
      <c r="H8569" s="107" t="s">
        <v>12408</v>
      </c>
      <c r="I8569" s="107" t="s">
        <v>17428</v>
      </c>
    </row>
    <row r="8570" spans="8:9" ht="15" x14ac:dyDescent="0.25">
      <c r="H8570" s="107" t="s">
        <v>12409</v>
      </c>
      <c r="I8570" s="107" t="s">
        <v>16917</v>
      </c>
    </row>
    <row r="8571" spans="8:9" ht="15" x14ac:dyDescent="0.25">
      <c r="H8571" s="107" t="s">
        <v>17429</v>
      </c>
      <c r="I8571" s="107" t="s">
        <v>17430</v>
      </c>
    </row>
    <row r="8572" spans="8:9" ht="15" x14ac:dyDescent="0.25">
      <c r="H8572" s="107" t="s">
        <v>17431</v>
      </c>
      <c r="I8572" s="107" t="s">
        <v>17432</v>
      </c>
    </row>
    <row r="8573" spans="8:9" ht="15" x14ac:dyDescent="0.25">
      <c r="H8573" s="107" t="s">
        <v>17433</v>
      </c>
      <c r="I8573" s="107" t="s">
        <v>17308</v>
      </c>
    </row>
    <row r="8574" spans="8:9" ht="15" x14ac:dyDescent="0.25">
      <c r="H8574" s="107" t="s">
        <v>17434</v>
      </c>
      <c r="I8574" s="107" t="s">
        <v>17435</v>
      </c>
    </row>
    <row r="8575" spans="8:9" ht="15" x14ac:dyDescent="0.25">
      <c r="H8575" s="107" t="s">
        <v>17436</v>
      </c>
      <c r="I8575" s="107" t="s">
        <v>17437</v>
      </c>
    </row>
    <row r="8576" spans="8:9" ht="15" x14ac:dyDescent="0.25">
      <c r="H8576" s="107" t="s">
        <v>17438</v>
      </c>
      <c r="I8576" s="107" t="s">
        <v>17439</v>
      </c>
    </row>
    <row r="8577" spans="8:9" ht="15" x14ac:dyDescent="0.25">
      <c r="H8577" s="107" t="s">
        <v>17440</v>
      </c>
      <c r="I8577" s="107" t="s">
        <v>17238</v>
      </c>
    </row>
    <row r="8578" spans="8:9" ht="15" x14ac:dyDescent="0.25">
      <c r="H8578" s="107" t="s">
        <v>17441</v>
      </c>
      <c r="I8578" s="107" t="s">
        <v>17442</v>
      </c>
    </row>
    <row r="8579" spans="8:9" ht="15" x14ac:dyDescent="0.25">
      <c r="H8579" s="107" t="s">
        <v>17443</v>
      </c>
      <c r="I8579" s="107" t="s">
        <v>14438</v>
      </c>
    </row>
    <row r="8580" spans="8:9" ht="15" x14ac:dyDescent="0.25">
      <c r="H8580" s="107" t="s">
        <v>17444</v>
      </c>
      <c r="I8580" s="107" t="s">
        <v>17408</v>
      </c>
    </row>
    <row r="8581" spans="8:9" ht="15" x14ac:dyDescent="0.25">
      <c r="H8581" s="107" t="s">
        <v>17445</v>
      </c>
      <c r="I8581" s="107" t="s">
        <v>17446</v>
      </c>
    </row>
    <row r="8582" spans="8:9" ht="15" x14ac:dyDescent="0.25">
      <c r="H8582" s="107" t="s">
        <v>17447</v>
      </c>
      <c r="I8582" s="107" t="s">
        <v>17448</v>
      </c>
    </row>
    <row r="8583" spans="8:9" ht="15" x14ac:dyDescent="0.25">
      <c r="H8583" s="107" t="s">
        <v>17449</v>
      </c>
      <c r="I8583" s="107" t="s">
        <v>17450</v>
      </c>
    </row>
    <row r="8584" spans="8:9" ht="15" x14ac:dyDescent="0.25">
      <c r="H8584" s="107" t="s">
        <v>17451</v>
      </c>
      <c r="I8584" s="107" t="s">
        <v>17018</v>
      </c>
    </row>
    <row r="8585" spans="8:9" ht="15" x14ac:dyDescent="0.25">
      <c r="H8585" s="107" t="s">
        <v>17452</v>
      </c>
      <c r="I8585" s="107" t="s">
        <v>17030</v>
      </c>
    </row>
    <row r="8586" spans="8:9" ht="15" x14ac:dyDescent="0.25">
      <c r="H8586" s="107" t="s">
        <v>17453</v>
      </c>
      <c r="I8586" s="107" t="s">
        <v>17063</v>
      </c>
    </row>
    <row r="8587" spans="8:9" ht="15" x14ac:dyDescent="0.25">
      <c r="H8587" s="107" t="s">
        <v>17454</v>
      </c>
      <c r="I8587" s="107" t="s">
        <v>17060</v>
      </c>
    </row>
    <row r="8588" spans="8:9" ht="15" x14ac:dyDescent="0.25">
      <c r="H8588" s="107" t="s">
        <v>17455</v>
      </c>
      <c r="I8588" s="107" t="s">
        <v>17456</v>
      </c>
    </row>
    <row r="8589" spans="8:9" ht="15" x14ac:dyDescent="0.25">
      <c r="H8589" s="107" t="s">
        <v>17457</v>
      </c>
      <c r="I8589" s="107" t="s">
        <v>171</v>
      </c>
    </row>
    <row r="8590" spans="8:9" ht="15" x14ac:dyDescent="0.25">
      <c r="H8590" s="107" t="s">
        <v>17458</v>
      </c>
      <c r="I8590" s="107" t="s">
        <v>17459</v>
      </c>
    </row>
    <row r="8591" spans="8:9" ht="15" x14ac:dyDescent="0.25">
      <c r="H8591" s="107" t="s">
        <v>17460</v>
      </c>
      <c r="I8591" s="107" t="s">
        <v>17461</v>
      </c>
    </row>
    <row r="8592" spans="8:9" ht="15" x14ac:dyDescent="0.25">
      <c r="H8592" s="107" t="s">
        <v>17462</v>
      </c>
      <c r="I8592" s="107" t="s">
        <v>17463</v>
      </c>
    </row>
    <row r="8593" spans="8:9" ht="15" x14ac:dyDescent="0.25">
      <c r="H8593" s="107" t="s">
        <v>17464</v>
      </c>
      <c r="I8593" s="107" t="s">
        <v>16971</v>
      </c>
    </row>
    <row r="8594" spans="8:9" ht="15" x14ac:dyDescent="0.25">
      <c r="H8594" s="107" t="s">
        <v>17465</v>
      </c>
      <c r="I8594" s="107" t="s">
        <v>17084</v>
      </c>
    </row>
    <row r="8595" spans="8:9" ht="15" x14ac:dyDescent="0.25">
      <c r="H8595" s="107" t="s">
        <v>17466</v>
      </c>
      <c r="I8595" s="107" t="s">
        <v>17467</v>
      </c>
    </row>
    <row r="8596" spans="8:9" ht="15" x14ac:dyDescent="0.25">
      <c r="H8596" s="107" t="s">
        <v>17468</v>
      </c>
      <c r="I8596" s="107" t="s">
        <v>16971</v>
      </c>
    </row>
    <row r="8597" spans="8:9" ht="15" x14ac:dyDescent="0.25">
      <c r="H8597" s="107" t="s">
        <v>17469</v>
      </c>
      <c r="I8597" s="107" t="s">
        <v>17013</v>
      </c>
    </row>
    <row r="8598" spans="8:9" ht="15" x14ac:dyDescent="0.25">
      <c r="H8598" s="107" t="s">
        <v>17470</v>
      </c>
      <c r="I8598" s="107" t="s">
        <v>17471</v>
      </c>
    </row>
    <row r="8599" spans="8:9" ht="15" x14ac:dyDescent="0.25">
      <c r="H8599" s="107" t="s">
        <v>17472</v>
      </c>
      <c r="I8599" s="107" t="s">
        <v>188</v>
      </c>
    </row>
    <row r="8600" spans="8:9" ht="15" x14ac:dyDescent="0.25">
      <c r="H8600" s="107" t="s">
        <v>17473</v>
      </c>
      <c r="I8600" s="107" t="s">
        <v>17474</v>
      </c>
    </row>
    <row r="8601" spans="8:9" ht="15" x14ac:dyDescent="0.25">
      <c r="H8601" s="107" t="s">
        <v>17475</v>
      </c>
      <c r="I8601" s="107" t="s">
        <v>17476</v>
      </c>
    </row>
    <row r="8602" spans="8:9" ht="15" x14ac:dyDescent="0.25">
      <c r="H8602" s="107" t="s">
        <v>17477</v>
      </c>
      <c r="I8602" s="107" t="s">
        <v>17478</v>
      </c>
    </row>
    <row r="8603" spans="8:9" ht="15" x14ac:dyDescent="0.25">
      <c r="H8603" s="107" t="s">
        <v>17479</v>
      </c>
      <c r="I8603" s="107" t="s">
        <v>17480</v>
      </c>
    </row>
    <row r="8604" spans="8:9" ht="15" x14ac:dyDescent="0.25">
      <c r="H8604" s="107" t="s">
        <v>17481</v>
      </c>
      <c r="I8604" s="107" t="s">
        <v>17480</v>
      </c>
    </row>
    <row r="8605" spans="8:9" ht="15" x14ac:dyDescent="0.25">
      <c r="H8605" s="107" t="s">
        <v>17482</v>
      </c>
      <c r="I8605" s="107" t="s">
        <v>17483</v>
      </c>
    </row>
    <row r="8606" spans="8:9" ht="15" x14ac:dyDescent="0.25">
      <c r="H8606" s="107" t="s">
        <v>17484</v>
      </c>
      <c r="I8606" s="107" t="s">
        <v>17265</v>
      </c>
    </row>
    <row r="8607" spans="8:9" ht="15" x14ac:dyDescent="0.25">
      <c r="H8607" s="107" t="s">
        <v>17485</v>
      </c>
      <c r="I8607" s="107" t="s">
        <v>17486</v>
      </c>
    </row>
    <row r="8608" spans="8:9" ht="15" x14ac:dyDescent="0.25">
      <c r="H8608" s="107" t="s">
        <v>17487</v>
      </c>
      <c r="I8608" s="107" t="s">
        <v>17488</v>
      </c>
    </row>
    <row r="8609" spans="8:9" ht="15" x14ac:dyDescent="0.25">
      <c r="H8609" s="107" t="s">
        <v>17489</v>
      </c>
      <c r="I8609" s="107" t="s">
        <v>188</v>
      </c>
    </row>
    <row r="8610" spans="8:9" ht="15" x14ac:dyDescent="0.25">
      <c r="H8610" s="107" t="s">
        <v>17490</v>
      </c>
      <c r="I8610" s="107" t="s">
        <v>17239</v>
      </c>
    </row>
    <row r="8611" spans="8:9" ht="15" x14ac:dyDescent="0.25">
      <c r="H8611" s="107" t="s">
        <v>17491</v>
      </c>
      <c r="I8611" s="107" t="s">
        <v>17492</v>
      </c>
    </row>
    <row r="8612" spans="8:9" ht="15" x14ac:dyDescent="0.25">
      <c r="H8612" s="107" t="s">
        <v>17493</v>
      </c>
      <c r="I8612" s="107" t="s">
        <v>17494</v>
      </c>
    </row>
    <row r="8613" spans="8:9" ht="15" x14ac:dyDescent="0.25">
      <c r="H8613" s="107" t="s">
        <v>17495</v>
      </c>
      <c r="I8613" s="107" t="s">
        <v>17084</v>
      </c>
    </row>
    <row r="8614" spans="8:9" ht="15" x14ac:dyDescent="0.25">
      <c r="H8614" s="107" t="s">
        <v>17496</v>
      </c>
      <c r="I8614" s="107" t="s">
        <v>17497</v>
      </c>
    </row>
    <row r="8615" spans="8:9" ht="15" x14ac:dyDescent="0.25">
      <c r="H8615" s="107" t="s">
        <v>17498</v>
      </c>
      <c r="I8615" s="107" t="s">
        <v>17499</v>
      </c>
    </row>
    <row r="8616" spans="8:9" ht="15" x14ac:dyDescent="0.25">
      <c r="H8616" s="107" t="s">
        <v>17500</v>
      </c>
      <c r="I8616" s="107" t="s">
        <v>17501</v>
      </c>
    </row>
    <row r="8617" spans="8:9" ht="15" x14ac:dyDescent="0.25">
      <c r="H8617" s="107" t="s">
        <v>17502</v>
      </c>
      <c r="I8617" s="107" t="s">
        <v>17134</v>
      </c>
    </row>
    <row r="8618" spans="8:9" ht="15" x14ac:dyDescent="0.25">
      <c r="H8618" s="107" t="s">
        <v>17503</v>
      </c>
      <c r="I8618" s="107" t="s">
        <v>16927</v>
      </c>
    </row>
    <row r="8619" spans="8:9" ht="15" x14ac:dyDescent="0.25">
      <c r="H8619" s="107" t="s">
        <v>17504</v>
      </c>
      <c r="I8619" s="107" t="s">
        <v>17390</v>
      </c>
    </row>
    <row r="8620" spans="8:9" ht="15" x14ac:dyDescent="0.25">
      <c r="H8620" s="107" t="s">
        <v>17505</v>
      </c>
      <c r="I8620" s="107" t="s">
        <v>17506</v>
      </c>
    </row>
    <row r="8621" spans="8:9" ht="15" x14ac:dyDescent="0.25">
      <c r="H8621" s="107" t="s">
        <v>17507</v>
      </c>
      <c r="I8621" s="107" t="s">
        <v>17243</v>
      </c>
    </row>
    <row r="8622" spans="8:9" ht="15" x14ac:dyDescent="0.25">
      <c r="H8622" s="107" t="s">
        <v>17508</v>
      </c>
      <c r="I8622" s="107" t="s">
        <v>17243</v>
      </c>
    </row>
    <row r="8623" spans="8:9" ht="15" x14ac:dyDescent="0.25">
      <c r="H8623" s="107" t="s">
        <v>17509</v>
      </c>
      <c r="I8623" s="107" t="s">
        <v>17084</v>
      </c>
    </row>
    <row r="8624" spans="8:9" ht="15" x14ac:dyDescent="0.25">
      <c r="H8624" s="107" t="s">
        <v>17510</v>
      </c>
      <c r="I8624" s="107" t="s">
        <v>17126</v>
      </c>
    </row>
    <row r="8625" spans="8:9" ht="15" x14ac:dyDescent="0.25">
      <c r="H8625" s="107" t="s">
        <v>17511</v>
      </c>
      <c r="I8625" s="107" t="s">
        <v>17512</v>
      </c>
    </row>
    <row r="8626" spans="8:9" ht="15" x14ac:dyDescent="0.25">
      <c r="H8626" s="107" t="s">
        <v>17513</v>
      </c>
      <c r="I8626" s="107" t="s">
        <v>16910</v>
      </c>
    </row>
    <row r="8627" spans="8:9" ht="15" x14ac:dyDescent="0.25">
      <c r="H8627" s="107" t="s">
        <v>17514</v>
      </c>
      <c r="I8627" s="107" t="s">
        <v>188</v>
      </c>
    </row>
    <row r="8628" spans="8:9" ht="15" x14ac:dyDescent="0.25">
      <c r="H8628" s="107" t="s">
        <v>17515</v>
      </c>
      <c r="I8628" s="107" t="s">
        <v>17174</v>
      </c>
    </row>
    <row r="8629" spans="8:9" ht="15" x14ac:dyDescent="0.25">
      <c r="H8629" s="107" t="s">
        <v>17516</v>
      </c>
      <c r="I8629" s="107" t="s">
        <v>17517</v>
      </c>
    </row>
    <row r="8630" spans="8:9" ht="15" x14ac:dyDescent="0.25">
      <c r="H8630" s="107" t="s">
        <v>23360</v>
      </c>
      <c r="I8630" s="107" t="s">
        <v>16910</v>
      </c>
    </row>
    <row r="8631" spans="8:9" ht="15" x14ac:dyDescent="0.25">
      <c r="H8631" s="107" t="s">
        <v>17518</v>
      </c>
      <c r="I8631" s="107" t="s">
        <v>16917</v>
      </c>
    </row>
    <row r="8632" spans="8:9" ht="15" x14ac:dyDescent="0.25">
      <c r="H8632" s="107" t="s">
        <v>17519</v>
      </c>
      <c r="I8632" s="107" t="s">
        <v>17339</v>
      </c>
    </row>
    <row r="8633" spans="8:9" ht="15" x14ac:dyDescent="0.25">
      <c r="H8633" s="107" t="s">
        <v>17520</v>
      </c>
      <c r="I8633" s="107" t="s">
        <v>17203</v>
      </c>
    </row>
    <row r="8634" spans="8:9" ht="15" x14ac:dyDescent="0.25">
      <c r="H8634" s="107" t="s">
        <v>17521</v>
      </c>
      <c r="I8634" s="107" t="s">
        <v>17522</v>
      </c>
    </row>
    <row r="8635" spans="8:9" ht="15" x14ac:dyDescent="0.25">
      <c r="H8635" s="107" t="s">
        <v>17523</v>
      </c>
      <c r="I8635" s="107" t="s">
        <v>17203</v>
      </c>
    </row>
    <row r="8636" spans="8:9" ht="15" x14ac:dyDescent="0.25">
      <c r="H8636" s="107" t="s">
        <v>17524</v>
      </c>
      <c r="I8636" s="107" t="s">
        <v>16931</v>
      </c>
    </row>
    <row r="8637" spans="8:9" ht="15" x14ac:dyDescent="0.25">
      <c r="H8637" s="107" t="s">
        <v>17525</v>
      </c>
      <c r="I8637" s="107" t="s">
        <v>17343</v>
      </c>
    </row>
    <row r="8638" spans="8:9" ht="15" x14ac:dyDescent="0.25">
      <c r="H8638" s="107" t="s">
        <v>17526</v>
      </c>
      <c r="I8638" s="107" t="s">
        <v>17527</v>
      </c>
    </row>
    <row r="8639" spans="8:9" ht="15" x14ac:dyDescent="0.25">
      <c r="H8639" s="107" t="s">
        <v>17528</v>
      </c>
      <c r="I8639" s="107" t="s">
        <v>17501</v>
      </c>
    </row>
    <row r="8640" spans="8:9" ht="15" x14ac:dyDescent="0.25">
      <c r="H8640" s="107" t="s">
        <v>17529</v>
      </c>
      <c r="I8640" s="107" t="s">
        <v>17530</v>
      </c>
    </row>
    <row r="8641" spans="8:9" ht="15" x14ac:dyDescent="0.25">
      <c r="H8641" s="107" t="s">
        <v>17531</v>
      </c>
      <c r="I8641" s="107" t="s">
        <v>17532</v>
      </c>
    </row>
    <row r="8642" spans="8:9" ht="15" x14ac:dyDescent="0.25">
      <c r="H8642" s="107" t="s">
        <v>17533</v>
      </c>
      <c r="I8642" s="107" t="s">
        <v>17476</v>
      </c>
    </row>
    <row r="8643" spans="8:9" ht="15" x14ac:dyDescent="0.25">
      <c r="H8643" s="107" t="s">
        <v>17534</v>
      </c>
      <c r="I8643" s="107" t="s">
        <v>17535</v>
      </c>
    </row>
    <row r="8644" spans="8:9" ht="15" x14ac:dyDescent="0.25">
      <c r="H8644" s="107" t="s">
        <v>17536</v>
      </c>
      <c r="I8644" s="107" t="s">
        <v>17446</v>
      </c>
    </row>
    <row r="8645" spans="8:9" ht="15" x14ac:dyDescent="0.25">
      <c r="H8645" s="107" t="s">
        <v>23361</v>
      </c>
      <c r="I8645" s="107" t="s">
        <v>23362</v>
      </c>
    </row>
    <row r="8646" spans="8:9" ht="15" x14ac:dyDescent="0.25">
      <c r="H8646" s="107" t="s">
        <v>17537</v>
      </c>
      <c r="I8646" s="107" t="s">
        <v>17067</v>
      </c>
    </row>
    <row r="8647" spans="8:9" ht="15" x14ac:dyDescent="0.25">
      <c r="H8647" s="107" t="s">
        <v>17538</v>
      </c>
      <c r="I8647" s="107" t="s">
        <v>17539</v>
      </c>
    </row>
    <row r="8648" spans="8:9" ht="15" x14ac:dyDescent="0.25">
      <c r="H8648" s="107" t="s">
        <v>17540</v>
      </c>
      <c r="I8648" s="107" t="s">
        <v>17084</v>
      </c>
    </row>
    <row r="8649" spans="8:9" ht="15" x14ac:dyDescent="0.25">
      <c r="H8649" s="107" t="s">
        <v>17541</v>
      </c>
      <c r="I8649" s="107" t="s">
        <v>17084</v>
      </c>
    </row>
    <row r="8650" spans="8:9" ht="15" x14ac:dyDescent="0.25">
      <c r="H8650" s="107" t="s">
        <v>17542</v>
      </c>
      <c r="I8650" s="107" t="s">
        <v>16922</v>
      </c>
    </row>
    <row r="8651" spans="8:9" ht="15" x14ac:dyDescent="0.25">
      <c r="H8651" s="107" t="s">
        <v>17543</v>
      </c>
      <c r="I8651" s="107" t="s">
        <v>17063</v>
      </c>
    </row>
    <row r="8652" spans="8:9" ht="15" x14ac:dyDescent="0.25">
      <c r="H8652" s="107" t="s">
        <v>17544</v>
      </c>
      <c r="I8652" s="107" t="s">
        <v>17545</v>
      </c>
    </row>
    <row r="8653" spans="8:9" ht="15" x14ac:dyDescent="0.25">
      <c r="H8653" s="107" t="s">
        <v>17546</v>
      </c>
      <c r="I8653" s="107" t="s">
        <v>17084</v>
      </c>
    </row>
    <row r="8654" spans="8:9" ht="15" x14ac:dyDescent="0.25">
      <c r="H8654" s="107" t="s">
        <v>17547</v>
      </c>
      <c r="I8654" s="107" t="s">
        <v>16918</v>
      </c>
    </row>
    <row r="8655" spans="8:9" ht="15" x14ac:dyDescent="0.25">
      <c r="H8655" s="107" t="s">
        <v>17548</v>
      </c>
      <c r="I8655" s="107" t="s">
        <v>17549</v>
      </c>
    </row>
    <row r="8656" spans="8:9" ht="15" x14ac:dyDescent="0.25">
      <c r="H8656" s="107" t="s">
        <v>17550</v>
      </c>
      <c r="I8656" s="107" t="s">
        <v>17476</v>
      </c>
    </row>
    <row r="8657" spans="8:9" ht="15" x14ac:dyDescent="0.25">
      <c r="H8657" s="107" t="s">
        <v>17551</v>
      </c>
      <c r="I8657" s="107" t="s">
        <v>17552</v>
      </c>
    </row>
    <row r="8658" spans="8:9" ht="15" x14ac:dyDescent="0.25">
      <c r="H8658" s="107" t="s">
        <v>17553</v>
      </c>
      <c r="I8658" s="107" t="s">
        <v>17187</v>
      </c>
    </row>
    <row r="8659" spans="8:9" ht="15" x14ac:dyDescent="0.25">
      <c r="H8659" s="107" t="s">
        <v>17554</v>
      </c>
      <c r="I8659" s="107" t="s">
        <v>17288</v>
      </c>
    </row>
    <row r="8660" spans="8:9" ht="15" x14ac:dyDescent="0.25">
      <c r="H8660" s="107" t="s">
        <v>17555</v>
      </c>
      <c r="I8660" s="107" t="s">
        <v>17556</v>
      </c>
    </row>
    <row r="8661" spans="8:9" ht="15" x14ac:dyDescent="0.25">
      <c r="H8661" s="107" t="s">
        <v>17557</v>
      </c>
      <c r="I8661" s="107" t="s">
        <v>17558</v>
      </c>
    </row>
    <row r="8662" spans="8:9" ht="15" x14ac:dyDescent="0.25">
      <c r="H8662" s="107" t="s">
        <v>17559</v>
      </c>
      <c r="I8662" s="107" t="s">
        <v>17237</v>
      </c>
    </row>
    <row r="8663" spans="8:9" ht="15" x14ac:dyDescent="0.25">
      <c r="H8663" s="107" t="s">
        <v>17560</v>
      </c>
      <c r="I8663" s="107" t="s">
        <v>17561</v>
      </c>
    </row>
    <row r="8664" spans="8:9" ht="15" x14ac:dyDescent="0.25">
      <c r="H8664" s="107" t="s">
        <v>17562</v>
      </c>
      <c r="I8664" s="107" t="s">
        <v>17122</v>
      </c>
    </row>
    <row r="8665" spans="8:9" ht="15" x14ac:dyDescent="0.25">
      <c r="H8665" s="107" t="s">
        <v>17563</v>
      </c>
      <c r="I8665" s="107" t="s">
        <v>170</v>
      </c>
    </row>
    <row r="8666" spans="8:9" ht="15" x14ac:dyDescent="0.25">
      <c r="H8666" s="107" t="s">
        <v>17564</v>
      </c>
      <c r="I8666" s="107" t="s">
        <v>17565</v>
      </c>
    </row>
    <row r="8667" spans="8:9" ht="15" x14ac:dyDescent="0.25">
      <c r="H8667" s="107" t="s">
        <v>17566</v>
      </c>
      <c r="I8667" s="107" t="s">
        <v>17567</v>
      </c>
    </row>
    <row r="8668" spans="8:9" ht="15" x14ac:dyDescent="0.25">
      <c r="H8668" s="107" t="s">
        <v>23363</v>
      </c>
      <c r="I8668" s="107" t="s">
        <v>17349</v>
      </c>
    </row>
    <row r="8669" spans="8:9" ht="15" x14ac:dyDescent="0.25">
      <c r="H8669" s="107" t="s">
        <v>17568</v>
      </c>
      <c r="I8669" s="107" t="s">
        <v>17077</v>
      </c>
    </row>
    <row r="8670" spans="8:9" ht="15" x14ac:dyDescent="0.25">
      <c r="H8670" s="107" t="s">
        <v>17569</v>
      </c>
      <c r="I8670" s="107" t="s">
        <v>17570</v>
      </c>
    </row>
    <row r="8671" spans="8:9" ht="15" x14ac:dyDescent="0.25">
      <c r="H8671" s="107" t="s">
        <v>17571</v>
      </c>
      <c r="I8671" s="107" t="s">
        <v>17572</v>
      </c>
    </row>
    <row r="8672" spans="8:9" ht="15" x14ac:dyDescent="0.25">
      <c r="H8672" s="107" t="s">
        <v>17573</v>
      </c>
      <c r="I8672" s="107" t="s">
        <v>17456</v>
      </c>
    </row>
    <row r="8673" spans="8:9" ht="15" x14ac:dyDescent="0.25">
      <c r="H8673" s="107" t="s">
        <v>17574</v>
      </c>
      <c r="I8673" s="107" t="s">
        <v>17575</v>
      </c>
    </row>
    <row r="8674" spans="8:9" ht="15" x14ac:dyDescent="0.25">
      <c r="H8674" s="107" t="s">
        <v>17576</v>
      </c>
      <c r="I8674" s="107" t="s">
        <v>17577</v>
      </c>
    </row>
    <row r="8675" spans="8:9" ht="15" x14ac:dyDescent="0.25">
      <c r="H8675" s="107" t="s">
        <v>17578</v>
      </c>
      <c r="I8675" s="107" t="s">
        <v>17408</v>
      </c>
    </row>
    <row r="8676" spans="8:9" ht="15" x14ac:dyDescent="0.25">
      <c r="H8676" s="107" t="s">
        <v>23364</v>
      </c>
      <c r="I8676" s="107" t="s">
        <v>18814</v>
      </c>
    </row>
    <row r="8677" spans="8:9" ht="15" x14ac:dyDescent="0.25">
      <c r="H8677" s="107" t="s">
        <v>23365</v>
      </c>
      <c r="I8677" s="107" t="s">
        <v>23366</v>
      </c>
    </row>
    <row r="8678" spans="8:9" ht="15" x14ac:dyDescent="0.25">
      <c r="H8678" s="107" t="s">
        <v>23367</v>
      </c>
      <c r="I8678" s="107" t="s">
        <v>17223</v>
      </c>
    </row>
    <row r="8679" spans="8:9" ht="15" x14ac:dyDescent="0.25">
      <c r="H8679" s="107" t="s">
        <v>23368</v>
      </c>
      <c r="I8679" s="107" t="s">
        <v>17203</v>
      </c>
    </row>
    <row r="8680" spans="8:9" ht="15" x14ac:dyDescent="0.25">
      <c r="H8680" s="107" t="s">
        <v>23369</v>
      </c>
      <c r="I8680" s="107" t="s">
        <v>17237</v>
      </c>
    </row>
    <row r="8681" spans="8:9" ht="15" x14ac:dyDescent="0.25">
      <c r="H8681" s="107" t="s">
        <v>23370</v>
      </c>
      <c r="I8681" s="107" t="s">
        <v>17339</v>
      </c>
    </row>
    <row r="8682" spans="8:9" ht="15" x14ac:dyDescent="0.25">
      <c r="H8682" s="107" t="s">
        <v>23371</v>
      </c>
      <c r="I8682" s="107" t="s">
        <v>17328</v>
      </c>
    </row>
    <row r="8683" spans="8:9" ht="15" x14ac:dyDescent="0.25">
      <c r="H8683" s="107" t="s">
        <v>23372</v>
      </c>
      <c r="I8683" s="107" t="s">
        <v>23373</v>
      </c>
    </row>
    <row r="8684" spans="8:9" ht="15" x14ac:dyDescent="0.25">
      <c r="H8684" s="107" t="s">
        <v>23374</v>
      </c>
      <c r="I8684" s="107" t="s">
        <v>23375</v>
      </c>
    </row>
    <row r="8685" spans="8:9" ht="15" x14ac:dyDescent="0.25">
      <c r="H8685" s="107" t="s">
        <v>23376</v>
      </c>
      <c r="I8685" s="107" t="s">
        <v>17904</v>
      </c>
    </row>
    <row r="8686" spans="8:9" ht="15" x14ac:dyDescent="0.25">
      <c r="H8686" s="107" t="s">
        <v>23377</v>
      </c>
      <c r="I8686" s="107" t="s">
        <v>17203</v>
      </c>
    </row>
    <row r="8687" spans="8:9" ht="15" x14ac:dyDescent="0.25">
      <c r="H8687" s="107" t="s">
        <v>23378</v>
      </c>
      <c r="I8687" s="107" t="s">
        <v>23379</v>
      </c>
    </row>
    <row r="8688" spans="8:9" ht="15" x14ac:dyDescent="0.25">
      <c r="H8688" s="107" t="s">
        <v>23380</v>
      </c>
      <c r="I8688" s="107" t="s">
        <v>23381</v>
      </c>
    </row>
    <row r="8689" spans="8:9" ht="15" x14ac:dyDescent="0.25">
      <c r="H8689" s="107" t="s">
        <v>23382</v>
      </c>
      <c r="I8689" s="107" t="s">
        <v>17357</v>
      </c>
    </row>
    <row r="8690" spans="8:9" ht="15" x14ac:dyDescent="0.25">
      <c r="H8690" s="107" t="s">
        <v>23383</v>
      </c>
      <c r="I8690" s="107" t="s">
        <v>17904</v>
      </c>
    </row>
    <row r="8691" spans="8:9" ht="15" x14ac:dyDescent="0.25">
      <c r="H8691" s="107" t="s">
        <v>23384</v>
      </c>
      <c r="I8691" s="107" t="s">
        <v>23373</v>
      </c>
    </row>
    <row r="8692" spans="8:9" ht="15" x14ac:dyDescent="0.25">
      <c r="H8692" s="107" t="s">
        <v>23385</v>
      </c>
      <c r="I8692" s="107" t="s">
        <v>17579</v>
      </c>
    </row>
    <row r="8693" spans="8:9" ht="15" x14ac:dyDescent="0.25">
      <c r="H8693" s="107" t="s">
        <v>23386</v>
      </c>
      <c r="I8693" s="107" t="s">
        <v>18850</v>
      </c>
    </row>
    <row r="8694" spans="8:9" ht="15" x14ac:dyDescent="0.25">
      <c r="H8694" s="107" t="s">
        <v>23387</v>
      </c>
      <c r="I8694" s="107" t="s">
        <v>23388</v>
      </c>
    </row>
    <row r="8695" spans="8:9" ht="15" x14ac:dyDescent="0.25">
      <c r="H8695" s="107" t="s">
        <v>23389</v>
      </c>
      <c r="I8695" s="107" t="s">
        <v>17063</v>
      </c>
    </row>
    <row r="8696" spans="8:9" ht="15" x14ac:dyDescent="0.25">
      <c r="H8696" s="107" t="s">
        <v>23390</v>
      </c>
      <c r="I8696" s="107" t="s">
        <v>23391</v>
      </c>
    </row>
    <row r="8697" spans="8:9" ht="15" x14ac:dyDescent="0.25">
      <c r="H8697" s="107" t="s">
        <v>23392</v>
      </c>
      <c r="I8697" s="107" t="s">
        <v>23393</v>
      </c>
    </row>
    <row r="8698" spans="8:9" ht="15" x14ac:dyDescent="0.25">
      <c r="H8698" s="107" t="s">
        <v>23394</v>
      </c>
      <c r="I8698" s="107" t="s">
        <v>18816</v>
      </c>
    </row>
    <row r="8699" spans="8:9" ht="15" x14ac:dyDescent="0.25">
      <c r="H8699" s="107" t="s">
        <v>23395</v>
      </c>
      <c r="I8699" s="107" t="s">
        <v>23396</v>
      </c>
    </row>
    <row r="8700" spans="8:9" ht="15" x14ac:dyDescent="0.25">
      <c r="H8700" s="107" t="s">
        <v>23397</v>
      </c>
      <c r="I8700" s="107" t="s">
        <v>23398</v>
      </c>
    </row>
    <row r="8701" spans="8:9" ht="15" x14ac:dyDescent="0.25">
      <c r="H8701" s="107" t="s">
        <v>23399</v>
      </c>
      <c r="I8701" s="107" t="s">
        <v>170</v>
      </c>
    </row>
    <row r="8702" spans="8:9" ht="15" x14ac:dyDescent="0.25">
      <c r="H8702" s="107" t="s">
        <v>23400</v>
      </c>
      <c r="I8702" s="107" t="s">
        <v>23401</v>
      </c>
    </row>
    <row r="8703" spans="8:9" ht="15" x14ac:dyDescent="0.25">
      <c r="H8703" s="107" t="s">
        <v>23402</v>
      </c>
      <c r="I8703" s="107" t="s">
        <v>17619</v>
      </c>
    </row>
    <row r="8704" spans="8:9" ht="15" x14ac:dyDescent="0.25">
      <c r="H8704" s="107" t="s">
        <v>23403</v>
      </c>
      <c r="I8704" s="107" t="s">
        <v>18614</v>
      </c>
    </row>
    <row r="8705" spans="8:9" ht="15" x14ac:dyDescent="0.25">
      <c r="H8705" s="107" t="s">
        <v>24450</v>
      </c>
      <c r="I8705" s="107" t="s">
        <v>17565</v>
      </c>
    </row>
    <row r="8706" spans="8:9" ht="15" x14ac:dyDescent="0.25">
      <c r="H8706" s="107" t="s">
        <v>23404</v>
      </c>
      <c r="I8706" s="107" t="s">
        <v>17203</v>
      </c>
    </row>
    <row r="8707" spans="8:9" ht="15" x14ac:dyDescent="0.25">
      <c r="H8707" s="107" t="s">
        <v>23405</v>
      </c>
      <c r="I8707" s="107" t="s">
        <v>17224</v>
      </c>
    </row>
    <row r="8708" spans="8:9" ht="15" x14ac:dyDescent="0.25">
      <c r="H8708" s="107" t="s">
        <v>23406</v>
      </c>
      <c r="I8708" s="107" t="s">
        <v>17092</v>
      </c>
    </row>
    <row r="8709" spans="8:9" ht="15" x14ac:dyDescent="0.25">
      <c r="H8709" s="107" t="s">
        <v>23407</v>
      </c>
      <c r="I8709" s="107" t="s">
        <v>16971</v>
      </c>
    </row>
    <row r="8710" spans="8:9" ht="15" x14ac:dyDescent="0.25">
      <c r="H8710" s="107" t="s">
        <v>23408</v>
      </c>
      <c r="I8710" s="107" t="s">
        <v>23373</v>
      </c>
    </row>
    <row r="8711" spans="8:9" ht="15" x14ac:dyDescent="0.25">
      <c r="H8711" s="107" t="s">
        <v>23409</v>
      </c>
      <c r="I8711" s="107" t="s">
        <v>18090</v>
      </c>
    </row>
    <row r="8712" spans="8:9" ht="15" x14ac:dyDescent="0.25">
      <c r="H8712" s="107" t="s">
        <v>23410</v>
      </c>
      <c r="I8712" s="107" t="s">
        <v>23411</v>
      </c>
    </row>
    <row r="8713" spans="8:9" ht="15" x14ac:dyDescent="0.25">
      <c r="H8713" s="107" t="s">
        <v>23412</v>
      </c>
      <c r="I8713" s="107" t="s">
        <v>16971</v>
      </c>
    </row>
    <row r="8714" spans="8:9" ht="15" x14ac:dyDescent="0.25">
      <c r="H8714" s="107" t="s">
        <v>23413</v>
      </c>
      <c r="I8714" s="107" t="s">
        <v>23414</v>
      </c>
    </row>
    <row r="8715" spans="8:9" ht="15" x14ac:dyDescent="0.25">
      <c r="H8715" s="107" t="s">
        <v>23415</v>
      </c>
      <c r="I8715" s="107" t="s">
        <v>17339</v>
      </c>
    </row>
    <row r="8716" spans="8:9" ht="15" x14ac:dyDescent="0.25">
      <c r="H8716" s="107" t="s">
        <v>23416</v>
      </c>
      <c r="I8716" s="107" t="s">
        <v>173</v>
      </c>
    </row>
    <row r="8717" spans="8:9" ht="15" x14ac:dyDescent="0.25">
      <c r="H8717" s="107" t="s">
        <v>23417</v>
      </c>
      <c r="I8717" s="107" t="s">
        <v>17203</v>
      </c>
    </row>
    <row r="8718" spans="8:9" ht="15" x14ac:dyDescent="0.25">
      <c r="H8718" s="107" t="s">
        <v>23418</v>
      </c>
      <c r="I8718" s="107" t="s">
        <v>17428</v>
      </c>
    </row>
    <row r="8719" spans="8:9" ht="15" x14ac:dyDescent="0.25">
      <c r="H8719" s="107" t="s">
        <v>23419</v>
      </c>
      <c r="I8719" s="107" t="s">
        <v>17428</v>
      </c>
    </row>
    <row r="8720" spans="8:9" ht="15" x14ac:dyDescent="0.25">
      <c r="H8720" s="107" t="s">
        <v>23420</v>
      </c>
      <c r="I8720" s="107" t="s">
        <v>17393</v>
      </c>
    </row>
    <row r="8721" spans="8:9" ht="15" x14ac:dyDescent="0.25">
      <c r="H8721" s="107" t="s">
        <v>23421</v>
      </c>
      <c r="I8721" s="107" t="s">
        <v>23422</v>
      </c>
    </row>
    <row r="8722" spans="8:9" ht="15" x14ac:dyDescent="0.25">
      <c r="H8722" s="107" t="s">
        <v>23423</v>
      </c>
      <c r="I8722" s="107" t="s">
        <v>170</v>
      </c>
    </row>
    <row r="8723" spans="8:9" ht="15" x14ac:dyDescent="0.25">
      <c r="H8723" s="107" t="s">
        <v>23424</v>
      </c>
      <c r="I8723" s="107" t="s">
        <v>23425</v>
      </c>
    </row>
    <row r="8724" spans="8:9" ht="15" x14ac:dyDescent="0.25">
      <c r="H8724" s="107" t="s">
        <v>23426</v>
      </c>
      <c r="I8724" s="107" t="s">
        <v>16912</v>
      </c>
    </row>
    <row r="8725" spans="8:9" ht="15" x14ac:dyDescent="0.25">
      <c r="H8725" s="107" t="s">
        <v>23427</v>
      </c>
      <c r="I8725" s="107" t="s">
        <v>17221</v>
      </c>
    </row>
    <row r="8726" spans="8:9" ht="15" x14ac:dyDescent="0.25">
      <c r="H8726" s="107" t="s">
        <v>23428</v>
      </c>
      <c r="I8726" s="107" t="s">
        <v>17013</v>
      </c>
    </row>
    <row r="8727" spans="8:9" ht="15" x14ac:dyDescent="0.25">
      <c r="H8727" s="107" t="s">
        <v>23429</v>
      </c>
      <c r="I8727" s="107" t="s">
        <v>17343</v>
      </c>
    </row>
    <row r="8728" spans="8:9" ht="15" x14ac:dyDescent="0.25">
      <c r="H8728" s="107" t="s">
        <v>23430</v>
      </c>
      <c r="I8728" s="107" t="s">
        <v>23431</v>
      </c>
    </row>
    <row r="8729" spans="8:9" ht="15" x14ac:dyDescent="0.25">
      <c r="H8729" s="107" t="s">
        <v>23432</v>
      </c>
      <c r="I8729" s="107" t="s">
        <v>17400</v>
      </c>
    </row>
    <row r="8730" spans="8:9" ht="15" x14ac:dyDescent="0.25">
      <c r="H8730" s="107" t="s">
        <v>23433</v>
      </c>
      <c r="I8730" s="107" t="s">
        <v>16971</v>
      </c>
    </row>
    <row r="8731" spans="8:9" ht="15" x14ac:dyDescent="0.25">
      <c r="H8731" s="107" t="s">
        <v>23434</v>
      </c>
      <c r="I8731" s="107" t="s">
        <v>16971</v>
      </c>
    </row>
    <row r="8732" spans="8:9" ht="15" x14ac:dyDescent="0.25">
      <c r="H8732" s="107" t="s">
        <v>23435</v>
      </c>
      <c r="I8732" s="107" t="s">
        <v>17239</v>
      </c>
    </row>
    <row r="8733" spans="8:9" ht="15" x14ac:dyDescent="0.25">
      <c r="H8733" s="107" t="s">
        <v>23436</v>
      </c>
      <c r="I8733" s="107" t="s">
        <v>188</v>
      </c>
    </row>
    <row r="8734" spans="8:9" ht="15" x14ac:dyDescent="0.25">
      <c r="H8734" s="107" t="s">
        <v>23437</v>
      </c>
      <c r="I8734" s="107" t="s">
        <v>16900</v>
      </c>
    </row>
    <row r="8735" spans="8:9" ht="15" x14ac:dyDescent="0.25">
      <c r="H8735" s="107" t="s">
        <v>23438</v>
      </c>
      <c r="I8735" s="107" t="s">
        <v>17326</v>
      </c>
    </row>
    <row r="8736" spans="8:9" ht="15" x14ac:dyDescent="0.25">
      <c r="H8736" s="107" t="s">
        <v>23439</v>
      </c>
      <c r="I8736" s="107" t="s">
        <v>16898</v>
      </c>
    </row>
    <row r="8737" spans="8:9" ht="15" x14ac:dyDescent="0.25">
      <c r="H8737" s="107" t="s">
        <v>23440</v>
      </c>
      <c r="I8737" s="107" t="s">
        <v>17016</v>
      </c>
    </row>
    <row r="8738" spans="8:9" ht="15" x14ac:dyDescent="0.25">
      <c r="H8738" s="107" t="s">
        <v>23441</v>
      </c>
      <c r="I8738" s="107" t="s">
        <v>17203</v>
      </c>
    </row>
    <row r="8739" spans="8:9" ht="15" x14ac:dyDescent="0.25">
      <c r="H8739" s="107" t="s">
        <v>23442</v>
      </c>
      <c r="I8739" s="107" t="s">
        <v>18439</v>
      </c>
    </row>
    <row r="8740" spans="8:9" ht="15" x14ac:dyDescent="0.25">
      <c r="H8740" s="107" t="s">
        <v>23443</v>
      </c>
      <c r="I8740" s="107" t="s">
        <v>17349</v>
      </c>
    </row>
    <row r="8741" spans="8:9" ht="15" x14ac:dyDescent="0.25">
      <c r="H8741" s="107" t="s">
        <v>23444</v>
      </c>
      <c r="I8741" s="107" t="s">
        <v>17203</v>
      </c>
    </row>
    <row r="8742" spans="8:9" ht="15" x14ac:dyDescent="0.25">
      <c r="H8742" s="107" t="s">
        <v>23445</v>
      </c>
      <c r="I8742" s="107" t="s">
        <v>16971</v>
      </c>
    </row>
    <row r="8743" spans="8:9" ht="15" x14ac:dyDescent="0.25">
      <c r="H8743" s="107" t="s">
        <v>23446</v>
      </c>
      <c r="I8743" s="107" t="s">
        <v>188</v>
      </c>
    </row>
    <row r="8744" spans="8:9" ht="15" x14ac:dyDescent="0.25">
      <c r="H8744" s="107" t="s">
        <v>23447</v>
      </c>
      <c r="I8744" s="107" t="s">
        <v>17084</v>
      </c>
    </row>
    <row r="8745" spans="8:9" ht="15" x14ac:dyDescent="0.25">
      <c r="H8745" s="107" t="s">
        <v>23448</v>
      </c>
      <c r="I8745" s="107" t="s">
        <v>17291</v>
      </c>
    </row>
    <row r="8746" spans="8:9" ht="15" x14ac:dyDescent="0.25">
      <c r="H8746" s="107" t="s">
        <v>23449</v>
      </c>
      <c r="I8746" s="107" t="s">
        <v>171</v>
      </c>
    </row>
    <row r="8747" spans="8:9" ht="15" x14ac:dyDescent="0.25">
      <c r="H8747" s="107" t="s">
        <v>23450</v>
      </c>
      <c r="I8747" s="107" t="s">
        <v>186</v>
      </c>
    </row>
    <row r="8748" spans="8:9" ht="15" x14ac:dyDescent="0.25">
      <c r="H8748" s="107" t="s">
        <v>23451</v>
      </c>
      <c r="I8748" s="107" t="s">
        <v>18634</v>
      </c>
    </row>
    <row r="8749" spans="8:9" ht="15" x14ac:dyDescent="0.25">
      <c r="H8749" s="107" t="s">
        <v>23452</v>
      </c>
      <c r="I8749" s="107" t="s">
        <v>23453</v>
      </c>
    </row>
    <row r="8750" spans="8:9" ht="15" x14ac:dyDescent="0.25">
      <c r="H8750" s="107" t="s">
        <v>23454</v>
      </c>
      <c r="I8750" s="107" t="s">
        <v>15224</v>
      </c>
    </row>
    <row r="8751" spans="8:9" ht="15" x14ac:dyDescent="0.25">
      <c r="H8751" s="107" t="s">
        <v>23455</v>
      </c>
      <c r="I8751" s="107" t="s">
        <v>17092</v>
      </c>
    </row>
    <row r="8752" spans="8:9" ht="15" x14ac:dyDescent="0.25">
      <c r="H8752" s="107" t="s">
        <v>23456</v>
      </c>
      <c r="I8752" s="107" t="s">
        <v>17203</v>
      </c>
    </row>
    <row r="8753" spans="8:9" ht="15" x14ac:dyDescent="0.25">
      <c r="H8753" s="107" t="s">
        <v>23457</v>
      </c>
      <c r="I8753" s="107" t="s">
        <v>23458</v>
      </c>
    </row>
    <row r="8754" spans="8:9" ht="15" x14ac:dyDescent="0.25">
      <c r="H8754" s="107" t="s">
        <v>23459</v>
      </c>
      <c r="I8754" s="107" t="s">
        <v>23460</v>
      </c>
    </row>
    <row r="8755" spans="8:9" ht="15" x14ac:dyDescent="0.25">
      <c r="H8755" s="107" t="s">
        <v>23461</v>
      </c>
      <c r="I8755" s="107" t="s">
        <v>18686</v>
      </c>
    </row>
    <row r="8756" spans="8:9" ht="15" x14ac:dyDescent="0.25">
      <c r="H8756" s="107" t="s">
        <v>23462</v>
      </c>
      <c r="I8756" s="107" t="s">
        <v>17068</v>
      </c>
    </row>
    <row r="8757" spans="8:9" ht="15" x14ac:dyDescent="0.25">
      <c r="H8757" s="107" t="s">
        <v>23463</v>
      </c>
      <c r="I8757" s="107" t="s">
        <v>23464</v>
      </c>
    </row>
    <row r="8758" spans="8:9" ht="15" x14ac:dyDescent="0.25">
      <c r="H8758" s="107" t="s">
        <v>23465</v>
      </c>
      <c r="I8758" s="107" t="s">
        <v>17349</v>
      </c>
    </row>
    <row r="8759" spans="8:9" ht="15" x14ac:dyDescent="0.25">
      <c r="H8759" s="107" t="s">
        <v>23466</v>
      </c>
      <c r="I8759" s="107" t="s">
        <v>23467</v>
      </c>
    </row>
    <row r="8760" spans="8:9" ht="15" x14ac:dyDescent="0.25">
      <c r="H8760" s="107" t="s">
        <v>23468</v>
      </c>
      <c r="I8760" s="107" t="s">
        <v>17308</v>
      </c>
    </row>
    <row r="8761" spans="8:9" ht="15" x14ac:dyDescent="0.25">
      <c r="H8761" s="107" t="s">
        <v>23469</v>
      </c>
      <c r="I8761" s="107" t="s">
        <v>23470</v>
      </c>
    </row>
    <row r="8762" spans="8:9" ht="15" x14ac:dyDescent="0.25">
      <c r="H8762" s="107" t="s">
        <v>23471</v>
      </c>
      <c r="I8762" s="107" t="s">
        <v>18554</v>
      </c>
    </row>
    <row r="8763" spans="8:9" ht="15" x14ac:dyDescent="0.25">
      <c r="H8763" s="107" t="s">
        <v>23472</v>
      </c>
      <c r="I8763" s="107" t="s">
        <v>17203</v>
      </c>
    </row>
    <row r="8764" spans="8:9" ht="15" x14ac:dyDescent="0.25">
      <c r="H8764" s="107" t="s">
        <v>23473</v>
      </c>
      <c r="I8764" s="107" t="s">
        <v>23474</v>
      </c>
    </row>
    <row r="8765" spans="8:9" ht="15" x14ac:dyDescent="0.25">
      <c r="H8765" s="107" t="s">
        <v>23475</v>
      </c>
      <c r="I8765" s="107" t="s">
        <v>23476</v>
      </c>
    </row>
    <row r="8766" spans="8:9" ht="15" x14ac:dyDescent="0.25">
      <c r="H8766" s="107" t="s">
        <v>23477</v>
      </c>
      <c r="I8766" s="107" t="s">
        <v>17583</v>
      </c>
    </row>
    <row r="8767" spans="8:9" ht="15" x14ac:dyDescent="0.25">
      <c r="H8767" s="107" t="s">
        <v>23478</v>
      </c>
      <c r="I8767" s="107" t="s">
        <v>23479</v>
      </c>
    </row>
    <row r="8768" spans="8:9" ht="15" x14ac:dyDescent="0.25">
      <c r="H8768" s="107" t="s">
        <v>23480</v>
      </c>
      <c r="I8768" s="107" t="s">
        <v>23425</v>
      </c>
    </row>
    <row r="8769" spans="8:9" ht="15" x14ac:dyDescent="0.25">
      <c r="H8769" s="107" t="s">
        <v>23481</v>
      </c>
      <c r="I8769" s="107" t="s">
        <v>23482</v>
      </c>
    </row>
    <row r="8770" spans="8:9" ht="15" x14ac:dyDescent="0.25">
      <c r="H8770" s="107" t="s">
        <v>23483</v>
      </c>
      <c r="I8770" s="107" t="s">
        <v>17339</v>
      </c>
    </row>
    <row r="8771" spans="8:9" ht="15" x14ac:dyDescent="0.25">
      <c r="H8771" s="107" t="s">
        <v>23484</v>
      </c>
      <c r="I8771" s="107" t="s">
        <v>23485</v>
      </c>
    </row>
    <row r="8772" spans="8:9" ht="15" x14ac:dyDescent="0.25">
      <c r="H8772" s="107" t="s">
        <v>23486</v>
      </c>
      <c r="I8772" s="107" t="s">
        <v>17195</v>
      </c>
    </row>
    <row r="8773" spans="8:9" ht="15" x14ac:dyDescent="0.25">
      <c r="H8773" s="107" t="s">
        <v>23487</v>
      </c>
      <c r="I8773" s="107" t="s">
        <v>17203</v>
      </c>
    </row>
    <row r="8774" spans="8:9" ht="15" x14ac:dyDescent="0.25">
      <c r="H8774" s="107" t="s">
        <v>23488</v>
      </c>
      <c r="I8774" s="107" t="s">
        <v>16918</v>
      </c>
    </row>
    <row r="8775" spans="8:9" ht="15" x14ac:dyDescent="0.25">
      <c r="H8775" s="107" t="s">
        <v>23489</v>
      </c>
      <c r="I8775" s="107" t="s">
        <v>23425</v>
      </c>
    </row>
    <row r="8776" spans="8:9" ht="15" x14ac:dyDescent="0.25">
      <c r="H8776" s="107" t="s">
        <v>23490</v>
      </c>
      <c r="I8776" s="107" t="s">
        <v>23491</v>
      </c>
    </row>
    <row r="8777" spans="8:9" ht="15" x14ac:dyDescent="0.25">
      <c r="H8777" s="107" t="s">
        <v>23492</v>
      </c>
      <c r="I8777" s="107" t="s">
        <v>17128</v>
      </c>
    </row>
    <row r="8778" spans="8:9" ht="15" x14ac:dyDescent="0.25">
      <c r="H8778" s="107" t="s">
        <v>23493</v>
      </c>
      <c r="I8778" s="107" t="s">
        <v>17016</v>
      </c>
    </row>
    <row r="8779" spans="8:9" ht="15" x14ac:dyDescent="0.25">
      <c r="H8779" s="107" t="s">
        <v>23494</v>
      </c>
      <c r="I8779" s="107" t="s">
        <v>15224</v>
      </c>
    </row>
    <row r="8780" spans="8:9" ht="15" x14ac:dyDescent="0.25">
      <c r="H8780" s="107" t="s">
        <v>23495</v>
      </c>
      <c r="I8780" s="107" t="s">
        <v>23464</v>
      </c>
    </row>
    <row r="8781" spans="8:9" ht="15" x14ac:dyDescent="0.25">
      <c r="H8781" s="107" t="s">
        <v>23496</v>
      </c>
      <c r="I8781" s="107" t="s">
        <v>17639</v>
      </c>
    </row>
    <row r="8782" spans="8:9" ht="15" x14ac:dyDescent="0.25">
      <c r="H8782" s="107" t="s">
        <v>23497</v>
      </c>
      <c r="I8782" s="107" t="s">
        <v>17430</v>
      </c>
    </row>
    <row r="8783" spans="8:9" ht="15" x14ac:dyDescent="0.25">
      <c r="H8783" s="107" t="s">
        <v>23498</v>
      </c>
      <c r="I8783" s="107" t="s">
        <v>16918</v>
      </c>
    </row>
    <row r="8784" spans="8:9" ht="15" x14ac:dyDescent="0.25">
      <c r="H8784" s="107" t="s">
        <v>23499</v>
      </c>
      <c r="I8784" s="107" t="s">
        <v>17368</v>
      </c>
    </row>
    <row r="8785" spans="8:9" ht="15" x14ac:dyDescent="0.25">
      <c r="H8785" s="107" t="s">
        <v>23500</v>
      </c>
      <c r="I8785" s="107" t="s">
        <v>23501</v>
      </c>
    </row>
    <row r="8786" spans="8:9" ht="15" x14ac:dyDescent="0.25">
      <c r="H8786" s="107" t="s">
        <v>23502</v>
      </c>
      <c r="I8786" s="107" t="s">
        <v>17128</v>
      </c>
    </row>
    <row r="8787" spans="8:9" ht="15" x14ac:dyDescent="0.25">
      <c r="H8787" s="107" t="s">
        <v>23503</v>
      </c>
      <c r="I8787" s="107" t="s">
        <v>23504</v>
      </c>
    </row>
    <row r="8788" spans="8:9" ht="15" x14ac:dyDescent="0.25">
      <c r="H8788" s="107" t="s">
        <v>23505</v>
      </c>
      <c r="I8788" s="107" t="s">
        <v>23464</v>
      </c>
    </row>
    <row r="8789" spans="8:9" ht="15" x14ac:dyDescent="0.25">
      <c r="H8789" s="107" t="s">
        <v>23506</v>
      </c>
      <c r="I8789" s="107" t="s">
        <v>18814</v>
      </c>
    </row>
    <row r="8790" spans="8:9" ht="15" x14ac:dyDescent="0.25">
      <c r="H8790" s="107" t="s">
        <v>23507</v>
      </c>
      <c r="I8790" s="107" t="s">
        <v>23508</v>
      </c>
    </row>
    <row r="8791" spans="8:9" ht="15" x14ac:dyDescent="0.25">
      <c r="H8791" s="107" t="s">
        <v>24451</v>
      </c>
      <c r="I8791" s="107" t="s">
        <v>24452</v>
      </c>
    </row>
    <row r="8792" spans="8:9" ht="15" x14ac:dyDescent="0.25">
      <c r="H8792" s="107" t="s">
        <v>24453</v>
      </c>
      <c r="I8792" s="107" t="s">
        <v>24454</v>
      </c>
    </row>
    <row r="8793" spans="8:9" ht="15" x14ac:dyDescent="0.25">
      <c r="H8793" s="107" t="s">
        <v>24455</v>
      </c>
      <c r="I8793" s="107" t="s">
        <v>24456</v>
      </c>
    </row>
    <row r="8794" spans="8:9" ht="15" x14ac:dyDescent="0.25">
      <c r="H8794" s="107" t="s">
        <v>23509</v>
      </c>
      <c r="I8794" s="107" t="s">
        <v>23510</v>
      </c>
    </row>
    <row r="8795" spans="8:9" ht="15" x14ac:dyDescent="0.25">
      <c r="H8795" s="107" t="s">
        <v>23511</v>
      </c>
      <c r="I8795" s="107" t="s">
        <v>23512</v>
      </c>
    </row>
    <row r="8796" spans="8:9" ht="15" x14ac:dyDescent="0.25">
      <c r="H8796" s="107" t="s">
        <v>24457</v>
      </c>
      <c r="I8796" s="107" t="s">
        <v>24458</v>
      </c>
    </row>
    <row r="8797" spans="8:9" ht="15" x14ac:dyDescent="0.25">
      <c r="H8797" s="107" t="s">
        <v>24459</v>
      </c>
      <c r="I8797" s="107" t="s">
        <v>24460</v>
      </c>
    </row>
    <row r="8798" spans="8:9" ht="15" x14ac:dyDescent="0.25">
      <c r="H8798" s="107" t="s">
        <v>9607</v>
      </c>
      <c r="I8798" s="107" t="s">
        <v>17579</v>
      </c>
    </row>
    <row r="8799" spans="8:9" ht="15" x14ac:dyDescent="0.25">
      <c r="H8799" s="107" t="s">
        <v>24461</v>
      </c>
      <c r="I8799" s="107" t="s">
        <v>17060</v>
      </c>
    </row>
    <row r="8800" spans="8:9" ht="15" x14ac:dyDescent="0.25">
      <c r="H8800" s="107" t="s">
        <v>24462</v>
      </c>
      <c r="I8800" s="107" t="s">
        <v>15224</v>
      </c>
    </row>
    <row r="8801" spans="8:9" ht="15" x14ac:dyDescent="0.25">
      <c r="H8801" s="107" t="s">
        <v>24463</v>
      </c>
      <c r="I8801" s="107" t="s">
        <v>24464</v>
      </c>
    </row>
    <row r="8802" spans="8:9" ht="15" x14ac:dyDescent="0.25">
      <c r="H8802" s="107" t="s">
        <v>24465</v>
      </c>
      <c r="I8802" s="107" t="s">
        <v>16974</v>
      </c>
    </row>
    <row r="8803" spans="8:9" ht="15" x14ac:dyDescent="0.25">
      <c r="H8803" s="107" t="s">
        <v>24466</v>
      </c>
      <c r="I8803" s="107" t="s">
        <v>17224</v>
      </c>
    </row>
    <row r="8804" spans="8:9" ht="15" x14ac:dyDescent="0.25">
      <c r="H8804" s="107" t="s">
        <v>24467</v>
      </c>
      <c r="I8804" s="107" t="s">
        <v>24468</v>
      </c>
    </row>
    <row r="8805" spans="8:9" ht="15" x14ac:dyDescent="0.25">
      <c r="H8805" s="107" t="s">
        <v>24469</v>
      </c>
      <c r="I8805" s="107" t="s">
        <v>17033</v>
      </c>
    </row>
    <row r="8806" spans="8:9" ht="15" x14ac:dyDescent="0.25">
      <c r="H8806" s="107" t="s">
        <v>24470</v>
      </c>
      <c r="I8806" s="107" t="s">
        <v>24471</v>
      </c>
    </row>
    <row r="8807" spans="8:9" ht="15" x14ac:dyDescent="0.25">
      <c r="H8807" s="107" t="s">
        <v>24472</v>
      </c>
      <c r="I8807" s="107" t="s">
        <v>24471</v>
      </c>
    </row>
    <row r="8808" spans="8:9" ht="15" x14ac:dyDescent="0.25">
      <c r="H8808" s="107" t="s">
        <v>24473</v>
      </c>
      <c r="I8808" s="107" t="s">
        <v>24474</v>
      </c>
    </row>
    <row r="8809" spans="8:9" ht="15" x14ac:dyDescent="0.25">
      <c r="H8809" s="107" t="s">
        <v>24475</v>
      </c>
      <c r="I8809" s="107" t="s">
        <v>23479</v>
      </c>
    </row>
    <row r="8810" spans="8:9" ht="15" x14ac:dyDescent="0.25">
      <c r="H8810" s="107" t="s">
        <v>24476</v>
      </c>
      <c r="I8810" s="107" t="s">
        <v>17590</v>
      </c>
    </row>
    <row r="8811" spans="8:9" ht="15" x14ac:dyDescent="0.25">
      <c r="H8811" s="107" t="s">
        <v>24477</v>
      </c>
      <c r="I8811" s="107" t="s">
        <v>24478</v>
      </c>
    </row>
    <row r="8812" spans="8:9" ht="15" x14ac:dyDescent="0.25">
      <c r="H8812" s="107" t="s">
        <v>24479</v>
      </c>
      <c r="I8812" s="107" t="s">
        <v>23464</v>
      </c>
    </row>
    <row r="8813" spans="8:9" ht="15" x14ac:dyDescent="0.25">
      <c r="H8813" s="107" t="s">
        <v>24480</v>
      </c>
      <c r="I8813" s="107" t="s">
        <v>23464</v>
      </c>
    </row>
    <row r="8814" spans="8:9" ht="15" x14ac:dyDescent="0.25">
      <c r="H8814" s="107" t="s">
        <v>24481</v>
      </c>
      <c r="I8814" s="107" t="s">
        <v>17721</v>
      </c>
    </row>
    <row r="8815" spans="8:9" ht="15" x14ac:dyDescent="0.25">
      <c r="H8815" s="107" t="s">
        <v>24482</v>
      </c>
      <c r="I8815" s="107" t="s">
        <v>17667</v>
      </c>
    </row>
    <row r="8816" spans="8:9" ht="15" x14ac:dyDescent="0.25">
      <c r="H8816" s="107" t="s">
        <v>24483</v>
      </c>
      <c r="I8816" s="107" t="s">
        <v>17430</v>
      </c>
    </row>
    <row r="8817" spans="8:9" ht="15" x14ac:dyDescent="0.25">
      <c r="H8817" s="107" t="s">
        <v>24484</v>
      </c>
      <c r="I8817" s="107" t="s">
        <v>23464</v>
      </c>
    </row>
    <row r="8818" spans="8:9" ht="15" x14ac:dyDescent="0.25">
      <c r="H8818" s="107" t="s">
        <v>24485</v>
      </c>
      <c r="I8818" s="107" t="s">
        <v>17224</v>
      </c>
    </row>
    <row r="8819" spans="8:9" ht="15" x14ac:dyDescent="0.25">
      <c r="H8819" s="107" t="s">
        <v>24486</v>
      </c>
      <c r="I8819" s="107" t="s">
        <v>24487</v>
      </c>
    </row>
    <row r="8820" spans="8:9" ht="15" x14ac:dyDescent="0.25">
      <c r="H8820" s="107" t="s">
        <v>24488</v>
      </c>
      <c r="I8820" s="107" t="s">
        <v>17033</v>
      </c>
    </row>
    <row r="8821" spans="8:9" ht="15" x14ac:dyDescent="0.25">
      <c r="H8821" s="107" t="s">
        <v>24489</v>
      </c>
      <c r="I8821" s="107" t="s">
        <v>23464</v>
      </c>
    </row>
    <row r="8822" spans="8:9" ht="15" x14ac:dyDescent="0.25">
      <c r="H8822" s="107" t="s">
        <v>24490</v>
      </c>
      <c r="I8822" s="107" t="s">
        <v>17382</v>
      </c>
    </row>
    <row r="8823" spans="8:9" ht="15" x14ac:dyDescent="0.25">
      <c r="H8823" s="107" t="s">
        <v>24491</v>
      </c>
      <c r="I8823" s="107" t="s">
        <v>24492</v>
      </c>
    </row>
    <row r="8824" spans="8:9" ht="15" x14ac:dyDescent="0.25">
      <c r="H8824" s="107" t="s">
        <v>24493</v>
      </c>
      <c r="I8824" s="107" t="s">
        <v>24494</v>
      </c>
    </row>
    <row r="8825" spans="8:9" ht="15" x14ac:dyDescent="0.25">
      <c r="H8825" s="107" t="s">
        <v>24495</v>
      </c>
      <c r="I8825" s="107" t="s">
        <v>16931</v>
      </c>
    </row>
    <row r="8826" spans="8:9" ht="15" x14ac:dyDescent="0.25">
      <c r="H8826" s="107" t="s">
        <v>24496</v>
      </c>
      <c r="I8826" s="107" t="s">
        <v>18814</v>
      </c>
    </row>
    <row r="8827" spans="8:9" ht="15" x14ac:dyDescent="0.25">
      <c r="H8827" s="107" t="s">
        <v>24497</v>
      </c>
      <c r="I8827" s="107" t="s">
        <v>17186</v>
      </c>
    </row>
    <row r="8828" spans="8:9" ht="15" x14ac:dyDescent="0.25">
      <c r="H8828" s="107" t="s">
        <v>24498</v>
      </c>
      <c r="I8828" s="107" t="s">
        <v>24499</v>
      </c>
    </row>
    <row r="8829" spans="8:9" ht="15" x14ac:dyDescent="0.25">
      <c r="H8829" s="107" t="s">
        <v>24500</v>
      </c>
      <c r="I8829" s="107" t="s">
        <v>24501</v>
      </c>
    </row>
    <row r="8830" spans="8:9" ht="15" x14ac:dyDescent="0.25">
      <c r="H8830" s="107" t="s">
        <v>24502</v>
      </c>
      <c r="I8830" s="107" t="s">
        <v>23464</v>
      </c>
    </row>
    <row r="8831" spans="8:9" ht="15" x14ac:dyDescent="0.25">
      <c r="H8831" s="107" t="s">
        <v>24503</v>
      </c>
      <c r="I8831" s="107" t="s">
        <v>24468</v>
      </c>
    </row>
    <row r="8832" spans="8:9" ht="15" x14ac:dyDescent="0.25">
      <c r="H8832" s="107" t="s">
        <v>24504</v>
      </c>
      <c r="I8832" s="107" t="s">
        <v>24505</v>
      </c>
    </row>
    <row r="8833" spans="8:9" ht="15" x14ac:dyDescent="0.25">
      <c r="H8833" s="107" t="s">
        <v>24506</v>
      </c>
      <c r="I8833" s="107" t="s">
        <v>24468</v>
      </c>
    </row>
    <row r="8834" spans="8:9" ht="15" x14ac:dyDescent="0.25">
      <c r="H8834" s="107" t="s">
        <v>24507</v>
      </c>
      <c r="I8834" s="107" t="s">
        <v>15224</v>
      </c>
    </row>
    <row r="8835" spans="8:9" ht="15" x14ac:dyDescent="0.25">
      <c r="H8835" s="107" t="s">
        <v>24508</v>
      </c>
      <c r="I8835" s="107" t="s">
        <v>24509</v>
      </c>
    </row>
    <row r="8836" spans="8:9" ht="15" x14ac:dyDescent="0.25">
      <c r="H8836" s="107" t="s">
        <v>24510</v>
      </c>
      <c r="I8836" s="107" t="s">
        <v>18818</v>
      </c>
    </row>
    <row r="8837" spans="8:9" ht="15" x14ac:dyDescent="0.25">
      <c r="H8837" s="107" t="s">
        <v>24511</v>
      </c>
      <c r="I8837" s="107" t="s">
        <v>24487</v>
      </c>
    </row>
    <row r="8838" spans="8:9" ht="15" x14ac:dyDescent="0.25">
      <c r="H8838" s="107" t="s">
        <v>24512</v>
      </c>
      <c r="I8838" s="107" t="s">
        <v>24513</v>
      </c>
    </row>
    <row r="8839" spans="8:9" ht="15" x14ac:dyDescent="0.25">
      <c r="H8839" s="107" t="s">
        <v>24514</v>
      </c>
      <c r="I8839" s="107" t="s">
        <v>17002</v>
      </c>
    </row>
    <row r="8840" spans="8:9" ht="15" x14ac:dyDescent="0.25">
      <c r="H8840" s="107" t="s">
        <v>24515</v>
      </c>
      <c r="I8840" s="107" t="s">
        <v>17244</v>
      </c>
    </row>
    <row r="8841" spans="8:9" ht="15" x14ac:dyDescent="0.25">
      <c r="H8841" s="107" t="s">
        <v>24516</v>
      </c>
      <c r="I8841" s="107" t="s">
        <v>24517</v>
      </c>
    </row>
    <row r="8842" spans="8:9" ht="15" x14ac:dyDescent="0.25">
      <c r="H8842" s="107" t="s">
        <v>24518</v>
      </c>
      <c r="I8842" s="107" t="s">
        <v>17166</v>
      </c>
    </row>
    <row r="8843" spans="8:9" ht="15" x14ac:dyDescent="0.25">
      <c r="H8843" s="107" t="s">
        <v>24519</v>
      </c>
      <c r="I8843" s="107" t="s">
        <v>23464</v>
      </c>
    </row>
    <row r="8844" spans="8:9" ht="15" x14ac:dyDescent="0.25">
      <c r="H8844" s="107" t="s">
        <v>24520</v>
      </c>
      <c r="I8844" s="107" t="s">
        <v>24521</v>
      </c>
    </row>
    <row r="8845" spans="8:9" ht="15" x14ac:dyDescent="0.25">
      <c r="H8845" s="107" t="s">
        <v>24522</v>
      </c>
      <c r="I8845" s="107" t="s">
        <v>24523</v>
      </c>
    </row>
    <row r="8846" spans="8:9" ht="15" x14ac:dyDescent="0.25">
      <c r="H8846" s="107" t="s">
        <v>24524</v>
      </c>
      <c r="I8846" s="107" t="s">
        <v>24525</v>
      </c>
    </row>
    <row r="8847" spans="8:9" ht="15" x14ac:dyDescent="0.25">
      <c r="H8847" s="107" t="s">
        <v>24526</v>
      </c>
      <c r="I8847" s="107" t="s">
        <v>24527</v>
      </c>
    </row>
    <row r="8848" spans="8:9" ht="15" x14ac:dyDescent="0.25">
      <c r="H8848" s="107" t="s">
        <v>24528</v>
      </c>
      <c r="I8848" s="107" t="s">
        <v>180</v>
      </c>
    </row>
    <row r="8849" spans="8:9" ht="15" x14ac:dyDescent="0.25">
      <c r="H8849" s="107" t="s">
        <v>24529</v>
      </c>
      <c r="I8849" s="107" t="s">
        <v>23464</v>
      </c>
    </row>
    <row r="8850" spans="8:9" ht="15" x14ac:dyDescent="0.25">
      <c r="H8850" s="107" t="s">
        <v>24530</v>
      </c>
      <c r="I8850" s="107" t="s">
        <v>15224</v>
      </c>
    </row>
    <row r="8851" spans="8:9" ht="15" x14ac:dyDescent="0.25">
      <c r="H8851" s="107" t="s">
        <v>24531</v>
      </c>
      <c r="I8851" s="107" t="s">
        <v>12150</v>
      </c>
    </row>
    <row r="8852" spans="8:9" ht="15" x14ac:dyDescent="0.25">
      <c r="H8852" s="107" t="s">
        <v>24532</v>
      </c>
      <c r="I8852" s="107" t="s">
        <v>23464</v>
      </c>
    </row>
    <row r="8853" spans="8:9" ht="15" x14ac:dyDescent="0.25">
      <c r="H8853" s="107" t="s">
        <v>24533</v>
      </c>
      <c r="I8853" s="107" t="s">
        <v>23464</v>
      </c>
    </row>
    <row r="8854" spans="8:9" ht="15" x14ac:dyDescent="0.25">
      <c r="H8854" s="107" t="s">
        <v>24534</v>
      </c>
      <c r="I8854" s="107" t="s">
        <v>23464</v>
      </c>
    </row>
    <row r="8855" spans="8:9" ht="15" x14ac:dyDescent="0.25">
      <c r="H8855" s="107" t="s">
        <v>24535</v>
      </c>
      <c r="I8855" s="107" t="s">
        <v>17414</v>
      </c>
    </row>
    <row r="8856" spans="8:9" ht="15" x14ac:dyDescent="0.25">
      <c r="H8856" s="107" t="s">
        <v>24536</v>
      </c>
      <c r="I8856" s="107" t="s">
        <v>17313</v>
      </c>
    </row>
    <row r="8857" spans="8:9" ht="15" x14ac:dyDescent="0.25">
      <c r="H8857" s="107" t="s">
        <v>24537</v>
      </c>
      <c r="I8857" s="107" t="s">
        <v>17228</v>
      </c>
    </row>
    <row r="8858" spans="8:9" ht="15" x14ac:dyDescent="0.25">
      <c r="H8858" s="107" t="s">
        <v>24538</v>
      </c>
      <c r="I8858" s="107" t="s">
        <v>17430</v>
      </c>
    </row>
    <row r="8859" spans="8:9" ht="15" x14ac:dyDescent="0.25">
      <c r="H8859" s="107" t="s">
        <v>24539</v>
      </c>
      <c r="I8859" s="107" t="s">
        <v>17033</v>
      </c>
    </row>
    <row r="8860" spans="8:9" ht="15" x14ac:dyDescent="0.25">
      <c r="H8860" s="107" t="s">
        <v>24540</v>
      </c>
      <c r="I8860" s="107" t="s">
        <v>24541</v>
      </c>
    </row>
    <row r="8861" spans="8:9" ht="15" x14ac:dyDescent="0.25">
      <c r="H8861" s="107" t="s">
        <v>24542</v>
      </c>
      <c r="I8861" s="107" t="s">
        <v>24543</v>
      </c>
    </row>
    <row r="8862" spans="8:9" ht="15" x14ac:dyDescent="0.25">
      <c r="H8862" s="107" t="s">
        <v>24544</v>
      </c>
      <c r="I8862" s="107" t="s">
        <v>24487</v>
      </c>
    </row>
    <row r="8863" spans="8:9" ht="15" x14ac:dyDescent="0.25">
      <c r="H8863" s="107" t="s">
        <v>24545</v>
      </c>
      <c r="I8863" s="107" t="s">
        <v>23375</v>
      </c>
    </row>
    <row r="8864" spans="8:9" ht="15" x14ac:dyDescent="0.25">
      <c r="H8864" s="107" t="s">
        <v>24546</v>
      </c>
      <c r="I8864" s="107" t="s">
        <v>24547</v>
      </c>
    </row>
    <row r="8865" spans="8:9" ht="15" x14ac:dyDescent="0.25">
      <c r="H8865" s="107" t="s">
        <v>24548</v>
      </c>
      <c r="I8865" s="107" t="s">
        <v>17403</v>
      </c>
    </row>
    <row r="8866" spans="8:9" ht="15" x14ac:dyDescent="0.25">
      <c r="H8866" s="107" t="s">
        <v>24549</v>
      </c>
      <c r="I8866" s="107" t="s">
        <v>17430</v>
      </c>
    </row>
    <row r="8867" spans="8:9" ht="15" x14ac:dyDescent="0.25">
      <c r="H8867" s="107" t="s">
        <v>24550</v>
      </c>
      <c r="I8867" s="107" t="s">
        <v>23464</v>
      </c>
    </row>
    <row r="8868" spans="8:9" ht="15" x14ac:dyDescent="0.25">
      <c r="H8868" s="107" t="s">
        <v>24551</v>
      </c>
      <c r="I8868" s="107" t="s">
        <v>24552</v>
      </c>
    </row>
    <row r="8869" spans="8:9" ht="15" x14ac:dyDescent="0.25">
      <c r="H8869" s="107" t="s">
        <v>24553</v>
      </c>
      <c r="I8869" s="107" t="s">
        <v>24554</v>
      </c>
    </row>
    <row r="8870" spans="8:9" ht="15" x14ac:dyDescent="0.25">
      <c r="H8870" s="107" t="s">
        <v>24555</v>
      </c>
      <c r="I8870" s="107" t="s">
        <v>24556</v>
      </c>
    </row>
    <row r="8871" spans="8:9" ht="15" x14ac:dyDescent="0.25">
      <c r="H8871" s="107" t="s">
        <v>24557</v>
      </c>
      <c r="I8871" s="107" t="s">
        <v>23464</v>
      </c>
    </row>
    <row r="8872" spans="8:9" ht="15" x14ac:dyDescent="0.25">
      <c r="H8872" s="107" t="s">
        <v>24558</v>
      </c>
      <c r="I8872" s="107" t="s">
        <v>17216</v>
      </c>
    </row>
    <row r="8873" spans="8:9" ht="15" x14ac:dyDescent="0.25">
      <c r="H8873" s="107" t="s">
        <v>24559</v>
      </c>
      <c r="I8873" s="107" t="s">
        <v>18401</v>
      </c>
    </row>
    <row r="8874" spans="8:9" ht="15" x14ac:dyDescent="0.25">
      <c r="H8874" s="107" t="s">
        <v>24560</v>
      </c>
      <c r="I8874" s="107" t="s">
        <v>24527</v>
      </c>
    </row>
    <row r="8875" spans="8:9" ht="15" x14ac:dyDescent="0.25">
      <c r="H8875" s="107" t="s">
        <v>24561</v>
      </c>
      <c r="I8875" s="107" t="s">
        <v>24562</v>
      </c>
    </row>
    <row r="8876" spans="8:9" ht="15" x14ac:dyDescent="0.25">
      <c r="H8876" s="107" t="s">
        <v>24563</v>
      </c>
      <c r="I8876" s="107" t="s">
        <v>24564</v>
      </c>
    </row>
    <row r="8877" spans="8:9" ht="15" x14ac:dyDescent="0.25">
      <c r="H8877" s="107" t="s">
        <v>24565</v>
      </c>
      <c r="I8877" s="107" t="s">
        <v>24566</v>
      </c>
    </row>
    <row r="8878" spans="8:9" ht="15" x14ac:dyDescent="0.25">
      <c r="H8878" s="107" t="s">
        <v>24567</v>
      </c>
      <c r="I8878" s="107" t="s">
        <v>24568</v>
      </c>
    </row>
    <row r="8879" spans="8:9" ht="15" x14ac:dyDescent="0.25">
      <c r="H8879" s="107" t="s">
        <v>24569</v>
      </c>
      <c r="I8879" s="107" t="s">
        <v>24570</v>
      </c>
    </row>
    <row r="8880" spans="8:9" ht="15" x14ac:dyDescent="0.25">
      <c r="H8880" s="107" t="s">
        <v>24571</v>
      </c>
      <c r="I8880" s="107" t="s">
        <v>16918</v>
      </c>
    </row>
    <row r="8881" spans="8:9" ht="15" x14ac:dyDescent="0.25">
      <c r="H8881" s="107" t="s">
        <v>24572</v>
      </c>
      <c r="I8881" s="107" t="s">
        <v>17430</v>
      </c>
    </row>
    <row r="8882" spans="8:9" ht="15" x14ac:dyDescent="0.25">
      <c r="H8882" s="107" t="s">
        <v>24573</v>
      </c>
      <c r="I8882" s="107" t="s">
        <v>24574</v>
      </c>
    </row>
    <row r="8883" spans="8:9" ht="15" x14ac:dyDescent="0.25">
      <c r="H8883" s="107" t="s">
        <v>24575</v>
      </c>
      <c r="I8883" s="107" t="s">
        <v>24576</v>
      </c>
    </row>
    <row r="8884" spans="8:9" ht="15" x14ac:dyDescent="0.25">
      <c r="H8884" s="107" t="s">
        <v>24577</v>
      </c>
      <c r="I8884" s="107" t="s">
        <v>17033</v>
      </c>
    </row>
    <row r="8885" spans="8:9" ht="15" x14ac:dyDescent="0.25">
      <c r="H8885" s="107" t="s">
        <v>24578</v>
      </c>
      <c r="I8885" s="107" t="s">
        <v>17073</v>
      </c>
    </row>
    <row r="8886" spans="8:9" ht="15" x14ac:dyDescent="0.25">
      <c r="H8886" s="107" t="s">
        <v>24579</v>
      </c>
      <c r="I8886" s="107" t="s">
        <v>24580</v>
      </c>
    </row>
    <row r="8887" spans="8:9" ht="15" x14ac:dyDescent="0.25">
      <c r="H8887" s="107" t="s">
        <v>24581</v>
      </c>
      <c r="I8887" s="107" t="s">
        <v>18585</v>
      </c>
    </row>
    <row r="8888" spans="8:9" ht="15" x14ac:dyDescent="0.25">
      <c r="H8888" s="107" t="s">
        <v>24582</v>
      </c>
      <c r="I8888" s="107" t="s">
        <v>24583</v>
      </c>
    </row>
    <row r="8889" spans="8:9" ht="15" x14ac:dyDescent="0.25">
      <c r="H8889" s="107" t="s">
        <v>24584</v>
      </c>
      <c r="I8889" s="107" t="s">
        <v>24585</v>
      </c>
    </row>
    <row r="8890" spans="8:9" ht="15" x14ac:dyDescent="0.25">
      <c r="H8890" s="107" t="s">
        <v>24586</v>
      </c>
      <c r="I8890" s="107" t="s">
        <v>17439</v>
      </c>
    </row>
    <row r="8891" spans="8:9" ht="15" x14ac:dyDescent="0.25">
      <c r="H8891" s="107" t="s">
        <v>24587</v>
      </c>
      <c r="I8891" s="107" t="s">
        <v>24588</v>
      </c>
    </row>
    <row r="8892" spans="8:9" ht="15" x14ac:dyDescent="0.25">
      <c r="H8892" s="107" t="s">
        <v>24589</v>
      </c>
      <c r="I8892" s="107" t="s">
        <v>24590</v>
      </c>
    </row>
    <row r="8893" spans="8:9" ht="15" x14ac:dyDescent="0.25">
      <c r="H8893" s="107" t="s">
        <v>24591</v>
      </c>
      <c r="I8893" s="107" t="s">
        <v>24592</v>
      </c>
    </row>
    <row r="8894" spans="8:9" ht="15" x14ac:dyDescent="0.25">
      <c r="H8894" s="107" t="s">
        <v>24593</v>
      </c>
      <c r="I8894" s="107" t="s">
        <v>24594</v>
      </c>
    </row>
    <row r="8895" spans="8:9" ht="15" x14ac:dyDescent="0.25">
      <c r="H8895" s="107" t="s">
        <v>9608</v>
      </c>
      <c r="I8895" s="107" t="s">
        <v>17580</v>
      </c>
    </row>
    <row r="8896" spans="8:9" ht="15" x14ac:dyDescent="0.25">
      <c r="H8896" s="107" t="s">
        <v>9609</v>
      </c>
      <c r="I8896" s="107" t="s">
        <v>17581</v>
      </c>
    </row>
    <row r="8897" spans="8:9" ht="15" x14ac:dyDescent="0.25">
      <c r="H8897" s="107" t="s">
        <v>9610</v>
      </c>
      <c r="I8897" s="107" t="s">
        <v>17582</v>
      </c>
    </row>
    <row r="8898" spans="8:9" ht="15" x14ac:dyDescent="0.25">
      <c r="H8898" s="107" t="s">
        <v>9611</v>
      </c>
      <c r="I8898" s="107" t="s">
        <v>17583</v>
      </c>
    </row>
    <row r="8899" spans="8:9" ht="15" x14ac:dyDescent="0.25">
      <c r="H8899" s="107" t="s">
        <v>9612</v>
      </c>
      <c r="I8899" s="107" t="s">
        <v>17584</v>
      </c>
    </row>
    <row r="8900" spans="8:9" ht="15" x14ac:dyDescent="0.25">
      <c r="H8900" s="107" t="s">
        <v>9613</v>
      </c>
      <c r="I8900" s="107" t="s">
        <v>17256</v>
      </c>
    </row>
    <row r="8901" spans="8:9" ht="15" x14ac:dyDescent="0.25">
      <c r="H8901" s="107" t="s">
        <v>9614</v>
      </c>
      <c r="I8901" s="107" t="s">
        <v>17585</v>
      </c>
    </row>
    <row r="8902" spans="8:9" ht="15" x14ac:dyDescent="0.25">
      <c r="H8902" s="107" t="s">
        <v>9615</v>
      </c>
      <c r="I8902" s="107" t="s">
        <v>17586</v>
      </c>
    </row>
    <row r="8903" spans="8:9" ht="15" x14ac:dyDescent="0.25">
      <c r="H8903" s="107" t="s">
        <v>9616</v>
      </c>
      <c r="I8903" s="107" t="s">
        <v>17587</v>
      </c>
    </row>
    <row r="8904" spans="8:9" ht="15" x14ac:dyDescent="0.25">
      <c r="H8904" s="107" t="s">
        <v>9617</v>
      </c>
      <c r="I8904" s="107" t="s">
        <v>17588</v>
      </c>
    </row>
    <row r="8905" spans="8:9" ht="15" x14ac:dyDescent="0.25">
      <c r="H8905" s="107" t="s">
        <v>9618</v>
      </c>
      <c r="I8905" s="107" t="s">
        <v>17589</v>
      </c>
    </row>
    <row r="8906" spans="8:9" ht="15" x14ac:dyDescent="0.25">
      <c r="H8906" s="107" t="s">
        <v>9619</v>
      </c>
      <c r="I8906" s="107" t="s">
        <v>17590</v>
      </c>
    </row>
    <row r="8907" spans="8:9" ht="15" x14ac:dyDescent="0.25">
      <c r="H8907" s="107" t="s">
        <v>9620</v>
      </c>
      <c r="I8907" s="107" t="s">
        <v>17591</v>
      </c>
    </row>
    <row r="8908" spans="8:9" ht="15" x14ac:dyDescent="0.25">
      <c r="H8908" s="107" t="s">
        <v>9621</v>
      </c>
      <c r="I8908" s="107" t="s">
        <v>17282</v>
      </c>
    </row>
    <row r="8909" spans="8:9" ht="15" x14ac:dyDescent="0.25">
      <c r="H8909" s="107" t="s">
        <v>9622</v>
      </c>
      <c r="I8909" s="107" t="s">
        <v>17334</v>
      </c>
    </row>
    <row r="8910" spans="8:9" ht="15" x14ac:dyDescent="0.25">
      <c r="H8910" s="107" t="s">
        <v>9623</v>
      </c>
      <c r="I8910" s="107" t="s">
        <v>17369</v>
      </c>
    </row>
    <row r="8911" spans="8:9" ht="15" x14ac:dyDescent="0.25">
      <c r="H8911" s="107" t="s">
        <v>9624</v>
      </c>
      <c r="I8911" s="107" t="s">
        <v>17592</v>
      </c>
    </row>
    <row r="8912" spans="8:9" ht="15" x14ac:dyDescent="0.25">
      <c r="H8912" s="107" t="s">
        <v>9625</v>
      </c>
      <c r="I8912" s="107" t="s">
        <v>17593</v>
      </c>
    </row>
    <row r="8913" spans="8:9" ht="15" x14ac:dyDescent="0.25">
      <c r="H8913" s="107" t="s">
        <v>9626</v>
      </c>
      <c r="I8913" s="107" t="s">
        <v>17594</v>
      </c>
    </row>
    <row r="8914" spans="8:9" ht="15" x14ac:dyDescent="0.25">
      <c r="H8914" s="107" t="s">
        <v>9627</v>
      </c>
      <c r="I8914" s="107" t="s">
        <v>17595</v>
      </c>
    </row>
    <row r="8915" spans="8:9" ht="15" x14ac:dyDescent="0.25">
      <c r="H8915" s="107" t="s">
        <v>9628</v>
      </c>
      <c r="I8915" s="107" t="s">
        <v>17165</v>
      </c>
    </row>
    <row r="8916" spans="8:9" ht="15" x14ac:dyDescent="0.25">
      <c r="H8916" s="107" t="s">
        <v>9629</v>
      </c>
      <c r="I8916" s="107" t="s">
        <v>17596</v>
      </c>
    </row>
    <row r="8917" spans="8:9" ht="15" x14ac:dyDescent="0.25">
      <c r="H8917" s="107" t="s">
        <v>9630</v>
      </c>
      <c r="I8917" s="107" t="s">
        <v>169</v>
      </c>
    </row>
    <row r="8918" spans="8:9" ht="15" x14ac:dyDescent="0.25">
      <c r="H8918" s="107" t="s">
        <v>9631</v>
      </c>
      <c r="I8918" s="107" t="s">
        <v>17597</v>
      </c>
    </row>
    <row r="8919" spans="8:9" ht="15" x14ac:dyDescent="0.25">
      <c r="H8919" s="107" t="s">
        <v>9632</v>
      </c>
      <c r="I8919" s="107" t="s">
        <v>17598</v>
      </c>
    </row>
    <row r="8920" spans="8:9" ht="15" x14ac:dyDescent="0.25">
      <c r="H8920" s="107" t="s">
        <v>23513</v>
      </c>
      <c r="I8920" s="107" t="s">
        <v>23514</v>
      </c>
    </row>
    <row r="8921" spans="8:9" ht="15" x14ac:dyDescent="0.25">
      <c r="H8921" s="107" t="s">
        <v>9633</v>
      </c>
      <c r="I8921" s="107" t="s">
        <v>17599</v>
      </c>
    </row>
    <row r="8922" spans="8:9" ht="15" x14ac:dyDescent="0.25">
      <c r="H8922" s="107" t="s">
        <v>9634</v>
      </c>
      <c r="I8922" s="107" t="s">
        <v>17242</v>
      </c>
    </row>
    <row r="8923" spans="8:9" ht="15" x14ac:dyDescent="0.25">
      <c r="H8923" s="107" t="s">
        <v>9635</v>
      </c>
      <c r="I8923" s="107" t="s">
        <v>17494</v>
      </c>
    </row>
    <row r="8924" spans="8:9" ht="15" x14ac:dyDescent="0.25">
      <c r="H8924" s="107" t="s">
        <v>9636</v>
      </c>
      <c r="I8924" s="107" t="s">
        <v>17600</v>
      </c>
    </row>
    <row r="8925" spans="8:9" ht="15" x14ac:dyDescent="0.25">
      <c r="H8925" s="107" t="s">
        <v>9637</v>
      </c>
      <c r="I8925" s="107" t="s">
        <v>17601</v>
      </c>
    </row>
    <row r="8926" spans="8:9" ht="15" x14ac:dyDescent="0.25">
      <c r="H8926" s="107" t="s">
        <v>9638</v>
      </c>
      <c r="I8926" s="107" t="s">
        <v>17602</v>
      </c>
    </row>
    <row r="8927" spans="8:9" ht="15" x14ac:dyDescent="0.25">
      <c r="H8927" s="107" t="s">
        <v>9639</v>
      </c>
      <c r="I8927" s="107" t="s">
        <v>17603</v>
      </c>
    </row>
    <row r="8928" spans="8:9" ht="15" x14ac:dyDescent="0.2">
      <c r="H8928" s="108" t="s">
        <v>9640</v>
      </c>
      <c r="I8928" s="108" t="s">
        <v>17604</v>
      </c>
    </row>
    <row r="8929" spans="8:9" ht="15" x14ac:dyDescent="0.25">
      <c r="H8929" s="107" t="s">
        <v>9641</v>
      </c>
      <c r="I8929" s="107" t="s">
        <v>17605</v>
      </c>
    </row>
    <row r="8930" spans="8:9" ht="15" x14ac:dyDescent="0.25">
      <c r="H8930" s="107" t="s">
        <v>9642</v>
      </c>
      <c r="I8930" s="107" t="s">
        <v>16840</v>
      </c>
    </row>
    <row r="8931" spans="8:9" ht="15" x14ac:dyDescent="0.2">
      <c r="H8931" s="108" t="s">
        <v>9643</v>
      </c>
      <c r="I8931" s="108" t="s">
        <v>17606</v>
      </c>
    </row>
    <row r="8932" spans="8:9" ht="15" x14ac:dyDescent="0.2">
      <c r="H8932" s="108" t="s">
        <v>9644</v>
      </c>
      <c r="I8932" s="108" t="s">
        <v>17607</v>
      </c>
    </row>
    <row r="8933" spans="8:9" ht="15" x14ac:dyDescent="0.2">
      <c r="H8933" s="108" t="s">
        <v>17608</v>
      </c>
      <c r="I8933" s="108" t="s">
        <v>171</v>
      </c>
    </row>
    <row r="8934" spans="8:9" ht="15" x14ac:dyDescent="0.2">
      <c r="H8934" s="108" t="s">
        <v>9645</v>
      </c>
      <c r="I8934" s="108" t="s">
        <v>17609</v>
      </c>
    </row>
    <row r="8935" spans="8:9" ht="15" x14ac:dyDescent="0.2">
      <c r="H8935" s="108" t="s">
        <v>9646</v>
      </c>
      <c r="I8935" s="108" t="s">
        <v>17610</v>
      </c>
    </row>
    <row r="8936" spans="8:9" ht="15" x14ac:dyDescent="0.2">
      <c r="H8936" s="108" t="s">
        <v>24595</v>
      </c>
      <c r="I8936" s="108" t="s">
        <v>24596</v>
      </c>
    </row>
    <row r="8937" spans="8:9" ht="15" x14ac:dyDescent="0.25">
      <c r="H8937" s="107" t="s">
        <v>9647</v>
      </c>
      <c r="I8937" s="107" t="s">
        <v>17611</v>
      </c>
    </row>
    <row r="8938" spans="8:9" ht="15" x14ac:dyDescent="0.25">
      <c r="H8938" s="107" t="s">
        <v>9648</v>
      </c>
      <c r="I8938" s="107" t="s">
        <v>17612</v>
      </c>
    </row>
    <row r="8939" spans="8:9" ht="15" x14ac:dyDescent="0.2">
      <c r="H8939" s="108" t="s">
        <v>9649</v>
      </c>
      <c r="I8939" s="108" t="s">
        <v>17186</v>
      </c>
    </row>
    <row r="8940" spans="8:9" ht="15" x14ac:dyDescent="0.25">
      <c r="H8940" s="107" t="s">
        <v>9650</v>
      </c>
      <c r="I8940" s="107" t="s">
        <v>17033</v>
      </c>
    </row>
    <row r="8941" spans="8:9" ht="15" x14ac:dyDescent="0.25">
      <c r="H8941" s="107" t="s">
        <v>9651</v>
      </c>
      <c r="I8941" s="107" t="s">
        <v>17613</v>
      </c>
    </row>
    <row r="8942" spans="8:9" ht="15" x14ac:dyDescent="0.25">
      <c r="H8942" s="107" t="s">
        <v>9652</v>
      </c>
      <c r="I8942" s="107" t="s">
        <v>17262</v>
      </c>
    </row>
    <row r="8943" spans="8:9" ht="15" x14ac:dyDescent="0.25">
      <c r="H8943" s="107" t="s">
        <v>9653</v>
      </c>
      <c r="I8943" s="107" t="s">
        <v>17063</v>
      </c>
    </row>
    <row r="8944" spans="8:9" ht="15" x14ac:dyDescent="0.25">
      <c r="H8944" s="107" t="s">
        <v>9654</v>
      </c>
      <c r="I8944" s="107" t="s">
        <v>17614</v>
      </c>
    </row>
    <row r="8945" spans="8:9" ht="15" x14ac:dyDescent="0.25">
      <c r="H8945" s="107" t="s">
        <v>9655</v>
      </c>
      <c r="I8945" s="107" t="s">
        <v>17615</v>
      </c>
    </row>
    <row r="8946" spans="8:9" ht="15" x14ac:dyDescent="0.2">
      <c r="H8946" s="108" t="s">
        <v>9656</v>
      </c>
      <c r="I8946" s="108" t="s">
        <v>17616</v>
      </c>
    </row>
    <row r="8947" spans="8:9" ht="15" x14ac:dyDescent="0.25">
      <c r="H8947" s="107" t="s">
        <v>9657</v>
      </c>
      <c r="I8947" s="107" t="s">
        <v>17617</v>
      </c>
    </row>
    <row r="8948" spans="8:9" ht="15" x14ac:dyDescent="0.25">
      <c r="H8948" s="107" t="s">
        <v>9658</v>
      </c>
      <c r="I8948" s="107" t="s">
        <v>17092</v>
      </c>
    </row>
    <row r="8949" spans="8:9" ht="15" x14ac:dyDescent="0.2">
      <c r="H8949" s="108" t="s">
        <v>24597</v>
      </c>
      <c r="I8949" s="108" t="s">
        <v>17335</v>
      </c>
    </row>
    <row r="8950" spans="8:9" ht="15" x14ac:dyDescent="0.2">
      <c r="H8950" s="108" t="s">
        <v>9659</v>
      </c>
      <c r="I8950" s="108" t="s">
        <v>17618</v>
      </c>
    </row>
    <row r="8951" spans="8:9" ht="15" x14ac:dyDescent="0.2">
      <c r="H8951" s="108" t="s">
        <v>9660</v>
      </c>
      <c r="I8951" s="108" t="s">
        <v>16841</v>
      </c>
    </row>
    <row r="8952" spans="8:9" ht="15" x14ac:dyDescent="0.25">
      <c r="H8952" s="107" t="s">
        <v>9661</v>
      </c>
      <c r="I8952" s="107" t="s">
        <v>17619</v>
      </c>
    </row>
    <row r="8953" spans="8:9" ht="15" x14ac:dyDescent="0.25">
      <c r="H8953" s="107" t="s">
        <v>9662</v>
      </c>
      <c r="I8953" s="107" t="s">
        <v>17620</v>
      </c>
    </row>
    <row r="8954" spans="8:9" ht="15" x14ac:dyDescent="0.25">
      <c r="H8954" s="107" t="s">
        <v>9663</v>
      </c>
      <c r="I8954" s="107" t="s">
        <v>17621</v>
      </c>
    </row>
    <row r="8955" spans="8:9" ht="15" x14ac:dyDescent="0.2">
      <c r="H8955" s="108" t="s">
        <v>9664</v>
      </c>
      <c r="I8955" s="108" t="s">
        <v>17622</v>
      </c>
    </row>
    <row r="8956" spans="8:9" ht="15" x14ac:dyDescent="0.2">
      <c r="H8956" s="108" t="s">
        <v>9665</v>
      </c>
      <c r="I8956" s="108" t="s">
        <v>16895</v>
      </c>
    </row>
    <row r="8957" spans="8:9" ht="15" x14ac:dyDescent="0.2">
      <c r="H8957" s="108" t="s">
        <v>9666</v>
      </c>
      <c r="I8957" s="108" t="s">
        <v>17585</v>
      </c>
    </row>
    <row r="8958" spans="8:9" ht="15" x14ac:dyDescent="0.2">
      <c r="H8958" s="108" t="s">
        <v>9667</v>
      </c>
      <c r="I8958" s="108" t="s">
        <v>192</v>
      </c>
    </row>
    <row r="8959" spans="8:9" ht="15" x14ac:dyDescent="0.2">
      <c r="H8959" s="108" t="s">
        <v>9668</v>
      </c>
      <c r="I8959" s="108" t="s">
        <v>163</v>
      </c>
    </row>
    <row r="8960" spans="8:9" ht="15" x14ac:dyDescent="0.2">
      <c r="H8960" s="108" t="s">
        <v>9669</v>
      </c>
      <c r="I8960" s="108" t="s">
        <v>163</v>
      </c>
    </row>
    <row r="8961" spans="8:9" ht="15" x14ac:dyDescent="0.2">
      <c r="H8961" s="108" t="s">
        <v>9670</v>
      </c>
      <c r="I8961" s="108" t="s">
        <v>16862</v>
      </c>
    </row>
    <row r="8962" spans="8:9" ht="15" x14ac:dyDescent="0.2">
      <c r="H8962" s="108" t="s">
        <v>9671</v>
      </c>
      <c r="I8962" s="108" t="s">
        <v>185</v>
      </c>
    </row>
    <row r="8963" spans="8:9" ht="15" x14ac:dyDescent="0.25">
      <c r="H8963" s="107" t="s">
        <v>9672</v>
      </c>
      <c r="I8963" s="107" t="s">
        <v>17294</v>
      </c>
    </row>
    <row r="8964" spans="8:9" ht="15" x14ac:dyDescent="0.25">
      <c r="H8964" s="107" t="s">
        <v>9673</v>
      </c>
      <c r="I8964" s="107" t="s">
        <v>17623</v>
      </c>
    </row>
    <row r="8965" spans="8:9" ht="15" x14ac:dyDescent="0.2">
      <c r="H8965" s="108" t="s">
        <v>9674</v>
      </c>
      <c r="I8965" s="108" t="s">
        <v>17413</v>
      </c>
    </row>
    <row r="8966" spans="8:9" ht="15" x14ac:dyDescent="0.25">
      <c r="H8966" s="107" t="s">
        <v>9675</v>
      </c>
      <c r="I8966" s="107" t="s">
        <v>17624</v>
      </c>
    </row>
    <row r="8967" spans="8:9" ht="15" x14ac:dyDescent="0.25">
      <c r="H8967" s="107" t="s">
        <v>17625</v>
      </c>
      <c r="I8967" s="107" t="s">
        <v>17626</v>
      </c>
    </row>
    <row r="8968" spans="8:9" ht="15" x14ac:dyDescent="0.25">
      <c r="H8968" s="107" t="s">
        <v>9676</v>
      </c>
      <c r="I8968" s="107" t="s">
        <v>17627</v>
      </c>
    </row>
    <row r="8969" spans="8:9" ht="15" x14ac:dyDescent="0.25">
      <c r="H8969" s="107" t="s">
        <v>9677</v>
      </c>
      <c r="I8969" s="107" t="s">
        <v>17628</v>
      </c>
    </row>
    <row r="8970" spans="8:9" ht="15" x14ac:dyDescent="0.25">
      <c r="H8970" s="107" t="s">
        <v>9678</v>
      </c>
      <c r="I8970" s="107" t="s">
        <v>17629</v>
      </c>
    </row>
    <row r="8971" spans="8:9" ht="15" x14ac:dyDescent="0.25">
      <c r="H8971" s="107" t="s">
        <v>9679</v>
      </c>
      <c r="I8971" s="107" t="s">
        <v>17630</v>
      </c>
    </row>
    <row r="8972" spans="8:9" ht="15" x14ac:dyDescent="0.25">
      <c r="H8972" s="107" t="s">
        <v>9680</v>
      </c>
      <c r="I8972" s="107" t="s">
        <v>17631</v>
      </c>
    </row>
    <row r="8973" spans="8:9" ht="15" x14ac:dyDescent="0.25">
      <c r="H8973" s="107" t="s">
        <v>9681</v>
      </c>
      <c r="I8973" s="107" t="s">
        <v>17632</v>
      </c>
    </row>
    <row r="8974" spans="8:9" ht="15" x14ac:dyDescent="0.25">
      <c r="H8974" s="107" t="s">
        <v>9682</v>
      </c>
      <c r="I8974" s="107" t="s">
        <v>17360</v>
      </c>
    </row>
    <row r="8975" spans="8:9" ht="15" x14ac:dyDescent="0.25">
      <c r="H8975" s="107" t="s">
        <v>9683</v>
      </c>
      <c r="I8975" s="107" t="s">
        <v>16867</v>
      </c>
    </row>
    <row r="8976" spans="8:9" ht="15" x14ac:dyDescent="0.25">
      <c r="H8976" s="107" t="s">
        <v>9684</v>
      </c>
      <c r="I8976" s="107" t="s">
        <v>17230</v>
      </c>
    </row>
    <row r="8977" spans="8:9" ht="15" x14ac:dyDescent="0.25">
      <c r="H8977" s="107" t="s">
        <v>9685</v>
      </c>
      <c r="I8977" s="107" t="s">
        <v>17633</v>
      </c>
    </row>
    <row r="8978" spans="8:9" ht="15" x14ac:dyDescent="0.25">
      <c r="H8978" s="107" t="s">
        <v>9686</v>
      </c>
      <c r="I8978" s="107" t="s">
        <v>17634</v>
      </c>
    </row>
    <row r="8979" spans="8:9" ht="15" x14ac:dyDescent="0.25">
      <c r="H8979" s="107" t="s">
        <v>9687</v>
      </c>
      <c r="I8979" s="107" t="s">
        <v>17635</v>
      </c>
    </row>
    <row r="8980" spans="8:9" ht="15" x14ac:dyDescent="0.25">
      <c r="H8980" s="107" t="s">
        <v>9688</v>
      </c>
      <c r="I8980" s="107" t="s">
        <v>17636</v>
      </c>
    </row>
    <row r="8981" spans="8:9" ht="15" x14ac:dyDescent="0.25">
      <c r="H8981" s="107" t="s">
        <v>9689</v>
      </c>
      <c r="I8981" s="107" t="s">
        <v>17637</v>
      </c>
    </row>
    <row r="8982" spans="8:9" ht="15" x14ac:dyDescent="0.25">
      <c r="H8982" s="107" t="s">
        <v>9690</v>
      </c>
      <c r="I8982" s="107" t="s">
        <v>17638</v>
      </c>
    </row>
    <row r="8983" spans="8:9" ht="15" x14ac:dyDescent="0.25">
      <c r="H8983" s="107" t="s">
        <v>9691</v>
      </c>
      <c r="I8983" s="107" t="s">
        <v>17639</v>
      </c>
    </row>
    <row r="8984" spans="8:9" ht="15" x14ac:dyDescent="0.25">
      <c r="H8984" s="107" t="s">
        <v>9692</v>
      </c>
      <c r="I8984" s="107" t="s">
        <v>17640</v>
      </c>
    </row>
    <row r="8985" spans="8:9" ht="15" x14ac:dyDescent="0.25">
      <c r="H8985" s="107" t="s">
        <v>9693</v>
      </c>
      <c r="I8985" s="107" t="s">
        <v>17312</v>
      </c>
    </row>
    <row r="8986" spans="8:9" ht="15" x14ac:dyDescent="0.25">
      <c r="H8986" s="107" t="s">
        <v>9694</v>
      </c>
      <c r="I8986" s="107" t="s">
        <v>17641</v>
      </c>
    </row>
    <row r="8987" spans="8:9" ht="15" x14ac:dyDescent="0.25">
      <c r="H8987" s="107" t="s">
        <v>9695</v>
      </c>
      <c r="I8987" s="107" t="s">
        <v>16898</v>
      </c>
    </row>
    <row r="8988" spans="8:9" ht="15" x14ac:dyDescent="0.25">
      <c r="H8988" s="107" t="s">
        <v>9696</v>
      </c>
      <c r="I8988" s="107" t="s">
        <v>16951</v>
      </c>
    </row>
    <row r="8989" spans="8:9" ht="15" x14ac:dyDescent="0.25">
      <c r="H8989" s="107" t="s">
        <v>9697</v>
      </c>
      <c r="I8989" s="107" t="s">
        <v>17642</v>
      </c>
    </row>
    <row r="8990" spans="8:9" ht="15" x14ac:dyDescent="0.25">
      <c r="H8990" s="107" t="s">
        <v>9698</v>
      </c>
      <c r="I8990" s="107" t="s">
        <v>17643</v>
      </c>
    </row>
    <row r="8991" spans="8:9" ht="15" x14ac:dyDescent="0.25">
      <c r="H8991" s="107" t="s">
        <v>9699</v>
      </c>
      <c r="I8991" s="107" t="s">
        <v>16857</v>
      </c>
    </row>
    <row r="8992" spans="8:9" ht="15" x14ac:dyDescent="0.25">
      <c r="H8992" s="107" t="s">
        <v>9700</v>
      </c>
      <c r="I8992" s="107" t="s">
        <v>17644</v>
      </c>
    </row>
    <row r="8993" spans="8:9" ht="15" x14ac:dyDescent="0.25">
      <c r="H8993" s="107" t="s">
        <v>9701</v>
      </c>
      <c r="I8993" s="107" t="s">
        <v>17645</v>
      </c>
    </row>
    <row r="8994" spans="8:9" ht="15" x14ac:dyDescent="0.25">
      <c r="H8994" s="107" t="s">
        <v>9702</v>
      </c>
      <c r="I8994" s="107" t="s">
        <v>17081</v>
      </c>
    </row>
    <row r="8995" spans="8:9" ht="15" x14ac:dyDescent="0.25">
      <c r="H8995" s="107" t="s">
        <v>9703</v>
      </c>
      <c r="I8995" s="107" t="s">
        <v>17646</v>
      </c>
    </row>
    <row r="8996" spans="8:9" ht="15" x14ac:dyDescent="0.25">
      <c r="H8996" s="107" t="s">
        <v>9704</v>
      </c>
      <c r="I8996" s="107" t="s">
        <v>17647</v>
      </c>
    </row>
    <row r="8997" spans="8:9" ht="15" x14ac:dyDescent="0.25">
      <c r="H8997" s="107" t="s">
        <v>9705</v>
      </c>
      <c r="I8997" s="107" t="s">
        <v>17648</v>
      </c>
    </row>
    <row r="8998" spans="8:9" ht="15" x14ac:dyDescent="0.25">
      <c r="H8998" s="107" t="s">
        <v>9706</v>
      </c>
      <c r="I8998" s="107" t="s">
        <v>17649</v>
      </c>
    </row>
    <row r="8999" spans="8:9" ht="15" x14ac:dyDescent="0.25">
      <c r="H8999" s="107" t="s">
        <v>9707</v>
      </c>
      <c r="I8999" s="107" t="s">
        <v>184</v>
      </c>
    </row>
    <row r="9000" spans="8:9" ht="15" x14ac:dyDescent="0.25">
      <c r="H9000" s="107" t="s">
        <v>9708</v>
      </c>
      <c r="I9000" s="107" t="s">
        <v>17650</v>
      </c>
    </row>
    <row r="9001" spans="8:9" ht="15" x14ac:dyDescent="0.25">
      <c r="H9001" s="107" t="s">
        <v>9709</v>
      </c>
      <c r="I9001" s="107" t="s">
        <v>17651</v>
      </c>
    </row>
    <row r="9002" spans="8:9" ht="15" x14ac:dyDescent="0.25">
      <c r="H9002" s="107" t="s">
        <v>9710</v>
      </c>
      <c r="I9002" s="107" t="s">
        <v>17652</v>
      </c>
    </row>
    <row r="9003" spans="8:9" ht="15" x14ac:dyDescent="0.25">
      <c r="H9003" s="107" t="s">
        <v>9711</v>
      </c>
      <c r="I9003" s="107" t="s">
        <v>17653</v>
      </c>
    </row>
    <row r="9004" spans="8:9" ht="15" x14ac:dyDescent="0.25">
      <c r="H9004" s="107" t="s">
        <v>9712</v>
      </c>
      <c r="I9004" s="107" t="s">
        <v>17654</v>
      </c>
    </row>
    <row r="9005" spans="8:9" ht="15" x14ac:dyDescent="0.25">
      <c r="H9005" s="107" t="s">
        <v>9713</v>
      </c>
      <c r="I9005" s="107" t="s">
        <v>182</v>
      </c>
    </row>
    <row r="9006" spans="8:9" ht="15" x14ac:dyDescent="0.25">
      <c r="H9006" s="107" t="s">
        <v>9714</v>
      </c>
      <c r="I9006" s="107" t="s">
        <v>17655</v>
      </c>
    </row>
    <row r="9007" spans="8:9" ht="15" x14ac:dyDescent="0.25">
      <c r="H9007" s="107" t="s">
        <v>9715</v>
      </c>
      <c r="I9007" s="107" t="s">
        <v>17656</v>
      </c>
    </row>
    <row r="9008" spans="8:9" ht="15" x14ac:dyDescent="0.25">
      <c r="H9008" s="107" t="s">
        <v>9716</v>
      </c>
      <c r="I9008" s="107" t="s">
        <v>17657</v>
      </c>
    </row>
    <row r="9009" spans="8:9" ht="15" x14ac:dyDescent="0.25">
      <c r="H9009" s="107" t="s">
        <v>9717</v>
      </c>
      <c r="I9009" s="107" t="s">
        <v>17658</v>
      </c>
    </row>
    <row r="9010" spans="8:9" ht="15" x14ac:dyDescent="0.25">
      <c r="H9010" s="107" t="s">
        <v>9718</v>
      </c>
      <c r="I9010" s="107" t="s">
        <v>17659</v>
      </c>
    </row>
    <row r="9011" spans="8:9" ht="15" x14ac:dyDescent="0.25">
      <c r="H9011" s="107" t="s">
        <v>9719</v>
      </c>
      <c r="I9011" s="107" t="s">
        <v>17660</v>
      </c>
    </row>
    <row r="9012" spans="8:9" ht="15" x14ac:dyDescent="0.25">
      <c r="H9012" s="107" t="s">
        <v>9720</v>
      </c>
      <c r="I9012" s="107" t="s">
        <v>17661</v>
      </c>
    </row>
    <row r="9013" spans="8:9" ht="15" x14ac:dyDescent="0.25">
      <c r="H9013" s="107" t="s">
        <v>9721</v>
      </c>
      <c r="I9013" s="107" t="s">
        <v>17662</v>
      </c>
    </row>
    <row r="9014" spans="8:9" ht="15" x14ac:dyDescent="0.25">
      <c r="H9014" s="107" t="s">
        <v>9722</v>
      </c>
      <c r="I9014" s="107" t="s">
        <v>17663</v>
      </c>
    </row>
    <row r="9015" spans="8:9" ht="15" x14ac:dyDescent="0.25">
      <c r="H9015" s="107" t="s">
        <v>9723</v>
      </c>
      <c r="I9015" s="107" t="s">
        <v>16896</v>
      </c>
    </row>
    <row r="9016" spans="8:9" ht="15" x14ac:dyDescent="0.25">
      <c r="H9016" s="107" t="s">
        <v>9724</v>
      </c>
      <c r="I9016" s="107" t="s">
        <v>16893</v>
      </c>
    </row>
    <row r="9017" spans="8:9" ht="15" x14ac:dyDescent="0.25">
      <c r="H9017" s="107" t="s">
        <v>9725</v>
      </c>
      <c r="I9017" s="107" t="s">
        <v>17071</v>
      </c>
    </row>
    <row r="9018" spans="8:9" ht="15" x14ac:dyDescent="0.25">
      <c r="H9018" s="107" t="s">
        <v>9726</v>
      </c>
      <c r="I9018" s="107" t="s">
        <v>17664</v>
      </c>
    </row>
    <row r="9019" spans="8:9" ht="15" x14ac:dyDescent="0.25">
      <c r="H9019" s="107" t="s">
        <v>9727</v>
      </c>
      <c r="I9019" s="107" t="s">
        <v>17665</v>
      </c>
    </row>
    <row r="9020" spans="8:9" ht="15" x14ac:dyDescent="0.25">
      <c r="H9020" s="107" t="s">
        <v>9728</v>
      </c>
      <c r="I9020" s="107" t="s">
        <v>17666</v>
      </c>
    </row>
    <row r="9021" spans="8:9" ht="15" x14ac:dyDescent="0.25">
      <c r="H9021" s="107" t="s">
        <v>9729</v>
      </c>
      <c r="I9021" s="107" t="s">
        <v>17121</v>
      </c>
    </row>
    <row r="9022" spans="8:9" ht="15" x14ac:dyDescent="0.25">
      <c r="H9022" s="107" t="s">
        <v>9730</v>
      </c>
      <c r="I9022" s="107" t="s">
        <v>17301</v>
      </c>
    </row>
    <row r="9023" spans="8:9" ht="15" x14ac:dyDescent="0.25">
      <c r="H9023" s="107" t="s">
        <v>9731</v>
      </c>
      <c r="I9023" s="107" t="s">
        <v>17667</v>
      </c>
    </row>
    <row r="9024" spans="8:9" ht="15" x14ac:dyDescent="0.25">
      <c r="H9024" s="107" t="s">
        <v>9732</v>
      </c>
      <c r="I9024" s="107" t="s">
        <v>17668</v>
      </c>
    </row>
    <row r="9025" spans="8:9" ht="15" x14ac:dyDescent="0.25">
      <c r="H9025" s="107" t="s">
        <v>9733</v>
      </c>
      <c r="I9025" s="107" t="s">
        <v>17669</v>
      </c>
    </row>
    <row r="9026" spans="8:9" ht="15" x14ac:dyDescent="0.25">
      <c r="H9026" s="107" t="s">
        <v>9734</v>
      </c>
      <c r="I9026" s="107" t="s">
        <v>16964</v>
      </c>
    </row>
    <row r="9027" spans="8:9" ht="15" x14ac:dyDescent="0.25">
      <c r="H9027" s="107" t="s">
        <v>9735</v>
      </c>
      <c r="I9027" s="107" t="s">
        <v>17670</v>
      </c>
    </row>
    <row r="9028" spans="8:9" ht="15" x14ac:dyDescent="0.25">
      <c r="H9028" s="107" t="s">
        <v>9736</v>
      </c>
      <c r="I9028" s="107" t="s">
        <v>17671</v>
      </c>
    </row>
    <row r="9029" spans="8:9" ht="15" x14ac:dyDescent="0.25">
      <c r="H9029" s="107" t="s">
        <v>9737</v>
      </c>
      <c r="I9029" s="107" t="s">
        <v>17246</v>
      </c>
    </row>
    <row r="9030" spans="8:9" ht="15" x14ac:dyDescent="0.25">
      <c r="H9030" s="107" t="s">
        <v>9738</v>
      </c>
      <c r="I9030" s="107" t="s">
        <v>17672</v>
      </c>
    </row>
    <row r="9031" spans="8:9" ht="15" x14ac:dyDescent="0.25">
      <c r="H9031" s="107" t="s">
        <v>9739</v>
      </c>
      <c r="I9031" s="107" t="s">
        <v>17673</v>
      </c>
    </row>
    <row r="9032" spans="8:9" ht="15" x14ac:dyDescent="0.25">
      <c r="H9032" s="107" t="s">
        <v>9740</v>
      </c>
      <c r="I9032" s="107" t="s">
        <v>17674</v>
      </c>
    </row>
    <row r="9033" spans="8:9" ht="15" x14ac:dyDescent="0.25">
      <c r="H9033" s="107" t="s">
        <v>23515</v>
      </c>
      <c r="I9033" s="107" t="s">
        <v>23516</v>
      </c>
    </row>
    <row r="9034" spans="8:9" ht="15" x14ac:dyDescent="0.25">
      <c r="H9034" s="107" t="s">
        <v>9741</v>
      </c>
      <c r="I9034" s="107" t="s">
        <v>17675</v>
      </c>
    </row>
    <row r="9035" spans="8:9" ht="15" x14ac:dyDescent="0.25">
      <c r="H9035" s="107" t="s">
        <v>9742</v>
      </c>
      <c r="I9035" s="107" t="s">
        <v>17676</v>
      </c>
    </row>
    <row r="9036" spans="8:9" ht="15" x14ac:dyDescent="0.25">
      <c r="H9036" s="107" t="s">
        <v>9743</v>
      </c>
      <c r="I9036" s="107" t="s">
        <v>17677</v>
      </c>
    </row>
    <row r="9037" spans="8:9" ht="15" x14ac:dyDescent="0.25">
      <c r="H9037" s="107" t="s">
        <v>9744</v>
      </c>
      <c r="I9037" s="107" t="s">
        <v>17678</v>
      </c>
    </row>
    <row r="9038" spans="8:9" ht="15" x14ac:dyDescent="0.25">
      <c r="H9038" s="107" t="s">
        <v>9745</v>
      </c>
      <c r="I9038" s="107" t="s">
        <v>17679</v>
      </c>
    </row>
    <row r="9039" spans="8:9" ht="15" x14ac:dyDescent="0.25">
      <c r="H9039" s="107" t="s">
        <v>9746</v>
      </c>
      <c r="I9039" s="107" t="s">
        <v>17680</v>
      </c>
    </row>
    <row r="9040" spans="8:9" ht="15" x14ac:dyDescent="0.25">
      <c r="H9040" s="107" t="s">
        <v>9747</v>
      </c>
      <c r="I9040" s="107" t="s">
        <v>17681</v>
      </c>
    </row>
    <row r="9041" spans="8:9" ht="15" x14ac:dyDescent="0.25">
      <c r="H9041" s="107" t="s">
        <v>9748</v>
      </c>
      <c r="I9041" s="107" t="s">
        <v>17682</v>
      </c>
    </row>
    <row r="9042" spans="8:9" ht="15" x14ac:dyDescent="0.25">
      <c r="H9042" s="107" t="s">
        <v>9749</v>
      </c>
      <c r="I9042" s="107" t="s">
        <v>17683</v>
      </c>
    </row>
    <row r="9043" spans="8:9" ht="15" x14ac:dyDescent="0.25">
      <c r="H9043" s="107" t="s">
        <v>9750</v>
      </c>
      <c r="I9043" s="107" t="s">
        <v>17428</v>
      </c>
    </row>
    <row r="9044" spans="8:9" ht="15" x14ac:dyDescent="0.25">
      <c r="H9044" s="107" t="s">
        <v>9751</v>
      </c>
      <c r="I9044" s="107" t="s">
        <v>17684</v>
      </c>
    </row>
    <row r="9045" spans="8:9" ht="15" x14ac:dyDescent="0.25">
      <c r="H9045" s="107" t="s">
        <v>9752</v>
      </c>
      <c r="I9045" s="107" t="s">
        <v>17685</v>
      </c>
    </row>
    <row r="9046" spans="8:9" ht="15" x14ac:dyDescent="0.25">
      <c r="H9046" s="107" t="s">
        <v>9753</v>
      </c>
      <c r="I9046" s="107" t="s">
        <v>17686</v>
      </c>
    </row>
    <row r="9047" spans="8:9" ht="15" x14ac:dyDescent="0.25">
      <c r="H9047" s="107" t="s">
        <v>9754</v>
      </c>
      <c r="I9047" s="107" t="s">
        <v>17687</v>
      </c>
    </row>
    <row r="9048" spans="8:9" ht="15" x14ac:dyDescent="0.25">
      <c r="H9048" s="107" t="s">
        <v>9755</v>
      </c>
      <c r="I9048" s="107" t="s">
        <v>17688</v>
      </c>
    </row>
    <row r="9049" spans="8:9" ht="15" x14ac:dyDescent="0.25">
      <c r="H9049" s="107" t="s">
        <v>9756</v>
      </c>
      <c r="I9049" s="107" t="s">
        <v>17689</v>
      </c>
    </row>
    <row r="9050" spans="8:9" ht="15" x14ac:dyDescent="0.25">
      <c r="H9050" s="107" t="s">
        <v>17690</v>
      </c>
      <c r="I9050" s="107" t="s">
        <v>17691</v>
      </c>
    </row>
    <row r="9051" spans="8:9" ht="15" x14ac:dyDescent="0.25">
      <c r="H9051" s="107" t="s">
        <v>9757</v>
      </c>
      <c r="I9051" s="107" t="s">
        <v>17692</v>
      </c>
    </row>
    <row r="9052" spans="8:9" ht="15" x14ac:dyDescent="0.25">
      <c r="H9052" s="107" t="s">
        <v>9758</v>
      </c>
      <c r="I9052" s="107" t="s">
        <v>17693</v>
      </c>
    </row>
    <row r="9053" spans="8:9" ht="15" x14ac:dyDescent="0.25">
      <c r="H9053" s="107" t="s">
        <v>9759</v>
      </c>
      <c r="I9053" s="107" t="s">
        <v>17694</v>
      </c>
    </row>
    <row r="9054" spans="8:9" ht="15" x14ac:dyDescent="0.25">
      <c r="H9054" s="107" t="s">
        <v>9760</v>
      </c>
      <c r="I9054" s="107" t="s">
        <v>16938</v>
      </c>
    </row>
    <row r="9055" spans="8:9" ht="15" x14ac:dyDescent="0.25">
      <c r="H9055" s="107" t="s">
        <v>9761</v>
      </c>
      <c r="I9055" s="107" t="s">
        <v>16918</v>
      </c>
    </row>
    <row r="9056" spans="8:9" ht="15" x14ac:dyDescent="0.25">
      <c r="H9056" s="107" t="s">
        <v>9762</v>
      </c>
      <c r="I9056" s="107" t="s">
        <v>17291</v>
      </c>
    </row>
    <row r="9057" spans="8:9" ht="15" x14ac:dyDescent="0.25">
      <c r="H9057" s="107" t="s">
        <v>12410</v>
      </c>
      <c r="I9057" s="107" t="s">
        <v>17695</v>
      </c>
    </row>
    <row r="9058" spans="8:9" ht="15" x14ac:dyDescent="0.25">
      <c r="H9058" s="107" t="s">
        <v>9763</v>
      </c>
      <c r="I9058" s="107" t="s">
        <v>17696</v>
      </c>
    </row>
    <row r="9059" spans="8:9" ht="15" x14ac:dyDescent="0.25">
      <c r="H9059" s="107" t="s">
        <v>9764</v>
      </c>
      <c r="I9059" s="107" t="s">
        <v>17308</v>
      </c>
    </row>
    <row r="9060" spans="8:9" ht="15" x14ac:dyDescent="0.25">
      <c r="H9060" s="107" t="s">
        <v>9765</v>
      </c>
      <c r="I9060" s="107" t="s">
        <v>16939</v>
      </c>
    </row>
    <row r="9061" spans="8:9" ht="15" x14ac:dyDescent="0.25">
      <c r="H9061" s="107" t="s">
        <v>9766</v>
      </c>
      <c r="I9061" s="107" t="s">
        <v>17697</v>
      </c>
    </row>
    <row r="9062" spans="8:9" ht="15" x14ac:dyDescent="0.25">
      <c r="H9062" s="107" t="s">
        <v>9767</v>
      </c>
      <c r="I9062" s="107" t="s">
        <v>17698</v>
      </c>
    </row>
    <row r="9063" spans="8:9" ht="15" x14ac:dyDescent="0.25">
      <c r="H9063" s="107" t="s">
        <v>9768</v>
      </c>
      <c r="I9063" s="107" t="s">
        <v>17414</v>
      </c>
    </row>
    <row r="9064" spans="8:9" ht="15" x14ac:dyDescent="0.25">
      <c r="H9064" s="107" t="s">
        <v>9769</v>
      </c>
      <c r="I9064" s="107" t="s">
        <v>17699</v>
      </c>
    </row>
    <row r="9065" spans="8:9" ht="15" x14ac:dyDescent="0.25">
      <c r="H9065" s="107" t="s">
        <v>9770</v>
      </c>
      <c r="I9065" s="107" t="s">
        <v>17700</v>
      </c>
    </row>
    <row r="9066" spans="8:9" ht="15" x14ac:dyDescent="0.25">
      <c r="H9066" s="107" t="s">
        <v>9771</v>
      </c>
      <c r="I9066" s="107" t="s">
        <v>17701</v>
      </c>
    </row>
    <row r="9067" spans="8:9" ht="15" x14ac:dyDescent="0.25">
      <c r="H9067" s="107" t="s">
        <v>9772</v>
      </c>
      <c r="I9067" s="107" t="s">
        <v>17702</v>
      </c>
    </row>
    <row r="9068" spans="8:9" ht="15" x14ac:dyDescent="0.25">
      <c r="H9068" s="107" t="s">
        <v>9773</v>
      </c>
      <c r="I9068" s="107" t="s">
        <v>17703</v>
      </c>
    </row>
    <row r="9069" spans="8:9" ht="15" x14ac:dyDescent="0.25">
      <c r="H9069" s="107" t="s">
        <v>9774</v>
      </c>
      <c r="I9069" s="107" t="s">
        <v>17704</v>
      </c>
    </row>
    <row r="9070" spans="8:9" ht="15" x14ac:dyDescent="0.25">
      <c r="H9070" s="107" t="s">
        <v>9775</v>
      </c>
      <c r="I9070" s="107" t="s">
        <v>17705</v>
      </c>
    </row>
    <row r="9071" spans="8:9" ht="15" x14ac:dyDescent="0.25">
      <c r="H9071" s="107" t="s">
        <v>9776</v>
      </c>
      <c r="I9071" s="107" t="s">
        <v>17706</v>
      </c>
    </row>
    <row r="9072" spans="8:9" ht="15" x14ac:dyDescent="0.25">
      <c r="H9072" s="107" t="s">
        <v>9777</v>
      </c>
      <c r="I9072" s="107" t="s">
        <v>17707</v>
      </c>
    </row>
    <row r="9073" spans="8:9" ht="15" x14ac:dyDescent="0.25">
      <c r="H9073" s="107" t="s">
        <v>9778</v>
      </c>
      <c r="I9073" s="107" t="s">
        <v>17708</v>
      </c>
    </row>
    <row r="9074" spans="8:9" ht="15" x14ac:dyDescent="0.25">
      <c r="H9074" s="107" t="s">
        <v>9779</v>
      </c>
      <c r="I9074" s="107" t="s">
        <v>17709</v>
      </c>
    </row>
    <row r="9075" spans="8:9" ht="15" x14ac:dyDescent="0.25">
      <c r="H9075" s="107" t="s">
        <v>9780</v>
      </c>
      <c r="I9075" s="107" t="s">
        <v>17710</v>
      </c>
    </row>
    <row r="9076" spans="8:9" ht="15" x14ac:dyDescent="0.25">
      <c r="H9076" s="107" t="s">
        <v>9781</v>
      </c>
      <c r="I9076" s="107" t="s">
        <v>17711</v>
      </c>
    </row>
    <row r="9077" spans="8:9" ht="15" x14ac:dyDescent="0.25">
      <c r="H9077" s="107" t="s">
        <v>9782</v>
      </c>
      <c r="I9077" s="107" t="s">
        <v>17712</v>
      </c>
    </row>
    <row r="9078" spans="8:9" ht="15" x14ac:dyDescent="0.25">
      <c r="H9078" s="107" t="s">
        <v>9783</v>
      </c>
      <c r="I9078" s="107" t="s">
        <v>17713</v>
      </c>
    </row>
    <row r="9079" spans="8:9" ht="15" x14ac:dyDescent="0.25">
      <c r="H9079" s="107" t="s">
        <v>9784</v>
      </c>
      <c r="I9079" s="107" t="s">
        <v>17714</v>
      </c>
    </row>
    <row r="9080" spans="8:9" ht="15" x14ac:dyDescent="0.25">
      <c r="H9080" s="107" t="s">
        <v>9785</v>
      </c>
      <c r="I9080" s="107" t="s">
        <v>17715</v>
      </c>
    </row>
    <row r="9081" spans="8:9" ht="15" x14ac:dyDescent="0.25">
      <c r="H9081" s="107" t="s">
        <v>9786</v>
      </c>
      <c r="I9081" s="107" t="s">
        <v>17716</v>
      </c>
    </row>
    <row r="9082" spans="8:9" ht="15" x14ac:dyDescent="0.25">
      <c r="H9082" s="107" t="s">
        <v>9787</v>
      </c>
      <c r="I9082" s="107" t="s">
        <v>17717</v>
      </c>
    </row>
    <row r="9083" spans="8:9" ht="15" x14ac:dyDescent="0.25">
      <c r="H9083" s="107" t="s">
        <v>9788</v>
      </c>
      <c r="I9083" s="107" t="s">
        <v>17718</v>
      </c>
    </row>
    <row r="9084" spans="8:9" ht="15" x14ac:dyDescent="0.25">
      <c r="H9084" s="107" t="s">
        <v>9789</v>
      </c>
      <c r="I9084" s="107" t="s">
        <v>17719</v>
      </c>
    </row>
    <row r="9085" spans="8:9" ht="15" x14ac:dyDescent="0.25">
      <c r="H9085" s="107" t="s">
        <v>9790</v>
      </c>
      <c r="I9085" s="107" t="s">
        <v>17720</v>
      </c>
    </row>
    <row r="9086" spans="8:9" ht="15" x14ac:dyDescent="0.25">
      <c r="H9086" s="107" t="s">
        <v>9791</v>
      </c>
      <c r="I9086" s="107" t="s">
        <v>17721</v>
      </c>
    </row>
    <row r="9087" spans="8:9" ht="15" x14ac:dyDescent="0.25">
      <c r="H9087" s="107" t="s">
        <v>9792</v>
      </c>
      <c r="I9087" s="107" t="s">
        <v>17722</v>
      </c>
    </row>
    <row r="9088" spans="8:9" ht="15" x14ac:dyDescent="0.25">
      <c r="H9088" s="107" t="s">
        <v>9793</v>
      </c>
      <c r="I9088" s="107" t="s">
        <v>17723</v>
      </c>
    </row>
    <row r="9089" spans="8:9" ht="15" x14ac:dyDescent="0.25">
      <c r="H9089" s="107" t="s">
        <v>9794</v>
      </c>
      <c r="I9089" s="107" t="s">
        <v>17724</v>
      </c>
    </row>
    <row r="9090" spans="8:9" ht="15" x14ac:dyDescent="0.25">
      <c r="H9090" s="107" t="s">
        <v>9795</v>
      </c>
      <c r="I9090" s="107" t="s">
        <v>17725</v>
      </c>
    </row>
    <row r="9091" spans="8:9" ht="15" x14ac:dyDescent="0.25">
      <c r="H9091" s="107" t="s">
        <v>9796</v>
      </c>
      <c r="I9091" s="107" t="s">
        <v>17726</v>
      </c>
    </row>
    <row r="9092" spans="8:9" ht="15" x14ac:dyDescent="0.25">
      <c r="H9092" s="107" t="s">
        <v>9797</v>
      </c>
      <c r="I9092" s="107" t="s">
        <v>17727</v>
      </c>
    </row>
    <row r="9093" spans="8:9" ht="15" x14ac:dyDescent="0.25">
      <c r="H9093" s="107" t="s">
        <v>9798</v>
      </c>
      <c r="I9093" s="107" t="s">
        <v>17728</v>
      </c>
    </row>
    <row r="9094" spans="8:9" ht="15" x14ac:dyDescent="0.25">
      <c r="H9094" s="107" t="s">
        <v>9799</v>
      </c>
      <c r="I9094" s="107" t="s">
        <v>17729</v>
      </c>
    </row>
    <row r="9095" spans="8:9" ht="15" x14ac:dyDescent="0.25">
      <c r="H9095" s="107" t="s">
        <v>9800</v>
      </c>
      <c r="I9095" s="107" t="s">
        <v>17730</v>
      </c>
    </row>
    <row r="9096" spans="8:9" ht="15" x14ac:dyDescent="0.25">
      <c r="H9096" s="107" t="s">
        <v>9801</v>
      </c>
      <c r="I9096" s="107" t="s">
        <v>17731</v>
      </c>
    </row>
    <row r="9097" spans="8:9" ht="15" x14ac:dyDescent="0.25">
      <c r="H9097" s="107" t="s">
        <v>9802</v>
      </c>
      <c r="I9097" s="107" t="s">
        <v>17732</v>
      </c>
    </row>
    <row r="9098" spans="8:9" ht="15" x14ac:dyDescent="0.25">
      <c r="H9098" s="107" t="s">
        <v>9803</v>
      </c>
      <c r="I9098" s="107" t="s">
        <v>17733</v>
      </c>
    </row>
    <row r="9099" spans="8:9" ht="15" x14ac:dyDescent="0.25">
      <c r="H9099" s="107" t="s">
        <v>9804</v>
      </c>
      <c r="I9099" s="107" t="s">
        <v>17730</v>
      </c>
    </row>
    <row r="9100" spans="8:9" ht="15" x14ac:dyDescent="0.25">
      <c r="H9100" s="107" t="s">
        <v>9805</v>
      </c>
      <c r="I9100" s="107" t="s">
        <v>17731</v>
      </c>
    </row>
    <row r="9101" spans="8:9" ht="15" x14ac:dyDescent="0.25">
      <c r="H9101" s="107" t="s">
        <v>9806</v>
      </c>
      <c r="I9101" s="107" t="s">
        <v>17734</v>
      </c>
    </row>
    <row r="9102" spans="8:9" ht="15" x14ac:dyDescent="0.25">
      <c r="H9102" s="107" t="s">
        <v>9807</v>
      </c>
      <c r="I9102" s="107" t="s">
        <v>17735</v>
      </c>
    </row>
    <row r="9103" spans="8:9" ht="15" x14ac:dyDescent="0.25">
      <c r="H9103" s="107" t="s">
        <v>9808</v>
      </c>
      <c r="I9103" s="107" t="s">
        <v>17736</v>
      </c>
    </row>
    <row r="9104" spans="8:9" ht="15" x14ac:dyDescent="0.25">
      <c r="H9104" s="107" t="s">
        <v>9809</v>
      </c>
      <c r="I9104" s="107" t="s">
        <v>17737</v>
      </c>
    </row>
    <row r="9105" spans="8:9" ht="15" x14ac:dyDescent="0.25">
      <c r="H9105" s="107" t="s">
        <v>9810</v>
      </c>
      <c r="I9105" s="107" t="s">
        <v>17738</v>
      </c>
    </row>
    <row r="9106" spans="8:9" ht="15" x14ac:dyDescent="0.25">
      <c r="H9106" s="107" t="s">
        <v>9811</v>
      </c>
      <c r="I9106" s="107" t="s">
        <v>17739</v>
      </c>
    </row>
    <row r="9107" spans="8:9" ht="15" x14ac:dyDescent="0.25">
      <c r="H9107" s="107" t="s">
        <v>9812</v>
      </c>
      <c r="I9107" s="107" t="s">
        <v>17740</v>
      </c>
    </row>
    <row r="9108" spans="8:9" ht="15" x14ac:dyDescent="0.25">
      <c r="H9108" s="107" t="s">
        <v>9813</v>
      </c>
      <c r="I9108" s="107" t="s">
        <v>17741</v>
      </c>
    </row>
    <row r="9109" spans="8:9" ht="15" x14ac:dyDescent="0.25">
      <c r="H9109" s="107" t="s">
        <v>9814</v>
      </c>
      <c r="I9109" s="107" t="s">
        <v>17742</v>
      </c>
    </row>
    <row r="9110" spans="8:9" ht="15" x14ac:dyDescent="0.25">
      <c r="H9110" s="107" t="s">
        <v>9815</v>
      </c>
      <c r="I9110" s="107" t="s">
        <v>17743</v>
      </c>
    </row>
    <row r="9111" spans="8:9" ht="15" x14ac:dyDescent="0.25">
      <c r="H9111" s="107" t="s">
        <v>9816</v>
      </c>
      <c r="I9111" s="107" t="s">
        <v>17744</v>
      </c>
    </row>
    <row r="9112" spans="8:9" ht="15" x14ac:dyDescent="0.25">
      <c r="H9112" s="107" t="s">
        <v>9817</v>
      </c>
      <c r="I9112" s="107" t="s">
        <v>16776</v>
      </c>
    </row>
    <row r="9113" spans="8:9" ht="15" x14ac:dyDescent="0.25">
      <c r="H9113" s="107" t="s">
        <v>9818</v>
      </c>
      <c r="I9113" s="107" t="s">
        <v>17745</v>
      </c>
    </row>
    <row r="9114" spans="8:9" ht="15" x14ac:dyDescent="0.25">
      <c r="H9114" s="107" t="s">
        <v>9819</v>
      </c>
      <c r="I9114" s="107" t="s">
        <v>16779</v>
      </c>
    </row>
    <row r="9115" spans="8:9" ht="15" x14ac:dyDescent="0.25">
      <c r="H9115" s="107" t="s">
        <v>9820</v>
      </c>
      <c r="I9115" s="107" t="s">
        <v>17746</v>
      </c>
    </row>
    <row r="9116" spans="8:9" ht="15" x14ac:dyDescent="0.25">
      <c r="H9116" s="107" t="s">
        <v>9821</v>
      </c>
      <c r="I9116" s="107" t="s">
        <v>17747</v>
      </c>
    </row>
    <row r="9117" spans="8:9" ht="15" x14ac:dyDescent="0.25">
      <c r="H9117" s="107" t="s">
        <v>9822</v>
      </c>
      <c r="I9117" s="107" t="s">
        <v>17748</v>
      </c>
    </row>
    <row r="9118" spans="8:9" ht="15" x14ac:dyDescent="0.25">
      <c r="H9118" s="107" t="s">
        <v>9823</v>
      </c>
      <c r="I9118" s="107" t="s">
        <v>17749</v>
      </c>
    </row>
    <row r="9119" spans="8:9" ht="15" x14ac:dyDescent="0.25">
      <c r="H9119" s="107" t="s">
        <v>9824</v>
      </c>
      <c r="I9119" s="107" t="s">
        <v>17750</v>
      </c>
    </row>
    <row r="9120" spans="8:9" ht="15" x14ac:dyDescent="0.25">
      <c r="H9120" s="107" t="s">
        <v>9825</v>
      </c>
      <c r="I9120" s="107" t="s">
        <v>17751</v>
      </c>
    </row>
    <row r="9121" spans="8:9" ht="15" x14ac:dyDescent="0.25">
      <c r="H9121" s="107" t="s">
        <v>9826</v>
      </c>
      <c r="I9121" s="107" t="s">
        <v>17752</v>
      </c>
    </row>
    <row r="9122" spans="8:9" ht="15" x14ac:dyDescent="0.25">
      <c r="H9122" s="107" t="s">
        <v>9827</v>
      </c>
      <c r="I9122" s="107" t="s">
        <v>17753</v>
      </c>
    </row>
    <row r="9123" spans="8:9" ht="15" x14ac:dyDescent="0.25">
      <c r="H9123" s="107" t="s">
        <v>9828</v>
      </c>
      <c r="I9123" s="107" t="s">
        <v>17754</v>
      </c>
    </row>
    <row r="9124" spans="8:9" ht="15" x14ac:dyDescent="0.25">
      <c r="H9124" s="107" t="s">
        <v>9829</v>
      </c>
      <c r="I9124" s="107" t="s">
        <v>17755</v>
      </c>
    </row>
    <row r="9125" spans="8:9" ht="15" x14ac:dyDescent="0.25">
      <c r="H9125" s="107" t="s">
        <v>9830</v>
      </c>
      <c r="I9125" s="107" t="s">
        <v>17756</v>
      </c>
    </row>
    <row r="9126" spans="8:9" ht="15" x14ac:dyDescent="0.25">
      <c r="H9126" s="107" t="s">
        <v>9831</v>
      </c>
      <c r="I9126" s="107" t="s">
        <v>17757</v>
      </c>
    </row>
    <row r="9127" spans="8:9" ht="15" x14ac:dyDescent="0.25">
      <c r="H9127" s="107" t="s">
        <v>9832</v>
      </c>
      <c r="I9127" s="107" t="s">
        <v>183</v>
      </c>
    </row>
    <row r="9128" spans="8:9" ht="15" x14ac:dyDescent="0.25">
      <c r="H9128" s="107" t="s">
        <v>9833</v>
      </c>
      <c r="I9128" s="107" t="s">
        <v>15298</v>
      </c>
    </row>
    <row r="9129" spans="8:9" ht="15" x14ac:dyDescent="0.25">
      <c r="H9129" s="107" t="s">
        <v>9834</v>
      </c>
      <c r="I9129" s="107" t="s">
        <v>17758</v>
      </c>
    </row>
    <row r="9130" spans="8:9" ht="15" x14ac:dyDescent="0.25">
      <c r="H9130" s="107" t="s">
        <v>9835</v>
      </c>
      <c r="I9130" s="107" t="s">
        <v>17759</v>
      </c>
    </row>
    <row r="9131" spans="8:9" ht="15" x14ac:dyDescent="0.25">
      <c r="H9131" s="107" t="s">
        <v>9836</v>
      </c>
      <c r="I9131" s="107" t="s">
        <v>17760</v>
      </c>
    </row>
    <row r="9132" spans="8:9" ht="15" x14ac:dyDescent="0.25">
      <c r="H9132" s="107" t="s">
        <v>9837</v>
      </c>
      <c r="I9132" s="107" t="s">
        <v>17579</v>
      </c>
    </row>
    <row r="9133" spans="8:9" ht="15" x14ac:dyDescent="0.25">
      <c r="H9133" s="107" t="s">
        <v>9838</v>
      </c>
      <c r="I9133" s="107" t="s">
        <v>17369</v>
      </c>
    </row>
    <row r="9134" spans="8:9" ht="15" x14ac:dyDescent="0.25">
      <c r="H9134" s="107" t="s">
        <v>9839</v>
      </c>
      <c r="I9134" s="107" t="s">
        <v>17593</v>
      </c>
    </row>
    <row r="9135" spans="8:9" ht="15" x14ac:dyDescent="0.25">
      <c r="H9135" s="107" t="s">
        <v>9840</v>
      </c>
      <c r="I9135" s="107" t="s">
        <v>17761</v>
      </c>
    </row>
    <row r="9136" spans="8:9" ht="15" x14ac:dyDescent="0.25">
      <c r="H9136" s="107" t="s">
        <v>9841</v>
      </c>
      <c r="I9136" s="107" t="s">
        <v>17762</v>
      </c>
    </row>
    <row r="9137" spans="8:9" ht="15" x14ac:dyDescent="0.25">
      <c r="H9137" s="107" t="s">
        <v>9842</v>
      </c>
      <c r="I9137" s="107" t="s">
        <v>17763</v>
      </c>
    </row>
    <row r="9138" spans="8:9" ht="15" x14ac:dyDescent="0.25">
      <c r="H9138" s="107" t="s">
        <v>9843</v>
      </c>
      <c r="I9138" s="107" t="s">
        <v>17592</v>
      </c>
    </row>
    <row r="9139" spans="8:9" ht="15" x14ac:dyDescent="0.25">
      <c r="H9139" s="107" t="s">
        <v>9844</v>
      </c>
      <c r="I9139" s="107" t="s">
        <v>17764</v>
      </c>
    </row>
    <row r="9140" spans="8:9" ht="15" x14ac:dyDescent="0.25">
      <c r="H9140" s="107" t="s">
        <v>9845</v>
      </c>
      <c r="I9140" s="107" t="s">
        <v>17765</v>
      </c>
    </row>
    <row r="9141" spans="8:9" ht="15" x14ac:dyDescent="0.25">
      <c r="H9141" s="107" t="s">
        <v>9846</v>
      </c>
      <c r="I9141" s="107" t="s">
        <v>17766</v>
      </c>
    </row>
    <row r="9142" spans="8:9" ht="15" x14ac:dyDescent="0.25">
      <c r="H9142" s="107" t="s">
        <v>9847</v>
      </c>
      <c r="I9142" s="107" t="s">
        <v>17767</v>
      </c>
    </row>
    <row r="9143" spans="8:9" ht="15" x14ac:dyDescent="0.25">
      <c r="H9143" s="107" t="s">
        <v>9848</v>
      </c>
      <c r="I9143" s="107" t="s">
        <v>17344</v>
      </c>
    </row>
    <row r="9144" spans="8:9" ht="15" x14ac:dyDescent="0.25">
      <c r="H9144" s="107" t="s">
        <v>9849</v>
      </c>
      <c r="I9144" s="107" t="s">
        <v>17768</v>
      </c>
    </row>
    <row r="9145" spans="8:9" ht="15" x14ac:dyDescent="0.25">
      <c r="H9145" s="107" t="s">
        <v>9850</v>
      </c>
      <c r="I9145" s="107" t="s">
        <v>17769</v>
      </c>
    </row>
    <row r="9146" spans="8:9" ht="15" x14ac:dyDescent="0.25">
      <c r="H9146" s="107" t="s">
        <v>9851</v>
      </c>
      <c r="I9146" s="107" t="s">
        <v>17770</v>
      </c>
    </row>
    <row r="9147" spans="8:9" ht="15" x14ac:dyDescent="0.25">
      <c r="H9147" s="107" t="s">
        <v>9852</v>
      </c>
      <c r="I9147" s="107" t="s">
        <v>17771</v>
      </c>
    </row>
    <row r="9148" spans="8:9" ht="15" x14ac:dyDescent="0.25">
      <c r="H9148" s="107" t="s">
        <v>9853</v>
      </c>
      <c r="I9148" s="107" t="s">
        <v>17772</v>
      </c>
    </row>
    <row r="9149" spans="8:9" ht="15" x14ac:dyDescent="0.25">
      <c r="H9149" s="107" t="s">
        <v>9854</v>
      </c>
      <c r="I9149" s="107" t="s">
        <v>17773</v>
      </c>
    </row>
    <row r="9150" spans="8:9" ht="15" x14ac:dyDescent="0.25">
      <c r="H9150" s="107" t="s">
        <v>9855</v>
      </c>
      <c r="I9150" s="107" t="s">
        <v>17774</v>
      </c>
    </row>
    <row r="9151" spans="8:9" ht="15" x14ac:dyDescent="0.25">
      <c r="H9151" s="107" t="s">
        <v>9856</v>
      </c>
      <c r="I9151" s="107" t="s">
        <v>17775</v>
      </c>
    </row>
    <row r="9152" spans="8:9" ht="15" x14ac:dyDescent="0.25">
      <c r="H9152" s="107" t="s">
        <v>9857</v>
      </c>
      <c r="I9152" s="107" t="s">
        <v>17776</v>
      </c>
    </row>
    <row r="9153" spans="8:9" ht="15" x14ac:dyDescent="0.25">
      <c r="H9153" s="107" t="s">
        <v>9858</v>
      </c>
      <c r="I9153" s="107" t="s">
        <v>17777</v>
      </c>
    </row>
    <row r="9154" spans="8:9" ht="15" x14ac:dyDescent="0.25">
      <c r="H9154" s="107" t="s">
        <v>9859</v>
      </c>
      <c r="I9154" s="107" t="s">
        <v>17778</v>
      </c>
    </row>
    <row r="9155" spans="8:9" ht="15" x14ac:dyDescent="0.25">
      <c r="H9155" s="107" t="s">
        <v>9860</v>
      </c>
      <c r="I9155" s="107" t="s">
        <v>17779</v>
      </c>
    </row>
    <row r="9156" spans="8:9" ht="15" x14ac:dyDescent="0.25">
      <c r="H9156" s="107" t="s">
        <v>9861</v>
      </c>
      <c r="I9156" s="107" t="s">
        <v>17780</v>
      </c>
    </row>
    <row r="9157" spans="8:9" ht="15" x14ac:dyDescent="0.25">
      <c r="H9157" s="107" t="s">
        <v>9862</v>
      </c>
      <c r="I9157" s="107" t="s">
        <v>17781</v>
      </c>
    </row>
    <row r="9158" spans="8:9" ht="15" x14ac:dyDescent="0.25">
      <c r="H9158" s="107" t="s">
        <v>9863</v>
      </c>
      <c r="I9158" s="107" t="s">
        <v>17031</v>
      </c>
    </row>
    <row r="9159" spans="8:9" ht="15" x14ac:dyDescent="0.25">
      <c r="H9159" s="107" t="s">
        <v>9864</v>
      </c>
      <c r="I9159" s="107" t="s">
        <v>17782</v>
      </c>
    </row>
    <row r="9160" spans="8:9" ht="15" x14ac:dyDescent="0.25">
      <c r="H9160" s="107" t="s">
        <v>9865</v>
      </c>
      <c r="I9160" s="107" t="s">
        <v>14438</v>
      </c>
    </row>
    <row r="9161" spans="8:9" ht="15" x14ac:dyDescent="0.25">
      <c r="H9161" s="107" t="s">
        <v>9866</v>
      </c>
      <c r="I9161" s="107" t="s">
        <v>17783</v>
      </c>
    </row>
    <row r="9162" spans="8:9" ht="15" x14ac:dyDescent="0.25">
      <c r="H9162" s="107" t="s">
        <v>9867</v>
      </c>
      <c r="I9162" s="107" t="s">
        <v>17143</v>
      </c>
    </row>
    <row r="9163" spans="8:9" ht="15" x14ac:dyDescent="0.25">
      <c r="H9163" s="107" t="s">
        <v>9868</v>
      </c>
      <c r="I9163" s="107" t="s">
        <v>17784</v>
      </c>
    </row>
    <row r="9164" spans="8:9" ht="15" x14ac:dyDescent="0.25">
      <c r="H9164" s="107" t="s">
        <v>9869</v>
      </c>
      <c r="I9164" s="107" t="s">
        <v>17785</v>
      </c>
    </row>
    <row r="9165" spans="8:9" ht="15" x14ac:dyDescent="0.25">
      <c r="H9165" s="107" t="s">
        <v>9870</v>
      </c>
      <c r="I9165" s="107" t="s">
        <v>17308</v>
      </c>
    </row>
    <row r="9166" spans="8:9" ht="15" x14ac:dyDescent="0.25">
      <c r="H9166" s="107" t="s">
        <v>9871</v>
      </c>
      <c r="I9166" s="107" t="s">
        <v>17786</v>
      </c>
    </row>
    <row r="9167" spans="8:9" ht="15" x14ac:dyDescent="0.25">
      <c r="H9167" s="107" t="s">
        <v>9872</v>
      </c>
      <c r="I9167" s="107" t="s">
        <v>17787</v>
      </c>
    </row>
    <row r="9168" spans="8:9" ht="15" x14ac:dyDescent="0.25">
      <c r="H9168" s="107" t="s">
        <v>9873</v>
      </c>
      <c r="I9168" s="107" t="s">
        <v>17788</v>
      </c>
    </row>
    <row r="9169" spans="8:9" ht="15" x14ac:dyDescent="0.25">
      <c r="H9169" s="107" t="s">
        <v>9874</v>
      </c>
      <c r="I9169" s="107" t="s">
        <v>17789</v>
      </c>
    </row>
    <row r="9170" spans="8:9" ht="15" x14ac:dyDescent="0.25">
      <c r="H9170" s="107" t="s">
        <v>9875</v>
      </c>
      <c r="I9170" s="107" t="s">
        <v>17790</v>
      </c>
    </row>
    <row r="9171" spans="8:9" ht="15" x14ac:dyDescent="0.25">
      <c r="H9171" s="107" t="s">
        <v>9876</v>
      </c>
      <c r="I9171" s="107" t="s">
        <v>17791</v>
      </c>
    </row>
    <row r="9172" spans="8:9" ht="15" x14ac:dyDescent="0.25">
      <c r="H9172" s="107" t="s">
        <v>9877</v>
      </c>
      <c r="I9172" s="107" t="s">
        <v>17792</v>
      </c>
    </row>
    <row r="9173" spans="8:9" ht="15" x14ac:dyDescent="0.25">
      <c r="H9173" s="107" t="s">
        <v>9878</v>
      </c>
      <c r="I9173" s="107" t="s">
        <v>17793</v>
      </c>
    </row>
    <row r="9174" spans="8:9" ht="15" x14ac:dyDescent="0.25">
      <c r="H9174" s="107" t="s">
        <v>9879</v>
      </c>
      <c r="I9174" s="107" t="s">
        <v>17794</v>
      </c>
    </row>
    <row r="9175" spans="8:9" ht="15" x14ac:dyDescent="0.25">
      <c r="H9175" s="107" t="s">
        <v>9880</v>
      </c>
      <c r="I9175" s="107" t="s">
        <v>17795</v>
      </c>
    </row>
    <row r="9176" spans="8:9" ht="15" x14ac:dyDescent="0.25">
      <c r="H9176" s="107" t="s">
        <v>9881</v>
      </c>
      <c r="I9176" s="107" t="s">
        <v>17796</v>
      </c>
    </row>
    <row r="9177" spans="8:9" ht="15" x14ac:dyDescent="0.25">
      <c r="H9177" s="107" t="s">
        <v>9882</v>
      </c>
      <c r="I9177" s="107" t="s">
        <v>17797</v>
      </c>
    </row>
    <row r="9178" spans="8:9" ht="15" x14ac:dyDescent="0.25">
      <c r="H9178" s="107" t="s">
        <v>9883</v>
      </c>
      <c r="I9178" s="107" t="s">
        <v>17798</v>
      </c>
    </row>
    <row r="9179" spans="8:9" ht="15" x14ac:dyDescent="0.25">
      <c r="H9179" s="107" t="s">
        <v>9884</v>
      </c>
      <c r="I9179" s="107" t="s">
        <v>17799</v>
      </c>
    </row>
    <row r="9180" spans="8:9" ht="15" x14ac:dyDescent="0.25">
      <c r="H9180" s="107" t="s">
        <v>9885</v>
      </c>
      <c r="I9180" s="107" t="s">
        <v>17800</v>
      </c>
    </row>
    <row r="9181" spans="8:9" ht="15" x14ac:dyDescent="0.25">
      <c r="H9181" s="107" t="s">
        <v>9886</v>
      </c>
      <c r="I9181" s="107" t="s">
        <v>17386</v>
      </c>
    </row>
    <row r="9182" spans="8:9" ht="15" x14ac:dyDescent="0.25">
      <c r="H9182" s="107" t="s">
        <v>9887</v>
      </c>
      <c r="I9182" s="107" t="s">
        <v>16863</v>
      </c>
    </row>
    <row r="9183" spans="8:9" ht="15" x14ac:dyDescent="0.25">
      <c r="H9183" s="107" t="s">
        <v>9888</v>
      </c>
      <c r="I9183" s="107" t="s">
        <v>17801</v>
      </c>
    </row>
    <row r="9184" spans="8:9" ht="15" x14ac:dyDescent="0.25">
      <c r="H9184" s="107" t="s">
        <v>9889</v>
      </c>
      <c r="I9184" s="107" t="s">
        <v>17802</v>
      </c>
    </row>
    <row r="9185" spans="8:9" ht="15" x14ac:dyDescent="0.25">
      <c r="H9185" s="107" t="s">
        <v>9890</v>
      </c>
      <c r="I9185" s="107" t="s">
        <v>17803</v>
      </c>
    </row>
    <row r="9186" spans="8:9" ht="15" x14ac:dyDescent="0.25">
      <c r="H9186" s="107" t="s">
        <v>9891</v>
      </c>
      <c r="I9186" s="107" t="s">
        <v>17804</v>
      </c>
    </row>
    <row r="9187" spans="8:9" ht="15" x14ac:dyDescent="0.25">
      <c r="H9187" s="107" t="s">
        <v>9892</v>
      </c>
      <c r="I9187" s="107" t="s">
        <v>17805</v>
      </c>
    </row>
    <row r="9188" spans="8:9" ht="15" x14ac:dyDescent="0.25">
      <c r="H9188" s="107" t="s">
        <v>9893</v>
      </c>
      <c r="I9188" s="107" t="s">
        <v>17806</v>
      </c>
    </row>
    <row r="9189" spans="8:9" ht="15" x14ac:dyDescent="0.25">
      <c r="H9189" s="107" t="s">
        <v>9894</v>
      </c>
      <c r="I9189" s="107" t="s">
        <v>16936</v>
      </c>
    </row>
    <row r="9190" spans="8:9" ht="15" x14ac:dyDescent="0.25">
      <c r="H9190" s="107" t="s">
        <v>9895</v>
      </c>
      <c r="I9190" s="107" t="s">
        <v>17807</v>
      </c>
    </row>
    <row r="9191" spans="8:9" ht="15" x14ac:dyDescent="0.25">
      <c r="H9191" s="107" t="s">
        <v>9896</v>
      </c>
      <c r="I9191" s="107" t="s">
        <v>17808</v>
      </c>
    </row>
    <row r="9192" spans="8:9" ht="15" x14ac:dyDescent="0.25">
      <c r="H9192" s="107" t="s">
        <v>9897</v>
      </c>
      <c r="I9192" s="107" t="s">
        <v>17336</v>
      </c>
    </row>
    <row r="9193" spans="8:9" ht="15" x14ac:dyDescent="0.25">
      <c r="H9193" s="107" t="s">
        <v>9898</v>
      </c>
      <c r="I9193" s="107" t="s">
        <v>17809</v>
      </c>
    </row>
    <row r="9194" spans="8:9" ht="15" x14ac:dyDescent="0.25">
      <c r="H9194" s="107" t="s">
        <v>9899</v>
      </c>
      <c r="I9194" s="107" t="s">
        <v>17810</v>
      </c>
    </row>
    <row r="9195" spans="8:9" ht="15" x14ac:dyDescent="0.25">
      <c r="H9195" s="107" t="s">
        <v>9900</v>
      </c>
      <c r="I9195" s="107" t="s">
        <v>17811</v>
      </c>
    </row>
    <row r="9196" spans="8:9" ht="15" x14ac:dyDescent="0.25">
      <c r="H9196" s="107" t="s">
        <v>9901</v>
      </c>
      <c r="I9196" s="107" t="s">
        <v>17812</v>
      </c>
    </row>
    <row r="9197" spans="8:9" ht="15" x14ac:dyDescent="0.25">
      <c r="H9197" s="107" t="s">
        <v>9902</v>
      </c>
      <c r="I9197" s="107" t="s">
        <v>14430</v>
      </c>
    </row>
    <row r="9198" spans="8:9" ht="15" x14ac:dyDescent="0.25">
      <c r="H9198" s="107" t="s">
        <v>9903</v>
      </c>
      <c r="I9198" s="107" t="s">
        <v>17813</v>
      </c>
    </row>
    <row r="9199" spans="8:9" ht="15" x14ac:dyDescent="0.25">
      <c r="H9199" s="107" t="s">
        <v>9904</v>
      </c>
      <c r="I9199" s="107" t="s">
        <v>17814</v>
      </c>
    </row>
    <row r="9200" spans="8:9" ht="15" x14ac:dyDescent="0.25">
      <c r="H9200" s="107" t="s">
        <v>9905</v>
      </c>
      <c r="I9200" s="107" t="s">
        <v>17815</v>
      </c>
    </row>
    <row r="9201" spans="8:9" ht="15" x14ac:dyDescent="0.25">
      <c r="H9201" s="107" t="s">
        <v>9906</v>
      </c>
      <c r="I9201" s="107" t="s">
        <v>17816</v>
      </c>
    </row>
    <row r="9202" spans="8:9" ht="15" x14ac:dyDescent="0.25">
      <c r="H9202" s="107" t="s">
        <v>9907</v>
      </c>
      <c r="I9202" s="107" t="s">
        <v>174</v>
      </c>
    </row>
    <row r="9203" spans="8:9" ht="15" x14ac:dyDescent="0.25">
      <c r="H9203" s="107" t="s">
        <v>9908</v>
      </c>
      <c r="I9203" s="107" t="s">
        <v>17817</v>
      </c>
    </row>
    <row r="9204" spans="8:9" ht="15" x14ac:dyDescent="0.25">
      <c r="H9204" s="107" t="s">
        <v>9909</v>
      </c>
      <c r="I9204" s="107" t="s">
        <v>17818</v>
      </c>
    </row>
    <row r="9205" spans="8:9" ht="15" x14ac:dyDescent="0.25">
      <c r="H9205" s="107" t="s">
        <v>9910</v>
      </c>
      <c r="I9205" s="107" t="s">
        <v>17819</v>
      </c>
    </row>
    <row r="9206" spans="8:9" ht="15" x14ac:dyDescent="0.25">
      <c r="H9206" s="107" t="s">
        <v>9911</v>
      </c>
      <c r="I9206" s="107" t="s">
        <v>17820</v>
      </c>
    </row>
    <row r="9207" spans="8:9" ht="15" x14ac:dyDescent="0.25">
      <c r="H9207" s="107" t="s">
        <v>9912</v>
      </c>
      <c r="I9207" s="107" t="s">
        <v>17821</v>
      </c>
    </row>
    <row r="9208" spans="8:9" ht="15" x14ac:dyDescent="0.25">
      <c r="H9208" s="107" t="s">
        <v>9913</v>
      </c>
      <c r="I9208" s="107" t="s">
        <v>17822</v>
      </c>
    </row>
    <row r="9209" spans="8:9" ht="15" x14ac:dyDescent="0.25">
      <c r="H9209" s="107" t="s">
        <v>9914</v>
      </c>
      <c r="I9209" s="107" t="s">
        <v>17823</v>
      </c>
    </row>
    <row r="9210" spans="8:9" ht="15" x14ac:dyDescent="0.25">
      <c r="H9210" s="107" t="s">
        <v>9915</v>
      </c>
      <c r="I9210" s="107" t="s">
        <v>17824</v>
      </c>
    </row>
    <row r="9211" spans="8:9" ht="15" x14ac:dyDescent="0.25">
      <c r="H9211" s="107" t="s">
        <v>9916</v>
      </c>
      <c r="I9211" s="107" t="s">
        <v>17825</v>
      </c>
    </row>
    <row r="9212" spans="8:9" ht="15" x14ac:dyDescent="0.25">
      <c r="H9212" s="107" t="s">
        <v>9917</v>
      </c>
      <c r="I9212" s="107" t="s">
        <v>17826</v>
      </c>
    </row>
    <row r="9213" spans="8:9" ht="15" x14ac:dyDescent="0.25">
      <c r="H9213" s="107" t="s">
        <v>9918</v>
      </c>
      <c r="I9213" s="107" t="s">
        <v>14432</v>
      </c>
    </row>
    <row r="9214" spans="8:9" ht="15" x14ac:dyDescent="0.25">
      <c r="H9214" s="107" t="s">
        <v>9919</v>
      </c>
      <c r="I9214" s="107" t="s">
        <v>17827</v>
      </c>
    </row>
    <row r="9215" spans="8:9" ht="15" x14ac:dyDescent="0.25">
      <c r="H9215" s="107" t="s">
        <v>9920</v>
      </c>
      <c r="I9215" s="107" t="s">
        <v>17828</v>
      </c>
    </row>
    <row r="9216" spans="8:9" ht="15" x14ac:dyDescent="0.25">
      <c r="H9216" s="107" t="s">
        <v>9921</v>
      </c>
      <c r="I9216" s="107" t="s">
        <v>17282</v>
      </c>
    </row>
    <row r="9217" spans="8:9" ht="15" x14ac:dyDescent="0.25">
      <c r="H9217" s="107" t="s">
        <v>9922</v>
      </c>
      <c r="I9217" s="107" t="s">
        <v>17829</v>
      </c>
    </row>
    <row r="9218" spans="8:9" ht="15" x14ac:dyDescent="0.25">
      <c r="H9218" s="107" t="s">
        <v>9923</v>
      </c>
      <c r="I9218" s="107" t="s">
        <v>17830</v>
      </c>
    </row>
    <row r="9219" spans="8:9" ht="15" x14ac:dyDescent="0.25">
      <c r="H9219" s="107" t="s">
        <v>9924</v>
      </c>
      <c r="I9219" s="107" t="s">
        <v>17831</v>
      </c>
    </row>
    <row r="9220" spans="8:9" ht="15" x14ac:dyDescent="0.25">
      <c r="H9220" s="107" t="s">
        <v>9925</v>
      </c>
      <c r="I9220" s="107" t="s">
        <v>17832</v>
      </c>
    </row>
    <row r="9221" spans="8:9" ht="15" x14ac:dyDescent="0.25">
      <c r="H9221" s="107" t="s">
        <v>9926</v>
      </c>
      <c r="I9221" s="107" t="s">
        <v>17833</v>
      </c>
    </row>
    <row r="9222" spans="8:9" ht="15" x14ac:dyDescent="0.25">
      <c r="H9222" s="107" t="s">
        <v>9927</v>
      </c>
      <c r="I9222" s="107" t="s">
        <v>17619</v>
      </c>
    </row>
    <row r="9223" spans="8:9" ht="15" x14ac:dyDescent="0.25">
      <c r="H9223" s="107" t="s">
        <v>9928</v>
      </c>
      <c r="I9223" s="107" t="s">
        <v>17834</v>
      </c>
    </row>
    <row r="9224" spans="8:9" ht="15" x14ac:dyDescent="0.25">
      <c r="H9224" s="107" t="s">
        <v>9929</v>
      </c>
      <c r="I9224" s="107" t="s">
        <v>17835</v>
      </c>
    </row>
    <row r="9225" spans="8:9" ht="15" x14ac:dyDescent="0.25">
      <c r="H9225" s="107" t="s">
        <v>9930</v>
      </c>
      <c r="I9225" s="107" t="s">
        <v>17836</v>
      </c>
    </row>
    <row r="9226" spans="8:9" ht="15" x14ac:dyDescent="0.25">
      <c r="H9226" s="107" t="s">
        <v>9931</v>
      </c>
      <c r="I9226" s="107" t="s">
        <v>17837</v>
      </c>
    </row>
    <row r="9227" spans="8:9" ht="15" x14ac:dyDescent="0.25">
      <c r="H9227" s="107" t="s">
        <v>9932</v>
      </c>
      <c r="I9227" s="107" t="s">
        <v>17838</v>
      </c>
    </row>
    <row r="9228" spans="8:9" ht="15" x14ac:dyDescent="0.25">
      <c r="H9228" s="107" t="s">
        <v>9933</v>
      </c>
      <c r="I9228" s="107" t="s">
        <v>17839</v>
      </c>
    </row>
    <row r="9229" spans="8:9" ht="15" x14ac:dyDescent="0.25">
      <c r="H9229" s="107" t="s">
        <v>9934</v>
      </c>
      <c r="I9229" s="107" t="s">
        <v>17840</v>
      </c>
    </row>
    <row r="9230" spans="8:9" ht="15" x14ac:dyDescent="0.25">
      <c r="H9230" s="107" t="s">
        <v>9935</v>
      </c>
      <c r="I9230" s="107" t="s">
        <v>17841</v>
      </c>
    </row>
    <row r="9231" spans="8:9" ht="15" x14ac:dyDescent="0.25">
      <c r="H9231" s="107" t="s">
        <v>9936</v>
      </c>
      <c r="I9231" s="107" t="s">
        <v>17842</v>
      </c>
    </row>
    <row r="9232" spans="8:9" ht="15" x14ac:dyDescent="0.25">
      <c r="H9232" s="107" t="s">
        <v>9937</v>
      </c>
      <c r="I9232" s="107" t="s">
        <v>17843</v>
      </c>
    </row>
    <row r="9233" spans="8:9" ht="15" x14ac:dyDescent="0.25">
      <c r="H9233" s="107" t="s">
        <v>9938</v>
      </c>
      <c r="I9233" s="107" t="s">
        <v>16898</v>
      </c>
    </row>
    <row r="9234" spans="8:9" ht="15" x14ac:dyDescent="0.25">
      <c r="H9234" s="107" t="s">
        <v>9939</v>
      </c>
      <c r="I9234" s="107" t="s">
        <v>17844</v>
      </c>
    </row>
    <row r="9235" spans="8:9" ht="15" x14ac:dyDescent="0.25">
      <c r="H9235" s="107" t="s">
        <v>9940</v>
      </c>
      <c r="I9235" s="107" t="s">
        <v>17845</v>
      </c>
    </row>
    <row r="9236" spans="8:9" ht="15" x14ac:dyDescent="0.25">
      <c r="H9236" s="107" t="s">
        <v>9941</v>
      </c>
      <c r="I9236" s="107" t="s">
        <v>17846</v>
      </c>
    </row>
    <row r="9237" spans="8:9" ht="15" x14ac:dyDescent="0.25">
      <c r="H9237" s="107" t="s">
        <v>9942</v>
      </c>
      <c r="I9237" s="107" t="s">
        <v>17847</v>
      </c>
    </row>
    <row r="9238" spans="8:9" ht="15" x14ac:dyDescent="0.25">
      <c r="H9238" s="107" t="s">
        <v>9943</v>
      </c>
      <c r="I9238" s="107" t="s">
        <v>17848</v>
      </c>
    </row>
    <row r="9239" spans="8:9" ht="15" x14ac:dyDescent="0.25">
      <c r="H9239" s="107" t="s">
        <v>9944</v>
      </c>
      <c r="I9239" s="107" t="s">
        <v>17071</v>
      </c>
    </row>
    <row r="9240" spans="8:9" ht="15" x14ac:dyDescent="0.25">
      <c r="H9240" s="107" t="s">
        <v>9945</v>
      </c>
      <c r="I9240" s="107" t="s">
        <v>17849</v>
      </c>
    </row>
    <row r="9241" spans="8:9" ht="15" x14ac:dyDescent="0.25">
      <c r="H9241" s="107" t="s">
        <v>9946</v>
      </c>
      <c r="I9241" s="107" t="s">
        <v>17850</v>
      </c>
    </row>
    <row r="9242" spans="8:9" ht="15" x14ac:dyDescent="0.25">
      <c r="H9242" s="107" t="s">
        <v>9947</v>
      </c>
      <c r="I9242" s="107" t="s">
        <v>17851</v>
      </c>
    </row>
    <row r="9243" spans="8:9" ht="15" x14ac:dyDescent="0.25">
      <c r="H9243" s="107" t="s">
        <v>9948</v>
      </c>
      <c r="I9243" s="107" t="s">
        <v>17852</v>
      </c>
    </row>
    <row r="9244" spans="8:9" ht="15" x14ac:dyDescent="0.25">
      <c r="H9244" s="107" t="s">
        <v>9949</v>
      </c>
      <c r="I9244" s="107" t="s">
        <v>17853</v>
      </c>
    </row>
    <row r="9245" spans="8:9" ht="15" x14ac:dyDescent="0.25">
      <c r="H9245" s="107" t="s">
        <v>9950</v>
      </c>
      <c r="I9245" s="107" t="s">
        <v>17854</v>
      </c>
    </row>
    <row r="9246" spans="8:9" ht="15" x14ac:dyDescent="0.25">
      <c r="H9246" s="107" t="s">
        <v>9951</v>
      </c>
      <c r="I9246" s="107" t="s">
        <v>17855</v>
      </c>
    </row>
    <row r="9247" spans="8:9" ht="15" x14ac:dyDescent="0.25">
      <c r="H9247" s="107" t="s">
        <v>9952</v>
      </c>
      <c r="I9247" s="107" t="s">
        <v>17856</v>
      </c>
    </row>
    <row r="9248" spans="8:9" ht="15" x14ac:dyDescent="0.25">
      <c r="H9248" s="107" t="s">
        <v>9953</v>
      </c>
      <c r="I9248" s="107" t="s">
        <v>17252</v>
      </c>
    </row>
    <row r="9249" spans="8:9" ht="15" x14ac:dyDescent="0.25">
      <c r="H9249" s="107" t="s">
        <v>9954</v>
      </c>
      <c r="I9249" s="107" t="s">
        <v>14427</v>
      </c>
    </row>
    <row r="9250" spans="8:9" ht="15" x14ac:dyDescent="0.25">
      <c r="H9250" s="107" t="s">
        <v>9955</v>
      </c>
      <c r="I9250" s="107" t="s">
        <v>17857</v>
      </c>
    </row>
    <row r="9251" spans="8:9" ht="15" x14ac:dyDescent="0.25">
      <c r="H9251" s="107" t="s">
        <v>9956</v>
      </c>
      <c r="I9251" s="107" t="s">
        <v>17858</v>
      </c>
    </row>
    <row r="9252" spans="8:9" ht="15" x14ac:dyDescent="0.25">
      <c r="H9252" s="107" t="s">
        <v>9957</v>
      </c>
      <c r="I9252" s="107" t="s">
        <v>17859</v>
      </c>
    </row>
    <row r="9253" spans="8:9" ht="15" x14ac:dyDescent="0.25">
      <c r="H9253" s="107" t="s">
        <v>9958</v>
      </c>
      <c r="I9253" s="107" t="s">
        <v>17860</v>
      </c>
    </row>
    <row r="9254" spans="8:9" ht="15" x14ac:dyDescent="0.25">
      <c r="H9254" s="107" t="s">
        <v>9959</v>
      </c>
      <c r="I9254" s="107" t="s">
        <v>17861</v>
      </c>
    </row>
    <row r="9255" spans="8:9" ht="15" x14ac:dyDescent="0.25">
      <c r="H9255" s="107" t="s">
        <v>9960</v>
      </c>
      <c r="I9255" s="107" t="s">
        <v>17862</v>
      </c>
    </row>
    <row r="9256" spans="8:9" ht="15" x14ac:dyDescent="0.25">
      <c r="H9256" s="107" t="s">
        <v>9961</v>
      </c>
      <c r="I9256" s="107" t="s">
        <v>17863</v>
      </c>
    </row>
    <row r="9257" spans="8:9" ht="15" x14ac:dyDescent="0.25">
      <c r="H9257" s="107" t="s">
        <v>9962</v>
      </c>
      <c r="I9257" s="107" t="s">
        <v>17864</v>
      </c>
    </row>
    <row r="9258" spans="8:9" ht="15" x14ac:dyDescent="0.25">
      <c r="H9258" s="107" t="s">
        <v>9963</v>
      </c>
      <c r="I9258" s="107" t="s">
        <v>17865</v>
      </c>
    </row>
    <row r="9259" spans="8:9" ht="15" x14ac:dyDescent="0.25">
      <c r="H9259" s="107" t="s">
        <v>9964</v>
      </c>
      <c r="I9259" s="107" t="s">
        <v>17866</v>
      </c>
    </row>
    <row r="9260" spans="8:9" ht="15" x14ac:dyDescent="0.25">
      <c r="H9260" s="107" t="s">
        <v>9965</v>
      </c>
      <c r="I9260" s="107" t="s">
        <v>17867</v>
      </c>
    </row>
    <row r="9261" spans="8:9" ht="15" x14ac:dyDescent="0.25">
      <c r="H9261" s="107" t="s">
        <v>9966</v>
      </c>
      <c r="I9261" s="107" t="s">
        <v>17868</v>
      </c>
    </row>
    <row r="9262" spans="8:9" ht="15" x14ac:dyDescent="0.25">
      <c r="H9262" s="107" t="s">
        <v>9967</v>
      </c>
      <c r="I9262" s="107" t="s">
        <v>17575</v>
      </c>
    </row>
    <row r="9263" spans="8:9" ht="15" x14ac:dyDescent="0.25">
      <c r="H9263" s="107" t="s">
        <v>9968</v>
      </c>
      <c r="I9263" s="107" t="s">
        <v>17869</v>
      </c>
    </row>
    <row r="9264" spans="8:9" ht="15" x14ac:dyDescent="0.25">
      <c r="H9264" s="107" t="s">
        <v>9969</v>
      </c>
      <c r="I9264" s="107" t="s">
        <v>17870</v>
      </c>
    </row>
    <row r="9265" spans="8:9" ht="15" x14ac:dyDescent="0.25">
      <c r="H9265" s="107" t="s">
        <v>9970</v>
      </c>
      <c r="I9265" s="107" t="s">
        <v>17871</v>
      </c>
    </row>
    <row r="9266" spans="8:9" ht="15" x14ac:dyDescent="0.25">
      <c r="H9266" s="107" t="s">
        <v>9971</v>
      </c>
      <c r="I9266" s="107" t="s">
        <v>17872</v>
      </c>
    </row>
    <row r="9267" spans="8:9" ht="15" x14ac:dyDescent="0.25">
      <c r="H9267" s="107" t="s">
        <v>9972</v>
      </c>
      <c r="I9267" s="107" t="s">
        <v>17873</v>
      </c>
    </row>
    <row r="9268" spans="8:9" ht="15" x14ac:dyDescent="0.25">
      <c r="H9268" s="107" t="s">
        <v>9973</v>
      </c>
      <c r="I9268" s="107" t="s">
        <v>17874</v>
      </c>
    </row>
    <row r="9269" spans="8:9" ht="15" x14ac:dyDescent="0.25">
      <c r="H9269" s="107" t="s">
        <v>9974</v>
      </c>
      <c r="I9269" s="107" t="s">
        <v>17875</v>
      </c>
    </row>
    <row r="9270" spans="8:9" ht="15" x14ac:dyDescent="0.25">
      <c r="H9270" s="107" t="s">
        <v>9975</v>
      </c>
      <c r="I9270" s="107" t="s">
        <v>17876</v>
      </c>
    </row>
    <row r="9271" spans="8:9" ht="15" x14ac:dyDescent="0.25">
      <c r="H9271" s="107" t="s">
        <v>9976</v>
      </c>
      <c r="I9271" s="107" t="s">
        <v>17877</v>
      </c>
    </row>
    <row r="9272" spans="8:9" ht="15" x14ac:dyDescent="0.25">
      <c r="H9272" s="107" t="s">
        <v>9977</v>
      </c>
      <c r="I9272" s="107" t="s">
        <v>17878</v>
      </c>
    </row>
    <row r="9273" spans="8:9" ht="15" x14ac:dyDescent="0.25">
      <c r="H9273" s="107" t="s">
        <v>9978</v>
      </c>
      <c r="I9273" s="107" t="s">
        <v>17879</v>
      </c>
    </row>
    <row r="9274" spans="8:9" ht="15" x14ac:dyDescent="0.25">
      <c r="H9274" s="107" t="s">
        <v>9979</v>
      </c>
      <c r="I9274" s="107" t="s">
        <v>17880</v>
      </c>
    </row>
    <row r="9275" spans="8:9" ht="15" x14ac:dyDescent="0.25">
      <c r="H9275" s="107" t="s">
        <v>9980</v>
      </c>
      <c r="I9275" s="107" t="s">
        <v>17881</v>
      </c>
    </row>
    <row r="9276" spans="8:9" ht="15" x14ac:dyDescent="0.25">
      <c r="H9276" s="107" t="s">
        <v>9981</v>
      </c>
      <c r="I9276" s="107" t="s">
        <v>17882</v>
      </c>
    </row>
    <row r="9277" spans="8:9" ht="15" x14ac:dyDescent="0.25">
      <c r="H9277" s="107" t="s">
        <v>9982</v>
      </c>
      <c r="I9277" s="107" t="s">
        <v>17883</v>
      </c>
    </row>
    <row r="9278" spans="8:9" ht="15" x14ac:dyDescent="0.25">
      <c r="H9278" s="107" t="s">
        <v>9983</v>
      </c>
      <c r="I9278" s="107" t="s">
        <v>17884</v>
      </c>
    </row>
    <row r="9279" spans="8:9" ht="15" x14ac:dyDescent="0.25">
      <c r="H9279" s="107" t="s">
        <v>9984</v>
      </c>
      <c r="I9279" s="107" t="s">
        <v>17885</v>
      </c>
    </row>
    <row r="9280" spans="8:9" ht="15" x14ac:dyDescent="0.25">
      <c r="H9280" s="107" t="s">
        <v>9985</v>
      </c>
      <c r="I9280" s="107" t="s">
        <v>17886</v>
      </c>
    </row>
    <row r="9281" spans="8:9" ht="15" x14ac:dyDescent="0.25">
      <c r="H9281" s="107" t="s">
        <v>9986</v>
      </c>
      <c r="I9281" s="107" t="s">
        <v>16803</v>
      </c>
    </row>
    <row r="9282" spans="8:9" ht="15" x14ac:dyDescent="0.25">
      <c r="H9282" s="107" t="s">
        <v>9987</v>
      </c>
      <c r="I9282" s="107" t="s">
        <v>17887</v>
      </c>
    </row>
    <row r="9283" spans="8:9" ht="15" x14ac:dyDescent="0.25">
      <c r="H9283" s="107" t="s">
        <v>9988</v>
      </c>
      <c r="I9283" s="107" t="s">
        <v>16786</v>
      </c>
    </row>
    <row r="9284" spans="8:9" ht="15" x14ac:dyDescent="0.25">
      <c r="H9284" s="107" t="s">
        <v>9989</v>
      </c>
      <c r="I9284" s="107" t="s">
        <v>17888</v>
      </c>
    </row>
    <row r="9285" spans="8:9" ht="15" x14ac:dyDescent="0.25">
      <c r="H9285" s="107" t="s">
        <v>9990</v>
      </c>
      <c r="I9285" s="107" t="s">
        <v>17889</v>
      </c>
    </row>
    <row r="9286" spans="8:9" ht="15" x14ac:dyDescent="0.25">
      <c r="H9286" s="107" t="s">
        <v>9991</v>
      </c>
      <c r="I9286" s="107" t="s">
        <v>17890</v>
      </c>
    </row>
    <row r="9287" spans="8:9" ht="15" x14ac:dyDescent="0.25">
      <c r="H9287" s="107" t="s">
        <v>9992</v>
      </c>
      <c r="I9287" s="107" t="s">
        <v>17891</v>
      </c>
    </row>
    <row r="9288" spans="8:9" ht="15" x14ac:dyDescent="0.25">
      <c r="H9288" s="107" t="s">
        <v>9993</v>
      </c>
      <c r="I9288" s="107" t="s">
        <v>17892</v>
      </c>
    </row>
    <row r="9289" spans="8:9" ht="15" x14ac:dyDescent="0.25">
      <c r="H9289" s="107" t="s">
        <v>9994</v>
      </c>
      <c r="I9289" s="107" t="s">
        <v>17893</v>
      </c>
    </row>
    <row r="9290" spans="8:9" ht="15" x14ac:dyDescent="0.25">
      <c r="H9290" s="107" t="s">
        <v>9995</v>
      </c>
      <c r="I9290" s="107" t="s">
        <v>178</v>
      </c>
    </row>
    <row r="9291" spans="8:9" ht="15" x14ac:dyDescent="0.25">
      <c r="H9291" s="107" t="s">
        <v>9996</v>
      </c>
      <c r="I9291" s="107" t="s">
        <v>17894</v>
      </c>
    </row>
    <row r="9292" spans="8:9" ht="15" x14ac:dyDescent="0.25">
      <c r="H9292" s="107" t="s">
        <v>9997</v>
      </c>
      <c r="I9292" s="107" t="s">
        <v>17895</v>
      </c>
    </row>
    <row r="9293" spans="8:9" ht="15" x14ac:dyDescent="0.25">
      <c r="H9293" s="107" t="s">
        <v>9998</v>
      </c>
      <c r="I9293" s="107" t="s">
        <v>17896</v>
      </c>
    </row>
    <row r="9294" spans="8:9" ht="15" x14ac:dyDescent="0.25">
      <c r="H9294" s="107" t="s">
        <v>9999</v>
      </c>
      <c r="I9294" s="107" t="s">
        <v>17897</v>
      </c>
    </row>
    <row r="9295" spans="8:9" ht="15" x14ac:dyDescent="0.25">
      <c r="H9295" s="107" t="s">
        <v>10000</v>
      </c>
      <c r="I9295" s="107" t="s">
        <v>17898</v>
      </c>
    </row>
    <row r="9296" spans="8:9" ht="15" x14ac:dyDescent="0.25">
      <c r="H9296" s="107" t="s">
        <v>10001</v>
      </c>
      <c r="I9296" s="107" t="s">
        <v>17899</v>
      </c>
    </row>
    <row r="9297" spans="8:9" ht="15" x14ac:dyDescent="0.25">
      <c r="H9297" s="107" t="s">
        <v>10002</v>
      </c>
      <c r="I9297" s="107" t="s">
        <v>17900</v>
      </c>
    </row>
    <row r="9298" spans="8:9" ht="15" x14ac:dyDescent="0.25">
      <c r="H9298" s="107" t="s">
        <v>10003</v>
      </c>
      <c r="I9298" s="107" t="s">
        <v>17901</v>
      </c>
    </row>
    <row r="9299" spans="8:9" ht="15" x14ac:dyDescent="0.25">
      <c r="H9299" s="107" t="s">
        <v>10004</v>
      </c>
      <c r="I9299" s="107" t="s">
        <v>17902</v>
      </c>
    </row>
    <row r="9300" spans="8:9" ht="15" x14ac:dyDescent="0.25">
      <c r="H9300" s="107" t="s">
        <v>10005</v>
      </c>
      <c r="I9300" s="107" t="s">
        <v>14422</v>
      </c>
    </row>
    <row r="9301" spans="8:9" ht="15" x14ac:dyDescent="0.25">
      <c r="H9301" s="107" t="s">
        <v>10006</v>
      </c>
      <c r="I9301" s="107" t="s">
        <v>17903</v>
      </c>
    </row>
    <row r="9302" spans="8:9" ht="15" x14ac:dyDescent="0.25">
      <c r="H9302" s="107" t="s">
        <v>10007</v>
      </c>
      <c r="I9302" s="107" t="s">
        <v>17904</v>
      </c>
    </row>
    <row r="9303" spans="8:9" ht="15" x14ac:dyDescent="0.25">
      <c r="H9303" s="107" t="s">
        <v>10008</v>
      </c>
      <c r="I9303" s="107" t="s">
        <v>17905</v>
      </c>
    </row>
    <row r="9304" spans="8:9" ht="15" x14ac:dyDescent="0.25">
      <c r="H9304" s="107" t="s">
        <v>10009</v>
      </c>
      <c r="I9304" s="107" t="s">
        <v>17906</v>
      </c>
    </row>
    <row r="9305" spans="8:9" ht="15" x14ac:dyDescent="0.25">
      <c r="H9305" s="107" t="s">
        <v>10010</v>
      </c>
      <c r="I9305" s="107" t="s">
        <v>17233</v>
      </c>
    </row>
    <row r="9306" spans="8:9" ht="15" x14ac:dyDescent="0.25">
      <c r="H9306" s="107" t="s">
        <v>10011</v>
      </c>
      <c r="I9306" s="107" t="s">
        <v>17907</v>
      </c>
    </row>
    <row r="9307" spans="8:9" ht="15" x14ac:dyDescent="0.25">
      <c r="H9307" s="107" t="s">
        <v>10012</v>
      </c>
      <c r="I9307" s="107" t="s">
        <v>17908</v>
      </c>
    </row>
    <row r="9308" spans="8:9" ht="15" x14ac:dyDescent="0.25">
      <c r="H9308" s="107" t="s">
        <v>10013</v>
      </c>
      <c r="I9308" s="107" t="s">
        <v>17909</v>
      </c>
    </row>
    <row r="9309" spans="8:9" ht="15" x14ac:dyDescent="0.25">
      <c r="H9309" s="107" t="s">
        <v>10014</v>
      </c>
      <c r="I9309" s="107" t="s">
        <v>17910</v>
      </c>
    </row>
    <row r="9310" spans="8:9" ht="15" x14ac:dyDescent="0.25">
      <c r="H9310" s="107" t="s">
        <v>10015</v>
      </c>
      <c r="I9310" s="107" t="s">
        <v>17911</v>
      </c>
    </row>
    <row r="9311" spans="8:9" ht="15" x14ac:dyDescent="0.25">
      <c r="H9311" s="107" t="s">
        <v>10016</v>
      </c>
      <c r="I9311" s="107" t="s">
        <v>16857</v>
      </c>
    </row>
    <row r="9312" spans="8:9" ht="15" x14ac:dyDescent="0.25">
      <c r="H9312" s="107" t="s">
        <v>10017</v>
      </c>
      <c r="I9312" s="107" t="s">
        <v>17912</v>
      </c>
    </row>
    <row r="9313" spans="8:9" ht="15" x14ac:dyDescent="0.25">
      <c r="H9313" s="107" t="s">
        <v>10018</v>
      </c>
      <c r="I9313" s="107" t="s">
        <v>17913</v>
      </c>
    </row>
    <row r="9314" spans="8:9" ht="15" x14ac:dyDescent="0.25">
      <c r="H9314" s="107" t="s">
        <v>10019</v>
      </c>
      <c r="I9314" s="107" t="s">
        <v>17914</v>
      </c>
    </row>
    <row r="9315" spans="8:9" ht="15" x14ac:dyDescent="0.25">
      <c r="H9315" s="107" t="s">
        <v>10020</v>
      </c>
      <c r="I9315" s="107" t="s">
        <v>17659</v>
      </c>
    </row>
    <row r="9316" spans="8:9" ht="15" x14ac:dyDescent="0.25">
      <c r="H9316" s="107" t="s">
        <v>10021</v>
      </c>
      <c r="I9316" s="107" t="s">
        <v>17915</v>
      </c>
    </row>
    <row r="9317" spans="8:9" ht="15" x14ac:dyDescent="0.25">
      <c r="H9317" s="107" t="s">
        <v>10022</v>
      </c>
      <c r="I9317" s="107" t="s">
        <v>17916</v>
      </c>
    </row>
    <row r="9318" spans="8:9" ht="15" x14ac:dyDescent="0.25">
      <c r="H9318" s="107" t="s">
        <v>10023</v>
      </c>
      <c r="I9318" s="107" t="s">
        <v>17917</v>
      </c>
    </row>
    <row r="9319" spans="8:9" ht="15" x14ac:dyDescent="0.25">
      <c r="H9319" s="107" t="s">
        <v>10024</v>
      </c>
      <c r="I9319" s="107" t="s">
        <v>17918</v>
      </c>
    </row>
    <row r="9320" spans="8:9" ht="15" x14ac:dyDescent="0.25">
      <c r="H9320" s="107" t="s">
        <v>10025</v>
      </c>
      <c r="I9320" s="107" t="s">
        <v>17919</v>
      </c>
    </row>
    <row r="9321" spans="8:9" ht="15" x14ac:dyDescent="0.25">
      <c r="H9321" s="107" t="s">
        <v>10026</v>
      </c>
      <c r="I9321" s="107" t="s">
        <v>17920</v>
      </c>
    </row>
    <row r="9322" spans="8:9" ht="15" x14ac:dyDescent="0.25">
      <c r="H9322" s="107" t="s">
        <v>10027</v>
      </c>
      <c r="I9322" s="107" t="s">
        <v>17921</v>
      </c>
    </row>
    <row r="9323" spans="8:9" ht="15" x14ac:dyDescent="0.25">
      <c r="H9323" s="107" t="s">
        <v>10028</v>
      </c>
      <c r="I9323" s="107" t="s">
        <v>1175</v>
      </c>
    </row>
    <row r="9324" spans="8:9" ht="15" x14ac:dyDescent="0.25">
      <c r="H9324" s="107" t="s">
        <v>10029</v>
      </c>
      <c r="I9324" s="107" t="s">
        <v>13230</v>
      </c>
    </row>
    <row r="9325" spans="8:9" ht="15" x14ac:dyDescent="0.25">
      <c r="H9325" s="107" t="s">
        <v>10030</v>
      </c>
      <c r="I9325" s="107" t="s">
        <v>17922</v>
      </c>
    </row>
    <row r="9326" spans="8:9" ht="15" x14ac:dyDescent="0.25">
      <c r="H9326" s="107" t="s">
        <v>10031</v>
      </c>
      <c r="I9326" s="107" t="s">
        <v>17923</v>
      </c>
    </row>
    <row r="9327" spans="8:9" ht="15" x14ac:dyDescent="0.25">
      <c r="H9327" s="107" t="s">
        <v>10032</v>
      </c>
      <c r="I9327" s="107" t="s">
        <v>17924</v>
      </c>
    </row>
    <row r="9328" spans="8:9" ht="15" x14ac:dyDescent="0.25">
      <c r="H9328" s="107" t="s">
        <v>10033</v>
      </c>
      <c r="I9328" s="107" t="s">
        <v>17925</v>
      </c>
    </row>
    <row r="9329" spans="8:9" ht="15" x14ac:dyDescent="0.25">
      <c r="H9329" s="107" t="s">
        <v>10034</v>
      </c>
      <c r="I9329" s="107" t="s">
        <v>17926</v>
      </c>
    </row>
    <row r="9330" spans="8:9" ht="15" x14ac:dyDescent="0.25">
      <c r="H9330" s="107" t="s">
        <v>10035</v>
      </c>
      <c r="I9330" s="107" t="s">
        <v>17927</v>
      </c>
    </row>
    <row r="9331" spans="8:9" ht="15" x14ac:dyDescent="0.25">
      <c r="H9331" s="107" t="s">
        <v>10036</v>
      </c>
      <c r="I9331" s="107" t="s">
        <v>17928</v>
      </c>
    </row>
    <row r="9332" spans="8:9" ht="15" x14ac:dyDescent="0.25">
      <c r="H9332" s="107" t="s">
        <v>10037</v>
      </c>
      <c r="I9332" s="107" t="s">
        <v>17929</v>
      </c>
    </row>
    <row r="9333" spans="8:9" ht="15" x14ac:dyDescent="0.25">
      <c r="H9333" s="107" t="s">
        <v>10038</v>
      </c>
      <c r="I9333" s="107" t="s">
        <v>17930</v>
      </c>
    </row>
    <row r="9334" spans="8:9" ht="15" x14ac:dyDescent="0.25">
      <c r="H9334" s="107" t="s">
        <v>10039</v>
      </c>
      <c r="I9334" s="107" t="s">
        <v>17931</v>
      </c>
    </row>
    <row r="9335" spans="8:9" ht="15" x14ac:dyDescent="0.25">
      <c r="H9335" s="107" t="s">
        <v>10040</v>
      </c>
      <c r="I9335" s="107" t="s">
        <v>17932</v>
      </c>
    </row>
    <row r="9336" spans="8:9" ht="15" x14ac:dyDescent="0.25">
      <c r="H9336" s="107" t="s">
        <v>10041</v>
      </c>
      <c r="I9336" s="107" t="s">
        <v>17933</v>
      </c>
    </row>
    <row r="9337" spans="8:9" ht="15" x14ac:dyDescent="0.25">
      <c r="H9337" s="107" t="s">
        <v>10042</v>
      </c>
      <c r="I9337" s="107" t="s">
        <v>17934</v>
      </c>
    </row>
    <row r="9338" spans="8:9" ht="15" x14ac:dyDescent="0.25">
      <c r="H9338" s="107" t="s">
        <v>10043</v>
      </c>
      <c r="I9338" s="107" t="s">
        <v>17935</v>
      </c>
    </row>
    <row r="9339" spans="8:9" ht="15" x14ac:dyDescent="0.25">
      <c r="H9339" s="107" t="s">
        <v>10044</v>
      </c>
      <c r="I9339" s="107" t="s">
        <v>17726</v>
      </c>
    </row>
    <row r="9340" spans="8:9" ht="15" x14ac:dyDescent="0.25">
      <c r="H9340" s="107" t="s">
        <v>10045</v>
      </c>
      <c r="I9340" s="107" t="s">
        <v>17936</v>
      </c>
    </row>
    <row r="9341" spans="8:9" ht="15" x14ac:dyDescent="0.25">
      <c r="H9341" s="107" t="s">
        <v>10046</v>
      </c>
      <c r="I9341" s="107" t="s">
        <v>17937</v>
      </c>
    </row>
    <row r="9342" spans="8:9" ht="15" x14ac:dyDescent="0.25">
      <c r="H9342" s="107" t="s">
        <v>10047</v>
      </c>
      <c r="I9342" s="107" t="s">
        <v>17332</v>
      </c>
    </row>
    <row r="9343" spans="8:9" ht="15" x14ac:dyDescent="0.25">
      <c r="H9343" s="107" t="s">
        <v>10048</v>
      </c>
      <c r="I9343" s="107" t="s">
        <v>17938</v>
      </c>
    </row>
    <row r="9344" spans="8:9" ht="15" x14ac:dyDescent="0.25">
      <c r="H9344" s="107" t="s">
        <v>10049</v>
      </c>
      <c r="I9344" s="107" t="s">
        <v>17939</v>
      </c>
    </row>
    <row r="9345" spans="8:9" ht="15" x14ac:dyDescent="0.25">
      <c r="H9345" s="107" t="s">
        <v>10050</v>
      </c>
      <c r="I9345" s="107" t="s">
        <v>17940</v>
      </c>
    </row>
    <row r="9346" spans="8:9" ht="15" x14ac:dyDescent="0.25">
      <c r="H9346" s="107" t="s">
        <v>10051</v>
      </c>
      <c r="I9346" s="107" t="s">
        <v>17941</v>
      </c>
    </row>
    <row r="9347" spans="8:9" ht="15" x14ac:dyDescent="0.25">
      <c r="H9347" s="107" t="s">
        <v>10052</v>
      </c>
      <c r="I9347" s="107" t="s">
        <v>17942</v>
      </c>
    </row>
    <row r="9348" spans="8:9" ht="15" x14ac:dyDescent="0.25">
      <c r="H9348" s="107" t="s">
        <v>10053</v>
      </c>
      <c r="I9348" s="107" t="s">
        <v>17943</v>
      </c>
    </row>
    <row r="9349" spans="8:9" ht="15" x14ac:dyDescent="0.25">
      <c r="H9349" s="107" t="s">
        <v>10054</v>
      </c>
      <c r="I9349" s="107" t="s">
        <v>17056</v>
      </c>
    </row>
    <row r="9350" spans="8:9" ht="15" x14ac:dyDescent="0.25">
      <c r="H9350" s="107" t="s">
        <v>10055</v>
      </c>
      <c r="I9350" s="107" t="s">
        <v>17944</v>
      </c>
    </row>
    <row r="9351" spans="8:9" ht="15" x14ac:dyDescent="0.25">
      <c r="H9351" s="107" t="s">
        <v>10056</v>
      </c>
      <c r="I9351" s="107" t="s">
        <v>17945</v>
      </c>
    </row>
    <row r="9352" spans="8:9" ht="15" x14ac:dyDescent="0.25">
      <c r="H9352" s="107" t="s">
        <v>10057</v>
      </c>
      <c r="I9352" s="107" t="s">
        <v>17946</v>
      </c>
    </row>
    <row r="9353" spans="8:9" ht="15" x14ac:dyDescent="0.25">
      <c r="H9353" s="107" t="s">
        <v>10058</v>
      </c>
      <c r="I9353" s="107" t="s">
        <v>17947</v>
      </c>
    </row>
    <row r="9354" spans="8:9" ht="15" x14ac:dyDescent="0.25">
      <c r="H9354" s="107" t="s">
        <v>10059</v>
      </c>
      <c r="I9354" s="107" t="s">
        <v>17948</v>
      </c>
    </row>
    <row r="9355" spans="8:9" ht="15" x14ac:dyDescent="0.25">
      <c r="H9355" s="107" t="s">
        <v>10060</v>
      </c>
      <c r="I9355" s="107" t="s">
        <v>17949</v>
      </c>
    </row>
    <row r="9356" spans="8:9" ht="15" x14ac:dyDescent="0.25">
      <c r="H9356" s="107" t="s">
        <v>10061</v>
      </c>
      <c r="I9356" s="107" t="s">
        <v>17950</v>
      </c>
    </row>
    <row r="9357" spans="8:9" ht="15" x14ac:dyDescent="0.25">
      <c r="H9357" s="107" t="s">
        <v>10062</v>
      </c>
      <c r="I9357" s="107" t="s">
        <v>17951</v>
      </c>
    </row>
    <row r="9358" spans="8:9" ht="15" x14ac:dyDescent="0.25">
      <c r="H9358" s="107" t="s">
        <v>10063</v>
      </c>
      <c r="I9358" s="107" t="s">
        <v>17952</v>
      </c>
    </row>
    <row r="9359" spans="8:9" ht="15" x14ac:dyDescent="0.25">
      <c r="H9359" s="107" t="s">
        <v>10064</v>
      </c>
      <c r="I9359" s="107" t="s">
        <v>14434</v>
      </c>
    </row>
    <row r="9360" spans="8:9" ht="15" x14ac:dyDescent="0.25">
      <c r="H9360" s="107" t="s">
        <v>10065</v>
      </c>
      <c r="I9360" s="107" t="s">
        <v>17953</v>
      </c>
    </row>
    <row r="9361" spans="8:9" ht="15" x14ac:dyDescent="0.25">
      <c r="H9361" s="107" t="s">
        <v>10066</v>
      </c>
      <c r="I9361" s="107" t="s">
        <v>17954</v>
      </c>
    </row>
    <row r="9362" spans="8:9" ht="15" x14ac:dyDescent="0.25">
      <c r="H9362" s="107" t="s">
        <v>10067</v>
      </c>
      <c r="I9362" s="107" t="s">
        <v>17955</v>
      </c>
    </row>
    <row r="9363" spans="8:9" ht="15" x14ac:dyDescent="0.25">
      <c r="H9363" s="107" t="s">
        <v>10068</v>
      </c>
      <c r="I9363" s="107" t="s">
        <v>16920</v>
      </c>
    </row>
    <row r="9364" spans="8:9" ht="15" x14ac:dyDescent="0.25">
      <c r="H9364" s="107" t="s">
        <v>10069</v>
      </c>
      <c r="I9364" s="107" t="s">
        <v>17956</v>
      </c>
    </row>
    <row r="9365" spans="8:9" ht="15" x14ac:dyDescent="0.25">
      <c r="H9365" s="107" t="s">
        <v>10070</v>
      </c>
      <c r="I9365" s="107" t="s">
        <v>17957</v>
      </c>
    </row>
    <row r="9366" spans="8:9" ht="15" x14ac:dyDescent="0.25">
      <c r="H9366" s="107" t="s">
        <v>10071</v>
      </c>
      <c r="I9366" s="107" t="s">
        <v>17588</v>
      </c>
    </row>
    <row r="9367" spans="8:9" ht="15" x14ac:dyDescent="0.25">
      <c r="H9367" s="107" t="s">
        <v>10072</v>
      </c>
      <c r="I9367" s="107" t="s">
        <v>17590</v>
      </c>
    </row>
    <row r="9368" spans="8:9" ht="15" x14ac:dyDescent="0.25">
      <c r="H9368" s="107" t="s">
        <v>10073</v>
      </c>
      <c r="I9368" s="107" t="s">
        <v>17958</v>
      </c>
    </row>
    <row r="9369" spans="8:9" ht="15" x14ac:dyDescent="0.25">
      <c r="H9369" s="107" t="s">
        <v>12428</v>
      </c>
      <c r="I9369" s="107" t="s">
        <v>17959</v>
      </c>
    </row>
    <row r="9370" spans="8:9" ht="15" x14ac:dyDescent="0.25">
      <c r="H9370" s="107" t="s">
        <v>10074</v>
      </c>
      <c r="I9370" s="107" t="s">
        <v>17960</v>
      </c>
    </row>
    <row r="9371" spans="8:9" ht="15" x14ac:dyDescent="0.25">
      <c r="H9371" s="107" t="s">
        <v>10075</v>
      </c>
      <c r="I9371" s="107" t="s">
        <v>17961</v>
      </c>
    </row>
    <row r="9372" spans="8:9" ht="15" x14ac:dyDescent="0.25">
      <c r="H9372" s="107" t="s">
        <v>10076</v>
      </c>
      <c r="I9372" s="107" t="s">
        <v>17962</v>
      </c>
    </row>
    <row r="9373" spans="8:9" ht="15" x14ac:dyDescent="0.25">
      <c r="H9373" s="107" t="s">
        <v>10077</v>
      </c>
      <c r="I9373" s="107" t="s">
        <v>17963</v>
      </c>
    </row>
    <row r="9374" spans="8:9" ht="15" x14ac:dyDescent="0.25">
      <c r="H9374" s="107" t="s">
        <v>10078</v>
      </c>
      <c r="I9374" s="107" t="s">
        <v>17964</v>
      </c>
    </row>
    <row r="9375" spans="8:9" ht="15" x14ac:dyDescent="0.25">
      <c r="H9375" s="107" t="s">
        <v>10079</v>
      </c>
      <c r="I9375" s="107" t="s">
        <v>17965</v>
      </c>
    </row>
    <row r="9376" spans="8:9" ht="15" x14ac:dyDescent="0.25">
      <c r="H9376" s="107" t="s">
        <v>10080</v>
      </c>
      <c r="I9376" s="107" t="s">
        <v>17360</v>
      </c>
    </row>
    <row r="9377" spans="8:9" ht="15" x14ac:dyDescent="0.25">
      <c r="H9377" s="107" t="s">
        <v>10081</v>
      </c>
      <c r="I9377" s="107" t="s">
        <v>17230</v>
      </c>
    </row>
    <row r="9378" spans="8:9" ht="15" x14ac:dyDescent="0.25">
      <c r="H9378" s="107" t="s">
        <v>10082</v>
      </c>
      <c r="I9378" s="107" t="s">
        <v>17966</v>
      </c>
    </row>
    <row r="9379" spans="8:9" ht="15" x14ac:dyDescent="0.25">
      <c r="H9379" s="107" t="s">
        <v>10083</v>
      </c>
      <c r="I9379" s="107" t="s">
        <v>17163</v>
      </c>
    </row>
    <row r="9380" spans="8:9" ht="15" x14ac:dyDescent="0.25">
      <c r="H9380" s="107" t="s">
        <v>10084</v>
      </c>
      <c r="I9380" s="107" t="s">
        <v>17967</v>
      </c>
    </row>
    <row r="9381" spans="8:9" ht="15" x14ac:dyDescent="0.25">
      <c r="H9381" s="107" t="s">
        <v>10085</v>
      </c>
      <c r="I9381" s="107" t="s">
        <v>17968</v>
      </c>
    </row>
    <row r="9382" spans="8:9" ht="15" x14ac:dyDescent="0.25">
      <c r="H9382" s="107" t="s">
        <v>10086</v>
      </c>
      <c r="I9382" s="107" t="s">
        <v>17111</v>
      </c>
    </row>
    <row r="9383" spans="8:9" ht="15" x14ac:dyDescent="0.25">
      <c r="H9383" s="107" t="s">
        <v>10087</v>
      </c>
      <c r="I9383" s="107" t="s">
        <v>17969</v>
      </c>
    </row>
    <row r="9384" spans="8:9" ht="15" x14ac:dyDescent="0.25">
      <c r="H9384" s="107" t="s">
        <v>10088</v>
      </c>
      <c r="I9384" s="107" t="s">
        <v>17970</v>
      </c>
    </row>
    <row r="9385" spans="8:9" ht="15" x14ac:dyDescent="0.25">
      <c r="H9385" s="107" t="s">
        <v>10089</v>
      </c>
      <c r="I9385" s="107" t="s">
        <v>17971</v>
      </c>
    </row>
    <row r="9386" spans="8:9" ht="15" x14ac:dyDescent="0.25">
      <c r="H9386" s="107" t="s">
        <v>10090</v>
      </c>
      <c r="I9386" s="107" t="s">
        <v>17972</v>
      </c>
    </row>
    <row r="9387" spans="8:9" ht="15" x14ac:dyDescent="0.25">
      <c r="H9387" s="107" t="s">
        <v>10091</v>
      </c>
      <c r="I9387" s="107" t="s">
        <v>17973</v>
      </c>
    </row>
    <row r="9388" spans="8:9" ht="15" x14ac:dyDescent="0.25">
      <c r="H9388" s="107" t="s">
        <v>10092</v>
      </c>
      <c r="I9388" s="107" t="s">
        <v>17974</v>
      </c>
    </row>
    <row r="9389" spans="8:9" ht="15" x14ac:dyDescent="0.25">
      <c r="H9389" s="107" t="s">
        <v>10093</v>
      </c>
      <c r="I9389" s="107" t="s">
        <v>17976</v>
      </c>
    </row>
    <row r="9390" spans="8:9" ht="15" x14ac:dyDescent="0.25">
      <c r="H9390" s="107" t="s">
        <v>10094</v>
      </c>
      <c r="I9390" s="107" t="s">
        <v>17977</v>
      </c>
    </row>
    <row r="9391" spans="8:9" ht="15" x14ac:dyDescent="0.25">
      <c r="H9391" s="107" t="s">
        <v>10095</v>
      </c>
      <c r="I9391" s="107" t="s">
        <v>17978</v>
      </c>
    </row>
    <row r="9392" spans="8:9" ht="15" x14ac:dyDescent="0.25">
      <c r="H9392" s="107" t="s">
        <v>10096</v>
      </c>
      <c r="I9392" s="107" t="s">
        <v>17979</v>
      </c>
    </row>
    <row r="9393" spans="8:9" ht="15" x14ac:dyDescent="0.25">
      <c r="H9393" s="107" t="s">
        <v>10097</v>
      </c>
      <c r="I9393" s="107" t="s">
        <v>17980</v>
      </c>
    </row>
    <row r="9394" spans="8:9" ht="15" x14ac:dyDescent="0.25">
      <c r="H9394" s="107" t="s">
        <v>10098</v>
      </c>
      <c r="I9394" s="107" t="s">
        <v>16918</v>
      </c>
    </row>
    <row r="9395" spans="8:9" ht="15" x14ac:dyDescent="0.25">
      <c r="H9395" s="107" t="s">
        <v>10099</v>
      </c>
      <c r="I9395" s="107" t="s">
        <v>17981</v>
      </c>
    </row>
    <row r="9396" spans="8:9" ht="15" x14ac:dyDescent="0.25">
      <c r="H9396" s="107" t="s">
        <v>10100</v>
      </c>
      <c r="I9396" s="107" t="s">
        <v>17982</v>
      </c>
    </row>
    <row r="9397" spans="8:9" ht="15" x14ac:dyDescent="0.25">
      <c r="H9397" s="107" t="s">
        <v>10101</v>
      </c>
      <c r="I9397" s="107" t="s">
        <v>17983</v>
      </c>
    </row>
    <row r="9398" spans="8:9" ht="15" x14ac:dyDescent="0.25">
      <c r="H9398" s="107" t="s">
        <v>10102</v>
      </c>
      <c r="I9398" s="107" t="s">
        <v>17984</v>
      </c>
    </row>
    <row r="9399" spans="8:9" ht="15" x14ac:dyDescent="0.25">
      <c r="H9399" s="107" t="s">
        <v>10103</v>
      </c>
      <c r="I9399" s="107" t="s">
        <v>17985</v>
      </c>
    </row>
    <row r="9400" spans="8:9" ht="15" x14ac:dyDescent="0.25">
      <c r="H9400" s="107" t="s">
        <v>10104</v>
      </c>
      <c r="I9400" s="107" t="s">
        <v>17986</v>
      </c>
    </row>
    <row r="9401" spans="8:9" ht="15" x14ac:dyDescent="0.25">
      <c r="H9401" s="107" t="s">
        <v>10105</v>
      </c>
      <c r="I9401" s="107" t="s">
        <v>17987</v>
      </c>
    </row>
    <row r="9402" spans="8:9" ht="15" x14ac:dyDescent="0.25">
      <c r="H9402" s="107" t="s">
        <v>10106</v>
      </c>
      <c r="I9402" s="107" t="s">
        <v>17988</v>
      </c>
    </row>
    <row r="9403" spans="8:9" ht="15" x14ac:dyDescent="0.25">
      <c r="H9403" s="107" t="s">
        <v>10107</v>
      </c>
      <c r="I9403" s="107" t="s">
        <v>17989</v>
      </c>
    </row>
    <row r="9404" spans="8:9" ht="15" x14ac:dyDescent="0.25">
      <c r="H9404" s="107" t="s">
        <v>10108</v>
      </c>
      <c r="I9404" s="107" t="s">
        <v>15222</v>
      </c>
    </row>
    <row r="9405" spans="8:9" ht="15" x14ac:dyDescent="0.25">
      <c r="H9405" s="107" t="s">
        <v>10109</v>
      </c>
      <c r="I9405" s="107" t="s">
        <v>17990</v>
      </c>
    </row>
    <row r="9406" spans="8:9" ht="15" x14ac:dyDescent="0.25">
      <c r="H9406" s="107" t="s">
        <v>10110</v>
      </c>
      <c r="I9406" s="107" t="s">
        <v>17991</v>
      </c>
    </row>
    <row r="9407" spans="8:9" ht="15" x14ac:dyDescent="0.25">
      <c r="H9407" s="107" t="s">
        <v>10111</v>
      </c>
      <c r="I9407" s="107" t="s">
        <v>17992</v>
      </c>
    </row>
    <row r="9408" spans="8:9" ht="15" x14ac:dyDescent="0.25">
      <c r="H9408" s="107" t="s">
        <v>10112</v>
      </c>
      <c r="I9408" s="107" t="s">
        <v>17993</v>
      </c>
    </row>
    <row r="9409" spans="8:9" ht="15" x14ac:dyDescent="0.25">
      <c r="H9409" s="107" t="s">
        <v>10113</v>
      </c>
      <c r="I9409" s="107" t="s">
        <v>17994</v>
      </c>
    </row>
    <row r="9410" spans="8:9" ht="15" x14ac:dyDescent="0.25">
      <c r="H9410" s="107" t="s">
        <v>10114</v>
      </c>
      <c r="I9410" s="107" t="s">
        <v>17995</v>
      </c>
    </row>
    <row r="9411" spans="8:9" ht="15" x14ac:dyDescent="0.25">
      <c r="H9411" s="107" t="s">
        <v>10115</v>
      </c>
      <c r="I9411" s="107" t="s">
        <v>17996</v>
      </c>
    </row>
    <row r="9412" spans="8:9" ht="15" x14ac:dyDescent="0.25">
      <c r="H9412" s="107" t="s">
        <v>10116</v>
      </c>
      <c r="I9412" s="107" t="s">
        <v>17997</v>
      </c>
    </row>
    <row r="9413" spans="8:9" ht="15" x14ac:dyDescent="0.25">
      <c r="H9413" s="107" t="s">
        <v>10117</v>
      </c>
      <c r="I9413" s="107" t="s">
        <v>17506</v>
      </c>
    </row>
    <row r="9414" spans="8:9" ht="15" x14ac:dyDescent="0.25">
      <c r="H9414" s="107" t="s">
        <v>10118</v>
      </c>
      <c r="I9414" s="107" t="s">
        <v>17998</v>
      </c>
    </row>
    <row r="9415" spans="8:9" ht="15" x14ac:dyDescent="0.25">
      <c r="H9415" s="107" t="s">
        <v>10119</v>
      </c>
      <c r="I9415" s="107" t="s">
        <v>17999</v>
      </c>
    </row>
    <row r="9416" spans="8:9" ht="15" x14ac:dyDescent="0.25">
      <c r="H9416" s="107" t="s">
        <v>10120</v>
      </c>
      <c r="I9416" s="107" t="s">
        <v>18000</v>
      </c>
    </row>
    <row r="9417" spans="8:9" ht="15" x14ac:dyDescent="0.25">
      <c r="H9417" s="107" t="s">
        <v>10121</v>
      </c>
      <c r="I9417" s="107" t="s">
        <v>18001</v>
      </c>
    </row>
    <row r="9418" spans="8:9" ht="15" x14ac:dyDescent="0.25">
      <c r="H9418" s="107" t="s">
        <v>10122</v>
      </c>
      <c r="I9418" s="107" t="s">
        <v>18002</v>
      </c>
    </row>
    <row r="9419" spans="8:9" ht="15" x14ac:dyDescent="0.25">
      <c r="H9419" s="107" t="s">
        <v>10123</v>
      </c>
      <c r="I9419" s="107" t="s">
        <v>18003</v>
      </c>
    </row>
    <row r="9420" spans="8:9" ht="15" x14ac:dyDescent="0.25">
      <c r="H9420" s="107" t="s">
        <v>10124</v>
      </c>
      <c r="I9420" s="107" t="s">
        <v>18004</v>
      </c>
    </row>
    <row r="9421" spans="8:9" ht="15" x14ac:dyDescent="0.25">
      <c r="H9421" s="107" t="s">
        <v>10125</v>
      </c>
      <c r="I9421" s="107" t="s">
        <v>18005</v>
      </c>
    </row>
    <row r="9422" spans="8:9" ht="15" x14ac:dyDescent="0.25">
      <c r="H9422" s="107" t="s">
        <v>10126</v>
      </c>
      <c r="I9422" s="107" t="s">
        <v>17202</v>
      </c>
    </row>
    <row r="9423" spans="8:9" ht="15" x14ac:dyDescent="0.25">
      <c r="H9423" s="107" t="s">
        <v>10127</v>
      </c>
      <c r="I9423" s="107" t="s">
        <v>18006</v>
      </c>
    </row>
    <row r="9424" spans="8:9" ht="15" x14ac:dyDescent="0.25">
      <c r="H9424" s="107" t="s">
        <v>10128</v>
      </c>
      <c r="I9424" s="107" t="s">
        <v>18007</v>
      </c>
    </row>
    <row r="9425" spans="8:9" ht="15" x14ac:dyDescent="0.25">
      <c r="H9425" s="107" t="s">
        <v>10129</v>
      </c>
      <c r="I9425" s="107" t="s">
        <v>18008</v>
      </c>
    </row>
    <row r="9426" spans="8:9" ht="15" x14ac:dyDescent="0.25">
      <c r="H9426" s="107" t="s">
        <v>10130</v>
      </c>
      <c r="I9426" s="107" t="s">
        <v>14429</v>
      </c>
    </row>
    <row r="9427" spans="8:9" ht="15" x14ac:dyDescent="0.25">
      <c r="H9427" s="107" t="s">
        <v>10131</v>
      </c>
      <c r="I9427" s="107" t="s">
        <v>18009</v>
      </c>
    </row>
    <row r="9428" spans="8:9" ht="15" x14ac:dyDescent="0.25">
      <c r="H9428" s="107" t="s">
        <v>10132</v>
      </c>
      <c r="I9428" s="107" t="s">
        <v>18010</v>
      </c>
    </row>
    <row r="9429" spans="8:9" ht="15" x14ac:dyDescent="0.25">
      <c r="H9429" s="107" t="s">
        <v>10133</v>
      </c>
      <c r="I9429" s="107" t="s">
        <v>18011</v>
      </c>
    </row>
    <row r="9430" spans="8:9" ht="15" x14ac:dyDescent="0.25">
      <c r="H9430" s="107" t="s">
        <v>10134</v>
      </c>
      <c r="I9430" s="107" t="s">
        <v>18012</v>
      </c>
    </row>
    <row r="9431" spans="8:9" ht="15" x14ac:dyDescent="0.25">
      <c r="H9431" s="107" t="s">
        <v>10135</v>
      </c>
      <c r="I9431" s="107" t="s">
        <v>17376</v>
      </c>
    </row>
    <row r="9432" spans="8:9" ht="15" x14ac:dyDescent="0.25">
      <c r="H9432" s="107" t="s">
        <v>10136</v>
      </c>
      <c r="I9432" s="107" t="s">
        <v>18013</v>
      </c>
    </row>
    <row r="9433" spans="8:9" ht="15" x14ac:dyDescent="0.25">
      <c r="H9433" s="107" t="s">
        <v>10137</v>
      </c>
      <c r="I9433" s="107" t="s">
        <v>18014</v>
      </c>
    </row>
    <row r="9434" spans="8:9" ht="15" x14ac:dyDescent="0.25">
      <c r="H9434" s="107" t="s">
        <v>10138</v>
      </c>
      <c r="I9434" s="107" t="s">
        <v>18015</v>
      </c>
    </row>
    <row r="9435" spans="8:9" ht="15" x14ac:dyDescent="0.25">
      <c r="H9435" s="107" t="s">
        <v>10139</v>
      </c>
      <c r="I9435" s="107" t="s">
        <v>18016</v>
      </c>
    </row>
    <row r="9436" spans="8:9" ht="15" x14ac:dyDescent="0.25">
      <c r="H9436" s="107" t="s">
        <v>10140</v>
      </c>
      <c r="I9436" s="107" t="s">
        <v>17335</v>
      </c>
    </row>
    <row r="9437" spans="8:9" ht="15" x14ac:dyDescent="0.25">
      <c r="H9437" s="107" t="s">
        <v>10141</v>
      </c>
      <c r="I9437" s="107" t="s">
        <v>18017</v>
      </c>
    </row>
    <row r="9438" spans="8:9" ht="15" x14ac:dyDescent="0.25">
      <c r="H9438" s="107" t="s">
        <v>10142</v>
      </c>
      <c r="I9438" s="107" t="s">
        <v>18018</v>
      </c>
    </row>
    <row r="9439" spans="8:9" ht="15" x14ac:dyDescent="0.25">
      <c r="H9439" s="107" t="s">
        <v>10143</v>
      </c>
      <c r="I9439" s="107" t="s">
        <v>18019</v>
      </c>
    </row>
    <row r="9440" spans="8:9" ht="15" x14ac:dyDescent="0.25">
      <c r="H9440" s="107" t="s">
        <v>10144</v>
      </c>
      <c r="I9440" s="107" t="s">
        <v>18020</v>
      </c>
    </row>
    <row r="9441" spans="8:9" ht="15" x14ac:dyDescent="0.25">
      <c r="H9441" s="107" t="s">
        <v>10145</v>
      </c>
      <c r="I9441" s="107" t="s">
        <v>18021</v>
      </c>
    </row>
    <row r="9442" spans="8:9" ht="15" x14ac:dyDescent="0.25">
      <c r="H9442" s="107" t="s">
        <v>10146</v>
      </c>
      <c r="I9442" s="107" t="s">
        <v>18022</v>
      </c>
    </row>
    <row r="9443" spans="8:9" ht="15" x14ac:dyDescent="0.25">
      <c r="H9443" s="107" t="s">
        <v>10147</v>
      </c>
      <c r="I9443" s="107" t="s">
        <v>164</v>
      </c>
    </row>
    <row r="9444" spans="8:9" ht="15" x14ac:dyDescent="0.25">
      <c r="H9444" s="107" t="s">
        <v>10148</v>
      </c>
      <c r="I9444" s="107" t="s">
        <v>18023</v>
      </c>
    </row>
    <row r="9445" spans="8:9" ht="15" x14ac:dyDescent="0.25">
      <c r="H9445" s="107" t="s">
        <v>10149</v>
      </c>
      <c r="I9445" s="107" t="s">
        <v>17639</v>
      </c>
    </row>
    <row r="9446" spans="8:9" ht="15" x14ac:dyDescent="0.25">
      <c r="H9446" s="107" t="s">
        <v>10150</v>
      </c>
      <c r="I9446" s="107" t="s">
        <v>18024</v>
      </c>
    </row>
    <row r="9447" spans="8:9" ht="15" x14ac:dyDescent="0.25">
      <c r="H9447" s="107" t="s">
        <v>10151</v>
      </c>
      <c r="I9447" s="107" t="s">
        <v>18025</v>
      </c>
    </row>
    <row r="9448" spans="8:9" ht="15" x14ac:dyDescent="0.25">
      <c r="H9448" s="107" t="s">
        <v>10152</v>
      </c>
      <c r="I9448" s="107" t="s">
        <v>18026</v>
      </c>
    </row>
    <row r="9449" spans="8:9" ht="15" x14ac:dyDescent="0.25">
      <c r="H9449" s="107" t="s">
        <v>10153</v>
      </c>
      <c r="I9449" s="107" t="s">
        <v>18027</v>
      </c>
    </row>
    <row r="9450" spans="8:9" ht="15" x14ac:dyDescent="0.25">
      <c r="H9450" s="107" t="s">
        <v>10154</v>
      </c>
      <c r="I9450" s="107" t="s">
        <v>18028</v>
      </c>
    </row>
    <row r="9451" spans="8:9" ht="15" x14ac:dyDescent="0.25">
      <c r="H9451" s="107" t="s">
        <v>10155</v>
      </c>
      <c r="I9451" s="107" t="s">
        <v>18029</v>
      </c>
    </row>
    <row r="9452" spans="8:9" ht="15" x14ac:dyDescent="0.25">
      <c r="H9452" s="107" t="s">
        <v>10156</v>
      </c>
      <c r="I9452" s="107" t="s">
        <v>17393</v>
      </c>
    </row>
    <row r="9453" spans="8:9" ht="15" x14ac:dyDescent="0.25">
      <c r="H9453" s="107" t="s">
        <v>10157</v>
      </c>
      <c r="I9453" s="107" t="s">
        <v>18030</v>
      </c>
    </row>
    <row r="9454" spans="8:9" ht="15" x14ac:dyDescent="0.25">
      <c r="H9454" s="107" t="s">
        <v>10158</v>
      </c>
      <c r="I9454" s="107" t="s">
        <v>17014</v>
      </c>
    </row>
    <row r="9455" spans="8:9" ht="15" x14ac:dyDescent="0.25">
      <c r="H9455" s="107" t="s">
        <v>10159</v>
      </c>
      <c r="I9455" s="107" t="s">
        <v>18031</v>
      </c>
    </row>
    <row r="9456" spans="8:9" ht="15" x14ac:dyDescent="0.25">
      <c r="H9456" s="107" t="s">
        <v>10160</v>
      </c>
      <c r="I9456" s="107" t="s">
        <v>14424</v>
      </c>
    </row>
    <row r="9457" spans="8:9" ht="15" x14ac:dyDescent="0.25">
      <c r="H9457" s="107" t="s">
        <v>10161</v>
      </c>
      <c r="I9457" s="107" t="s">
        <v>18032</v>
      </c>
    </row>
    <row r="9458" spans="8:9" ht="15" x14ac:dyDescent="0.25">
      <c r="H9458" s="107" t="s">
        <v>10162</v>
      </c>
      <c r="I9458" s="107" t="s">
        <v>18033</v>
      </c>
    </row>
    <row r="9459" spans="8:9" ht="15" x14ac:dyDescent="0.25">
      <c r="H9459" s="107" t="s">
        <v>10163</v>
      </c>
      <c r="I9459" s="107" t="s">
        <v>18034</v>
      </c>
    </row>
    <row r="9460" spans="8:9" ht="15" x14ac:dyDescent="0.25">
      <c r="H9460" s="107" t="s">
        <v>10164</v>
      </c>
      <c r="I9460" s="107" t="s">
        <v>18035</v>
      </c>
    </row>
    <row r="9461" spans="8:9" ht="15" x14ac:dyDescent="0.25">
      <c r="H9461" s="107" t="s">
        <v>10165</v>
      </c>
      <c r="I9461" s="107" t="s">
        <v>18036</v>
      </c>
    </row>
    <row r="9462" spans="8:9" ht="15" x14ac:dyDescent="0.25">
      <c r="H9462" s="107" t="s">
        <v>10166</v>
      </c>
      <c r="I9462" s="107" t="s">
        <v>18037</v>
      </c>
    </row>
    <row r="9463" spans="8:9" ht="15" x14ac:dyDescent="0.25">
      <c r="H9463" s="107" t="s">
        <v>10167</v>
      </c>
      <c r="I9463" s="107" t="s">
        <v>18038</v>
      </c>
    </row>
    <row r="9464" spans="8:9" ht="15" x14ac:dyDescent="0.25">
      <c r="H9464" s="107" t="s">
        <v>10168</v>
      </c>
      <c r="I9464" s="107" t="s">
        <v>18039</v>
      </c>
    </row>
    <row r="9465" spans="8:9" ht="15" x14ac:dyDescent="0.25">
      <c r="H9465" s="107" t="s">
        <v>10169</v>
      </c>
      <c r="I9465" s="107" t="s">
        <v>18040</v>
      </c>
    </row>
    <row r="9466" spans="8:9" ht="15" x14ac:dyDescent="0.25">
      <c r="H9466" s="107" t="s">
        <v>10170</v>
      </c>
      <c r="I9466" s="107" t="s">
        <v>17050</v>
      </c>
    </row>
    <row r="9467" spans="8:9" ht="15" x14ac:dyDescent="0.25">
      <c r="H9467" s="107" t="s">
        <v>10171</v>
      </c>
      <c r="I9467" s="107" t="s">
        <v>18041</v>
      </c>
    </row>
    <row r="9468" spans="8:9" ht="15" x14ac:dyDescent="0.25">
      <c r="H9468" s="107" t="s">
        <v>10172</v>
      </c>
      <c r="I9468" s="107" t="s">
        <v>17291</v>
      </c>
    </row>
    <row r="9469" spans="8:9" ht="15" x14ac:dyDescent="0.25">
      <c r="H9469" s="107" t="s">
        <v>10173</v>
      </c>
      <c r="I9469" s="107" t="s">
        <v>18042</v>
      </c>
    </row>
    <row r="9470" spans="8:9" ht="15" x14ac:dyDescent="0.25">
      <c r="H9470" s="107" t="s">
        <v>10174</v>
      </c>
      <c r="I9470" s="107" t="s">
        <v>18043</v>
      </c>
    </row>
    <row r="9471" spans="8:9" ht="15" x14ac:dyDescent="0.25">
      <c r="H9471" s="107" t="s">
        <v>10175</v>
      </c>
      <c r="I9471" s="107" t="s">
        <v>18044</v>
      </c>
    </row>
    <row r="9472" spans="8:9" ht="15" x14ac:dyDescent="0.25">
      <c r="H9472" s="107" t="s">
        <v>10176</v>
      </c>
      <c r="I9472" s="107" t="s">
        <v>18045</v>
      </c>
    </row>
    <row r="9473" spans="8:9" ht="15" x14ac:dyDescent="0.25">
      <c r="H9473" s="107" t="s">
        <v>10177</v>
      </c>
      <c r="I9473" s="107" t="s">
        <v>17699</v>
      </c>
    </row>
    <row r="9474" spans="8:9" ht="15" x14ac:dyDescent="0.25">
      <c r="H9474" s="107" t="s">
        <v>10178</v>
      </c>
      <c r="I9474" s="107" t="s">
        <v>18046</v>
      </c>
    </row>
    <row r="9475" spans="8:9" ht="15" x14ac:dyDescent="0.25">
      <c r="H9475" s="107" t="s">
        <v>10179</v>
      </c>
      <c r="I9475" s="107" t="s">
        <v>18047</v>
      </c>
    </row>
    <row r="9476" spans="8:9" ht="15" x14ac:dyDescent="0.25">
      <c r="H9476" s="107" t="s">
        <v>10180</v>
      </c>
      <c r="I9476" s="107" t="s">
        <v>18048</v>
      </c>
    </row>
    <row r="9477" spans="8:9" ht="15" x14ac:dyDescent="0.25">
      <c r="H9477" s="107" t="s">
        <v>10181</v>
      </c>
      <c r="I9477" s="107" t="s">
        <v>180</v>
      </c>
    </row>
    <row r="9478" spans="8:9" ht="15" x14ac:dyDescent="0.25">
      <c r="H9478" s="107" t="s">
        <v>10182</v>
      </c>
      <c r="I9478" s="107" t="s">
        <v>18049</v>
      </c>
    </row>
    <row r="9479" spans="8:9" ht="15" x14ac:dyDescent="0.25">
      <c r="H9479" s="107" t="s">
        <v>10183</v>
      </c>
      <c r="I9479" s="107" t="s">
        <v>18050</v>
      </c>
    </row>
    <row r="9480" spans="8:9" ht="15" x14ac:dyDescent="0.25">
      <c r="H9480" s="107" t="s">
        <v>10184</v>
      </c>
      <c r="I9480" s="107" t="s">
        <v>18051</v>
      </c>
    </row>
    <row r="9481" spans="8:9" ht="15" x14ac:dyDescent="0.25">
      <c r="H9481" s="107" t="s">
        <v>10185</v>
      </c>
      <c r="I9481" s="107" t="s">
        <v>18052</v>
      </c>
    </row>
    <row r="9482" spans="8:9" ht="15" x14ac:dyDescent="0.25">
      <c r="H9482" s="107" t="s">
        <v>10186</v>
      </c>
      <c r="I9482" s="107" t="s">
        <v>18053</v>
      </c>
    </row>
    <row r="9483" spans="8:9" ht="15" x14ac:dyDescent="0.25">
      <c r="H9483" s="107" t="s">
        <v>10187</v>
      </c>
      <c r="I9483" s="107" t="s">
        <v>18054</v>
      </c>
    </row>
    <row r="9484" spans="8:9" ht="15" x14ac:dyDescent="0.25">
      <c r="H9484" s="107" t="s">
        <v>10188</v>
      </c>
      <c r="I9484" s="107" t="s">
        <v>18055</v>
      </c>
    </row>
    <row r="9485" spans="8:9" ht="15" x14ac:dyDescent="0.25">
      <c r="H9485" s="107" t="s">
        <v>10189</v>
      </c>
      <c r="I9485" s="107" t="s">
        <v>18056</v>
      </c>
    </row>
    <row r="9486" spans="8:9" ht="15" x14ac:dyDescent="0.25">
      <c r="H9486" s="107" t="s">
        <v>10190</v>
      </c>
      <c r="I9486" s="107" t="s">
        <v>18057</v>
      </c>
    </row>
    <row r="9487" spans="8:9" ht="15" x14ac:dyDescent="0.25">
      <c r="H9487" s="107" t="s">
        <v>10191</v>
      </c>
      <c r="I9487" s="107" t="s">
        <v>18058</v>
      </c>
    </row>
    <row r="9488" spans="8:9" ht="15" x14ac:dyDescent="0.25">
      <c r="H9488" s="107" t="s">
        <v>10192</v>
      </c>
      <c r="I9488" s="107" t="s">
        <v>16796</v>
      </c>
    </row>
    <row r="9489" spans="8:9" ht="15" x14ac:dyDescent="0.25">
      <c r="H9489" s="107" t="s">
        <v>10193</v>
      </c>
      <c r="I9489" s="107" t="s">
        <v>18059</v>
      </c>
    </row>
    <row r="9490" spans="8:9" ht="15" x14ac:dyDescent="0.25">
      <c r="H9490" s="107" t="s">
        <v>10194</v>
      </c>
      <c r="I9490" s="107" t="s">
        <v>16805</v>
      </c>
    </row>
    <row r="9491" spans="8:9" ht="15" x14ac:dyDescent="0.25">
      <c r="H9491" s="107" t="s">
        <v>10195</v>
      </c>
      <c r="I9491" s="107" t="s">
        <v>18060</v>
      </c>
    </row>
    <row r="9492" spans="8:9" ht="15" x14ac:dyDescent="0.25">
      <c r="H9492" s="107" t="s">
        <v>10196</v>
      </c>
      <c r="I9492" s="107" t="s">
        <v>18061</v>
      </c>
    </row>
    <row r="9493" spans="8:9" ht="15" x14ac:dyDescent="0.25">
      <c r="H9493" s="107" t="s">
        <v>10197</v>
      </c>
      <c r="I9493" s="107" t="s">
        <v>18062</v>
      </c>
    </row>
    <row r="9494" spans="8:9" ht="15" x14ac:dyDescent="0.25">
      <c r="H9494" s="107" t="s">
        <v>10198</v>
      </c>
      <c r="I9494" s="107" t="s">
        <v>18063</v>
      </c>
    </row>
    <row r="9495" spans="8:9" ht="15" x14ac:dyDescent="0.25">
      <c r="H9495" s="107" t="s">
        <v>10199</v>
      </c>
      <c r="I9495" s="107" t="s">
        <v>18064</v>
      </c>
    </row>
    <row r="9496" spans="8:9" ht="15" x14ac:dyDescent="0.25">
      <c r="H9496" s="107" t="s">
        <v>10200</v>
      </c>
      <c r="I9496" s="107" t="s">
        <v>18065</v>
      </c>
    </row>
    <row r="9497" spans="8:9" ht="15" x14ac:dyDescent="0.25">
      <c r="H9497" s="107" t="s">
        <v>10201</v>
      </c>
      <c r="I9497" s="107" t="s">
        <v>18066</v>
      </c>
    </row>
    <row r="9498" spans="8:9" ht="15" x14ac:dyDescent="0.25">
      <c r="H9498" s="107" t="s">
        <v>10202</v>
      </c>
      <c r="I9498" s="107" t="s">
        <v>18067</v>
      </c>
    </row>
    <row r="9499" spans="8:9" ht="15" x14ac:dyDescent="0.25">
      <c r="H9499" s="107" t="s">
        <v>10203</v>
      </c>
      <c r="I9499" s="107" t="s">
        <v>18068</v>
      </c>
    </row>
    <row r="9500" spans="8:9" ht="15" x14ac:dyDescent="0.25">
      <c r="H9500" s="107" t="s">
        <v>10204</v>
      </c>
      <c r="I9500" s="107" t="s">
        <v>18069</v>
      </c>
    </row>
    <row r="9501" spans="8:9" ht="15" x14ac:dyDescent="0.25">
      <c r="H9501" s="107" t="s">
        <v>10205</v>
      </c>
      <c r="I9501" s="107" t="s">
        <v>18850</v>
      </c>
    </row>
    <row r="9502" spans="8:9" ht="15" x14ac:dyDescent="0.25">
      <c r="H9502" s="107" t="s">
        <v>10206</v>
      </c>
      <c r="I9502" s="107" t="s">
        <v>18070</v>
      </c>
    </row>
    <row r="9503" spans="8:9" ht="15" x14ac:dyDescent="0.25">
      <c r="H9503" s="107" t="s">
        <v>10207</v>
      </c>
      <c r="I9503" s="107" t="s">
        <v>14431</v>
      </c>
    </row>
    <row r="9504" spans="8:9" ht="15" x14ac:dyDescent="0.25">
      <c r="H9504" s="107" t="s">
        <v>10208</v>
      </c>
      <c r="I9504" s="107" t="s">
        <v>18071</v>
      </c>
    </row>
    <row r="9505" spans="8:9" ht="15" x14ac:dyDescent="0.25">
      <c r="H9505" s="107" t="s">
        <v>10209</v>
      </c>
      <c r="I9505" s="107" t="s">
        <v>18072</v>
      </c>
    </row>
    <row r="9506" spans="8:9" ht="15" x14ac:dyDescent="0.25">
      <c r="H9506" s="107" t="s">
        <v>10210</v>
      </c>
      <c r="I9506" s="107" t="s">
        <v>18073</v>
      </c>
    </row>
    <row r="9507" spans="8:9" ht="15" x14ac:dyDescent="0.25">
      <c r="H9507" s="107" t="s">
        <v>10211</v>
      </c>
      <c r="I9507" s="107" t="s">
        <v>18074</v>
      </c>
    </row>
    <row r="9508" spans="8:9" ht="15" x14ac:dyDescent="0.25">
      <c r="H9508" s="107" t="s">
        <v>10212</v>
      </c>
      <c r="I9508" s="107" t="s">
        <v>18075</v>
      </c>
    </row>
    <row r="9509" spans="8:9" ht="15" x14ac:dyDescent="0.25">
      <c r="H9509" s="107" t="s">
        <v>10213</v>
      </c>
      <c r="I9509" s="107" t="s">
        <v>18076</v>
      </c>
    </row>
    <row r="9510" spans="8:9" ht="15" x14ac:dyDescent="0.25">
      <c r="H9510" s="107" t="s">
        <v>10214</v>
      </c>
      <c r="I9510" s="107" t="s">
        <v>16867</v>
      </c>
    </row>
    <row r="9511" spans="8:9" ht="15" x14ac:dyDescent="0.25">
      <c r="H9511" s="107" t="s">
        <v>10215</v>
      </c>
      <c r="I9511" s="107" t="s">
        <v>18077</v>
      </c>
    </row>
    <row r="9512" spans="8:9" ht="15" x14ac:dyDescent="0.25">
      <c r="H9512" s="107" t="s">
        <v>10216</v>
      </c>
      <c r="I9512" s="107" t="s">
        <v>18078</v>
      </c>
    </row>
    <row r="9513" spans="8:9" ht="15" x14ac:dyDescent="0.25">
      <c r="H9513" s="107" t="s">
        <v>10217</v>
      </c>
      <c r="I9513" s="107" t="s">
        <v>17250</v>
      </c>
    </row>
    <row r="9514" spans="8:9" ht="15" x14ac:dyDescent="0.25">
      <c r="H9514" s="107" t="s">
        <v>10218</v>
      </c>
      <c r="I9514" s="107" t="s">
        <v>17634</v>
      </c>
    </row>
    <row r="9515" spans="8:9" ht="15" x14ac:dyDescent="0.25">
      <c r="H9515" s="107" t="s">
        <v>10219</v>
      </c>
      <c r="I9515" s="107" t="s">
        <v>18079</v>
      </c>
    </row>
    <row r="9516" spans="8:9" ht="15" x14ac:dyDescent="0.25">
      <c r="H9516" s="107" t="s">
        <v>10220</v>
      </c>
      <c r="I9516" s="107" t="s">
        <v>17663</v>
      </c>
    </row>
    <row r="9517" spans="8:9" ht="15" x14ac:dyDescent="0.25">
      <c r="H9517" s="107" t="s">
        <v>10221</v>
      </c>
      <c r="I9517" s="107" t="s">
        <v>16893</v>
      </c>
    </row>
    <row r="9518" spans="8:9" ht="15" x14ac:dyDescent="0.25">
      <c r="H9518" s="107" t="s">
        <v>10222</v>
      </c>
      <c r="I9518" s="107" t="s">
        <v>18080</v>
      </c>
    </row>
    <row r="9519" spans="8:9" ht="15" x14ac:dyDescent="0.25">
      <c r="H9519" s="107" t="s">
        <v>10223</v>
      </c>
      <c r="I9519" s="107" t="s">
        <v>18081</v>
      </c>
    </row>
    <row r="9520" spans="8:9" ht="15" x14ac:dyDescent="0.25">
      <c r="H9520" s="107" t="s">
        <v>10224</v>
      </c>
      <c r="I9520" s="107" t="s">
        <v>18082</v>
      </c>
    </row>
    <row r="9521" spans="8:9" ht="15" x14ac:dyDescent="0.25">
      <c r="H9521" s="107" t="s">
        <v>10225</v>
      </c>
      <c r="I9521" s="107" t="s">
        <v>18083</v>
      </c>
    </row>
    <row r="9522" spans="8:9" ht="15" x14ac:dyDescent="0.25">
      <c r="H9522" s="107" t="s">
        <v>10226</v>
      </c>
      <c r="I9522" s="107" t="s">
        <v>18084</v>
      </c>
    </row>
    <row r="9523" spans="8:9" ht="15" x14ac:dyDescent="0.25">
      <c r="H9523" s="107" t="s">
        <v>10227</v>
      </c>
      <c r="I9523" s="107" t="s">
        <v>18085</v>
      </c>
    </row>
    <row r="9524" spans="8:9" ht="15" x14ac:dyDescent="0.25">
      <c r="H9524" s="107" t="s">
        <v>10228</v>
      </c>
      <c r="I9524" s="107" t="s">
        <v>18086</v>
      </c>
    </row>
    <row r="9525" spans="8:9" ht="15" x14ac:dyDescent="0.25">
      <c r="H9525" s="107" t="s">
        <v>10229</v>
      </c>
      <c r="I9525" s="107" t="s">
        <v>18087</v>
      </c>
    </row>
    <row r="9526" spans="8:9" ht="15" x14ac:dyDescent="0.25">
      <c r="H9526" s="107" t="s">
        <v>10230</v>
      </c>
      <c r="I9526" s="107" t="s">
        <v>18088</v>
      </c>
    </row>
    <row r="9527" spans="8:9" ht="15" x14ac:dyDescent="0.25">
      <c r="H9527" s="107" t="s">
        <v>10231</v>
      </c>
      <c r="I9527" s="107" t="s">
        <v>18089</v>
      </c>
    </row>
    <row r="9528" spans="8:9" ht="15" x14ac:dyDescent="0.25">
      <c r="H9528" s="107" t="s">
        <v>10232</v>
      </c>
      <c r="I9528" s="107" t="s">
        <v>172</v>
      </c>
    </row>
    <row r="9529" spans="8:9" ht="15" x14ac:dyDescent="0.25">
      <c r="H9529" s="107" t="s">
        <v>10233</v>
      </c>
      <c r="I9529" s="107" t="s">
        <v>18090</v>
      </c>
    </row>
    <row r="9530" spans="8:9" ht="15" x14ac:dyDescent="0.25">
      <c r="H9530" s="107" t="s">
        <v>10234</v>
      </c>
      <c r="I9530" s="107" t="s">
        <v>18091</v>
      </c>
    </row>
    <row r="9531" spans="8:9" ht="15" x14ac:dyDescent="0.25">
      <c r="H9531" s="107" t="s">
        <v>10235</v>
      </c>
      <c r="I9531" s="107" t="s">
        <v>18092</v>
      </c>
    </row>
    <row r="9532" spans="8:9" ht="15" x14ac:dyDescent="0.25">
      <c r="H9532" s="107" t="s">
        <v>10236</v>
      </c>
      <c r="I9532" s="107" t="s">
        <v>18093</v>
      </c>
    </row>
    <row r="9533" spans="8:9" ht="15" x14ac:dyDescent="0.25">
      <c r="H9533" s="107" t="s">
        <v>10237</v>
      </c>
      <c r="I9533" s="107" t="s">
        <v>18094</v>
      </c>
    </row>
    <row r="9534" spans="8:9" ht="15" x14ac:dyDescent="0.25">
      <c r="H9534" s="107" t="s">
        <v>10238</v>
      </c>
      <c r="I9534" s="107" t="s">
        <v>18095</v>
      </c>
    </row>
    <row r="9535" spans="8:9" ht="15" x14ac:dyDescent="0.25">
      <c r="H9535" s="107" t="s">
        <v>10239</v>
      </c>
      <c r="I9535" s="107" t="s">
        <v>18096</v>
      </c>
    </row>
    <row r="9536" spans="8:9" ht="15" x14ac:dyDescent="0.25">
      <c r="H9536" s="107" t="s">
        <v>10240</v>
      </c>
      <c r="I9536" s="107" t="s">
        <v>18097</v>
      </c>
    </row>
    <row r="9537" spans="8:9" ht="15" x14ac:dyDescent="0.25">
      <c r="H9537" s="107" t="s">
        <v>10241</v>
      </c>
      <c r="I9537" s="107" t="s">
        <v>18098</v>
      </c>
    </row>
    <row r="9538" spans="8:9" ht="15" x14ac:dyDescent="0.25">
      <c r="H9538" s="107" t="s">
        <v>10242</v>
      </c>
      <c r="I9538" s="107" t="s">
        <v>18099</v>
      </c>
    </row>
    <row r="9539" spans="8:9" ht="15" x14ac:dyDescent="0.25">
      <c r="H9539" s="107" t="s">
        <v>10243</v>
      </c>
      <c r="I9539" s="107" t="s">
        <v>18100</v>
      </c>
    </row>
    <row r="9540" spans="8:9" ht="15" x14ac:dyDescent="0.25">
      <c r="H9540" s="107" t="s">
        <v>10244</v>
      </c>
      <c r="I9540" s="107" t="s">
        <v>18101</v>
      </c>
    </row>
    <row r="9541" spans="8:9" ht="15" x14ac:dyDescent="0.25">
      <c r="H9541" s="107" t="s">
        <v>10245</v>
      </c>
      <c r="I9541" s="107" t="s">
        <v>18102</v>
      </c>
    </row>
    <row r="9542" spans="8:9" ht="15" x14ac:dyDescent="0.25">
      <c r="H9542" s="107" t="s">
        <v>10246</v>
      </c>
      <c r="I9542" s="107" t="s">
        <v>18103</v>
      </c>
    </row>
    <row r="9543" spans="8:9" ht="15" x14ac:dyDescent="0.25">
      <c r="H9543" s="107" t="s">
        <v>10247</v>
      </c>
      <c r="I9543" s="107" t="s">
        <v>18104</v>
      </c>
    </row>
    <row r="9544" spans="8:9" ht="15" x14ac:dyDescent="0.25">
      <c r="H9544" s="107" t="s">
        <v>10248</v>
      </c>
      <c r="I9544" s="107" t="s">
        <v>18105</v>
      </c>
    </row>
    <row r="9545" spans="8:9" ht="15" x14ac:dyDescent="0.25">
      <c r="H9545" s="107" t="s">
        <v>10249</v>
      </c>
      <c r="I9545" s="107" t="s">
        <v>18106</v>
      </c>
    </row>
    <row r="9546" spans="8:9" ht="15" x14ac:dyDescent="0.25">
      <c r="H9546" s="107" t="s">
        <v>10250</v>
      </c>
      <c r="I9546" s="107" t="s">
        <v>18107</v>
      </c>
    </row>
    <row r="9547" spans="8:9" ht="15" x14ac:dyDescent="0.25">
      <c r="H9547" s="107" t="s">
        <v>10251</v>
      </c>
      <c r="I9547" s="107" t="s">
        <v>18108</v>
      </c>
    </row>
    <row r="9548" spans="8:9" ht="15" x14ac:dyDescent="0.25">
      <c r="H9548" s="107" t="s">
        <v>10252</v>
      </c>
      <c r="I9548" s="107" t="s">
        <v>18109</v>
      </c>
    </row>
    <row r="9549" spans="8:9" ht="15" x14ac:dyDescent="0.25">
      <c r="H9549" s="107" t="s">
        <v>10253</v>
      </c>
      <c r="I9549" s="107" t="s">
        <v>18110</v>
      </c>
    </row>
    <row r="9550" spans="8:9" ht="15" x14ac:dyDescent="0.25">
      <c r="H9550" s="107" t="s">
        <v>10254</v>
      </c>
      <c r="I9550" s="107" t="s">
        <v>18111</v>
      </c>
    </row>
    <row r="9551" spans="8:9" ht="15" x14ac:dyDescent="0.25">
      <c r="H9551" s="107" t="s">
        <v>10255</v>
      </c>
      <c r="I9551" s="107" t="s">
        <v>18112</v>
      </c>
    </row>
    <row r="9552" spans="8:9" ht="15" x14ac:dyDescent="0.25">
      <c r="H9552" s="107" t="s">
        <v>10256</v>
      </c>
      <c r="I9552" s="107" t="s">
        <v>18113</v>
      </c>
    </row>
    <row r="9553" spans="8:9" ht="15" x14ac:dyDescent="0.25">
      <c r="H9553" s="107" t="s">
        <v>10257</v>
      </c>
      <c r="I9553" s="107" t="s">
        <v>18114</v>
      </c>
    </row>
    <row r="9554" spans="8:9" ht="15" x14ac:dyDescent="0.25">
      <c r="H9554" s="107" t="s">
        <v>10258</v>
      </c>
      <c r="I9554" s="107" t="s">
        <v>18115</v>
      </c>
    </row>
    <row r="9555" spans="8:9" ht="15" x14ac:dyDescent="0.25">
      <c r="H9555" s="107" t="s">
        <v>10259</v>
      </c>
      <c r="I9555" s="107" t="s">
        <v>18116</v>
      </c>
    </row>
    <row r="9556" spans="8:9" ht="15" x14ac:dyDescent="0.25">
      <c r="H9556" s="107" t="s">
        <v>10260</v>
      </c>
      <c r="I9556" s="107" t="s">
        <v>18117</v>
      </c>
    </row>
    <row r="9557" spans="8:9" ht="15" x14ac:dyDescent="0.25">
      <c r="H9557" s="107" t="s">
        <v>10261</v>
      </c>
      <c r="I9557" s="107" t="s">
        <v>18118</v>
      </c>
    </row>
    <row r="9558" spans="8:9" ht="15" x14ac:dyDescent="0.25">
      <c r="H9558" s="107" t="s">
        <v>10262</v>
      </c>
      <c r="I9558" s="107" t="s">
        <v>18119</v>
      </c>
    </row>
    <row r="9559" spans="8:9" ht="15" x14ac:dyDescent="0.25">
      <c r="H9559" s="107" t="s">
        <v>10263</v>
      </c>
      <c r="I9559" s="107" t="s">
        <v>17583</v>
      </c>
    </row>
    <row r="9560" spans="8:9" ht="15" x14ac:dyDescent="0.25">
      <c r="H9560" s="107" t="s">
        <v>10264</v>
      </c>
      <c r="I9560" s="107" t="s">
        <v>18120</v>
      </c>
    </row>
    <row r="9561" spans="8:9" ht="15" x14ac:dyDescent="0.25">
      <c r="H9561" s="107" t="s">
        <v>10265</v>
      </c>
      <c r="I9561" s="107" t="s">
        <v>18121</v>
      </c>
    </row>
    <row r="9562" spans="8:9" ht="15" x14ac:dyDescent="0.25">
      <c r="H9562" s="107" t="s">
        <v>10266</v>
      </c>
      <c r="I9562" s="107" t="s">
        <v>18122</v>
      </c>
    </row>
    <row r="9563" spans="8:9" ht="15" x14ac:dyDescent="0.25">
      <c r="H9563" s="107" t="s">
        <v>10267</v>
      </c>
      <c r="I9563" s="107" t="s">
        <v>18123</v>
      </c>
    </row>
    <row r="9564" spans="8:9" ht="15" x14ac:dyDescent="0.25">
      <c r="H9564" s="107" t="s">
        <v>10268</v>
      </c>
      <c r="I9564" s="107" t="s">
        <v>18124</v>
      </c>
    </row>
    <row r="9565" spans="8:9" ht="15" x14ac:dyDescent="0.25">
      <c r="H9565" s="107" t="s">
        <v>10269</v>
      </c>
      <c r="I9565" s="107" t="s">
        <v>14426</v>
      </c>
    </row>
    <row r="9566" spans="8:9" ht="15" x14ac:dyDescent="0.25">
      <c r="H9566" s="107" t="s">
        <v>10270</v>
      </c>
      <c r="I9566" s="107" t="s">
        <v>18125</v>
      </c>
    </row>
    <row r="9567" spans="8:9" ht="15" x14ac:dyDescent="0.25">
      <c r="H9567" s="107" t="s">
        <v>10271</v>
      </c>
      <c r="I9567" s="107" t="s">
        <v>18126</v>
      </c>
    </row>
    <row r="9568" spans="8:9" ht="15" x14ac:dyDescent="0.25">
      <c r="H9568" s="107" t="s">
        <v>10272</v>
      </c>
      <c r="I9568" s="107" t="s">
        <v>18127</v>
      </c>
    </row>
    <row r="9569" spans="8:9" ht="15" x14ac:dyDescent="0.25">
      <c r="H9569" s="107" t="s">
        <v>10273</v>
      </c>
      <c r="I9569" s="107" t="s">
        <v>18128</v>
      </c>
    </row>
    <row r="9570" spans="8:9" ht="15" x14ac:dyDescent="0.25">
      <c r="H9570" s="107" t="s">
        <v>10274</v>
      </c>
      <c r="I9570" s="107" t="s">
        <v>18129</v>
      </c>
    </row>
    <row r="9571" spans="8:9" ht="15" x14ac:dyDescent="0.25">
      <c r="H9571" s="107" t="s">
        <v>10275</v>
      </c>
      <c r="I9571" s="107" t="s">
        <v>18130</v>
      </c>
    </row>
    <row r="9572" spans="8:9" ht="15" x14ac:dyDescent="0.25">
      <c r="H9572" s="107" t="s">
        <v>10276</v>
      </c>
      <c r="I9572" s="107" t="s">
        <v>18131</v>
      </c>
    </row>
    <row r="9573" spans="8:9" ht="15" x14ac:dyDescent="0.25">
      <c r="H9573" s="107" t="s">
        <v>10277</v>
      </c>
      <c r="I9573" s="107" t="s">
        <v>18132</v>
      </c>
    </row>
    <row r="9574" spans="8:9" ht="15" x14ac:dyDescent="0.25">
      <c r="H9574" s="107" t="s">
        <v>10278</v>
      </c>
      <c r="I9574" s="107" t="s">
        <v>18133</v>
      </c>
    </row>
    <row r="9575" spans="8:9" ht="15" x14ac:dyDescent="0.25">
      <c r="H9575" s="107" t="s">
        <v>10279</v>
      </c>
      <c r="I9575" s="107" t="s">
        <v>18134</v>
      </c>
    </row>
    <row r="9576" spans="8:9" ht="15" x14ac:dyDescent="0.25">
      <c r="H9576" s="107" t="s">
        <v>10280</v>
      </c>
      <c r="I9576" s="107" t="s">
        <v>18135</v>
      </c>
    </row>
    <row r="9577" spans="8:9" ht="15" x14ac:dyDescent="0.25">
      <c r="H9577" s="107" t="s">
        <v>10281</v>
      </c>
      <c r="I9577" s="107" t="s">
        <v>18136</v>
      </c>
    </row>
    <row r="9578" spans="8:9" ht="15" x14ac:dyDescent="0.25">
      <c r="H9578" s="107" t="s">
        <v>10282</v>
      </c>
      <c r="I9578" s="107" t="s">
        <v>18137</v>
      </c>
    </row>
    <row r="9579" spans="8:9" ht="15" x14ac:dyDescent="0.25">
      <c r="H9579" s="107" t="s">
        <v>10283</v>
      </c>
      <c r="I9579" s="107" t="s">
        <v>18138</v>
      </c>
    </row>
    <row r="9580" spans="8:9" ht="15" x14ac:dyDescent="0.25">
      <c r="H9580" s="107" t="s">
        <v>10284</v>
      </c>
      <c r="I9580" s="107" t="s">
        <v>18139</v>
      </c>
    </row>
    <row r="9581" spans="8:9" ht="15" x14ac:dyDescent="0.25">
      <c r="H9581" s="107" t="s">
        <v>10285</v>
      </c>
      <c r="I9581" s="107" t="s">
        <v>18140</v>
      </c>
    </row>
    <row r="9582" spans="8:9" ht="15" x14ac:dyDescent="0.25">
      <c r="H9582" s="107" t="s">
        <v>10286</v>
      </c>
      <c r="I9582" s="107" t="s">
        <v>18141</v>
      </c>
    </row>
    <row r="9583" spans="8:9" ht="15" x14ac:dyDescent="0.25">
      <c r="H9583" s="107" t="s">
        <v>12429</v>
      </c>
      <c r="I9583" s="107" t="s">
        <v>18142</v>
      </c>
    </row>
    <row r="9584" spans="8:9" ht="15" x14ac:dyDescent="0.25">
      <c r="H9584" s="107" t="s">
        <v>10287</v>
      </c>
      <c r="I9584" s="107" t="s">
        <v>18143</v>
      </c>
    </row>
    <row r="9585" spans="8:9" ht="15" x14ac:dyDescent="0.25">
      <c r="H9585" s="107" t="s">
        <v>10288</v>
      </c>
      <c r="I9585" s="107" t="s">
        <v>18144</v>
      </c>
    </row>
    <row r="9586" spans="8:9" ht="15" x14ac:dyDescent="0.25">
      <c r="H9586" s="107" t="s">
        <v>10289</v>
      </c>
      <c r="I9586" s="107" t="s">
        <v>18145</v>
      </c>
    </row>
    <row r="9587" spans="8:9" ht="15" x14ac:dyDescent="0.25">
      <c r="H9587" s="107" t="s">
        <v>10290</v>
      </c>
      <c r="I9587" s="107" t="s">
        <v>18146</v>
      </c>
    </row>
    <row r="9588" spans="8:9" ht="15" x14ac:dyDescent="0.25">
      <c r="H9588" s="107" t="s">
        <v>10291</v>
      </c>
      <c r="I9588" s="107" t="s">
        <v>18147</v>
      </c>
    </row>
    <row r="9589" spans="8:9" ht="15" x14ac:dyDescent="0.25">
      <c r="H9589" s="107" t="s">
        <v>10292</v>
      </c>
      <c r="I9589" s="107" t="s">
        <v>17735</v>
      </c>
    </row>
    <row r="9590" spans="8:9" ht="15" x14ac:dyDescent="0.25">
      <c r="H9590" s="107" t="s">
        <v>10293</v>
      </c>
      <c r="I9590" s="107" t="s">
        <v>17813</v>
      </c>
    </row>
    <row r="9591" spans="8:9" ht="15" x14ac:dyDescent="0.25">
      <c r="H9591" s="107" t="s">
        <v>10294</v>
      </c>
      <c r="I9591" s="107" t="s">
        <v>18148</v>
      </c>
    </row>
    <row r="9592" spans="8:9" ht="15" x14ac:dyDescent="0.25">
      <c r="H9592" s="107" t="s">
        <v>10295</v>
      </c>
      <c r="I9592" s="107" t="s">
        <v>18149</v>
      </c>
    </row>
    <row r="9593" spans="8:9" ht="15" x14ac:dyDescent="0.25">
      <c r="H9593" s="107" t="s">
        <v>10296</v>
      </c>
      <c r="I9593" s="107" t="s">
        <v>16792</v>
      </c>
    </row>
    <row r="9594" spans="8:9" ht="15" x14ac:dyDescent="0.25">
      <c r="H9594" s="107" t="s">
        <v>10297</v>
      </c>
      <c r="I9594" s="107" t="s">
        <v>16790</v>
      </c>
    </row>
    <row r="9595" spans="8:9" ht="15" x14ac:dyDescent="0.25">
      <c r="H9595" s="107" t="s">
        <v>10298</v>
      </c>
      <c r="I9595" s="107" t="s">
        <v>18150</v>
      </c>
    </row>
    <row r="9596" spans="8:9" ht="15" x14ac:dyDescent="0.25">
      <c r="H9596" s="107" t="s">
        <v>10299</v>
      </c>
      <c r="I9596" s="107" t="s">
        <v>18151</v>
      </c>
    </row>
    <row r="9597" spans="8:9" ht="15" x14ac:dyDescent="0.25">
      <c r="H9597" s="107" t="s">
        <v>10300</v>
      </c>
      <c r="I9597" s="107" t="s">
        <v>18152</v>
      </c>
    </row>
    <row r="9598" spans="8:9" ht="15" x14ac:dyDescent="0.25">
      <c r="H9598" s="107" t="s">
        <v>10301</v>
      </c>
      <c r="I9598" s="107" t="s">
        <v>17183</v>
      </c>
    </row>
    <row r="9599" spans="8:9" ht="15" x14ac:dyDescent="0.25">
      <c r="H9599" s="107" t="s">
        <v>10302</v>
      </c>
      <c r="I9599" s="107" t="s">
        <v>16841</v>
      </c>
    </row>
    <row r="9600" spans="8:9" ht="15" x14ac:dyDescent="0.25">
      <c r="H9600" s="107" t="s">
        <v>10303</v>
      </c>
      <c r="I9600" s="107" t="s">
        <v>18153</v>
      </c>
    </row>
    <row r="9601" spans="8:9" ht="15" x14ac:dyDescent="0.25">
      <c r="H9601" s="107" t="s">
        <v>10304</v>
      </c>
      <c r="I9601" s="107" t="s">
        <v>18154</v>
      </c>
    </row>
    <row r="9602" spans="8:9" ht="15" x14ac:dyDescent="0.25">
      <c r="H9602" s="107" t="s">
        <v>10305</v>
      </c>
      <c r="I9602" s="107" t="s">
        <v>18155</v>
      </c>
    </row>
    <row r="9603" spans="8:9" ht="15" x14ac:dyDescent="0.25">
      <c r="H9603" s="107" t="s">
        <v>10306</v>
      </c>
      <c r="I9603" s="107" t="s">
        <v>17082</v>
      </c>
    </row>
    <row r="9604" spans="8:9" ht="15" x14ac:dyDescent="0.25">
      <c r="H9604" s="107" t="s">
        <v>10307</v>
      </c>
      <c r="I9604" s="107" t="s">
        <v>18156</v>
      </c>
    </row>
    <row r="9605" spans="8:9" ht="15" x14ac:dyDescent="0.25">
      <c r="H9605" s="107" t="s">
        <v>10308</v>
      </c>
      <c r="I9605" s="107" t="s">
        <v>18157</v>
      </c>
    </row>
    <row r="9606" spans="8:9" ht="15" x14ac:dyDescent="0.25">
      <c r="H9606" s="107" t="s">
        <v>10309</v>
      </c>
      <c r="I9606" s="107" t="s">
        <v>18158</v>
      </c>
    </row>
    <row r="9607" spans="8:9" ht="15" x14ac:dyDescent="0.25">
      <c r="H9607" s="107" t="s">
        <v>10310</v>
      </c>
      <c r="I9607" s="107" t="s">
        <v>18159</v>
      </c>
    </row>
    <row r="9608" spans="8:9" ht="15" x14ac:dyDescent="0.25">
      <c r="H9608" s="107" t="s">
        <v>10311</v>
      </c>
      <c r="I9608" s="107" t="s">
        <v>18160</v>
      </c>
    </row>
    <row r="9609" spans="8:9" ht="15" x14ac:dyDescent="0.25">
      <c r="H9609" s="107" t="s">
        <v>10312</v>
      </c>
      <c r="I9609" s="107" t="s">
        <v>18161</v>
      </c>
    </row>
    <row r="9610" spans="8:9" ht="15" x14ac:dyDescent="0.25">
      <c r="H9610" s="107" t="s">
        <v>10313</v>
      </c>
      <c r="I9610" s="107" t="s">
        <v>14428</v>
      </c>
    </row>
    <row r="9611" spans="8:9" ht="15" x14ac:dyDescent="0.25">
      <c r="H9611" s="107" t="s">
        <v>10314</v>
      </c>
      <c r="I9611" s="107" t="s">
        <v>18162</v>
      </c>
    </row>
    <row r="9612" spans="8:9" ht="15" x14ac:dyDescent="0.25">
      <c r="H9612" s="107" t="s">
        <v>10315</v>
      </c>
      <c r="I9612" s="107" t="s">
        <v>17391</v>
      </c>
    </row>
    <row r="9613" spans="8:9" ht="15" x14ac:dyDescent="0.25">
      <c r="H9613" s="107" t="s">
        <v>10316</v>
      </c>
      <c r="I9613" s="107" t="s">
        <v>18163</v>
      </c>
    </row>
    <row r="9614" spans="8:9" ht="15" x14ac:dyDescent="0.25">
      <c r="H9614" s="107" t="s">
        <v>10317</v>
      </c>
      <c r="I9614" s="107" t="s">
        <v>18164</v>
      </c>
    </row>
    <row r="9615" spans="8:9" ht="15" x14ac:dyDescent="0.25">
      <c r="H9615" s="107" t="s">
        <v>10318</v>
      </c>
      <c r="I9615" s="107" t="s">
        <v>17494</v>
      </c>
    </row>
    <row r="9616" spans="8:9" ht="15" x14ac:dyDescent="0.25">
      <c r="H9616" s="107" t="s">
        <v>10319</v>
      </c>
      <c r="I9616" s="107" t="s">
        <v>18165</v>
      </c>
    </row>
    <row r="9617" spans="8:9" ht="15" x14ac:dyDescent="0.25">
      <c r="H9617" s="107" t="s">
        <v>10320</v>
      </c>
      <c r="I9617" s="107" t="s">
        <v>18166</v>
      </c>
    </row>
    <row r="9618" spans="8:9" ht="15" x14ac:dyDescent="0.25">
      <c r="H9618" s="107" t="s">
        <v>10321</v>
      </c>
      <c r="I9618" s="107" t="s">
        <v>18167</v>
      </c>
    </row>
    <row r="9619" spans="8:9" ht="15" x14ac:dyDescent="0.25">
      <c r="H9619" s="107" t="s">
        <v>10322</v>
      </c>
      <c r="I9619" s="107" t="s">
        <v>18168</v>
      </c>
    </row>
    <row r="9620" spans="8:9" ht="15" x14ac:dyDescent="0.25">
      <c r="H9620" s="107" t="s">
        <v>10323</v>
      </c>
      <c r="I9620" s="107" t="s">
        <v>17396</v>
      </c>
    </row>
    <row r="9621" spans="8:9" ht="15" x14ac:dyDescent="0.25">
      <c r="H9621" s="107" t="s">
        <v>10324</v>
      </c>
      <c r="I9621" s="107" t="s">
        <v>18169</v>
      </c>
    </row>
    <row r="9622" spans="8:9" ht="15" x14ac:dyDescent="0.25">
      <c r="H9622" s="107" t="s">
        <v>10325</v>
      </c>
      <c r="I9622" s="107" t="s">
        <v>17209</v>
      </c>
    </row>
    <row r="9623" spans="8:9" ht="15" x14ac:dyDescent="0.25">
      <c r="H9623" s="107" t="s">
        <v>10326</v>
      </c>
      <c r="I9623" s="107" t="s">
        <v>18170</v>
      </c>
    </row>
    <row r="9624" spans="8:9" ht="15" x14ac:dyDescent="0.25">
      <c r="H9624" s="107" t="s">
        <v>10327</v>
      </c>
      <c r="I9624" s="107" t="s">
        <v>18171</v>
      </c>
    </row>
    <row r="9625" spans="8:9" ht="15" x14ac:dyDescent="0.25">
      <c r="H9625" s="107" t="s">
        <v>10328</v>
      </c>
      <c r="I9625" s="107" t="s">
        <v>18172</v>
      </c>
    </row>
    <row r="9626" spans="8:9" ht="15" x14ac:dyDescent="0.25">
      <c r="H9626" s="107" t="s">
        <v>10329</v>
      </c>
      <c r="I9626" s="107" t="s">
        <v>18173</v>
      </c>
    </row>
    <row r="9627" spans="8:9" ht="15" x14ac:dyDescent="0.25">
      <c r="H9627" s="107" t="s">
        <v>10330</v>
      </c>
      <c r="I9627" s="107" t="s">
        <v>18174</v>
      </c>
    </row>
    <row r="9628" spans="8:9" ht="15" x14ac:dyDescent="0.25">
      <c r="H9628" s="107" t="s">
        <v>10331</v>
      </c>
      <c r="I9628" s="107" t="s">
        <v>18175</v>
      </c>
    </row>
    <row r="9629" spans="8:9" ht="15" x14ac:dyDescent="0.25">
      <c r="H9629" s="107" t="s">
        <v>10332</v>
      </c>
      <c r="I9629" s="107" t="s">
        <v>18176</v>
      </c>
    </row>
    <row r="9630" spans="8:9" ht="15" x14ac:dyDescent="0.25">
      <c r="H9630" s="107" t="s">
        <v>10333</v>
      </c>
      <c r="I9630" s="107" t="s">
        <v>18177</v>
      </c>
    </row>
    <row r="9631" spans="8:9" ht="15" x14ac:dyDescent="0.25">
      <c r="H9631" s="107" t="s">
        <v>10334</v>
      </c>
      <c r="I9631" s="107" t="s">
        <v>18178</v>
      </c>
    </row>
    <row r="9632" spans="8:9" ht="15" x14ac:dyDescent="0.25">
      <c r="H9632" s="107" t="s">
        <v>10335</v>
      </c>
      <c r="I9632" s="107" t="s">
        <v>18179</v>
      </c>
    </row>
    <row r="9633" spans="8:9" ht="15" x14ac:dyDescent="0.25">
      <c r="H9633" s="107" t="s">
        <v>10336</v>
      </c>
      <c r="I9633" s="107" t="s">
        <v>18180</v>
      </c>
    </row>
    <row r="9634" spans="8:9" ht="15" x14ac:dyDescent="0.25">
      <c r="H9634" s="107" t="s">
        <v>10337</v>
      </c>
      <c r="I9634" s="107" t="s">
        <v>18181</v>
      </c>
    </row>
    <row r="9635" spans="8:9" ht="15" x14ac:dyDescent="0.25">
      <c r="H9635" s="107" t="s">
        <v>10338</v>
      </c>
      <c r="I9635" s="107" t="s">
        <v>18182</v>
      </c>
    </row>
    <row r="9636" spans="8:9" ht="15" x14ac:dyDescent="0.25">
      <c r="H9636" s="107" t="s">
        <v>10339</v>
      </c>
      <c r="I9636" s="107" t="s">
        <v>17624</v>
      </c>
    </row>
    <row r="9637" spans="8:9" ht="15" x14ac:dyDescent="0.25">
      <c r="H9637" s="107" t="s">
        <v>10340</v>
      </c>
      <c r="I9637" s="107" t="s">
        <v>18184</v>
      </c>
    </row>
    <row r="9638" spans="8:9" ht="15" x14ac:dyDescent="0.25">
      <c r="H9638" s="107" t="s">
        <v>10341</v>
      </c>
      <c r="I9638" s="107" t="s">
        <v>18185</v>
      </c>
    </row>
    <row r="9639" spans="8:9" ht="15" x14ac:dyDescent="0.25">
      <c r="H9639" s="107" t="s">
        <v>10342</v>
      </c>
      <c r="I9639" s="107" t="s">
        <v>18186</v>
      </c>
    </row>
    <row r="9640" spans="8:9" ht="15" x14ac:dyDescent="0.25">
      <c r="H9640" s="107" t="s">
        <v>10343</v>
      </c>
      <c r="I9640" s="107" t="s">
        <v>17165</v>
      </c>
    </row>
    <row r="9641" spans="8:9" ht="15" x14ac:dyDescent="0.25">
      <c r="H9641" s="107" t="s">
        <v>10344</v>
      </c>
      <c r="I9641" s="107" t="s">
        <v>18187</v>
      </c>
    </row>
    <row r="9642" spans="8:9" ht="15" x14ac:dyDescent="0.25">
      <c r="H9642" s="107" t="s">
        <v>10345</v>
      </c>
      <c r="I9642" s="107" t="s">
        <v>18188</v>
      </c>
    </row>
    <row r="9643" spans="8:9" ht="15" x14ac:dyDescent="0.25">
      <c r="H9643" s="107" t="s">
        <v>10346</v>
      </c>
      <c r="I9643" s="107" t="s">
        <v>18189</v>
      </c>
    </row>
    <row r="9644" spans="8:9" ht="15" x14ac:dyDescent="0.25">
      <c r="H9644" s="107" t="s">
        <v>10347</v>
      </c>
      <c r="I9644" s="107" t="s">
        <v>18190</v>
      </c>
    </row>
    <row r="9645" spans="8:9" ht="15" x14ac:dyDescent="0.25">
      <c r="H9645" s="107" t="s">
        <v>10348</v>
      </c>
      <c r="I9645" s="107" t="s">
        <v>18191</v>
      </c>
    </row>
    <row r="9646" spans="8:9" ht="15" x14ac:dyDescent="0.25">
      <c r="H9646" s="107" t="s">
        <v>10349</v>
      </c>
      <c r="I9646" s="107" t="s">
        <v>14423</v>
      </c>
    </row>
    <row r="9647" spans="8:9" ht="15" x14ac:dyDescent="0.25">
      <c r="H9647" s="107" t="s">
        <v>10350</v>
      </c>
      <c r="I9647" s="107" t="s">
        <v>18192</v>
      </c>
    </row>
    <row r="9648" spans="8:9" ht="15" x14ac:dyDescent="0.25">
      <c r="H9648" s="107" t="s">
        <v>10351</v>
      </c>
      <c r="I9648" s="107" t="s">
        <v>17033</v>
      </c>
    </row>
    <row r="9649" spans="8:9" ht="15" x14ac:dyDescent="0.25">
      <c r="H9649" s="107" t="s">
        <v>10352</v>
      </c>
      <c r="I9649" s="107" t="s">
        <v>18193</v>
      </c>
    </row>
    <row r="9650" spans="8:9" ht="15" x14ac:dyDescent="0.25">
      <c r="H9650" s="107" t="s">
        <v>10353</v>
      </c>
      <c r="I9650" s="107" t="s">
        <v>18194</v>
      </c>
    </row>
    <row r="9651" spans="8:9" ht="15" x14ac:dyDescent="0.25">
      <c r="H9651" s="107" t="s">
        <v>10354</v>
      </c>
      <c r="I9651" s="107" t="s">
        <v>17701</v>
      </c>
    </row>
    <row r="9652" spans="8:9" ht="15" x14ac:dyDescent="0.25">
      <c r="H9652" s="107" t="s">
        <v>10355</v>
      </c>
      <c r="I9652" s="107" t="s">
        <v>17721</v>
      </c>
    </row>
    <row r="9653" spans="8:9" ht="15" x14ac:dyDescent="0.25">
      <c r="H9653" s="107" t="s">
        <v>10356</v>
      </c>
      <c r="I9653" s="107" t="s">
        <v>18195</v>
      </c>
    </row>
    <row r="9654" spans="8:9" ht="15" x14ac:dyDescent="0.25">
      <c r="H9654" s="107" t="s">
        <v>10357</v>
      </c>
      <c r="I9654" s="107" t="s">
        <v>18196</v>
      </c>
    </row>
    <row r="9655" spans="8:9" ht="15" x14ac:dyDescent="0.25">
      <c r="H9655" s="107" t="s">
        <v>10358</v>
      </c>
      <c r="I9655" s="107" t="s">
        <v>18197</v>
      </c>
    </row>
    <row r="9656" spans="8:9" ht="15" x14ac:dyDescent="0.25">
      <c r="H9656" s="107" t="s">
        <v>10359</v>
      </c>
      <c r="I9656" s="107" t="s">
        <v>18198</v>
      </c>
    </row>
    <row r="9657" spans="8:9" ht="15" x14ac:dyDescent="0.25">
      <c r="H9657" s="107" t="s">
        <v>10360</v>
      </c>
      <c r="I9657" s="107" t="s">
        <v>18199</v>
      </c>
    </row>
    <row r="9658" spans="8:9" ht="15" x14ac:dyDescent="0.25">
      <c r="H9658" s="107" t="s">
        <v>10361</v>
      </c>
      <c r="I9658" s="107" t="s">
        <v>17231</v>
      </c>
    </row>
    <row r="9659" spans="8:9" ht="15" x14ac:dyDescent="0.25">
      <c r="H9659" s="107" t="s">
        <v>10362</v>
      </c>
      <c r="I9659" s="107" t="s">
        <v>18200</v>
      </c>
    </row>
    <row r="9660" spans="8:9" ht="15" x14ac:dyDescent="0.25">
      <c r="H9660" s="107" t="s">
        <v>10363</v>
      </c>
      <c r="I9660" s="107" t="s">
        <v>14436</v>
      </c>
    </row>
    <row r="9661" spans="8:9" ht="15" x14ac:dyDescent="0.25">
      <c r="H9661" s="107" t="s">
        <v>10364</v>
      </c>
      <c r="I9661" s="107" t="s">
        <v>18201</v>
      </c>
    </row>
    <row r="9662" spans="8:9" ht="15" x14ac:dyDescent="0.25">
      <c r="H9662" s="107" t="s">
        <v>10365</v>
      </c>
      <c r="I9662" s="107" t="s">
        <v>17632</v>
      </c>
    </row>
    <row r="9663" spans="8:9" ht="15" x14ac:dyDescent="0.25">
      <c r="H9663" s="107" t="s">
        <v>10366</v>
      </c>
      <c r="I9663" s="107" t="s">
        <v>18202</v>
      </c>
    </row>
    <row r="9664" spans="8:9" ht="15" x14ac:dyDescent="0.25">
      <c r="H9664" s="107" t="s">
        <v>10367</v>
      </c>
      <c r="I9664" s="107" t="s">
        <v>18203</v>
      </c>
    </row>
    <row r="9665" spans="8:9" ht="15" x14ac:dyDescent="0.25">
      <c r="H9665" s="107" t="s">
        <v>10368</v>
      </c>
      <c r="I9665" s="107" t="s">
        <v>18204</v>
      </c>
    </row>
    <row r="9666" spans="8:9" ht="15" x14ac:dyDescent="0.25">
      <c r="H9666" s="107" t="s">
        <v>10369</v>
      </c>
      <c r="I9666" s="107" t="s">
        <v>18205</v>
      </c>
    </row>
    <row r="9667" spans="8:9" ht="15" x14ac:dyDescent="0.25">
      <c r="H9667" s="107" t="s">
        <v>10370</v>
      </c>
      <c r="I9667" s="107" t="s">
        <v>18206</v>
      </c>
    </row>
    <row r="9668" spans="8:9" ht="15" x14ac:dyDescent="0.25">
      <c r="H9668" s="107" t="s">
        <v>10371</v>
      </c>
      <c r="I9668" s="107" t="s">
        <v>18207</v>
      </c>
    </row>
    <row r="9669" spans="8:9" ht="15" x14ac:dyDescent="0.25">
      <c r="H9669" s="107" t="s">
        <v>10372</v>
      </c>
      <c r="I9669" s="107" t="s">
        <v>18208</v>
      </c>
    </row>
    <row r="9670" spans="8:9" ht="15" x14ac:dyDescent="0.25">
      <c r="H9670" s="107" t="s">
        <v>10373</v>
      </c>
      <c r="I9670" s="107" t="s">
        <v>18209</v>
      </c>
    </row>
    <row r="9671" spans="8:9" ht="15" x14ac:dyDescent="0.25">
      <c r="H9671" s="107" t="s">
        <v>10374</v>
      </c>
      <c r="I9671" s="107" t="s">
        <v>18210</v>
      </c>
    </row>
    <row r="9672" spans="8:9" ht="15" x14ac:dyDescent="0.25">
      <c r="H9672" s="107" t="s">
        <v>10375</v>
      </c>
      <c r="I9672" s="107" t="s">
        <v>17155</v>
      </c>
    </row>
    <row r="9673" spans="8:9" ht="15" x14ac:dyDescent="0.25">
      <c r="H9673" s="107" t="s">
        <v>10376</v>
      </c>
      <c r="I9673" s="107" t="s">
        <v>18211</v>
      </c>
    </row>
    <row r="9674" spans="8:9" ht="15" x14ac:dyDescent="0.25">
      <c r="H9674" s="107" t="s">
        <v>10377</v>
      </c>
      <c r="I9674" s="107" t="s">
        <v>18212</v>
      </c>
    </row>
    <row r="9675" spans="8:9" ht="15" x14ac:dyDescent="0.25">
      <c r="H9675" s="107" t="s">
        <v>10378</v>
      </c>
      <c r="I9675" s="107" t="s">
        <v>18213</v>
      </c>
    </row>
    <row r="9676" spans="8:9" ht="15" x14ac:dyDescent="0.25">
      <c r="H9676" s="107" t="s">
        <v>10379</v>
      </c>
      <c r="I9676" s="107" t="s">
        <v>18214</v>
      </c>
    </row>
    <row r="9677" spans="8:9" ht="15" x14ac:dyDescent="0.25">
      <c r="H9677" s="107" t="s">
        <v>10380</v>
      </c>
      <c r="I9677" s="107" t="s">
        <v>18215</v>
      </c>
    </row>
    <row r="9678" spans="8:9" ht="15" x14ac:dyDescent="0.25">
      <c r="H9678" s="107" t="s">
        <v>10381</v>
      </c>
      <c r="I9678" s="107" t="s">
        <v>18216</v>
      </c>
    </row>
    <row r="9679" spans="8:9" ht="15" x14ac:dyDescent="0.25">
      <c r="H9679" s="107" t="s">
        <v>10382</v>
      </c>
      <c r="I9679" s="107" t="s">
        <v>18217</v>
      </c>
    </row>
    <row r="9680" spans="8:9" ht="15" x14ac:dyDescent="0.25">
      <c r="H9680" s="107" t="s">
        <v>10383</v>
      </c>
      <c r="I9680" s="107" t="s">
        <v>18218</v>
      </c>
    </row>
    <row r="9681" spans="8:9" ht="15" x14ac:dyDescent="0.25">
      <c r="H9681" s="107" t="s">
        <v>10384</v>
      </c>
      <c r="I9681" s="107" t="s">
        <v>18219</v>
      </c>
    </row>
    <row r="9682" spans="8:9" ht="15" x14ac:dyDescent="0.25">
      <c r="H9682" s="107" t="s">
        <v>10385</v>
      </c>
      <c r="I9682" s="107" t="s">
        <v>18220</v>
      </c>
    </row>
    <row r="9683" spans="8:9" ht="15" x14ac:dyDescent="0.25">
      <c r="H9683" s="107" t="s">
        <v>10386</v>
      </c>
      <c r="I9683" s="107" t="s">
        <v>17256</v>
      </c>
    </row>
    <row r="9684" spans="8:9" ht="15" x14ac:dyDescent="0.25">
      <c r="H9684" s="107" t="s">
        <v>10387</v>
      </c>
      <c r="I9684" s="107" t="s">
        <v>18221</v>
      </c>
    </row>
    <row r="9685" spans="8:9" ht="15" x14ac:dyDescent="0.25">
      <c r="H9685" s="107" t="s">
        <v>10388</v>
      </c>
      <c r="I9685" s="107" t="s">
        <v>18222</v>
      </c>
    </row>
    <row r="9686" spans="8:9" ht="15" x14ac:dyDescent="0.25">
      <c r="H9686" s="107" t="s">
        <v>10389</v>
      </c>
      <c r="I9686" s="107" t="s">
        <v>18223</v>
      </c>
    </row>
    <row r="9687" spans="8:9" ht="15" x14ac:dyDescent="0.25">
      <c r="H9687" s="107" t="s">
        <v>10390</v>
      </c>
      <c r="I9687" s="107" t="s">
        <v>18224</v>
      </c>
    </row>
    <row r="9688" spans="8:9" ht="15" x14ac:dyDescent="0.25">
      <c r="H9688" s="107" t="s">
        <v>10391</v>
      </c>
      <c r="I9688" s="107" t="s">
        <v>18225</v>
      </c>
    </row>
    <row r="9689" spans="8:9" ht="15" x14ac:dyDescent="0.25">
      <c r="H9689" s="107" t="s">
        <v>10392</v>
      </c>
      <c r="I9689" s="107" t="s">
        <v>17696</v>
      </c>
    </row>
    <row r="9690" spans="8:9" ht="15" x14ac:dyDescent="0.25">
      <c r="H9690" s="107" t="s">
        <v>10393</v>
      </c>
      <c r="I9690" s="107" t="s">
        <v>17704</v>
      </c>
    </row>
    <row r="9691" spans="8:9" ht="15" x14ac:dyDescent="0.25">
      <c r="H9691" s="107" t="s">
        <v>10394</v>
      </c>
      <c r="I9691" s="107" t="s">
        <v>18226</v>
      </c>
    </row>
    <row r="9692" spans="8:9" ht="15" x14ac:dyDescent="0.25">
      <c r="H9692" s="107" t="s">
        <v>10395</v>
      </c>
      <c r="I9692" s="107" t="s">
        <v>18227</v>
      </c>
    </row>
    <row r="9693" spans="8:9" ht="15" x14ac:dyDescent="0.25">
      <c r="H9693" s="107" t="s">
        <v>10396</v>
      </c>
      <c r="I9693" s="107" t="s">
        <v>18228</v>
      </c>
    </row>
    <row r="9694" spans="8:9" ht="15" x14ac:dyDescent="0.25">
      <c r="H9694" s="107" t="s">
        <v>10397</v>
      </c>
      <c r="I9694" s="107" t="s">
        <v>17064</v>
      </c>
    </row>
    <row r="9695" spans="8:9" ht="15" x14ac:dyDescent="0.25">
      <c r="H9695" s="107" t="s">
        <v>10398</v>
      </c>
      <c r="I9695" s="107" t="s">
        <v>18229</v>
      </c>
    </row>
    <row r="9696" spans="8:9" ht="15" x14ac:dyDescent="0.25">
      <c r="H9696" s="107" t="s">
        <v>10399</v>
      </c>
      <c r="I9696" s="107" t="s">
        <v>18230</v>
      </c>
    </row>
    <row r="9697" spans="8:9" ht="15" x14ac:dyDescent="0.25">
      <c r="H9697" s="107" t="s">
        <v>10400</v>
      </c>
      <c r="I9697" s="107" t="s">
        <v>17363</v>
      </c>
    </row>
    <row r="9698" spans="8:9" ht="15" x14ac:dyDescent="0.25">
      <c r="H9698" s="107" t="s">
        <v>10401</v>
      </c>
      <c r="I9698" s="107" t="s">
        <v>18231</v>
      </c>
    </row>
    <row r="9699" spans="8:9" ht="15" x14ac:dyDescent="0.25">
      <c r="H9699" s="107" t="s">
        <v>10402</v>
      </c>
      <c r="I9699" s="107" t="s">
        <v>18232</v>
      </c>
    </row>
    <row r="9700" spans="8:9" ht="15" x14ac:dyDescent="0.25">
      <c r="H9700" s="107" t="s">
        <v>10403</v>
      </c>
      <c r="I9700" s="107" t="s">
        <v>18233</v>
      </c>
    </row>
    <row r="9701" spans="8:9" ht="15" x14ac:dyDescent="0.25">
      <c r="H9701" s="107" t="s">
        <v>10404</v>
      </c>
      <c r="I9701" s="107" t="s">
        <v>18234</v>
      </c>
    </row>
    <row r="9702" spans="8:9" ht="15" x14ac:dyDescent="0.25">
      <c r="H9702" s="107" t="s">
        <v>10405</v>
      </c>
      <c r="I9702" s="107" t="s">
        <v>14433</v>
      </c>
    </row>
    <row r="9703" spans="8:9" ht="15" x14ac:dyDescent="0.25">
      <c r="H9703" s="107" t="s">
        <v>10406</v>
      </c>
      <c r="I9703" s="107" t="s">
        <v>17697</v>
      </c>
    </row>
    <row r="9704" spans="8:9" ht="15" x14ac:dyDescent="0.25">
      <c r="H9704" s="107" t="s">
        <v>10407</v>
      </c>
      <c r="I9704" s="107" t="s">
        <v>16939</v>
      </c>
    </row>
    <row r="9705" spans="8:9" ht="15" x14ac:dyDescent="0.25">
      <c r="H9705" s="107" t="s">
        <v>10408</v>
      </c>
      <c r="I9705" s="107" t="s">
        <v>17698</v>
      </c>
    </row>
    <row r="9706" spans="8:9" ht="15" x14ac:dyDescent="0.25">
      <c r="H9706" s="107" t="s">
        <v>10409</v>
      </c>
      <c r="I9706" s="107" t="s">
        <v>18235</v>
      </c>
    </row>
    <row r="9707" spans="8:9" ht="15" x14ac:dyDescent="0.25">
      <c r="H9707" s="107" t="s">
        <v>10410</v>
      </c>
      <c r="I9707" s="107" t="s">
        <v>18236</v>
      </c>
    </row>
    <row r="9708" spans="8:9" ht="15" x14ac:dyDescent="0.25">
      <c r="H9708" s="107" t="s">
        <v>10411</v>
      </c>
      <c r="I9708" s="107" t="s">
        <v>18237</v>
      </c>
    </row>
    <row r="9709" spans="8:9" ht="15" x14ac:dyDescent="0.25">
      <c r="H9709" s="107" t="s">
        <v>10412</v>
      </c>
      <c r="I9709" s="107" t="s">
        <v>18238</v>
      </c>
    </row>
    <row r="9710" spans="8:9" ht="15" x14ac:dyDescent="0.25">
      <c r="H9710" s="107" t="s">
        <v>10413</v>
      </c>
      <c r="I9710" s="107" t="s">
        <v>18239</v>
      </c>
    </row>
    <row r="9711" spans="8:9" ht="15" x14ac:dyDescent="0.25">
      <c r="H9711" s="107" t="s">
        <v>10414</v>
      </c>
      <c r="I9711" s="107" t="s">
        <v>18240</v>
      </c>
    </row>
    <row r="9712" spans="8:9" ht="15" x14ac:dyDescent="0.25">
      <c r="H9712" s="107" t="s">
        <v>10415</v>
      </c>
      <c r="I9712" s="107" t="s">
        <v>18241</v>
      </c>
    </row>
    <row r="9713" spans="8:9" ht="15" x14ac:dyDescent="0.25">
      <c r="H9713" s="107" t="s">
        <v>10416</v>
      </c>
      <c r="I9713" s="107" t="s">
        <v>18242</v>
      </c>
    </row>
    <row r="9714" spans="8:9" ht="15" x14ac:dyDescent="0.25">
      <c r="H9714" s="107" t="s">
        <v>10417</v>
      </c>
      <c r="I9714" s="107" t="s">
        <v>18243</v>
      </c>
    </row>
    <row r="9715" spans="8:9" ht="15" x14ac:dyDescent="0.25">
      <c r="H9715" s="107" t="s">
        <v>10418</v>
      </c>
      <c r="I9715" s="107" t="s">
        <v>18244</v>
      </c>
    </row>
    <row r="9716" spans="8:9" ht="15" x14ac:dyDescent="0.25">
      <c r="H9716" s="107" t="s">
        <v>10419</v>
      </c>
      <c r="I9716" s="107" t="s">
        <v>18245</v>
      </c>
    </row>
    <row r="9717" spans="8:9" ht="15" x14ac:dyDescent="0.25">
      <c r="H9717" s="107" t="s">
        <v>10420</v>
      </c>
      <c r="I9717" s="107" t="s">
        <v>18246</v>
      </c>
    </row>
    <row r="9718" spans="8:9" ht="15" x14ac:dyDescent="0.25">
      <c r="H9718" s="107" t="s">
        <v>10421</v>
      </c>
      <c r="I9718" s="107" t="s">
        <v>18247</v>
      </c>
    </row>
    <row r="9719" spans="8:9" ht="15" x14ac:dyDescent="0.25">
      <c r="H9719" s="107" t="s">
        <v>10422</v>
      </c>
      <c r="I9719" s="107" t="s">
        <v>18248</v>
      </c>
    </row>
    <row r="9720" spans="8:9" ht="15" x14ac:dyDescent="0.25">
      <c r="H9720" s="107" t="s">
        <v>10423</v>
      </c>
      <c r="I9720" s="107" t="s">
        <v>17421</v>
      </c>
    </row>
    <row r="9721" spans="8:9" ht="15" x14ac:dyDescent="0.25">
      <c r="H9721" s="107" t="s">
        <v>10424</v>
      </c>
      <c r="I9721" s="107" t="s">
        <v>18249</v>
      </c>
    </row>
    <row r="9722" spans="8:9" ht="15" x14ac:dyDescent="0.25">
      <c r="H9722" s="107" t="s">
        <v>10425</v>
      </c>
      <c r="I9722" s="107" t="s">
        <v>18250</v>
      </c>
    </row>
    <row r="9723" spans="8:9" ht="15" x14ac:dyDescent="0.25">
      <c r="H9723" s="107" t="s">
        <v>10426</v>
      </c>
      <c r="I9723" s="107" t="s">
        <v>17907</v>
      </c>
    </row>
    <row r="9724" spans="8:9" ht="15" x14ac:dyDescent="0.25">
      <c r="H9724" s="107" t="s">
        <v>10427</v>
      </c>
      <c r="I9724" s="107" t="s">
        <v>18251</v>
      </c>
    </row>
    <row r="9725" spans="8:9" ht="15" x14ac:dyDescent="0.25">
      <c r="H9725" s="107" t="s">
        <v>10428</v>
      </c>
      <c r="I9725" s="107" t="s">
        <v>18252</v>
      </c>
    </row>
    <row r="9726" spans="8:9" ht="15" x14ac:dyDescent="0.25">
      <c r="H9726" s="107" t="s">
        <v>10429</v>
      </c>
      <c r="I9726" s="107" t="s">
        <v>14439</v>
      </c>
    </row>
    <row r="9727" spans="8:9" ht="15" x14ac:dyDescent="0.25">
      <c r="H9727" s="107" t="s">
        <v>10430</v>
      </c>
      <c r="I9727" s="107" t="s">
        <v>18253</v>
      </c>
    </row>
    <row r="9728" spans="8:9" ht="15" x14ac:dyDescent="0.25">
      <c r="H9728" s="107" t="s">
        <v>10431</v>
      </c>
      <c r="I9728" s="107" t="s">
        <v>18254</v>
      </c>
    </row>
    <row r="9729" spans="8:9" ht="15" x14ac:dyDescent="0.25">
      <c r="H9729" s="107" t="s">
        <v>10432</v>
      </c>
      <c r="I9729" s="107" t="s">
        <v>18255</v>
      </c>
    </row>
    <row r="9730" spans="8:9" ht="15" x14ac:dyDescent="0.25">
      <c r="H9730" s="107" t="s">
        <v>10433</v>
      </c>
      <c r="I9730" s="107" t="s">
        <v>18256</v>
      </c>
    </row>
    <row r="9731" spans="8:9" ht="15" x14ac:dyDescent="0.25">
      <c r="H9731" s="107" t="s">
        <v>10434</v>
      </c>
      <c r="I9731" s="107" t="s">
        <v>18257</v>
      </c>
    </row>
    <row r="9732" spans="8:9" ht="15" x14ac:dyDescent="0.25">
      <c r="H9732" s="107" t="s">
        <v>10435</v>
      </c>
      <c r="I9732" s="107" t="s">
        <v>18258</v>
      </c>
    </row>
    <row r="9733" spans="8:9" ht="15" x14ac:dyDescent="0.25">
      <c r="H9733" s="107" t="s">
        <v>10436</v>
      </c>
      <c r="I9733" s="107" t="s">
        <v>18259</v>
      </c>
    </row>
    <row r="9734" spans="8:9" ht="15" x14ac:dyDescent="0.25">
      <c r="H9734" s="107" t="s">
        <v>10437</v>
      </c>
      <c r="I9734" s="107" t="s">
        <v>18260</v>
      </c>
    </row>
    <row r="9735" spans="8:9" ht="15" x14ac:dyDescent="0.25">
      <c r="H9735" s="107" t="s">
        <v>10438</v>
      </c>
      <c r="I9735" s="107" t="s">
        <v>18261</v>
      </c>
    </row>
    <row r="9736" spans="8:9" ht="15" x14ac:dyDescent="0.25">
      <c r="H9736" s="107" t="s">
        <v>10439</v>
      </c>
      <c r="I9736" s="107" t="s">
        <v>18262</v>
      </c>
    </row>
    <row r="9737" spans="8:9" ht="15" x14ac:dyDescent="0.25">
      <c r="H9737" s="107" t="s">
        <v>10440</v>
      </c>
      <c r="I9737" s="107" t="s">
        <v>18263</v>
      </c>
    </row>
    <row r="9738" spans="8:9" ht="15" x14ac:dyDescent="0.25">
      <c r="H9738" s="107" t="s">
        <v>10441</v>
      </c>
      <c r="I9738" s="107" t="s">
        <v>18264</v>
      </c>
    </row>
    <row r="9739" spans="8:9" ht="15" x14ac:dyDescent="0.25">
      <c r="H9739" s="107" t="s">
        <v>10442</v>
      </c>
      <c r="I9739" s="107" t="s">
        <v>18265</v>
      </c>
    </row>
    <row r="9740" spans="8:9" ht="15" x14ac:dyDescent="0.25">
      <c r="H9740" s="107" t="s">
        <v>10443</v>
      </c>
      <c r="I9740" s="107" t="s">
        <v>18266</v>
      </c>
    </row>
    <row r="9741" spans="8:9" ht="15" x14ac:dyDescent="0.25">
      <c r="H9741" s="107" t="s">
        <v>10444</v>
      </c>
      <c r="I9741" s="107" t="s">
        <v>18267</v>
      </c>
    </row>
    <row r="9742" spans="8:9" ht="15" x14ac:dyDescent="0.25">
      <c r="H9742" s="107" t="s">
        <v>10445</v>
      </c>
      <c r="I9742" s="107" t="s">
        <v>18268</v>
      </c>
    </row>
    <row r="9743" spans="8:9" ht="15" x14ac:dyDescent="0.25">
      <c r="H9743" s="107" t="s">
        <v>10446</v>
      </c>
      <c r="I9743" s="107" t="s">
        <v>18261</v>
      </c>
    </row>
    <row r="9744" spans="8:9" ht="15" x14ac:dyDescent="0.25">
      <c r="H9744" s="107" t="s">
        <v>10447</v>
      </c>
      <c r="I9744" s="107" t="s">
        <v>18262</v>
      </c>
    </row>
    <row r="9745" spans="8:9" ht="15" x14ac:dyDescent="0.25">
      <c r="H9745" s="107" t="s">
        <v>10448</v>
      </c>
      <c r="I9745" s="107" t="s">
        <v>18263</v>
      </c>
    </row>
    <row r="9746" spans="8:9" ht="15" x14ac:dyDescent="0.25">
      <c r="H9746" s="107" t="s">
        <v>10449</v>
      </c>
      <c r="I9746" s="107" t="s">
        <v>18264</v>
      </c>
    </row>
    <row r="9747" spans="8:9" ht="15" x14ac:dyDescent="0.25">
      <c r="H9747" s="107" t="s">
        <v>10450</v>
      </c>
      <c r="I9747" s="107" t="s">
        <v>18266</v>
      </c>
    </row>
    <row r="9748" spans="8:9" ht="15" x14ac:dyDescent="0.25">
      <c r="H9748" s="107" t="s">
        <v>10451</v>
      </c>
      <c r="I9748" s="107" t="s">
        <v>18267</v>
      </c>
    </row>
    <row r="9749" spans="8:9" ht="15" x14ac:dyDescent="0.25">
      <c r="H9749" s="107" t="s">
        <v>10452</v>
      </c>
      <c r="I9749" s="107" t="s">
        <v>18268</v>
      </c>
    </row>
    <row r="9750" spans="8:9" ht="15" x14ac:dyDescent="0.25">
      <c r="H9750" s="107" t="s">
        <v>10453</v>
      </c>
      <c r="I9750" s="107" t="s">
        <v>18269</v>
      </c>
    </row>
    <row r="9751" spans="8:9" ht="15" x14ac:dyDescent="0.25">
      <c r="H9751" s="107" t="s">
        <v>10454</v>
      </c>
      <c r="I9751" s="107" t="s">
        <v>18270</v>
      </c>
    </row>
    <row r="9752" spans="8:9" ht="15" x14ac:dyDescent="0.25">
      <c r="H9752" s="107" t="s">
        <v>10455</v>
      </c>
      <c r="I9752" s="107" t="s">
        <v>18271</v>
      </c>
    </row>
    <row r="9753" spans="8:9" ht="15" x14ac:dyDescent="0.25">
      <c r="H9753" s="107" t="s">
        <v>10456</v>
      </c>
      <c r="I9753" s="107" t="s">
        <v>18272</v>
      </c>
    </row>
    <row r="9754" spans="8:9" ht="15" x14ac:dyDescent="0.25">
      <c r="H9754" s="107" t="s">
        <v>10457</v>
      </c>
      <c r="I9754" s="107" t="s">
        <v>18273</v>
      </c>
    </row>
    <row r="9755" spans="8:9" ht="15" x14ac:dyDescent="0.25">
      <c r="H9755" s="107" t="s">
        <v>10458</v>
      </c>
      <c r="I9755" s="107" t="s">
        <v>18274</v>
      </c>
    </row>
    <row r="9756" spans="8:9" ht="15" x14ac:dyDescent="0.25">
      <c r="H9756" s="107" t="s">
        <v>10459</v>
      </c>
      <c r="I9756" s="107" t="s">
        <v>18275</v>
      </c>
    </row>
    <row r="9757" spans="8:9" ht="15" x14ac:dyDescent="0.25">
      <c r="H9757" s="107" t="s">
        <v>10460</v>
      </c>
      <c r="I9757" s="107" t="s">
        <v>18276</v>
      </c>
    </row>
    <row r="9758" spans="8:9" ht="15" x14ac:dyDescent="0.25">
      <c r="H9758" s="107" t="s">
        <v>10461</v>
      </c>
      <c r="I9758" s="107" t="s">
        <v>18277</v>
      </c>
    </row>
    <row r="9759" spans="8:9" ht="15" x14ac:dyDescent="0.25">
      <c r="H9759" s="107" t="s">
        <v>10462</v>
      </c>
      <c r="I9759" s="107" t="s">
        <v>18278</v>
      </c>
    </row>
    <row r="9760" spans="8:9" ht="15" x14ac:dyDescent="0.25">
      <c r="H9760" s="107" t="s">
        <v>10463</v>
      </c>
      <c r="I9760" s="107" t="s">
        <v>18279</v>
      </c>
    </row>
    <row r="9761" spans="8:9" ht="15" x14ac:dyDescent="0.25">
      <c r="H9761" s="107" t="s">
        <v>10464</v>
      </c>
      <c r="I9761" s="107" t="s">
        <v>17565</v>
      </c>
    </row>
    <row r="9762" spans="8:9" ht="15" x14ac:dyDescent="0.25">
      <c r="H9762" s="107" t="s">
        <v>10465</v>
      </c>
      <c r="I9762" s="107" t="s">
        <v>18280</v>
      </c>
    </row>
    <row r="9763" spans="8:9" ht="15" x14ac:dyDescent="0.25">
      <c r="H9763" s="107" t="s">
        <v>10466</v>
      </c>
      <c r="I9763" s="107" t="s">
        <v>17375</v>
      </c>
    </row>
    <row r="9764" spans="8:9" ht="15" x14ac:dyDescent="0.25">
      <c r="H9764" s="107" t="s">
        <v>10467</v>
      </c>
      <c r="I9764" s="107" t="s">
        <v>14428</v>
      </c>
    </row>
    <row r="9765" spans="8:9" ht="15" x14ac:dyDescent="0.25">
      <c r="H9765" s="107" t="s">
        <v>10468</v>
      </c>
      <c r="I9765" s="107" t="s">
        <v>18250</v>
      </c>
    </row>
    <row r="9766" spans="8:9" ht="15" x14ac:dyDescent="0.25">
      <c r="H9766" s="107" t="s">
        <v>10469</v>
      </c>
      <c r="I9766" s="107" t="s">
        <v>24598</v>
      </c>
    </row>
    <row r="9767" spans="8:9" ht="15" x14ac:dyDescent="0.25">
      <c r="H9767" s="107" t="s">
        <v>10470</v>
      </c>
      <c r="I9767" s="107" t="s">
        <v>18281</v>
      </c>
    </row>
    <row r="9768" spans="8:9" ht="15" x14ac:dyDescent="0.25">
      <c r="H9768" s="107" t="s">
        <v>10471</v>
      </c>
      <c r="I9768" s="107" t="s">
        <v>18282</v>
      </c>
    </row>
    <row r="9769" spans="8:9" ht="15" x14ac:dyDescent="0.25">
      <c r="H9769" s="107" t="s">
        <v>10472</v>
      </c>
      <c r="I9769" s="107" t="s">
        <v>18283</v>
      </c>
    </row>
    <row r="9770" spans="8:9" ht="15" x14ac:dyDescent="0.25">
      <c r="H9770" s="107" t="s">
        <v>10473</v>
      </c>
      <c r="I9770" s="107" t="s">
        <v>18284</v>
      </c>
    </row>
    <row r="9771" spans="8:9" ht="15" x14ac:dyDescent="0.25">
      <c r="H9771" s="107" t="s">
        <v>10474</v>
      </c>
      <c r="I9771" s="107" t="s">
        <v>18285</v>
      </c>
    </row>
    <row r="9772" spans="8:9" ht="15" x14ac:dyDescent="0.25">
      <c r="H9772" s="107" t="s">
        <v>10475</v>
      </c>
      <c r="I9772" s="107" t="s">
        <v>18286</v>
      </c>
    </row>
    <row r="9773" spans="8:9" ht="15" x14ac:dyDescent="0.25">
      <c r="H9773" s="107" t="s">
        <v>10476</v>
      </c>
      <c r="I9773" s="107" t="s">
        <v>18287</v>
      </c>
    </row>
    <row r="9774" spans="8:9" ht="15" x14ac:dyDescent="0.25">
      <c r="H9774" s="107" t="s">
        <v>10477</v>
      </c>
      <c r="I9774" s="107" t="s">
        <v>18288</v>
      </c>
    </row>
    <row r="9775" spans="8:9" ht="15" x14ac:dyDescent="0.25">
      <c r="H9775" s="107" t="s">
        <v>10478</v>
      </c>
      <c r="I9775" s="107" t="s">
        <v>24599</v>
      </c>
    </row>
    <row r="9776" spans="8:9" ht="15" x14ac:dyDescent="0.25">
      <c r="H9776" s="107" t="s">
        <v>10479</v>
      </c>
      <c r="I9776" s="107" t="s">
        <v>24600</v>
      </c>
    </row>
    <row r="9777" spans="8:9" ht="15" x14ac:dyDescent="0.25">
      <c r="H9777" s="107" t="s">
        <v>10480</v>
      </c>
      <c r="I9777" s="107" t="s">
        <v>18289</v>
      </c>
    </row>
    <row r="9778" spans="8:9" ht="15" x14ac:dyDescent="0.25">
      <c r="H9778" s="107" t="s">
        <v>10481</v>
      </c>
      <c r="I9778" s="107" t="s">
        <v>18290</v>
      </c>
    </row>
    <row r="9779" spans="8:9" ht="15" x14ac:dyDescent="0.25">
      <c r="H9779" s="107" t="s">
        <v>10482</v>
      </c>
      <c r="I9779" s="107" t="s">
        <v>18291</v>
      </c>
    </row>
    <row r="9780" spans="8:9" ht="15" x14ac:dyDescent="0.25">
      <c r="H9780" s="107" t="s">
        <v>10483</v>
      </c>
      <c r="I9780" s="107" t="s">
        <v>18292</v>
      </c>
    </row>
    <row r="9781" spans="8:9" ht="15" x14ac:dyDescent="0.25">
      <c r="H9781" s="107" t="s">
        <v>10484</v>
      </c>
      <c r="I9781" s="107" t="s">
        <v>18293</v>
      </c>
    </row>
    <row r="9782" spans="8:9" ht="15" x14ac:dyDescent="0.25">
      <c r="H9782" s="107" t="s">
        <v>12430</v>
      </c>
      <c r="I9782" s="107" t="s">
        <v>18294</v>
      </c>
    </row>
    <row r="9783" spans="8:9" ht="15" x14ac:dyDescent="0.25">
      <c r="H9783" s="107" t="s">
        <v>12431</v>
      </c>
      <c r="I9783" s="107" t="s">
        <v>18295</v>
      </c>
    </row>
    <row r="9784" spans="8:9" ht="15" x14ac:dyDescent="0.25">
      <c r="H9784" s="107" t="s">
        <v>12432</v>
      </c>
      <c r="I9784" s="107" t="s">
        <v>18296</v>
      </c>
    </row>
    <row r="9785" spans="8:9" ht="15" x14ac:dyDescent="0.25">
      <c r="H9785" s="107" t="s">
        <v>12433</v>
      </c>
      <c r="I9785" s="107" t="s">
        <v>18297</v>
      </c>
    </row>
    <row r="9786" spans="8:9" ht="15" x14ac:dyDescent="0.25">
      <c r="H9786" s="107" t="s">
        <v>12434</v>
      </c>
      <c r="I9786" s="107" t="s">
        <v>18298</v>
      </c>
    </row>
    <row r="9787" spans="8:9" ht="15" x14ac:dyDescent="0.25">
      <c r="H9787" s="107" t="s">
        <v>12435</v>
      </c>
      <c r="I9787" s="107" t="s">
        <v>18299</v>
      </c>
    </row>
    <row r="9788" spans="8:9" ht="15" x14ac:dyDescent="0.25">
      <c r="H9788" s="107" t="s">
        <v>12436</v>
      </c>
      <c r="I9788" s="107" t="s">
        <v>18300</v>
      </c>
    </row>
    <row r="9789" spans="8:9" ht="15" x14ac:dyDescent="0.25">
      <c r="H9789" s="107" t="s">
        <v>12437</v>
      </c>
      <c r="I9789" s="107" t="s">
        <v>18301</v>
      </c>
    </row>
    <row r="9790" spans="8:9" ht="15" x14ac:dyDescent="0.25">
      <c r="H9790" s="107" t="s">
        <v>12438</v>
      </c>
      <c r="I9790" s="107" t="s">
        <v>18302</v>
      </c>
    </row>
    <row r="9791" spans="8:9" ht="15" x14ac:dyDescent="0.25">
      <c r="H9791" s="107" t="s">
        <v>12439</v>
      </c>
      <c r="I9791" s="107" t="s">
        <v>18303</v>
      </c>
    </row>
    <row r="9792" spans="8:9" ht="15" x14ac:dyDescent="0.25">
      <c r="H9792" s="107" t="s">
        <v>12440</v>
      </c>
      <c r="I9792" s="107" t="s">
        <v>18304</v>
      </c>
    </row>
    <row r="9793" spans="8:9" ht="15" x14ac:dyDescent="0.25">
      <c r="H9793" s="107" t="s">
        <v>12441</v>
      </c>
      <c r="I9793" s="107" t="s">
        <v>18305</v>
      </c>
    </row>
    <row r="9794" spans="8:9" ht="15" x14ac:dyDescent="0.25">
      <c r="H9794" s="107" t="s">
        <v>12442</v>
      </c>
      <c r="I9794" s="107" t="s">
        <v>18288</v>
      </c>
    </row>
    <row r="9795" spans="8:9" ht="15" x14ac:dyDescent="0.25">
      <c r="H9795" s="107" t="s">
        <v>12443</v>
      </c>
      <c r="I9795" s="107" t="s">
        <v>18306</v>
      </c>
    </row>
    <row r="9796" spans="8:9" ht="15" x14ac:dyDescent="0.25">
      <c r="H9796" s="107" t="s">
        <v>12444</v>
      </c>
      <c r="I9796" s="107" t="s">
        <v>18307</v>
      </c>
    </row>
    <row r="9797" spans="8:9" ht="15" x14ac:dyDescent="0.25">
      <c r="H9797" s="107" t="s">
        <v>12445</v>
      </c>
      <c r="I9797" s="107" t="s">
        <v>18308</v>
      </c>
    </row>
    <row r="9798" spans="8:9" ht="15" x14ac:dyDescent="0.25">
      <c r="H9798" s="107" t="s">
        <v>12446</v>
      </c>
      <c r="I9798" s="107" t="s">
        <v>18309</v>
      </c>
    </row>
    <row r="9799" spans="8:9" ht="15" x14ac:dyDescent="0.25">
      <c r="H9799" s="107" t="s">
        <v>12447</v>
      </c>
      <c r="I9799" s="107" t="s">
        <v>18310</v>
      </c>
    </row>
    <row r="9800" spans="8:9" ht="15" x14ac:dyDescent="0.25">
      <c r="H9800" s="107" t="s">
        <v>12448</v>
      </c>
      <c r="I9800" s="107" t="s">
        <v>18311</v>
      </c>
    </row>
    <row r="9801" spans="8:9" ht="15" x14ac:dyDescent="0.25">
      <c r="H9801" s="107" t="s">
        <v>18312</v>
      </c>
      <c r="I9801" s="107" t="s">
        <v>18313</v>
      </c>
    </row>
    <row r="9802" spans="8:9" ht="15" x14ac:dyDescent="0.25">
      <c r="H9802" s="107" t="s">
        <v>18314</v>
      </c>
      <c r="I9802" s="107" t="s">
        <v>18315</v>
      </c>
    </row>
    <row r="9803" spans="8:9" ht="15" x14ac:dyDescent="0.25">
      <c r="H9803" s="107" t="s">
        <v>18316</v>
      </c>
      <c r="I9803" s="107" t="s">
        <v>18317</v>
      </c>
    </row>
    <row r="9804" spans="8:9" ht="15" x14ac:dyDescent="0.25">
      <c r="H9804" s="107" t="s">
        <v>18318</v>
      </c>
      <c r="I9804" s="107" t="s">
        <v>18319</v>
      </c>
    </row>
    <row r="9805" spans="8:9" ht="15" x14ac:dyDescent="0.25">
      <c r="H9805" s="107" t="s">
        <v>18320</v>
      </c>
      <c r="I9805" s="107" t="s">
        <v>18321</v>
      </c>
    </row>
    <row r="9806" spans="8:9" ht="15" x14ac:dyDescent="0.25">
      <c r="H9806" s="107" t="s">
        <v>18322</v>
      </c>
      <c r="I9806" s="107" t="s">
        <v>18323</v>
      </c>
    </row>
    <row r="9807" spans="8:9" ht="15" x14ac:dyDescent="0.25">
      <c r="H9807" s="107" t="s">
        <v>18324</v>
      </c>
      <c r="I9807" s="107" t="s">
        <v>18325</v>
      </c>
    </row>
    <row r="9808" spans="8:9" ht="15" x14ac:dyDescent="0.25">
      <c r="H9808" s="107" t="s">
        <v>18326</v>
      </c>
      <c r="I9808" s="107" t="s">
        <v>18327</v>
      </c>
    </row>
    <row r="9809" spans="8:9" ht="15" x14ac:dyDescent="0.25">
      <c r="H9809" s="107" t="s">
        <v>23517</v>
      </c>
      <c r="I9809" s="107" t="s">
        <v>23518</v>
      </c>
    </row>
    <row r="9810" spans="8:9" ht="15" x14ac:dyDescent="0.25">
      <c r="H9810" s="107" t="s">
        <v>23519</v>
      </c>
      <c r="I9810" s="107" t="s">
        <v>23520</v>
      </c>
    </row>
    <row r="9811" spans="8:9" ht="15" x14ac:dyDescent="0.25">
      <c r="H9811" s="107" t="s">
        <v>23521</v>
      </c>
      <c r="I9811" s="107" t="s">
        <v>23522</v>
      </c>
    </row>
    <row r="9812" spans="8:9" ht="15" x14ac:dyDescent="0.25">
      <c r="H9812" s="107" t="s">
        <v>23523</v>
      </c>
      <c r="I9812" s="107" t="s">
        <v>23524</v>
      </c>
    </row>
    <row r="9813" spans="8:9" ht="15" x14ac:dyDescent="0.25">
      <c r="H9813" s="107" t="s">
        <v>24601</v>
      </c>
      <c r="I9813" s="107" t="s">
        <v>24602</v>
      </c>
    </row>
    <row r="9814" spans="8:9" ht="15" x14ac:dyDescent="0.25">
      <c r="H9814" s="107" t="s">
        <v>24603</v>
      </c>
      <c r="I9814" s="107" t="s">
        <v>24604</v>
      </c>
    </row>
    <row r="9815" spans="8:9" ht="15" x14ac:dyDescent="0.25">
      <c r="H9815" s="107" t="s">
        <v>24605</v>
      </c>
      <c r="I9815" s="107" t="s">
        <v>24606</v>
      </c>
    </row>
    <row r="9816" spans="8:9" ht="15" x14ac:dyDescent="0.25">
      <c r="H9816" s="107" t="s">
        <v>24607</v>
      </c>
      <c r="I9816" s="107" t="s">
        <v>24608</v>
      </c>
    </row>
    <row r="9817" spans="8:9" ht="15" x14ac:dyDescent="0.25">
      <c r="H9817" s="107" t="s">
        <v>24609</v>
      </c>
      <c r="I9817" s="107" t="s">
        <v>17101</v>
      </c>
    </row>
    <row r="9818" spans="8:9" ht="15" x14ac:dyDescent="0.25">
      <c r="H9818" s="107" t="s">
        <v>24610</v>
      </c>
      <c r="I9818" s="107" t="s">
        <v>24611</v>
      </c>
    </row>
    <row r="9819" spans="8:9" ht="15" x14ac:dyDescent="0.25">
      <c r="H9819" s="107" t="s">
        <v>24612</v>
      </c>
      <c r="I9819" s="107" t="s">
        <v>24613</v>
      </c>
    </row>
    <row r="9820" spans="8:9" ht="15" x14ac:dyDescent="0.25">
      <c r="H9820" s="107" t="s">
        <v>24614</v>
      </c>
      <c r="I9820" s="107" t="s">
        <v>24615</v>
      </c>
    </row>
    <row r="9821" spans="8:9" ht="15" x14ac:dyDescent="0.25">
      <c r="H9821" s="107" t="s">
        <v>24616</v>
      </c>
      <c r="I9821" s="107" t="s">
        <v>24617</v>
      </c>
    </row>
    <row r="9822" spans="8:9" ht="15" x14ac:dyDescent="0.25">
      <c r="H9822" s="107" t="s">
        <v>24618</v>
      </c>
      <c r="I9822" s="107" t="s">
        <v>24619</v>
      </c>
    </row>
    <row r="9823" spans="8:9" ht="15" x14ac:dyDescent="0.25">
      <c r="H9823" s="107" t="s">
        <v>24620</v>
      </c>
      <c r="I9823" s="107" t="s">
        <v>24621</v>
      </c>
    </row>
    <row r="9824" spans="8:9" ht="15" x14ac:dyDescent="0.25">
      <c r="H9824" s="107" t="s">
        <v>24622</v>
      </c>
      <c r="I9824" s="107" t="s">
        <v>24623</v>
      </c>
    </row>
    <row r="9825" spans="8:9" ht="15" x14ac:dyDescent="0.25">
      <c r="H9825" s="107" t="s">
        <v>24624</v>
      </c>
      <c r="I9825" s="107" t="s">
        <v>24625</v>
      </c>
    </row>
    <row r="9826" spans="8:9" ht="15" x14ac:dyDescent="0.25">
      <c r="H9826" s="107" t="s">
        <v>24626</v>
      </c>
      <c r="I9826" s="107" t="s">
        <v>24627</v>
      </c>
    </row>
    <row r="9827" spans="8:9" ht="15" x14ac:dyDescent="0.25">
      <c r="H9827" s="107" t="s">
        <v>10485</v>
      </c>
      <c r="I9827" s="107" t="s">
        <v>18328</v>
      </c>
    </row>
    <row r="9828" spans="8:9" ht="15" x14ac:dyDescent="0.25">
      <c r="H9828" s="107" t="s">
        <v>10486</v>
      </c>
      <c r="I9828" s="107" t="s">
        <v>18329</v>
      </c>
    </row>
    <row r="9829" spans="8:9" ht="15" x14ac:dyDescent="0.25">
      <c r="H9829" s="107" t="s">
        <v>10487</v>
      </c>
      <c r="I9829" s="107" t="s">
        <v>17357</v>
      </c>
    </row>
    <row r="9830" spans="8:9" ht="15" x14ac:dyDescent="0.25">
      <c r="H9830" s="107" t="s">
        <v>10488</v>
      </c>
      <c r="I9830" s="107" t="s">
        <v>18330</v>
      </c>
    </row>
    <row r="9831" spans="8:9" ht="15" x14ac:dyDescent="0.25">
      <c r="H9831" s="107" t="s">
        <v>10489</v>
      </c>
      <c r="I9831" s="107" t="s">
        <v>18331</v>
      </c>
    </row>
    <row r="9832" spans="8:9" ht="15" x14ac:dyDescent="0.25">
      <c r="H9832" s="107" t="s">
        <v>10490</v>
      </c>
      <c r="I9832" s="107" t="s">
        <v>17063</v>
      </c>
    </row>
    <row r="9833" spans="8:9" ht="15" x14ac:dyDescent="0.25">
      <c r="H9833" s="107" t="s">
        <v>10491</v>
      </c>
      <c r="I9833" s="107" t="s">
        <v>18332</v>
      </c>
    </row>
    <row r="9834" spans="8:9" ht="15" x14ac:dyDescent="0.25">
      <c r="H9834" s="107" t="s">
        <v>10492</v>
      </c>
      <c r="I9834" s="107" t="s">
        <v>18016</v>
      </c>
    </row>
    <row r="9835" spans="8:9" ht="15" x14ac:dyDescent="0.25">
      <c r="H9835" s="107" t="s">
        <v>10493</v>
      </c>
      <c r="I9835" s="107" t="s">
        <v>17186</v>
      </c>
    </row>
    <row r="9836" spans="8:9" ht="15" x14ac:dyDescent="0.25">
      <c r="H9836" s="107" t="s">
        <v>10494</v>
      </c>
      <c r="I9836" s="107" t="s">
        <v>18167</v>
      </c>
    </row>
    <row r="9837" spans="8:9" ht="15" x14ac:dyDescent="0.25">
      <c r="H9837" s="107" t="s">
        <v>10495</v>
      </c>
      <c r="I9837" s="107" t="s">
        <v>18333</v>
      </c>
    </row>
    <row r="9838" spans="8:9" ht="15" x14ac:dyDescent="0.25">
      <c r="H9838" s="107" t="s">
        <v>10496</v>
      </c>
      <c r="I9838" s="107" t="s">
        <v>168</v>
      </c>
    </row>
    <row r="9839" spans="8:9" ht="15" x14ac:dyDescent="0.25">
      <c r="H9839" s="107" t="s">
        <v>10497</v>
      </c>
      <c r="I9839" s="107" t="s">
        <v>18334</v>
      </c>
    </row>
    <row r="9840" spans="8:9" ht="15" x14ac:dyDescent="0.25">
      <c r="H9840" s="107" t="s">
        <v>10498</v>
      </c>
      <c r="I9840" s="107" t="s">
        <v>17619</v>
      </c>
    </row>
    <row r="9841" spans="8:9" ht="15" x14ac:dyDescent="0.25">
      <c r="H9841" s="107" t="s">
        <v>10499</v>
      </c>
      <c r="I9841" s="107" t="s">
        <v>18335</v>
      </c>
    </row>
    <row r="9842" spans="8:9" ht="15" x14ac:dyDescent="0.25">
      <c r="H9842" s="107" t="s">
        <v>10500</v>
      </c>
      <c r="I9842" s="107" t="s">
        <v>17772</v>
      </c>
    </row>
    <row r="9843" spans="8:9" ht="15" x14ac:dyDescent="0.25">
      <c r="H9843" s="107" t="s">
        <v>10501</v>
      </c>
      <c r="I9843" s="107" t="s">
        <v>17033</v>
      </c>
    </row>
    <row r="9844" spans="8:9" ht="15" x14ac:dyDescent="0.25">
      <c r="H9844" s="107" t="s">
        <v>10502</v>
      </c>
      <c r="I9844" s="107" t="s">
        <v>18336</v>
      </c>
    </row>
    <row r="9845" spans="8:9" ht="15" x14ac:dyDescent="0.25">
      <c r="H9845" s="107" t="s">
        <v>10503</v>
      </c>
      <c r="I9845" s="107" t="s">
        <v>18337</v>
      </c>
    </row>
    <row r="9846" spans="8:9" ht="15" x14ac:dyDescent="0.25">
      <c r="H9846" s="107" t="s">
        <v>10504</v>
      </c>
      <c r="I9846" s="107" t="s">
        <v>18338</v>
      </c>
    </row>
    <row r="9847" spans="8:9" ht="15" x14ac:dyDescent="0.25">
      <c r="H9847" s="107" t="s">
        <v>10505</v>
      </c>
      <c r="I9847" s="107" t="s">
        <v>17092</v>
      </c>
    </row>
    <row r="9848" spans="8:9" ht="15" x14ac:dyDescent="0.25">
      <c r="H9848" s="107" t="s">
        <v>10506</v>
      </c>
      <c r="I9848" s="107" t="s">
        <v>18339</v>
      </c>
    </row>
    <row r="9849" spans="8:9" ht="15" x14ac:dyDescent="0.25">
      <c r="H9849" s="107" t="s">
        <v>10507</v>
      </c>
      <c r="I9849" s="107" t="s">
        <v>17335</v>
      </c>
    </row>
    <row r="9850" spans="8:9" ht="15" x14ac:dyDescent="0.25">
      <c r="H9850" s="107" t="s">
        <v>10508</v>
      </c>
      <c r="I9850" s="107" t="s">
        <v>18340</v>
      </c>
    </row>
    <row r="9851" spans="8:9" ht="15" x14ac:dyDescent="0.25">
      <c r="H9851" s="107" t="s">
        <v>10509</v>
      </c>
      <c r="I9851" s="107" t="s">
        <v>18341</v>
      </c>
    </row>
    <row r="9852" spans="8:9" ht="15" x14ac:dyDescent="0.25">
      <c r="H9852" s="107" t="s">
        <v>10510</v>
      </c>
      <c r="I9852" s="107" t="s">
        <v>17618</v>
      </c>
    </row>
    <row r="9853" spans="8:9" ht="15" x14ac:dyDescent="0.25">
      <c r="H9853" s="107" t="s">
        <v>10511</v>
      </c>
      <c r="I9853" s="107" t="s">
        <v>18342</v>
      </c>
    </row>
    <row r="9854" spans="8:9" ht="15" x14ac:dyDescent="0.25">
      <c r="H9854" s="107" t="s">
        <v>10512</v>
      </c>
      <c r="I9854" s="107" t="s">
        <v>17613</v>
      </c>
    </row>
    <row r="9855" spans="8:9" ht="15" x14ac:dyDescent="0.25">
      <c r="H9855" s="107" t="s">
        <v>10513</v>
      </c>
      <c r="I9855" s="107" t="s">
        <v>17396</v>
      </c>
    </row>
    <row r="9856" spans="8:9" ht="15" x14ac:dyDescent="0.25">
      <c r="H9856" s="107" t="s">
        <v>10514</v>
      </c>
      <c r="I9856" s="107" t="s">
        <v>159</v>
      </c>
    </row>
    <row r="9857" spans="8:9" ht="15" x14ac:dyDescent="0.25">
      <c r="H9857" s="107" t="s">
        <v>10515</v>
      </c>
      <c r="I9857" s="107" t="s">
        <v>18343</v>
      </c>
    </row>
    <row r="9858" spans="8:9" ht="15" x14ac:dyDescent="0.25">
      <c r="H9858" s="107" t="s">
        <v>10516</v>
      </c>
      <c r="I9858" s="107" t="s">
        <v>17615</v>
      </c>
    </row>
    <row r="9859" spans="8:9" ht="15" x14ac:dyDescent="0.25">
      <c r="H9859" s="107" t="s">
        <v>10517</v>
      </c>
      <c r="I9859" s="107" t="s">
        <v>18344</v>
      </c>
    </row>
    <row r="9860" spans="8:9" ht="15" x14ac:dyDescent="0.25">
      <c r="H9860" s="107" t="s">
        <v>10518</v>
      </c>
      <c r="I9860" s="107" t="s">
        <v>18345</v>
      </c>
    </row>
    <row r="9861" spans="8:9" ht="15" x14ac:dyDescent="0.25">
      <c r="H9861" s="107" t="s">
        <v>10519</v>
      </c>
      <c r="I9861" s="107" t="s">
        <v>18346</v>
      </c>
    </row>
    <row r="9862" spans="8:9" ht="15" x14ac:dyDescent="0.25">
      <c r="H9862" s="107" t="s">
        <v>10520</v>
      </c>
      <c r="I9862" s="107" t="s">
        <v>18347</v>
      </c>
    </row>
    <row r="9863" spans="8:9" ht="15" x14ac:dyDescent="0.25">
      <c r="H9863" s="107" t="s">
        <v>10521</v>
      </c>
      <c r="I9863" s="107" t="s">
        <v>18348</v>
      </c>
    </row>
    <row r="9864" spans="8:9" ht="15" x14ac:dyDescent="0.25">
      <c r="H9864" s="107" t="s">
        <v>10522</v>
      </c>
      <c r="I9864" s="107" t="s">
        <v>18349</v>
      </c>
    </row>
    <row r="9865" spans="8:9" ht="15" x14ac:dyDescent="0.25">
      <c r="H9865" s="107" t="s">
        <v>10523</v>
      </c>
      <c r="I9865" s="107" t="s">
        <v>18207</v>
      </c>
    </row>
    <row r="9866" spans="8:9" ht="15" x14ac:dyDescent="0.25">
      <c r="H9866" s="107" t="s">
        <v>10524</v>
      </c>
      <c r="I9866" s="107" t="s">
        <v>17907</v>
      </c>
    </row>
    <row r="9867" spans="8:9" ht="15" x14ac:dyDescent="0.25">
      <c r="H9867" s="107" t="s">
        <v>10525</v>
      </c>
      <c r="I9867" s="107" t="s">
        <v>17199</v>
      </c>
    </row>
    <row r="9868" spans="8:9" ht="15" x14ac:dyDescent="0.25">
      <c r="H9868" s="107" t="s">
        <v>10526</v>
      </c>
      <c r="I9868" s="107" t="s">
        <v>18350</v>
      </c>
    </row>
    <row r="9869" spans="8:9" ht="15" x14ac:dyDescent="0.25">
      <c r="H9869" s="107" t="s">
        <v>10527</v>
      </c>
      <c r="I9869" s="107" t="s">
        <v>16841</v>
      </c>
    </row>
    <row r="9870" spans="8:9" ht="15" x14ac:dyDescent="0.25">
      <c r="H9870" s="107" t="s">
        <v>10528</v>
      </c>
      <c r="I9870" s="107" t="s">
        <v>165</v>
      </c>
    </row>
    <row r="9871" spans="8:9" ht="15" x14ac:dyDescent="0.25">
      <c r="H9871" s="107" t="s">
        <v>10529</v>
      </c>
      <c r="I9871" s="107" t="s">
        <v>18351</v>
      </c>
    </row>
    <row r="9872" spans="8:9" ht="15" x14ac:dyDescent="0.25">
      <c r="H9872" s="107" t="s">
        <v>10530</v>
      </c>
      <c r="I9872" s="107" t="s">
        <v>18352</v>
      </c>
    </row>
    <row r="9873" spans="8:9" ht="15" x14ac:dyDescent="0.25">
      <c r="H9873" s="107" t="s">
        <v>10531</v>
      </c>
      <c r="I9873" s="107" t="s">
        <v>18353</v>
      </c>
    </row>
    <row r="9874" spans="8:9" ht="15" x14ac:dyDescent="0.25">
      <c r="H9874" s="107" t="s">
        <v>10532</v>
      </c>
      <c r="I9874" s="107" t="s">
        <v>17922</v>
      </c>
    </row>
    <row r="9875" spans="8:9" ht="15" x14ac:dyDescent="0.25">
      <c r="H9875" s="107" t="s">
        <v>10533</v>
      </c>
      <c r="I9875" s="107" t="s">
        <v>18354</v>
      </c>
    </row>
    <row r="9876" spans="8:9" ht="15" x14ac:dyDescent="0.25">
      <c r="H9876" s="107" t="s">
        <v>10534</v>
      </c>
      <c r="I9876" s="107" t="s">
        <v>18355</v>
      </c>
    </row>
    <row r="9877" spans="8:9" ht="15" x14ac:dyDescent="0.25">
      <c r="H9877" s="107" t="s">
        <v>10535</v>
      </c>
      <c r="I9877" s="107" t="s">
        <v>160</v>
      </c>
    </row>
    <row r="9878" spans="8:9" ht="15" x14ac:dyDescent="0.25">
      <c r="H9878" s="107" t="s">
        <v>10536</v>
      </c>
      <c r="I9878" s="107" t="s">
        <v>17121</v>
      </c>
    </row>
    <row r="9879" spans="8:9" ht="15" x14ac:dyDescent="0.25">
      <c r="H9879" s="107" t="s">
        <v>10537</v>
      </c>
      <c r="I9879" s="107" t="s">
        <v>16964</v>
      </c>
    </row>
    <row r="9880" spans="8:9" ht="15" x14ac:dyDescent="0.25">
      <c r="H9880" s="107" t="s">
        <v>10538</v>
      </c>
      <c r="I9880" s="107" t="s">
        <v>18356</v>
      </c>
    </row>
    <row r="9881" spans="8:9" ht="15" x14ac:dyDescent="0.25">
      <c r="H9881" s="107" t="s">
        <v>10539</v>
      </c>
      <c r="I9881" s="107" t="s">
        <v>18357</v>
      </c>
    </row>
    <row r="9882" spans="8:9" ht="15" x14ac:dyDescent="0.25">
      <c r="H9882" s="107" t="s">
        <v>10540</v>
      </c>
      <c r="I9882" s="107" t="s">
        <v>18358</v>
      </c>
    </row>
    <row r="9883" spans="8:9" ht="15" x14ac:dyDescent="0.25">
      <c r="H9883" s="107" t="s">
        <v>10541</v>
      </c>
      <c r="I9883" s="107" t="s">
        <v>18359</v>
      </c>
    </row>
    <row r="9884" spans="8:9" ht="15" x14ac:dyDescent="0.25">
      <c r="H9884" s="107" t="s">
        <v>10542</v>
      </c>
      <c r="I9884" s="107" t="s">
        <v>18032</v>
      </c>
    </row>
    <row r="9885" spans="8:9" ht="15" x14ac:dyDescent="0.25">
      <c r="H9885" s="107" t="s">
        <v>10543</v>
      </c>
      <c r="I9885" s="107" t="s">
        <v>18360</v>
      </c>
    </row>
    <row r="9886" spans="8:9" ht="15" x14ac:dyDescent="0.25">
      <c r="H9886" s="107" t="s">
        <v>10544</v>
      </c>
      <c r="I9886" s="107" t="s">
        <v>18361</v>
      </c>
    </row>
    <row r="9887" spans="8:9" ht="15" x14ac:dyDescent="0.25">
      <c r="H9887" s="107" t="s">
        <v>10545</v>
      </c>
      <c r="I9887" s="107" t="s">
        <v>18362</v>
      </c>
    </row>
    <row r="9888" spans="8:9" ht="15" x14ac:dyDescent="0.25">
      <c r="H9888" s="107" t="s">
        <v>10546</v>
      </c>
      <c r="I9888" s="107" t="s">
        <v>18363</v>
      </c>
    </row>
    <row r="9889" spans="8:9" ht="15" x14ac:dyDescent="0.25">
      <c r="H9889" s="107" t="s">
        <v>10547</v>
      </c>
      <c r="I9889" s="107" t="s">
        <v>18364</v>
      </c>
    </row>
    <row r="9890" spans="8:9" ht="15" x14ac:dyDescent="0.25">
      <c r="H9890" s="107" t="s">
        <v>10548</v>
      </c>
      <c r="I9890" s="107" t="s">
        <v>17667</v>
      </c>
    </row>
    <row r="9891" spans="8:9" ht="15" x14ac:dyDescent="0.25">
      <c r="H9891" s="107" t="s">
        <v>10549</v>
      </c>
      <c r="I9891" s="107" t="s">
        <v>18036</v>
      </c>
    </row>
    <row r="9892" spans="8:9" ht="15" x14ac:dyDescent="0.25">
      <c r="H9892" s="107" t="s">
        <v>10550</v>
      </c>
      <c r="I9892" s="107" t="s">
        <v>18365</v>
      </c>
    </row>
    <row r="9893" spans="8:9" ht="15" x14ac:dyDescent="0.25">
      <c r="H9893" s="107" t="s">
        <v>10551</v>
      </c>
      <c r="I9893" s="107" t="s">
        <v>18366</v>
      </c>
    </row>
    <row r="9894" spans="8:9" ht="15" x14ac:dyDescent="0.25">
      <c r="H9894" s="107" t="s">
        <v>10552</v>
      </c>
      <c r="I9894" s="107" t="s">
        <v>17246</v>
      </c>
    </row>
    <row r="9895" spans="8:9" ht="15" x14ac:dyDescent="0.25">
      <c r="H9895" s="107" t="s">
        <v>10553</v>
      </c>
      <c r="I9895" s="107" t="s">
        <v>18367</v>
      </c>
    </row>
    <row r="9896" spans="8:9" ht="15" x14ac:dyDescent="0.25">
      <c r="H9896" s="107" t="s">
        <v>10554</v>
      </c>
      <c r="I9896" s="107" t="s">
        <v>18368</v>
      </c>
    </row>
    <row r="9897" spans="8:9" ht="15" x14ac:dyDescent="0.25">
      <c r="H9897" s="107" t="s">
        <v>10555</v>
      </c>
      <c r="I9897" s="107" t="s">
        <v>18369</v>
      </c>
    </row>
    <row r="9898" spans="8:9" ht="15" x14ac:dyDescent="0.25">
      <c r="H9898" s="107" t="s">
        <v>10556</v>
      </c>
      <c r="I9898" s="107" t="s">
        <v>18370</v>
      </c>
    </row>
    <row r="9899" spans="8:9" ht="15" x14ac:dyDescent="0.25">
      <c r="H9899" s="107" t="s">
        <v>10557</v>
      </c>
      <c r="I9899" s="107" t="s">
        <v>18371</v>
      </c>
    </row>
    <row r="9900" spans="8:9" ht="15" x14ac:dyDescent="0.25">
      <c r="H9900" s="107" t="s">
        <v>10558</v>
      </c>
      <c r="I9900" s="107" t="s">
        <v>18372</v>
      </c>
    </row>
    <row r="9901" spans="8:9" ht="15" x14ac:dyDescent="0.25">
      <c r="H9901" s="107" t="s">
        <v>10559</v>
      </c>
      <c r="I9901" s="107" t="s">
        <v>18373</v>
      </c>
    </row>
    <row r="9902" spans="8:9" ht="15" x14ac:dyDescent="0.25">
      <c r="H9902" s="107" t="s">
        <v>10560</v>
      </c>
      <c r="I9902" s="107" t="s">
        <v>17673</v>
      </c>
    </row>
    <row r="9903" spans="8:9" ht="15" x14ac:dyDescent="0.25">
      <c r="H9903" s="107" t="s">
        <v>10561</v>
      </c>
      <c r="I9903" s="107" t="s">
        <v>18374</v>
      </c>
    </row>
    <row r="9904" spans="8:9" ht="15" x14ac:dyDescent="0.25">
      <c r="H9904" s="107" t="s">
        <v>10562</v>
      </c>
      <c r="I9904" s="107" t="s">
        <v>18375</v>
      </c>
    </row>
    <row r="9905" spans="8:9" ht="15" x14ac:dyDescent="0.25">
      <c r="H9905" s="107" t="s">
        <v>10563</v>
      </c>
      <c r="I9905" s="107" t="s">
        <v>18034</v>
      </c>
    </row>
    <row r="9906" spans="8:9" ht="15" x14ac:dyDescent="0.25">
      <c r="H9906" s="107" t="s">
        <v>10564</v>
      </c>
      <c r="I9906" s="107" t="s">
        <v>17976</v>
      </c>
    </row>
    <row r="9907" spans="8:9" ht="15" x14ac:dyDescent="0.25">
      <c r="H9907" s="107" t="s">
        <v>10565</v>
      </c>
      <c r="I9907" s="107" t="s">
        <v>17669</v>
      </c>
    </row>
    <row r="9908" spans="8:9" ht="15" x14ac:dyDescent="0.25">
      <c r="H9908" s="107" t="s">
        <v>10566</v>
      </c>
      <c r="I9908" s="107" t="s">
        <v>18376</v>
      </c>
    </row>
    <row r="9909" spans="8:9" ht="15" x14ac:dyDescent="0.25">
      <c r="H9909" s="107" t="s">
        <v>10567</v>
      </c>
      <c r="I9909" s="107" t="s">
        <v>17977</v>
      </c>
    </row>
    <row r="9910" spans="8:9" ht="15" x14ac:dyDescent="0.25">
      <c r="H9910" s="107" t="s">
        <v>10568</v>
      </c>
      <c r="I9910" s="107" t="s">
        <v>17978</v>
      </c>
    </row>
    <row r="9911" spans="8:9" ht="15" x14ac:dyDescent="0.25">
      <c r="H9911" s="107" t="s">
        <v>10569</v>
      </c>
      <c r="I9911" s="107" t="s">
        <v>18377</v>
      </c>
    </row>
    <row r="9912" spans="8:9" ht="15" x14ac:dyDescent="0.25">
      <c r="H9912" s="107" t="s">
        <v>10570</v>
      </c>
      <c r="I9912" s="107" t="s">
        <v>18378</v>
      </c>
    </row>
    <row r="9913" spans="8:9" ht="15" x14ac:dyDescent="0.25">
      <c r="H9913" s="107" t="s">
        <v>10571</v>
      </c>
      <c r="I9913" s="107" t="s">
        <v>18379</v>
      </c>
    </row>
    <row r="9914" spans="8:9" ht="15" x14ac:dyDescent="0.25">
      <c r="H9914" s="107" t="s">
        <v>10572</v>
      </c>
      <c r="I9914" s="107" t="s">
        <v>18380</v>
      </c>
    </row>
    <row r="9915" spans="8:9" ht="15" x14ac:dyDescent="0.25">
      <c r="H9915" s="107" t="s">
        <v>10573</v>
      </c>
      <c r="I9915" s="107" t="s">
        <v>18381</v>
      </c>
    </row>
    <row r="9916" spans="8:9" ht="15" x14ac:dyDescent="0.25">
      <c r="H9916" s="107" t="s">
        <v>10574</v>
      </c>
      <c r="I9916" s="107" t="s">
        <v>18382</v>
      </c>
    </row>
    <row r="9917" spans="8:9" ht="15" x14ac:dyDescent="0.25">
      <c r="H9917" s="107" t="s">
        <v>10575</v>
      </c>
      <c r="I9917" s="107" t="s">
        <v>18383</v>
      </c>
    </row>
    <row r="9918" spans="8:9" ht="15" x14ac:dyDescent="0.25">
      <c r="H9918" s="107" t="s">
        <v>10576</v>
      </c>
      <c r="I9918" s="107" t="s">
        <v>18384</v>
      </c>
    </row>
    <row r="9919" spans="8:9" ht="15" x14ac:dyDescent="0.25">
      <c r="H9919" s="107" t="s">
        <v>10577</v>
      </c>
      <c r="I9919" s="107" t="s">
        <v>18385</v>
      </c>
    </row>
    <row r="9920" spans="8:9" ht="15" x14ac:dyDescent="0.25">
      <c r="H9920" s="107" t="s">
        <v>10578</v>
      </c>
      <c r="I9920" s="107" t="s">
        <v>18386</v>
      </c>
    </row>
    <row r="9921" spans="8:9" ht="15" x14ac:dyDescent="0.25">
      <c r="H9921" s="107" t="s">
        <v>10579</v>
      </c>
      <c r="I9921" s="107" t="s">
        <v>17064</v>
      </c>
    </row>
    <row r="9922" spans="8:9" ht="15" x14ac:dyDescent="0.25">
      <c r="H9922" s="107" t="s">
        <v>10580</v>
      </c>
      <c r="I9922" s="107" t="s">
        <v>18387</v>
      </c>
    </row>
    <row r="9923" spans="8:9" ht="15" x14ac:dyDescent="0.25">
      <c r="H9923" s="107" t="s">
        <v>10581</v>
      </c>
      <c r="I9923" s="107" t="s">
        <v>18388</v>
      </c>
    </row>
    <row r="9924" spans="8:9" ht="15" x14ac:dyDescent="0.25">
      <c r="H9924" s="107" t="s">
        <v>10582</v>
      </c>
      <c r="I9924" s="107" t="s">
        <v>17291</v>
      </c>
    </row>
    <row r="9925" spans="8:9" ht="15" x14ac:dyDescent="0.25">
      <c r="H9925" s="107" t="s">
        <v>10583</v>
      </c>
      <c r="I9925" s="107" t="s">
        <v>18389</v>
      </c>
    </row>
    <row r="9926" spans="8:9" ht="15" x14ac:dyDescent="0.25">
      <c r="H9926" s="107" t="s">
        <v>10584</v>
      </c>
      <c r="I9926" s="107" t="s">
        <v>18390</v>
      </c>
    </row>
    <row r="9927" spans="8:9" ht="15" x14ac:dyDescent="0.25">
      <c r="H9927" s="107" t="s">
        <v>10585</v>
      </c>
      <c r="I9927" s="107" t="s">
        <v>16901</v>
      </c>
    </row>
    <row r="9928" spans="8:9" ht="15" x14ac:dyDescent="0.25">
      <c r="H9928" s="107" t="s">
        <v>10586</v>
      </c>
      <c r="I9928" s="107" t="s">
        <v>18391</v>
      </c>
    </row>
    <row r="9929" spans="8:9" ht="15" x14ac:dyDescent="0.25">
      <c r="H9929" s="107" t="s">
        <v>10587</v>
      </c>
      <c r="I9929" s="107" t="s">
        <v>18392</v>
      </c>
    </row>
    <row r="9930" spans="8:9" ht="15" x14ac:dyDescent="0.25">
      <c r="H9930" s="107" t="s">
        <v>10588</v>
      </c>
      <c r="I9930" s="107" t="s">
        <v>16918</v>
      </c>
    </row>
    <row r="9931" spans="8:9" ht="15" x14ac:dyDescent="0.25">
      <c r="H9931" s="107" t="s">
        <v>10589</v>
      </c>
      <c r="I9931" s="107" t="s">
        <v>17697</v>
      </c>
    </row>
    <row r="9932" spans="8:9" ht="15" x14ac:dyDescent="0.25">
      <c r="H9932" s="107" t="s">
        <v>10590</v>
      </c>
      <c r="I9932" s="107" t="s">
        <v>17696</v>
      </c>
    </row>
    <row r="9933" spans="8:9" ht="15" x14ac:dyDescent="0.25">
      <c r="H9933" s="107" t="s">
        <v>10591</v>
      </c>
      <c r="I9933" s="107" t="s">
        <v>16863</v>
      </c>
    </row>
    <row r="9934" spans="8:9" ht="15" x14ac:dyDescent="0.25">
      <c r="H9934" s="107" t="s">
        <v>10592</v>
      </c>
      <c r="I9934" s="107" t="s">
        <v>17308</v>
      </c>
    </row>
    <row r="9935" spans="8:9" ht="15" x14ac:dyDescent="0.25">
      <c r="H9935" s="107" t="s">
        <v>10593</v>
      </c>
      <c r="I9935" s="107" t="s">
        <v>18090</v>
      </c>
    </row>
    <row r="9936" spans="8:9" ht="15" x14ac:dyDescent="0.25">
      <c r="H9936" s="107" t="s">
        <v>10594</v>
      </c>
      <c r="I9936" s="107" t="s">
        <v>172</v>
      </c>
    </row>
    <row r="9937" spans="8:9" ht="15" x14ac:dyDescent="0.25">
      <c r="H9937" s="107" t="s">
        <v>10595</v>
      </c>
      <c r="I9937" s="107" t="s">
        <v>18393</v>
      </c>
    </row>
    <row r="9938" spans="8:9" ht="15" x14ac:dyDescent="0.25">
      <c r="H9938" s="107" t="s">
        <v>10596</v>
      </c>
      <c r="I9938" s="107" t="s">
        <v>17707</v>
      </c>
    </row>
    <row r="9939" spans="8:9" ht="15" x14ac:dyDescent="0.25">
      <c r="H9939" s="107" t="s">
        <v>10597</v>
      </c>
      <c r="I9939" s="107" t="s">
        <v>16939</v>
      </c>
    </row>
    <row r="9940" spans="8:9" ht="15" x14ac:dyDescent="0.25">
      <c r="H9940" s="107" t="s">
        <v>10598</v>
      </c>
      <c r="I9940" s="107" t="s">
        <v>17414</v>
      </c>
    </row>
    <row r="9941" spans="8:9" ht="15" x14ac:dyDescent="0.25">
      <c r="H9941" s="107" t="s">
        <v>10599</v>
      </c>
      <c r="I9941" s="107" t="s">
        <v>17708</v>
      </c>
    </row>
    <row r="9942" spans="8:9" ht="15" x14ac:dyDescent="0.25">
      <c r="H9942" s="107" t="s">
        <v>10600</v>
      </c>
      <c r="I9942" s="107" t="s">
        <v>18394</v>
      </c>
    </row>
    <row r="9943" spans="8:9" ht="15" x14ac:dyDescent="0.25">
      <c r="H9943" s="107" t="s">
        <v>10601</v>
      </c>
      <c r="I9943" s="107" t="s">
        <v>17224</v>
      </c>
    </row>
    <row r="9944" spans="8:9" ht="15" x14ac:dyDescent="0.25">
      <c r="H9944" s="107" t="s">
        <v>10602</v>
      </c>
      <c r="I9944" s="107" t="s">
        <v>17709</v>
      </c>
    </row>
    <row r="9945" spans="8:9" ht="15" x14ac:dyDescent="0.25">
      <c r="H9945" s="107" t="s">
        <v>10603</v>
      </c>
      <c r="I9945" s="107" t="s">
        <v>17164</v>
      </c>
    </row>
    <row r="9946" spans="8:9" ht="15" x14ac:dyDescent="0.25">
      <c r="H9946" s="107" t="s">
        <v>10604</v>
      </c>
      <c r="I9946" s="107" t="s">
        <v>17700</v>
      </c>
    </row>
    <row r="9947" spans="8:9" ht="15" x14ac:dyDescent="0.25">
      <c r="H9947" s="107" t="s">
        <v>10605</v>
      </c>
      <c r="I9947" s="107" t="s">
        <v>18395</v>
      </c>
    </row>
    <row r="9948" spans="8:9" ht="15" x14ac:dyDescent="0.25">
      <c r="H9948" s="107" t="s">
        <v>10606</v>
      </c>
      <c r="I9948" s="107" t="s">
        <v>18396</v>
      </c>
    </row>
    <row r="9949" spans="8:9" ht="15" x14ac:dyDescent="0.25">
      <c r="H9949" s="107" t="s">
        <v>10607</v>
      </c>
      <c r="I9949" s="107" t="s">
        <v>17801</v>
      </c>
    </row>
    <row r="9950" spans="8:9" ht="15" x14ac:dyDescent="0.25">
      <c r="H9950" s="107" t="s">
        <v>10608</v>
      </c>
      <c r="I9950" s="107" t="s">
        <v>17710</v>
      </c>
    </row>
    <row r="9951" spans="8:9" ht="15" x14ac:dyDescent="0.25">
      <c r="H9951" s="107" t="s">
        <v>10609</v>
      </c>
      <c r="I9951" s="107" t="s">
        <v>18397</v>
      </c>
    </row>
    <row r="9952" spans="8:9" ht="15" x14ac:dyDescent="0.25">
      <c r="H9952" s="107" t="s">
        <v>10610</v>
      </c>
      <c r="I9952" s="107" t="s">
        <v>18398</v>
      </c>
    </row>
    <row r="9953" spans="8:9" ht="15" x14ac:dyDescent="0.25">
      <c r="H9953" s="107" t="s">
        <v>10611</v>
      </c>
      <c r="I9953" s="107" t="s">
        <v>18399</v>
      </c>
    </row>
    <row r="9954" spans="8:9" ht="15" x14ac:dyDescent="0.25">
      <c r="H9954" s="107" t="s">
        <v>10612</v>
      </c>
      <c r="I9954" s="107" t="s">
        <v>18400</v>
      </c>
    </row>
    <row r="9955" spans="8:9" ht="15" x14ac:dyDescent="0.25">
      <c r="H9955" s="107" t="s">
        <v>10613</v>
      </c>
      <c r="I9955" s="107" t="s">
        <v>17704</v>
      </c>
    </row>
    <row r="9956" spans="8:9" ht="15" x14ac:dyDescent="0.25">
      <c r="H9956" s="107" t="s">
        <v>10614</v>
      </c>
      <c r="I9956" s="107" t="s">
        <v>18401</v>
      </c>
    </row>
    <row r="9957" spans="8:9" ht="15" x14ac:dyDescent="0.25">
      <c r="H9957" s="107" t="s">
        <v>10615</v>
      </c>
      <c r="I9957" s="107" t="s">
        <v>17698</v>
      </c>
    </row>
    <row r="9958" spans="8:9" ht="15" x14ac:dyDescent="0.25">
      <c r="H9958" s="107" t="s">
        <v>10616</v>
      </c>
      <c r="I9958" s="107" t="s">
        <v>16931</v>
      </c>
    </row>
    <row r="9959" spans="8:9" ht="15" x14ac:dyDescent="0.25">
      <c r="H9959" s="107" t="s">
        <v>10617</v>
      </c>
      <c r="I9959" s="107" t="s">
        <v>18402</v>
      </c>
    </row>
    <row r="9960" spans="8:9" ht="15" x14ac:dyDescent="0.25">
      <c r="H9960" s="107" t="s">
        <v>10618</v>
      </c>
      <c r="I9960" s="107" t="s">
        <v>18403</v>
      </c>
    </row>
    <row r="9961" spans="8:9" ht="15" x14ac:dyDescent="0.25">
      <c r="H9961" s="107" t="s">
        <v>10619</v>
      </c>
      <c r="I9961" s="107" t="s">
        <v>17724</v>
      </c>
    </row>
    <row r="9962" spans="8:9" ht="15" x14ac:dyDescent="0.25">
      <c r="H9962" s="107" t="s">
        <v>10620</v>
      </c>
      <c r="I9962" s="107" t="s">
        <v>188</v>
      </c>
    </row>
    <row r="9963" spans="8:9" ht="15" x14ac:dyDescent="0.25">
      <c r="H9963" s="107" t="s">
        <v>10621</v>
      </c>
      <c r="I9963" s="107" t="s">
        <v>18112</v>
      </c>
    </row>
    <row r="9964" spans="8:9" ht="15" x14ac:dyDescent="0.25">
      <c r="H9964" s="107" t="s">
        <v>10622</v>
      </c>
      <c r="I9964" s="107" t="s">
        <v>18404</v>
      </c>
    </row>
    <row r="9965" spans="8:9" ht="15" x14ac:dyDescent="0.25">
      <c r="H9965" s="107" t="s">
        <v>10623</v>
      </c>
      <c r="I9965" s="107" t="s">
        <v>18405</v>
      </c>
    </row>
    <row r="9966" spans="8:9" ht="15" x14ac:dyDescent="0.25">
      <c r="H9966" s="107" t="s">
        <v>10624</v>
      </c>
      <c r="I9966" s="107" t="s">
        <v>18406</v>
      </c>
    </row>
    <row r="9967" spans="8:9" ht="15" x14ac:dyDescent="0.25">
      <c r="H9967" s="107" t="s">
        <v>10625</v>
      </c>
      <c r="I9967" s="107" t="s">
        <v>16819</v>
      </c>
    </row>
    <row r="9968" spans="8:9" ht="15" x14ac:dyDescent="0.25">
      <c r="H9968" s="107" t="s">
        <v>10626</v>
      </c>
      <c r="I9968" s="107" t="s">
        <v>18407</v>
      </c>
    </row>
    <row r="9969" spans="8:9" ht="15" x14ac:dyDescent="0.25">
      <c r="H9969" s="107" t="s">
        <v>10627</v>
      </c>
      <c r="I9969" s="107" t="s">
        <v>18408</v>
      </c>
    </row>
    <row r="9970" spans="8:9" ht="15" x14ac:dyDescent="0.25">
      <c r="H9970" s="107" t="s">
        <v>10628</v>
      </c>
      <c r="I9970" s="107" t="s">
        <v>18409</v>
      </c>
    </row>
    <row r="9971" spans="8:9" ht="15" x14ac:dyDescent="0.25">
      <c r="H9971" s="107" t="s">
        <v>10629</v>
      </c>
      <c r="I9971" s="107" t="s">
        <v>16921</v>
      </c>
    </row>
    <row r="9972" spans="8:9" ht="15" x14ac:dyDescent="0.25">
      <c r="H9972" s="107" t="s">
        <v>10630</v>
      </c>
      <c r="I9972" s="107" t="s">
        <v>18410</v>
      </c>
    </row>
    <row r="9973" spans="8:9" ht="15" x14ac:dyDescent="0.25">
      <c r="H9973" s="107" t="s">
        <v>10631</v>
      </c>
      <c r="I9973" s="107" t="s">
        <v>18411</v>
      </c>
    </row>
    <row r="9974" spans="8:9" ht="15" x14ac:dyDescent="0.25">
      <c r="H9974" s="107" t="s">
        <v>10632</v>
      </c>
      <c r="I9974" s="107" t="s">
        <v>18412</v>
      </c>
    </row>
    <row r="9975" spans="8:9" ht="15" x14ac:dyDescent="0.25">
      <c r="H9975" s="107" t="s">
        <v>10633</v>
      </c>
      <c r="I9975" s="107" t="s">
        <v>18413</v>
      </c>
    </row>
    <row r="9976" spans="8:9" ht="15" x14ac:dyDescent="0.25">
      <c r="H9976" s="107" t="s">
        <v>10634</v>
      </c>
      <c r="I9976" s="107" t="s">
        <v>16820</v>
      </c>
    </row>
    <row r="9977" spans="8:9" ht="15" x14ac:dyDescent="0.25">
      <c r="H9977" s="107" t="s">
        <v>10635</v>
      </c>
      <c r="I9977" s="107" t="s">
        <v>18414</v>
      </c>
    </row>
    <row r="9978" spans="8:9" ht="15" x14ac:dyDescent="0.25">
      <c r="H9978" s="107" t="s">
        <v>10636</v>
      </c>
      <c r="I9978" s="107" t="s">
        <v>18415</v>
      </c>
    </row>
    <row r="9979" spans="8:9" ht="15" x14ac:dyDescent="0.25">
      <c r="H9979" s="107" t="s">
        <v>10637</v>
      </c>
      <c r="I9979" s="107" t="s">
        <v>17819</v>
      </c>
    </row>
    <row r="9980" spans="8:9" ht="15" x14ac:dyDescent="0.25">
      <c r="H9980" s="107" t="s">
        <v>10638</v>
      </c>
      <c r="I9980" s="107" t="s">
        <v>17820</v>
      </c>
    </row>
    <row r="9981" spans="8:9" ht="15" x14ac:dyDescent="0.25">
      <c r="H9981" s="107" t="s">
        <v>10639</v>
      </c>
      <c r="I9981" s="107" t="s">
        <v>18117</v>
      </c>
    </row>
    <row r="9982" spans="8:9" ht="15" x14ac:dyDescent="0.25">
      <c r="H9982" s="107" t="s">
        <v>10640</v>
      </c>
      <c r="I9982" s="107" t="s">
        <v>18114</v>
      </c>
    </row>
    <row r="9983" spans="8:9" ht="15" x14ac:dyDescent="0.25">
      <c r="H9983" s="107" t="s">
        <v>10641</v>
      </c>
      <c r="I9983" s="107" t="s">
        <v>178</v>
      </c>
    </row>
    <row r="9984" spans="8:9" ht="15" x14ac:dyDescent="0.25">
      <c r="H9984" s="107" t="s">
        <v>10642</v>
      </c>
      <c r="I9984" s="107" t="s">
        <v>18416</v>
      </c>
    </row>
    <row r="9985" spans="8:9" ht="15" x14ac:dyDescent="0.25">
      <c r="H9985" s="107" t="s">
        <v>10643</v>
      </c>
      <c r="I9985" s="107" t="s">
        <v>18417</v>
      </c>
    </row>
    <row r="9986" spans="8:9" ht="15" x14ac:dyDescent="0.25">
      <c r="H9986" s="107" t="s">
        <v>10644</v>
      </c>
      <c r="I9986" s="107" t="s">
        <v>18418</v>
      </c>
    </row>
    <row r="9987" spans="8:9" ht="15" x14ac:dyDescent="0.25">
      <c r="H9987" s="107" t="s">
        <v>10645</v>
      </c>
      <c r="I9987" s="107" t="s">
        <v>18419</v>
      </c>
    </row>
    <row r="9988" spans="8:9" ht="15" x14ac:dyDescent="0.25">
      <c r="H9988" s="107" t="s">
        <v>10646</v>
      </c>
      <c r="I9988" s="107" t="s">
        <v>18064</v>
      </c>
    </row>
    <row r="9989" spans="8:9" ht="15" x14ac:dyDescent="0.25">
      <c r="H9989" s="107" t="s">
        <v>10647</v>
      </c>
      <c r="I9989" s="107" t="s">
        <v>18420</v>
      </c>
    </row>
    <row r="9990" spans="8:9" ht="15" x14ac:dyDescent="0.25">
      <c r="H9990" s="107" t="s">
        <v>10648</v>
      </c>
      <c r="I9990" s="107" t="s">
        <v>18421</v>
      </c>
    </row>
    <row r="9991" spans="8:9" ht="15" x14ac:dyDescent="0.25">
      <c r="H9991" s="107" t="s">
        <v>10649</v>
      </c>
      <c r="I9991" s="107" t="s">
        <v>18422</v>
      </c>
    </row>
    <row r="9992" spans="8:9" ht="15" x14ac:dyDescent="0.25">
      <c r="H9992" s="107" t="s">
        <v>10650</v>
      </c>
      <c r="I9992" s="107" t="s">
        <v>18423</v>
      </c>
    </row>
    <row r="9993" spans="8:9" ht="15" x14ac:dyDescent="0.25">
      <c r="H9993" s="107" t="s">
        <v>10651</v>
      </c>
      <c r="I9993" s="107" t="s">
        <v>18424</v>
      </c>
    </row>
    <row r="9994" spans="8:9" ht="15" x14ac:dyDescent="0.25">
      <c r="H9994" s="107" t="s">
        <v>10652</v>
      </c>
      <c r="I9994" s="107" t="s">
        <v>18425</v>
      </c>
    </row>
    <row r="9995" spans="8:9" ht="15" x14ac:dyDescent="0.25">
      <c r="H9995" s="107" t="s">
        <v>10653</v>
      </c>
      <c r="I9995" s="107" t="s">
        <v>18426</v>
      </c>
    </row>
    <row r="9996" spans="8:9" ht="15" x14ac:dyDescent="0.25">
      <c r="H9996" s="107" t="s">
        <v>10654</v>
      </c>
      <c r="I9996" s="107" t="s">
        <v>18427</v>
      </c>
    </row>
    <row r="9997" spans="8:9" ht="15" x14ac:dyDescent="0.25">
      <c r="H9997" s="107" t="s">
        <v>10655</v>
      </c>
      <c r="I9997" s="107" t="s">
        <v>18428</v>
      </c>
    </row>
    <row r="9998" spans="8:9" ht="15" x14ac:dyDescent="0.25">
      <c r="H9998" s="107" t="s">
        <v>10656</v>
      </c>
      <c r="I9998" s="107" t="s">
        <v>18429</v>
      </c>
    </row>
    <row r="9999" spans="8:9" ht="15" x14ac:dyDescent="0.25">
      <c r="H9999" s="107" t="s">
        <v>10657</v>
      </c>
      <c r="I9999" s="107" t="s">
        <v>18430</v>
      </c>
    </row>
    <row r="10000" spans="8:9" ht="15" x14ac:dyDescent="0.25">
      <c r="H10000" s="107" t="s">
        <v>10658</v>
      </c>
      <c r="I10000" s="107" t="s">
        <v>18431</v>
      </c>
    </row>
    <row r="10001" spans="8:9" ht="15" x14ac:dyDescent="0.25">
      <c r="H10001" s="107" t="s">
        <v>10659</v>
      </c>
      <c r="I10001" s="107" t="s">
        <v>18432</v>
      </c>
    </row>
    <row r="10002" spans="8:9" ht="15" x14ac:dyDescent="0.25">
      <c r="H10002" s="107" t="s">
        <v>10660</v>
      </c>
      <c r="I10002" s="107" t="s">
        <v>18433</v>
      </c>
    </row>
    <row r="10003" spans="8:9" ht="15" x14ac:dyDescent="0.25">
      <c r="H10003" s="107" t="s">
        <v>10661</v>
      </c>
      <c r="I10003" s="107" t="s">
        <v>18434</v>
      </c>
    </row>
    <row r="10004" spans="8:9" ht="15" x14ac:dyDescent="0.25">
      <c r="H10004" s="107" t="s">
        <v>10662</v>
      </c>
      <c r="I10004" s="107" t="s">
        <v>18435</v>
      </c>
    </row>
    <row r="10005" spans="8:9" ht="15" x14ac:dyDescent="0.25">
      <c r="H10005" s="107" t="s">
        <v>10663</v>
      </c>
      <c r="I10005" s="107" t="s">
        <v>18436</v>
      </c>
    </row>
    <row r="10006" spans="8:9" ht="15" x14ac:dyDescent="0.25">
      <c r="H10006" s="107" t="s">
        <v>10664</v>
      </c>
      <c r="I10006" s="107" t="s">
        <v>18218</v>
      </c>
    </row>
    <row r="10007" spans="8:9" ht="15" x14ac:dyDescent="0.25">
      <c r="H10007" s="107" t="s">
        <v>10665</v>
      </c>
      <c r="I10007" s="107" t="s">
        <v>187</v>
      </c>
    </row>
    <row r="10008" spans="8:9" ht="15" x14ac:dyDescent="0.25">
      <c r="H10008" s="107" t="s">
        <v>10666</v>
      </c>
      <c r="I10008" s="107" t="s">
        <v>18116</v>
      </c>
    </row>
    <row r="10009" spans="8:9" ht="15" x14ac:dyDescent="0.25">
      <c r="H10009" s="107" t="s">
        <v>10667</v>
      </c>
      <c r="I10009" s="107" t="s">
        <v>18437</v>
      </c>
    </row>
    <row r="10010" spans="8:9" ht="15" x14ac:dyDescent="0.25">
      <c r="H10010" s="107" t="s">
        <v>10668</v>
      </c>
      <c r="I10010" s="107" t="s">
        <v>18438</v>
      </c>
    </row>
    <row r="10011" spans="8:9" ht="15" x14ac:dyDescent="0.25">
      <c r="H10011" s="107" t="s">
        <v>10669</v>
      </c>
      <c r="I10011" s="107" t="s">
        <v>18439</v>
      </c>
    </row>
    <row r="10012" spans="8:9" ht="15" x14ac:dyDescent="0.25">
      <c r="H10012" s="107" t="s">
        <v>10670</v>
      </c>
      <c r="I10012" s="107" t="s">
        <v>16836</v>
      </c>
    </row>
    <row r="10013" spans="8:9" ht="15" x14ac:dyDescent="0.25">
      <c r="H10013" s="107" t="s">
        <v>10671</v>
      </c>
      <c r="I10013" s="107" t="s">
        <v>18220</v>
      </c>
    </row>
    <row r="10014" spans="8:9" ht="15" x14ac:dyDescent="0.25">
      <c r="H10014" s="107" t="s">
        <v>10672</v>
      </c>
      <c r="I10014" s="107" t="s">
        <v>183</v>
      </c>
    </row>
    <row r="10015" spans="8:9" ht="15" x14ac:dyDescent="0.25">
      <c r="H10015" s="107" t="s">
        <v>10673</v>
      </c>
      <c r="I10015" s="107" t="s">
        <v>18440</v>
      </c>
    </row>
    <row r="10016" spans="8:9" ht="15" x14ac:dyDescent="0.25">
      <c r="H10016" s="107" t="s">
        <v>10674</v>
      </c>
      <c r="I10016" s="107" t="s">
        <v>186</v>
      </c>
    </row>
    <row r="10017" spans="8:9" ht="15" x14ac:dyDescent="0.25">
      <c r="H10017" s="107" t="s">
        <v>10675</v>
      </c>
      <c r="I10017" s="107" t="s">
        <v>162</v>
      </c>
    </row>
    <row r="10018" spans="8:9" ht="15" x14ac:dyDescent="0.25">
      <c r="H10018" s="107" t="s">
        <v>10676</v>
      </c>
      <c r="I10018" s="107" t="s">
        <v>17230</v>
      </c>
    </row>
    <row r="10019" spans="8:9" ht="15" x14ac:dyDescent="0.25">
      <c r="H10019" s="107" t="s">
        <v>10677</v>
      </c>
      <c r="I10019" s="107" t="s">
        <v>16933</v>
      </c>
    </row>
    <row r="10020" spans="8:9" ht="15" x14ac:dyDescent="0.25">
      <c r="H10020" s="107" t="s">
        <v>10678</v>
      </c>
      <c r="I10020" s="107" t="s">
        <v>18441</v>
      </c>
    </row>
    <row r="10021" spans="8:9" ht="15" x14ac:dyDescent="0.25">
      <c r="H10021" s="107" t="s">
        <v>10679</v>
      </c>
      <c r="I10021" s="107" t="s">
        <v>16861</v>
      </c>
    </row>
    <row r="10022" spans="8:9" ht="15" x14ac:dyDescent="0.25">
      <c r="H10022" s="107" t="s">
        <v>10680</v>
      </c>
      <c r="I10022" s="107" t="s">
        <v>17313</v>
      </c>
    </row>
    <row r="10023" spans="8:9" ht="15" x14ac:dyDescent="0.25">
      <c r="H10023" s="107" t="s">
        <v>10681</v>
      </c>
      <c r="I10023" s="107" t="s">
        <v>18442</v>
      </c>
    </row>
    <row r="10024" spans="8:9" ht="15" x14ac:dyDescent="0.25">
      <c r="H10024" s="107" t="s">
        <v>10682</v>
      </c>
      <c r="I10024" s="107" t="s">
        <v>18443</v>
      </c>
    </row>
    <row r="10025" spans="8:9" ht="15" x14ac:dyDescent="0.25">
      <c r="H10025" s="107" t="s">
        <v>10683</v>
      </c>
      <c r="I10025" s="107" t="s">
        <v>16857</v>
      </c>
    </row>
    <row r="10026" spans="8:9" ht="15" x14ac:dyDescent="0.25">
      <c r="H10026" s="107" t="s">
        <v>10684</v>
      </c>
      <c r="I10026" s="107" t="s">
        <v>17228</v>
      </c>
    </row>
    <row r="10027" spans="8:9" ht="15" x14ac:dyDescent="0.25">
      <c r="H10027" s="107" t="s">
        <v>10685</v>
      </c>
      <c r="I10027" s="107" t="s">
        <v>18444</v>
      </c>
    </row>
    <row r="10028" spans="8:9" ht="15" x14ac:dyDescent="0.25">
      <c r="H10028" s="107" t="s">
        <v>10686</v>
      </c>
      <c r="I10028" s="107" t="s">
        <v>17643</v>
      </c>
    </row>
    <row r="10029" spans="8:9" ht="15" x14ac:dyDescent="0.25">
      <c r="H10029" s="107" t="s">
        <v>10687</v>
      </c>
      <c r="I10029" s="107" t="s">
        <v>18445</v>
      </c>
    </row>
    <row r="10030" spans="8:9" ht="15" x14ac:dyDescent="0.25">
      <c r="H10030" s="107" t="s">
        <v>10688</v>
      </c>
      <c r="I10030" s="107" t="s">
        <v>18446</v>
      </c>
    </row>
    <row r="10031" spans="8:9" ht="15" x14ac:dyDescent="0.25">
      <c r="H10031" s="107" t="s">
        <v>10689</v>
      </c>
      <c r="I10031" s="107" t="s">
        <v>17639</v>
      </c>
    </row>
    <row r="10032" spans="8:9" ht="15" x14ac:dyDescent="0.25">
      <c r="H10032" s="107" t="s">
        <v>10690</v>
      </c>
      <c r="I10032" s="107" t="s">
        <v>18447</v>
      </c>
    </row>
    <row r="10033" spans="8:9" ht="15" x14ac:dyDescent="0.25">
      <c r="H10033" s="107" t="s">
        <v>10691</v>
      </c>
      <c r="I10033" s="107" t="s">
        <v>16898</v>
      </c>
    </row>
    <row r="10034" spans="8:9" ht="15" x14ac:dyDescent="0.25">
      <c r="H10034" s="107" t="s">
        <v>10692</v>
      </c>
      <c r="I10034" s="107" t="s">
        <v>18448</v>
      </c>
    </row>
    <row r="10035" spans="8:9" ht="15" x14ac:dyDescent="0.25">
      <c r="H10035" s="107" t="s">
        <v>10693</v>
      </c>
      <c r="I10035" s="107" t="s">
        <v>17081</v>
      </c>
    </row>
    <row r="10036" spans="8:9" ht="15" x14ac:dyDescent="0.25">
      <c r="H10036" s="107" t="s">
        <v>10694</v>
      </c>
      <c r="I10036" s="107" t="s">
        <v>16902</v>
      </c>
    </row>
    <row r="10037" spans="8:9" ht="15" x14ac:dyDescent="0.25">
      <c r="H10037" s="107" t="s">
        <v>10695</v>
      </c>
      <c r="I10037" s="107" t="s">
        <v>18449</v>
      </c>
    </row>
    <row r="10038" spans="8:9" ht="15" x14ac:dyDescent="0.25">
      <c r="H10038" s="107" t="s">
        <v>10696</v>
      </c>
      <c r="I10038" s="107" t="s">
        <v>18450</v>
      </c>
    </row>
    <row r="10039" spans="8:9" ht="15" x14ac:dyDescent="0.25">
      <c r="H10039" s="107" t="s">
        <v>10697</v>
      </c>
      <c r="I10039" s="107" t="s">
        <v>18451</v>
      </c>
    </row>
    <row r="10040" spans="8:9" ht="15" x14ac:dyDescent="0.25">
      <c r="H10040" s="107" t="s">
        <v>10698</v>
      </c>
      <c r="I10040" s="107" t="s">
        <v>18452</v>
      </c>
    </row>
    <row r="10041" spans="8:9" ht="15" x14ac:dyDescent="0.25">
      <c r="H10041" s="107" t="s">
        <v>10699</v>
      </c>
      <c r="I10041" s="107" t="s">
        <v>18453</v>
      </c>
    </row>
    <row r="10042" spans="8:9" ht="15" x14ac:dyDescent="0.25">
      <c r="H10042" s="107" t="s">
        <v>10700</v>
      </c>
      <c r="I10042" s="107" t="s">
        <v>17315</v>
      </c>
    </row>
    <row r="10043" spans="8:9" ht="15" x14ac:dyDescent="0.25">
      <c r="H10043" s="107" t="s">
        <v>10701</v>
      </c>
      <c r="I10043" s="107" t="s">
        <v>16950</v>
      </c>
    </row>
    <row r="10044" spans="8:9" ht="15" x14ac:dyDescent="0.25">
      <c r="H10044" s="107" t="s">
        <v>10702</v>
      </c>
      <c r="I10044" s="107" t="s">
        <v>17239</v>
      </c>
    </row>
    <row r="10045" spans="8:9" ht="15" x14ac:dyDescent="0.25">
      <c r="H10045" s="107" t="s">
        <v>10703</v>
      </c>
      <c r="I10045" s="107" t="s">
        <v>16951</v>
      </c>
    </row>
    <row r="10046" spans="8:9" ht="15" x14ac:dyDescent="0.25">
      <c r="H10046" s="107" t="s">
        <v>10704</v>
      </c>
      <c r="I10046" s="107" t="s">
        <v>17041</v>
      </c>
    </row>
    <row r="10047" spans="8:9" ht="15" x14ac:dyDescent="0.25">
      <c r="H10047" s="107" t="s">
        <v>10705</v>
      </c>
      <c r="I10047" s="107" t="s">
        <v>17360</v>
      </c>
    </row>
    <row r="10048" spans="8:9" ht="15" x14ac:dyDescent="0.25">
      <c r="H10048" s="107" t="s">
        <v>10706</v>
      </c>
      <c r="I10048" s="107" t="s">
        <v>16867</v>
      </c>
    </row>
    <row r="10049" spans="8:9" ht="15" x14ac:dyDescent="0.25">
      <c r="H10049" s="107" t="s">
        <v>10707</v>
      </c>
      <c r="I10049" s="107" t="s">
        <v>17633</v>
      </c>
    </row>
    <row r="10050" spans="8:9" ht="15" x14ac:dyDescent="0.25">
      <c r="H10050" s="107" t="s">
        <v>10708</v>
      </c>
      <c r="I10050" s="107" t="s">
        <v>17163</v>
      </c>
    </row>
    <row r="10051" spans="8:9" ht="15" x14ac:dyDescent="0.25">
      <c r="H10051" s="107" t="s">
        <v>10709</v>
      </c>
      <c r="I10051" s="107" t="s">
        <v>182</v>
      </c>
    </row>
    <row r="10052" spans="8:9" ht="15" x14ac:dyDescent="0.25">
      <c r="H10052" s="107" t="s">
        <v>10710</v>
      </c>
      <c r="I10052" s="107" t="s">
        <v>16896</v>
      </c>
    </row>
    <row r="10053" spans="8:9" ht="15" x14ac:dyDescent="0.25">
      <c r="H10053" s="107" t="s">
        <v>10711</v>
      </c>
      <c r="I10053" s="107" t="s">
        <v>18454</v>
      </c>
    </row>
    <row r="10054" spans="8:9" ht="15" x14ac:dyDescent="0.25">
      <c r="H10054" s="107" t="s">
        <v>10712</v>
      </c>
      <c r="I10054" s="107" t="s">
        <v>17658</v>
      </c>
    </row>
    <row r="10055" spans="8:9" ht="15" x14ac:dyDescent="0.25">
      <c r="H10055" s="107" t="s">
        <v>10713</v>
      </c>
      <c r="I10055" s="107" t="s">
        <v>18455</v>
      </c>
    </row>
    <row r="10056" spans="8:9" ht="15" x14ac:dyDescent="0.25">
      <c r="H10056" s="107" t="s">
        <v>10714</v>
      </c>
      <c r="I10056" s="107" t="s">
        <v>16777</v>
      </c>
    </row>
    <row r="10057" spans="8:9" ht="15" x14ac:dyDescent="0.25">
      <c r="H10057" s="107" t="s">
        <v>10715</v>
      </c>
      <c r="I10057" s="107" t="s">
        <v>17191</v>
      </c>
    </row>
    <row r="10058" spans="8:9" ht="15" x14ac:dyDescent="0.25">
      <c r="H10058" s="107" t="s">
        <v>10716</v>
      </c>
      <c r="I10058" s="107" t="s">
        <v>18456</v>
      </c>
    </row>
    <row r="10059" spans="8:9" ht="15" x14ac:dyDescent="0.25">
      <c r="H10059" s="107" t="s">
        <v>10717</v>
      </c>
      <c r="I10059" s="107" t="s">
        <v>18457</v>
      </c>
    </row>
    <row r="10060" spans="8:9" ht="15" x14ac:dyDescent="0.25">
      <c r="H10060" s="107" t="s">
        <v>10718</v>
      </c>
      <c r="I10060" s="107" t="s">
        <v>16779</v>
      </c>
    </row>
    <row r="10061" spans="8:9" ht="15" x14ac:dyDescent="0.25">
      <c r="H10061" s="107" t="s">
        <v>10719</v>
      </c>
      <c r="I10061" s="107" t="s">
        <v>18458</v>
      </c>
    </row>
    <row r="10062" spans="8:9" ht="15" x14ac:dyDescent="0.25">
      <c r="H10062" s="107" t="s">
        <v>10720</v>
      </c>
      <c r="I10062" s="107" t="s">
        <v>16803</v>
      </c>
    </row>
    <row r="10063" spans="8:9" ht="15" x14ac:dyDescent="0.25">
      <c r="H10063" s="107" t="s">
        <v>10721</v>
      </c>
      <c r="I10063" s="107" t="s">
        <v>16796</v>
      </c>
    </row>
    <row r="10064" spans="8:9" ht="15" x14ac:dyDescent="0.25">
      <c r="H10064" s="107" t="s">
        <v>10722</v>
      </c>
      <c r="I10064" s="107" t="s">
        <v>16838</v>
      </c>
    </row>
    <row r="10065" spans="8:9" ht="15" x14ac:dyDescent="0.25">
      <c r="H10065" s="107" t="s">
        <v>10723</v>
      </c>
      <c r="I10065" s="107" t="s">
        <v>167</v>
      </c>
    </row>
    <row r="10066" spans="8:9" ht="15" x14ac:dyDescent="0.25">
      <c r="H10066" s="107" t="s">
        <v>10724</v>
      </c>
      <c r="I10066" s="107" t="s">
        <v>16781</v>
      </c>
    </row>
    <row r="10067" spans="8:9" ht="15" x14ac:dyDescent="0.25">
      <c r="H10067" s="107" t="s">
        <v>10725</v>
      </c>
      <c r="I10067" s="107" t="s">
        <v>17998</v>
      </c>
    </row>
    <row r="10068" spans="8:9" ht="15" x14ac:dyDescent="0.25">
      <c r="H10068" s="107" t="s">
        <v>10726</v>
      </c>
      <c r="I10068" s="107" t="s">
        <v>16784</v>
      </c>
    </row>
    <row r="10069" spans="8:9" ht="15" x14ac:dyDescent="0.25">
      <c r="H10069" s="107" t="s">
        <v>10727</v>
      </c>
      <c r="I10069" s="107" t="s">
        <v>16805</v>
      </c>
    </row>
    <row r="10070" spans="8:9" ht="15" x14ac:dyDescent="0.25">
      <c r="H10070" s="107" t="s">
        <v>10728</v>
      </c>
      <c r="I10070" s="107" t="s">
        <v>17622</v>
      </c>
    </row>
    <row r="10071" spans="8:9" ht="15" x14ac:dyDescent="0.25">
      <c r="H10071" s="107" t="s">
        <v>10729</v>
      </c>
      <c r="I10071" s="107" t="s">
        <v>18459</v>
      </c>
    </row>
    <row r="10072" spans="8:9" ht="15" x14ac:dyDescent="0.25">
      <c r="H10072" s="107" t="s">
        <v>10730</v>
      </c>
      <c r="I10072" s="107" t="s">
        <v>16807</v>
      </c>
    </row>
    <row r="10073" spans="8:9" ht="15" x14ac:dyDescent="0.25">
      <c r="H10073" s="107" t="s">
        <v>10731</v>
      </c>
      <c r="I10073" s="107" t="s">
        <v>18460</v>
      </c>
    </row>
    <row r="10074" spans="8:9" ht="15" x14ac:dyDescent="0.25">
      <c r="H10074" s="107" t="s">
        <v>10732</v>
      </c>
      <c r="I10074" s="107" t="s">
        <v>16792</v>
      </c>
    </row>
    <row r="10075" spans="8:9" ht="15" x14ac:dyDescent="0.25">
      <c r="H10075" s="107" t="s">
        <v>10733</v>
      </c>
      <c r="I10075" s="107" t="s">
        <v>17887</v>
      </c>
    </row>
    <row r="10076" spans="8:9" ht="15" x14ac:dyDescent="0.25">
      <c r="H10076" s="107" t="s">
        <v>10734</v>
      </c>
      <c r="I10076" s="107" t="s">
        <v>16862</v>
      </c>
    </row>
    <row r="10077" spans="8:9" ht="15" x14ac:dyDescent="0.25">
      <c r="H10077" s="107" t="s">
        <v>10735</v>
      </c>
      <c r="I10077" s="107" t="s">
        <v>16786</v>
      </c>
    </row>
    <row r="10078" spans="8:9" ht="15" x14ac:dyDescent="0.25">
      <c r="H10078" s="107" t="s">
        <v>10736</v>
      </c>
      <c r="I10078" s="107" t="s">
        <v>18461</v>
      </c>
    </row>
    <row r="10079" spans="8:9" ht="15" x14ac:dyDescent="0.25">
      <c r="H10079" s="107" t="s">
        <v>10737</v>
      </c>
      <c r="I10079" s="107" t="s">
        <v>177</v>
      </c>
    </row>
    <row r="10080" spans="8:9" ht="15" x14ac:dyDescent="0.25">
      <c r="H10080" s="107" t="s">
        <v>10738</v>
      </c>
      <c r="I10080" s="107" t="s">
        <v>16782</v>
      </c>
    </row>
    <row r="10081" spans="8:9" ht="15" x14ac:dyDescent="0.25">
      <c r="H10081" s="107" t="s">
        <v>10739</v>
      </c>
      <c r="I10081" s="107" t="s">
        <v>17056</v>
      </c>
    </row>
    <row r="10082" spans="8:9" ht="15" x14ac:dyDescent="0.25">
      <c r="H10082" s="107" t="s">
        <v>10740</v>
      </c>
      <c r="I10082" s="107" t="s">
        <v>18462</v>
      </c>
    </row>
    <row r="10083" spans="8:9" ht="15" x14ac:dyDescent="0.25">
      <c r="H10083" s="107" t="s">
        <v>10741</v>
      </c>
      <c r="I10083" s="107" t="s">
        <v>18463</v>
      </c>
    </row>
    <row r="10084" spans="8:9" ht="15" x14ac:dyDescent="0.25">
      <c r="H10084" s="107" t="s">
        <v>10742</v>
      </c>
      <c r="I10084" s="107" t="s">
        <v>18464</v>
      </c>
    </row>
    <row r="10085" spans="8:9" ht="15" x14ac:dyDescent="0.25">
      <c r="H10085" s="107" t="s">
        <v>10743</v>
      </c>
      <c r="I10085" s="107" t="s">
        <v>18465</v>
      </c>
    </row>
    <row r="10086" spans="8:9" ht="15" x14ac:dyDescent="0.25">
      <c r="H10086" s="107" t="s">
        <v>10744</v>
      </c>
      <c r="I10086" s="107" t="s">
        <v>18466</v>
      </c>
    </row>
    <row r="10087" spans="8:9" ht="15" x14ac:dyDescent="0.25">
      <c r="H10087" s="107" t="s">
        <v>10745</v>
      </c>
      <c r="I10087" s="107" t="s">
        <v>18467</v>
      </c>
    </row>
    <row r="10088" spans="8:9" ht="15" x14ac:dyDescent="0.25">
      <c r="H10088" s="107" t="s">
        <v>10746</v>
      </c>
      <c r="I10088" s="107" t="s">
        <v>18468</v>
      </c>
    </row>
    <row r="10089" spans="8:9" ht="15" x14ac:dyDescent="0.25">
      <c r="H10089" s="107" t="s">
        <v>10747</v>
      </c>
      <c r="I10089" s="107" t="s">
        <v>16794</v>
      </c>
    </row>
    <row r="10090" spans="8:9" ht="15" x14ac:dyDescent="0.25">
      <c r="H10090" s="107" t="s">
        <v>10748</v>
      </c>
      <c r="I10090" s="107" t="s">
        <v>18469</v>
      </c>
    </row>
    <row r="10091" spans="8:9" ht="15" x14ac:dyDescent="0.25">
      <c r="H10091" s="107" t="s">
        <v>10749</v>
      </c>
      <c r="I10091" s="107" t="s">
        <v>18470</v>
      </c>
    </row>
    <row r="10092" spans="8:9" ht="15" x14ac:dyDescent="0.25">
      <c r="H10092" s="107" t="s">
        <v>10750</v>
      </c>
      <c r="I10092" s="107" t="s">
        <v>18471</v>
      </c>
    </row>
    <row r="10093" spans="8:9" ht="15" x14ac:dyDescent="0.25">
      <c r="H10093" s="107" t="s">
        <v>10751</v>
      </c>
      <c r="I10093" s="107" t="s">
        <v>18472</v>
      </c>
    </row>
    <row r="10094" spans="8:9" ht="15" x14ac:dyDescent="0.25">
      <c r="H10094" s="107" t="s">
        <v>10752</v>
      </c>
      <c r="I10094" s="107" t="s">
        <v>18473</v>
      </c>
    </row>
    <row r="10095" spans="8:9" ht="15" x14ac:dyDescent="0.25">
      <c r="H10095" s="107" t="s">
        <v>10753</v>
      </c>
      <c r="I10095" s="107" t="s">
        <v>18474</v>
      </c>
    </row>
    <row r="10096" spans="8:9" ht="15" x14ac:dyDescent="0.25">
      <c r="H10096" s="107" t="s">
        <v>10754</v>
      </c>
      <c r="I10096" s="107" t="s">
        <v>18475</v>
      </c>
    </row>
    <row r="10097" spans="8:9" ht="15" x14ac:dyDescent="0.25">
      <c r="H10097" s="107" t="s">
        <v>10755</v>
      </c>
      <c r="I10097" s="107" t="s">
        <v>18476</v>
      </c>
    </row>
    <row r="10098" spans="8:9" ht="15" x14ac:dyDescent="0.25">
      <c r="H10098" s="107" t="s">
        <v>10756</v>
      </c>
      <c r="I10098" s="107" t="s">
        <v>17165</v>
      </c>
    </row>
    <row r="10099" spans="8:9" ht="15" x14ac:dyDescent="0.25">
      <c r="H10099" s="107" t="s">
        <v>10757</v>
      </c>
      <c r="I10099" s="107" t="s">
        <v>17586</v>
      </c>
    </row>
    <row r="10100" spans="8:9" ht="15" x14ac:dyDescent="0.25">
      <c r="H10100" s="107" t="s">
        <v>10758</v>
      </c>
      <c r="I10100" s="107" t="s">
        <v>17580</v>
      </c>
    </row>
    <row r="10101" spans="8:9" ht="15" x14ac:dyDescent="0.25">
      <c r="H10101" s="107" t="s">
        <v>10759</v>
      </c>
      <c r="I10101" s="107" t="s">
        <v>18010</v>
      </c>
    </row>
    <row r="10102" spans="8:9" ht="15" x14ac:dyDescent="0.25">
      <c r="H10102" s="107" t="s">
        <v>10760</v>
      </c>
      <c r="I10102" s="107" t="s">
        <v>17380</v>
      </c>
    </row>
    <row r="10103" spans="8:9" ht="15" x14ac:dyDescent="0.25">
      <c r="H10103" s="107" t="s">
        <v>10761</v>
      </c>
      <c r="I10103" s="107" t="s">
        <v>18477</v>
      </c>
    </row>
    <row r="10104" spans="8:9" ht="15" x14ac:dyDescent="0.25">
      <c r="H10104" s="107" t="s">
        <v>10762</v>
      </c>
      <c r="I10104" s="107" t="s">
        <v>17256</v>
      </c>
    </row>
    <row r="10105" spans="8:9" ht="15" x14ac:dyDescent="0.25">
      <c r="H10105" s="107" t="s">
        <v>10763</v>
      </c>
      <c r="I10105" s="107" t="s">
        <v>17585</v>
      </c>
    </row>
    <row r="10106" spans="8:9" ht="15" x14ac:dyDescent="0.25">
      <c r="H10106" s="107" t="s">
        <v>10764</v>
      </c>
      <c r="I10106" s="107" t="s">
        <v>17334</v>
      </c>
    </row>
    <row r="10107" spans="8:9" ht="15" x14ac:dyDescent="0.25">
      <c r="H10107" s="107" t="s">
        <v>10765</v>
      </c>
      <c r="I10107" s="107" t="s">
        <v>17587</v>
      </c>
    </row>
    <row r="10108" spans="8:9" ht="15" x14ac:dyDescent="0.25">
      <c r="H10108" s="107" t="s">
        <v>10766</v>
      </c>
      <c r="I10108" s="107" t="s">
        <v>18478</v>
      </c>
    </row>
    <row r="10109" spans="8:9" ht="15" x14ac:dyDescent="0.25">
      <c r="H10109" s="107" t="s">
        <v>10767</v>
      </c>
      <c r="I10109" s="107" t="s">
        <v>17588</v>
      </c>
    </row>
    <row r="10110" spans="8:9" ht="15" x14ac:dyDescent="0.25">
      <c r="H10110" s="107" t="s">
        <v>10768</v>
      </c>
      <c r="I10110" s="107" t="s">
        <v>169</v>
      </c>
    </row>
    <row r="10111" spans="8:9" ht="15" x14ac:dyDescent="0.25">
      <c r="H10111" s="107" t="s">
        <v>10769</v>
      </c>
      <c r="I10111" s="107" t="s">
        <v>17579</v>
      </c>
    </row>
    <row r="10112" spans="8:9" ht="15" x14ac:dyDescent="0.25">
      <c r="H10112" s="107" t="s">
        <v>10770</v>
      </c>
      <c r="I10112" s="107" t="s">
        <v>18479</v>
      </c>
    </row>
    <row r="10113" spans="8:9" ht="15" x14ac:dyDescent="0.25">
      <c r="H10113" s="107" t="s">
        <v>10771</v>
      </c>
      <c r="I10113" s="107" t="s">
        <v>18480</v>
      </c>
    </row>
    <row r="10114" spans="8:9" ht="15" x14ac:dyDescent="0.25">
      <c r="H10114" s="107" t="s">
        <v>10772</v>
      </c>
      <c r="I10114" s="107" t="s">
        <v>17369</v>
      </c>
    </row>
    <row r="10115" spans="8:9" ht="15" x14ac:dyDescent="0.25">
      <c r="H10115" s="107" t="s">
        <v>10773</v>
      </c>
      <c r="I10115" s="107" t="s">
        <v>17593</v>
      </c>
    </row>
    <row r="10116" spans="8:9" ht="15" x14ac:dyDescent="0.25">
      <c r="H10116" s="107" t="s">
        <v>10774</v>
      </c>
      <c r="I10116" s="107" t="s">
        <v>18012</v>
      </c>
    </row>
    <row r="10117" spans="8:9" ht="15" x14ac:dyDescent="0.25">
      <c r="H10117" s="107" t="s">
        <v>10775</v>
      </c>
      <c r="I10117" s="107" t="s">
        <v>17592</v>
      </c>
    </row>
    <row r="10118" spans="8:9" ht="15" x14ac:dyDescent="0.25">
      <c r="H10118" s="107" t="s">
        <v>10776</v>
      </c>
      <c r="I10118" s="107" t="s">
        <v>17595</v>
      </c>
    </row>
    <row r="10119" spans="8:9" ht="15" x14ac:dyDescent="0.25">
      <c r="H10119" s="107" t="s">
        <v>10777</v>
      </c>
      <c r="I10119" s="107" t="s">
        <v>17594</v>
      </c>
    </row>
    <row r="10120" spans="8:9" ht="15" x14ac:dyDescent="0.25">
      <c r="H10120" s="107" t="s">
        <v>10778</v>
      </c>
      <c r="I10120" s="107" t="s">
        <v>17591</v>
      </c>
    </row>
    <row r="10121" spans="8:9" ht="15" x14ac:dyDescent="0.25">
      <c r="H10121" s="107" t="s">
        <v>10779</v>
      </c>
      <c r="I10121" s="107" t="s">
        <v>17589</v>
      </c>
    </row>
    <row r="10122" spans="8:9" ht="15" x14ac:dyDescent="0.25">
      <c r="H10122" s="107" t="s">
        <v>10780</v>
      </c>
      <c r="I10122" s="107" t="s">
        <v>18481</v>
      </c>
    </row>
    <row r="10123" spans="8:9" ht="15" x14ac:dyDescent="0.25">
      <c r="H10123" s="107" t="s">
        <v>10781</v>
      </c>
      <c r="I10123" s="107" t="s">
        <v>18482</v>
      </c>
    </row>
    <row r="10124" spans="8:9" ht="15" x14ac:dyDescent="0.25">
      <c r="H10124" s="107" t="s">
        <v>10782</v>
      </c>
      <c r="I10124" s="107" t="s">
        <v>18483</v>
      </c>
    </row>
    <row r="10125" spans="8:9" ht="15" x14ac:dyDescent="0.25">
      <c r="H10125" s="107" t="s">
        <v>10783</v>
      </c>
      <c r="I10125" s="107" t="s">
        <v>18484</v>
      </c>
    </row>
    <row r="10126" spans="8:9" ht="15" x14ac:dyDescent="0.25">
      <c r="H10126" s="107" t="s">
        <v>10784</v>
      </c>
      <c r="I10126" s="107" t="s">
        <v>17590</v>
      </c>
    </row>
    <row r="10127" spans="8:9" ht="15" x14ac:dyDescent="0.25">
      <c r="H10127" s="107" t="s">
        <v>10785</v>
      </c>
      <c r="I10127" s="107" t="s">
        <v>18485</v>
      </c>
    </row>
    <row r="10128" spans="8:9" ht="15" x14ac:dyDescent="0.25">
      <c r="H10128" s="107" t="s">
        <v>10786</v>
      </c>
      <c r="I10128" s="107" t="s">
        <v>17242</v>
      </c>
    </row>
    <row r="10129" spans="8:9" ht="15" x14ac:dyDescent="0.25">
      <c r="H10129" s="107" t="s">
        <v>10787</v>
      </c>
      <c r="I10129" s="107" t="s">
        <v>18486</v>
      </c>
    </row>
    <row r="10130" spans="8:9" ht="15" x14ac:dyDescent="0.25">
      <c r="H10130" s="107" t="s">
        <v>10788</v>
      </c>
      <c r="I10130" s="107" t="s">
        <v>18487</v>
      </c>
    </row>
    <row r="10131" spans="8:9" ht="15" x14ac:dyDescent="0.25">
      <c r="H10131" s="107" t="s">
        <v>10789</v>
      </c>
      <c r="I10131" s="107" t="s">
        <v>17044</v>
      </c>
    </row>
    <row r="10132" spans="8:9" ht="15" x14ac:dyDescent="0.25">
      <c r="H10132" s="107" t="s">
        <v>10790</v>
      </c>
      <c r="I10132" s="107" t="s">
        <v>18488</v>
      </c>
    </row>
    <row r="10133" spans="8:9" ht="15" x14ac:dyDescent="0.25">
      <c r="H10133" s="107" t="s">
        <v>10791</v>
      </c>
      <c r="I10133" s="107" t="s">
        <v>17763</v>
      </c>
    </row>
    <row r="10134" spans="8:9" ht="15" x14ac:dyDescent="0.25">
      <c r="H10134" s="107" t="s">
        <v>10792</v>
      </c>
      <c r="I10134" s="107" t="s">
        <v>18489</v>
      </c>
    </row>
    <row r="10135" spans="8:9" ht="15" x14ac:dyDescent="0.25">
      <c r="H10135" s="107" t="s">
        <v>10793</v>
      </c>
      <c r="I10135" s="107" t="s">
        <v>17620</v>
      </c>
    </row>
    <row r="10136" spans="8:9" ht="15" x14ac:dyDescent="0.25">
      <c r="H10136" s="107" t="s">
        <v>10794</v>
      </c>
      <c r="I10136" s="107" t="s">
        <v>18490</v>
      </c>
    </row>
    <row r="10137" spans="8:9" ht="15" x14ac:dyDescent="0.25">
      <c r="H10137" s="107" t="s">
        <v>10795</v>
      </c>
      <c r="I10137" s="107" t="s">
        <v>18491</v>
      </c>
    </row>
    <row r="10138" spans="8:9" ht="15" x14ac:dyDescent="0.25">
      <c r="H10138" s="107" t="s">
        <v>10796</v>
      </c>
      <c r="I10138" s="107" t="s">
        <v>18492</v>
      </c>
    </row>
    <row r="10139" spans="8:9" ht="15" x14ac:dyDescent="0.25">
      <c r="H10139" s="107" t="s">
        <v>10797</v>
      </c>
      <c r="I10139" s="107" t="s">
        <v>18493</v>
      </c>
    </row>
    <row r="10140" spans="8:9" ht="15" x14ac:dyDescent="0.25">
      <c r="H10140" s="107" t="s">
        <v>10798</v>
      </c>
      <c r="I10140" s="107" t="s">
        <v>18494</v>
      </c>
    </row>
    <row r="10141" spans="8:9" ht="15" x14ac:dyDescent="0.25">
      <c r="H10141" s="107" t="s">
        <v>10799</v>
      </c>
      <c r="I10141" s="107" t="s">
        <v>18495</v>
      </c>
    </row>
    <row r="10142" spans="8:9" ht="15" x14ac:dyDescent="0.25">
      <c r="H10142" s="107" t="s">
        <v>10800</v>
      </c>
      <c r="I10142" s="107" t="s">
        <v>18496</v>
      </c>
    </row>
    <row r="10143" spans="8:9" ht="15" x14ac:dyDescent="0.25">
      <c r="H10143" s="107" t="s">
        <v>10801</v>
      </c>
      <c r="I10143" s="107" t="s">
        <v>18497</v>
      </c>
    </row>
    <row r="10144" spans="8:9" ht="15" x14ac:dyDescent="0.25">
      <c r="H10144" s="107" t="s">
        <v>10802</v>
      </c>
      <c r="I10144" s="107" t="s">
        <v>18498</v>
      </c>
    </row>
    <row r="10145" spans="8:9" ht="15" x14ac:dyDescent="0.25">
      <c r="H10145" s="107" t="s">
        <v>10803</v>
      </c>
      <c r="I10145" s="107" t="s">
        <v>18499</v>
      </c>
    </row>
    <row r="10146" spans="8:9" ht="15" x14ac:dyDescent="0.25">
      <c r="H10146" s="107" t="s">
        <v>10804</v>
      </c>
      <c r="I10146" s="107" t="s">
        <v>18500</v>
      </c>
    </row>
    <row r="10147" spans="8:9" ht="15" x14ac:dyDescent="0.25">
      <c r="H10147" s="107" t="s">
        <v>10805</v>
      </c>
      <c r="I10147" s="107" t="s">
        <v>18501</v>
      </c>
    </row>
    <row r="10148" spans="8:9" ht="15" x14ac:dyDescent="0.25">
      <c r="H10148" s="107" t="s">
        <v>10806</v>
      </c>
      <c r="I10148" s="107" t="s">
        <v>18502</v>
      </c>
    </row>
    <row r="10149" spans="8:9" ht="15" x14ac:dyDescent="0.25">
      <c r="H10149" s="107" t="s">
        <v>10807</v>
      </c>
      <c r="I10149" s="107" t="s">
        <v>18503</v>
      </c>
    </row>
    <row r="10150" spans="8:9" ht="15" x14ac:dyDescent="0.25">
      <c r="H10150" s="107" t="s">
        <v>18504</v>
      </c>
      <c r="I10150" s="107" t="s">
        <v>18505</v>
      </c>
    </row>
    <row r="10151" spans="8:9" ht="15" x14ac:dyDescent="0.25">
      <c r="H10151" s="107" t="s">
        <v>18506</v>
      </c>
      <c r="I10151" s="107" t="s">
        <v>18507</v>
      </c>
    </row>
    <row r="10152" spans="8:9" ht="15" x14ac:dyDescent="0.25">
      <c r="H10152" s="107" t="s">
        <v>10808</v>
      </c>
      <c r="I10152" s="107" t="s">
        <v>17357</v>
      </c>
    </row>
    <row r="10153" spans="8:9" ht="15" x14ac:dyDescent="0.25">
      <c r="H10153" s="107" t="s">
        <v>10809</v>
      </c>
      <c r="I10153" s="107" t="s">
        <v>18330</v>
      </c>
    </row>
    <row r="10154" spans="8:9" ht="15" x14ac:dyDescent="0.25">
      <c r="H10154" s="107" t="s">
        <v>10810</v>
      </c>
      <c r="I10154" s="107" t="s">
        <v>18508</v>
      </c>
    </row>
    <row r="10155" spans="8:9" ht="15" x14ac:dyDescent="0.25">
      <c r="H10155" s="107" t="s">
        <v>10811</v>
      </c>
      <c r="I10155" s="107" t="s">
        <v>18509</v>
      </c>
    </row>
    <row r="10156" spans="8:9" ht="15" x14ac:dyDescent="0.25">
      <c r="H10156" s="107" t="s">
        <v>10812</v>
      </c>
      <c r="I10156" s="107" t="s">
        <v>18510</v>
      </c>
    </row>
    <row r="10157" spans="8:9" ht="15" x14ac:dyDescent="0.25">
      <c r="H10157" s="107" t="s">
        <v>10813</v>
      </c>
      <c r="I10157" s="107" t="s">
        <v>17186</v>
      </c>
    </row>
    <row r="10158" spans="8:9" ht="15" x14ac:dyDescent="0.25">
      <c r="H10158" s="107" t="s">
        <v>10814</v>
      </c>
      <c r="I10158" s="107" t="s">
        <v>18167</v>
      </c>
    </row>
    <row r="10159" spans="8:9" ht="15" x14ac:dyDescent="0.25">
      <c r="H10159" s="107" t="s">
        <v>10815</v>
      </c>
      <c r="I10159" s="107" t="s">
        <v>18333</v>
      </c>
    </row>
    <row r="10160" spans="8:9" ht="15" x14ac:dyDescent="0.25">
      <c r="H10160" s="107" t="s">
        <v>10816</v>
      </c>
      <c r="I10160" s="107" t="s">
        <v>168</v>
      </c>
    </row>
    <row r="10161" spans="8:9" ht="15" x14ac:dyDescent="0.25">
      <c r="H10161" s="107" t="s">
        <v>10817</v>
      </c>
      <c r="I10161" s="107" t="s">
        <v>18511</v>
      </c>
    </row>
    <row r="10162" spans="8:9" ht="15" x14ac:dyDescent="0.25">
      <c r="H10162" s="107" t="s">
        <v>10818</v>
      </c>
      <c r="I10162" s="107" t="s">
        <v>17619</v>
      </c>
    </row>
    <row r="10163" spans="8:9" ht="15" x14ac:dyDescent="0.25">
      <c r="H10163" s="107" t="s">
        <v>10819</v>
      </c>
      <c r="I10163" s="107" t="s">
        <v>18335</v>
      </c>
    </row>
    <row r="10164" spans="8:9" ht="15" x14ac:dyDescent="0.25">
      <c r="H10164" s="107" t="s">
        <v>10820</v>
      </c>
      <c r="I10164" s="107" t="s">
        <v>17772</v>
      </c>
    </row>
    <row r="10165" spans="8:9" ht="15" x14ac:dyDescent="0.25">
      <c r="H10165" s="107" t="s">
        <v>10821</v>
      </c>
      <c r="I10165" s="107" t="s">
        <v>17033</v>
      </c>
    </row>
    <row r="10166" spans="8:9" ht="15" x14ac:dyDescent="0.25">
      <c r="H10166" s="107" t="s">
        <v>10822</v>
      </c>
      <c r="I10166" s="107" t="s">
        <v>18336</v>
      </c>
    </row>
    <row r="10167" spans="8:9" ht="15" x14ac:dyDescent="0.25">
      <c r="H10167" s="107" t="s">
        <v>10823</v>
      </c>
      <c r="I10167" s="107" t="s">
        <v>18337</v>
      </c>
    </row>
    <row r="10168" spans="8:9" ht="15" x14ac:dyDescent="0.25">
      <c r="H10168" s="107" t="s">
        <v>10824</v>
      </c>
      <c r="I10168" s="107" t="s">
        <v>18338</v>
      </c>
    </row>
    <row r="10169" spans="8:9" ht="15" x14ac:dyDescent="0.25">
      <c r="H10169" s="107" t="s">
        <v>10825</v>
      </c>
      <c r="I10169" s="107" t="s">
        <v>17092</v>
      </c>
    </row>
    <row r="10170" spans="8:9" ht="15" x14ac:dyDescent="0.25">
      <c r="H10170" s="107" t="s">
        <v>10826</v>
      </c>
      <c r="I10170" s="107" t="s">
        <v>18339</v>
      </c>
    </row>
    <row r="10171" spans="8:9" ht="15" x14ac:dyDescent="0.25">
      <c r="H10171" s="107" t="s">
        <v>10827</v>
      </c>
      <c r="I10171" s="107" t="s">
        <v>17335</v>
      </c>
    </row>
    <row r="10172" spans="8:9" ht="15" x14ac:dyDescent="0.25">
      <c r="H10172" s="107" t="s">
        <v>10828</v>
      </c>
      <c r="I10172" s="107" t="s">
        <v>18340</v>
      </c>
    </row>
    <row r="10173" spans="8:9" ht="15" x14ac:dyDescent="0.25">
      <c r="H10173" s="107" t="s">
        <v>10829</v>
      </c>
      <c r="I10173" s="107" t="s">
        <v>18341</v>
      </c>
    </row>
    <row r="10174" spans="8:9" ht="15" x14ac:dyDescent="0.25">
      <c r="H10174" s="107" t="s">
        <v>10830</v>
      </c>
      <c r="I10174" s="107" t="s">
        <v>17618</v>
      </c>
    </row>
    <row r="10175" spans="8:9" ht="15" x14ac:dyDescent="0.25">
      <c r="H10175" s="107" t="s">
        <v>10831</v>
      </c>
      <c r="I10175" s="107" t="s">
        <v>18342</v>
      </c>
    </row>
    <row r="10176" spans="8:9" ht="15" x14ac:dyDescent="0.25">
      <c r="H10176" s="107" t="s">
        <v>10832</v>
      </c>
      <c r="I10176" s="107" t="s">
        <v>17613</v>
      </c>
    </row>
    <row r="10177" spans="8:9" ht="15" x14ac:dyDescent="0.25">
      <c r="H10177" s="107" t="s">
        <v>10833</v>
      </c>
      <c r="I10177" s="107" t="s">
        <v>18512</v>
      </c>
    </row>
    <row r="10178" spans="8:9" ht="15" x14ac:dyDescent="0.25">
      <c r="H10178" s="107" t="s">
        <v>10834</v>
      </c>
      <c r="I10178" s="107" t="s">
        <v>18513</v>
      </c>
    </row>
    <row r="10179" spans="8:9" ht="15" x14ac:dyDescent="0.25">
      <c r="H10179" s="107" t="s">
        <v>10835</v>
      </c>
      <c r="I10179" s="107" t="s">
        <v>17615</v>
      </c>
    </row>
    <row r="10180" spans="8:9" ht="15" x14ac:dyDescent="0.25">
      <c r="H10180" s="107" t="s">
        <v>10836</v>
      </c>
      <c r="I10180" s="107" t="s">
        <v>18514</v>
      </c>
    </row>
    <row r="10181" spans="8:9" ht="15" x14ac:dyDescent="0.25">
      <c r="H10181" s="107" t="s">
        <v>10837</v>
      </c>
      <c r="I10181" s="107" t="s">
        <v>18345</v>
      </c>
    </row>
    <row r="10182" spans="8:9" ht="15" x14ac:dyDescent="0.25">
      <c r="H10182" s="107" t="s">
        <v>10838</v>
      </c>
      <c r="I10182" s="107" t="s">
        <v>18346</v>
      </c>
    </row>
    <row r="10183" spans="8:9" ht="15" x14ac:dyDescent="0.25">
      <c r="H10183" s="107" t="s">
        <v>10839</v>
      </c>
      <c r="I10183" s="107" t="s">
        <v>18347</v>
      </c>
    </row>
    <row r="10184" spans="8:9" ht="15" x14ac:dyDescent="0.25">
      <c r="H10184" s="107" t="s">
        <v>10840</v>
      </c>
      <c r="I10184" s="107" t="s">
        <v>18348</v>
      </c>
    </row>
    <row r="10185" spans="8:9" ht="15" x14ac:dyDescent="0.25">
      <c r="H10185" s="107" t="s">
        <v>10841</v>
      </c>
      <c r="I10185" s="107" t="s">
        <v>18349</v>
      </c>
    </row>
    <row r="10186" spans="8:9" ht="15" x14ac:dyDescent="0.25">
      <c r="H10186" s="107" t="s">
        <v>10842</v>
      </c>
      <c r="I10186" s="107" t="s">
        <v>17907</v>
      </c>
    </row>
    <row r="10187" spans="8:9" ht="15" x14ac:dyDescent="0.25">
      <c r="H10187" s="107" t="s">
        <v>10843</v>
      </c>
      <c r="I10187" s="107" t="s">
        <v>17199</v>
      </c>
    </row>
    <row r="10188" spans="8:9" ht="15" x14ac:dyDescent="0.25">
      <c r="H10188" s="107" t="s">
        <v>10844</v>
      </c>
      <c r="I10188" s="107" t="s">
        <v>18350</v>
      </c>
    </row>
    <row r="10189" spans="8:9" ht="15" x14ac:dyDescent="0.25">
      <c r="H10189" s="107" t="s">
        <v>10845</v>
      </c>
      <c r="I10189" s="107" t="s">
        <v>18353</v>
      </c>
    </row>
    <row r="10190" spans="8:9" ht="15" x14ac:dyDescent="0.25">
      <c r="H10190" s="107" t="s">
        <v>10846</v>
      </c>
      <c r="I10190" s="107" t="s">
        <v>17922</v>
      </c>
    </row>
    <row r="10191" spans="8:9" ht="15" x14ac:dyDescent="0.25">
      <c r="H10191" s="107" t="s">
        <v>10847</v>
      </c>
      <c r="I10191" s="107" t="s">
        <v>18354</v>
      </c>
    </row>
    <row r="10192" spans="8:9" ht="15" x14ac:dyDescent="0.25">
      <c r="H10192" s="107" t="s">
        <v>10848</v>
      </c>
      <c r="I10192" s="107" t="s">
        <v>18355</v>
      </c>
    </row>
    <row r="10193" spans="8:9" ht="15" x14ac:dyDescent="0.25">
      <c r="H10193" s="107" t="s">
        <v>10849</v>
      </c>
      <c r="I10193" s="107" t="s">
        <v>160</v>
      </c>
    </row>
    <row r="10194" spans="8:9" ht="15" x14ac:dyDescent="0.25">
      <c r="H10194" s="107" t="s">
        <v>10850</v>
      </c>
      <c r="I10194" s="107" t="s">
        <v>161</v>
      </c>
    </row>
    <row r="10195" spans="8:9" ht="15" x14ac:dyDescent="0.25">
      <c r="H10195" s="107" t="s">
        <v>10851</v>
      </c>
      <c r="I10195" s="107" t="s">
        <v>18356</v>
      </c>
    </row>
    <row r="10196" spans="8:9" ht="15" x14ac:dyDescent="0.25">
      <c r="H10196" s="107" t="s">
        <v>10852</v>
      </c>
      <c r="I10196" s="107" t="s">
        <v>18357</v>
      </c>
    </row>
    <row r="10197" spans="8:9" ht="15" x14ac:dyDescent="0.25">
      <c r="H10197" s="107" t="s">
        <v>10853</v>
      </c>
      <c r="I10197" s="107" t="s">
        <v>18358</v>
      </c>
    </row>
    <row r="10198" spans="8:9" ht="15" x14ac:dyDescent="0.25">
      <c r="H10198" s="107" t="s">
        <v>10854</v>
      </c>
      <c r="I10198" s="107" t="s">
        <v>18359</v>
      </c>
    </row>
    <row r="10199" spans="8:9" ht="15" x14ac:dyDescent="0.25">
      <c r="H10199" s="107" t="s">
        <v>10855</v>
      </c>
      <c r="I10199" s="107" t="s">
        <v>18515</v>
      </c>
    </row>
    <row r="10200" spans="8:9" ht="15" x14ac:dyDescent="0.25">
      <c r="H10200" s="107" t="s">
        <v>10856</v>
      </c>
      <c r="I10200" s="107" t="s">
        <v>18360</v>
      </c>
    </row>
    <row r="10201" spans="8:9" ht="15" x14ac:dyDescent="0.25">
      <c r="H10201" s="107" t="s">
        <v>10857</v>
      </c>
      <c r="I10201" s="107" t="s">
        <v>18361</v>
      </c>
    </row>
    <row r="10202" spans="8:9" ht="15" x14ac:dyDescent="0.25">
      <c r="H10202" s="107" t="s">
        <v>10858</v>
      </c>
      <c r="I10202" s="107" t="s">
        <v>24628</v>
      </c>
    </row>
    <row r="10203" spans="8:9" ht="15" x14ac:dyDescent="0.25">
      <c r="H10203" s="107" t="s">
        <v>10859</v>
      </c>
      <c r="I10203" s="107" t="s">
        <v>18516</v>
      </c>
    </row>
    <row r="10204" spans="8:9" ht="15" x14ac:dyDescent="0.25">
      <c r="H10204" s="107" t="s">
        <v>10860</v>
      </c>
      <c r="I10204" s="107" t="s">
        <v>18364</v>
      </c>
    </row>
    <row r="10205" spans="8:9" ht="15" x14ac:dyDescent="0.25">
      <c r="H10205" s="107" t="s">
        <v>10861</v>
      </c>
      <c r="I10205" s="107" t="s">
        <v>17667</v>
      </c>
    </row>
    <row r="10206" spans="8:9" ht="15" x14ac:dyDescent="0.25">
      <c r="H10206" s="107" t="s">
        <v>10862</v>
      </c>
      <c r="I10206" s="107" t="s">
        <v>18036</v>
      </c>
    </row>
    <row r="10207" spans="8:9" ht="15" x14ac:dyDescent="0.25">
      <c r="H10207" s="107" t="s">
        <v>10863</v>
      </c>
      <c r="I10207" s="107" t="s">
        <v>18365</v>
      </c>
    </row>
    <row r="10208" spans="8:9" ht="15" x14ac:dyDescent="0.25">
      <c r="H10208" s="107" t="s">
        <v>10864</v>
      </c>
      <c r="I10208" s="107" t="s">
        <v>18366</v>
      </c>
    </row>
    <row r="10209" spans="8:9" ht="15" x14ac:dyDescent="0.25">
      <c r="H10209" s="107" t="s">
        <v>10865</v>
      </c>
      <c r="I10209" s="107" t="s">
        <v>17246</v>
      </c>
    </row>
    <row r="10210" spans="8:9" ht="15" x14ac:dyDescent="0.25">
      <c r="H10210" s="107" t="s">
        <v>10866</v>
      </c>
      <c r="I10210" s="107" t="s">
        <v>18367</v>
      </c>
    </row>
    <row r="10211" spans="8:9" ht="15" x14ac:dyDescent="0.25">
      <c r="H10211" s="107" t="s">
        <v>10867</v>
      </c>
      <c r="I10211" s="107" t="s">
        <v>18368</v>
      </c>
    </row>
    <row r="10212" spans="8:9" ht="15" x14ac:dyDescent="0.25">
      <c r="H10212" s="107" t="s">
        <v>10868</v>
      </c>
      <c r="I10212" s="107" t="s">
        <v>18369</v>
      </c>
    </row>
    <row r="10213" spans="8:9" ht="15" x14ac:dyDescent="0.25">
      <c r="H10213" s="107" t="s">
        <v>10869</v>
      </c>
      <c r="I10213" s="107" t="s">
        <v>18370</v>
      </c>
    </row>
    <row r="10214" spans="8:9" ht="15" x14ac:dyDescent="0.25">
      <c r="H10214" s="107" t="s">
        <v>10870</v>
      </c>
      <c r="I10214" s="107" t="s">
        <v>18371</v>
      </c>
    </row>
    <row r="10215" spans="8:9" ht="15" x14ac:dyDescent="0.25">
      <c r="H10215" s="107" t="s">
        <v>10871</v>
      </c>
      <c r="I10215" s="107" t="s">
        <v>18372</v>
      </c>
    </row>
    <row r="10216" spans="8:9" ht="15" x14ac:dyDescent="0.25">
      <c r="H10216" s="107" t="s">
        <v>10872</v>
      </c>
      <c r="I10216" s="107" t="s">
        <v>18373</v>
      </c>
    </row>
    <row r="10217" spans="8:9" ht="15" x14ac:dyDescent="0.25">
      <c r="H10217" s="107" t="s">
        <v>10873</v>
      </c>
      <c r="I10217" s="107" t="s">
        <v>17673</v>
      </c>
    </row>
    <row r="10218" spans="8:9" ht="15" x14ac:dyDescent="0.25">
      <c r="H10218" s="107" t="s">
        <v>10874</v>
      </c>
      <c r="I10218" s="107" t="s">
        <v>18374</v>
      </c>
    </row>
    <row r="10219" spans="8:9" ht="15" x14ac:dyDescent="0.25">
      <c r="H10219" s="107" t="s">
        <v>10875</v>
      </c>
      <c r="I10219" s="107" t="s">
        <v>18375</v>
      </c>
    </row>
    <row r="10220" spans="8:9" ht="15" x14ac:dyDescent="0.25">
      <c r="H10220" s="107" t="s">
        <v>10876</v>
      </c>
      <c r="I10220" s="107" t="s">
        <v>17669</v>
      </c>
    </row>
    <row r="10221" spans="8:9" ht="15" x14ac:dyDescent="0.25">
      <c r="H10221" s="107" t="s">
        <v>10877</v>
      </c>
      <c r="I10221" s="107" t="s">
        <v>18376</v>
      </c>
    </row>
    <row r="10222" spans="8:9" ht="15" x14ac:dyDescent="0.25">
      <c r="H10222" s="107" t="s">
        <v>10878</v>
      </c>
      <c r="I10222" s="107" t="s">
        <v>17977</v>
      </c>
    </row>
    <row r="10223" spans="8:9" ht="15" x14ac:dyDescent="0.25">
      <c r="H10223" s="107" t="s">
        <v>10879</v>
      </c>
      <c r="I10223" s="107" t="s">
        <v>18517</v>
      </c>
    </row>
    <row r="10224" spans="8:9" ht="15" x14ac:dyDescent="0.25">
      <c r="H10224" s="107" t="s">
        <v>10880</v>
      </c>
      <c r="I10224" s="107" t="s">
        <v>18378</v>
      </c>
    </row>
    <row r="10225" spans="8:9" ht="15" x14ac:dyDescent="0.25">
      <c r="H10225" s="107" t="s">
        <v>10881</v>
      </c>
      <c r="I10225" s="107" t="s">
        <v>18518</v>
      </c>
    </row>
    <row r="10226" spans="8:9" ht="15" x14ac:dyDescent="0.25">
      <c r="H10226" s="107" t="s">
        <v>10882</v>
      </c>
      <c r="I10226" s="107" t="s">
        <v>18380</v>
      </c>
    </row>
    <row r="10227" spans="8:9" ht="15" x14ac:dyDescent="0.25">
      <c r="H10227" s="107" t="s">
        <v>10883</v>
      </c>
      <c r="I10227" s="107" t="s">
        <v>18381</v>
      </c>
    </row>
    <row r="10228" spans="8:9" ht="15" x14ac:dyDescent="0.25">
      <c r="H10228" s="107" t="s">
        <v>10884</v>
      </c>
      <c r="I10228" s="107" t="s">
        <v>18382</v>
      </c>
    </row>
    <row r="10229" spans="8:9" ht="15" x14ac:dyDescent="0.25">
      <c r="H10229" s="107" t="s">
        <v>10885</v>
      </c>
      <c r="I10229" s="107" t="s">
        <v>18383</v>
      </c>
    </row>
    <row r="10230" spans="8:9" ht="15" x14ac:dyDescent="0.25">
      <c r="H10230" s="107" t="s">
        <v>10886</v>
      </c>
      <c r="I10230" s="107" t="s">
        <v>18519</v>
      </c>
    </row>
    <row r="10231" spans="8:9" ht="15" x14ac:dyDescent="0.25">
      <c r="H10231" s="107" t="s">
        <v>10887</v>
      </c>
      <c r="I10231" s="107" t="s">
        <v>18520</v>
      </c>
    </row>
    <row r="10232" spans="8:9" ht="15" x14ac:dyDescent="0.25">
      <c r="H10232" s="107" t="s">
        <v>10888</v>
      </c>
      <c r="I10232" s="107" t="s">
        <v>17064</v>
      </c>
    </row>
    <row r="10233" spans="8:9" ht="15" x14ac:dyDescent="0.25">
      <c r="H10233" s="107" t="s">
        <v>10889</v>
      </c>
      <c r="I10233" s="107" t="s">
        <v>18387</v>
      </c>
    </row>
    <row r="10234" spans="8:9" ht="15" x14ac:dyDescent="0.25">
      <c r="H10234" s="107" t="s">
        <v>10890</v>
      </c>
      <c r="I10234" s="107" t="s">
        <v>17291</v>
      </c>
    </row>
    <row r="10235" spans="8:9" ht="15" x14ac:dyDescent="0.25">
      <c r="H10235" s="107" t="s">
        <v>10891</v>
      </c>
      <c r="I10235" s="107" t="s">
        <v>18389</v>
      </c>
    </row>
    <row r="10236" spans="8:9" ht="15" x14ac:dyDescent="0.25">
      <c r="H10236" s="107" t="s">
        <v>10892</v>
      </c>
      <c r="I10236" s="107" t="s">
        <v>18390</v>
      </c>
    </row>
    <row r="10237" spans="8:9" ht="15" x14ac:dyDescent="0.25">
      <c r="H10237" s="107" t="s">
        <v>10893</v>
      </c>
      <c r="I10237" s="107" t="s">
        <v>16901</v>
      </c>
    </row>
    <row r="10238" spans="8:9" ht="15" x14ac:dyDescent="0.25">
      <c r="H10238" s="107" t="s">
        <v>10894</v>
      </c>
      <c r="I10238" s="107" t="s">
        <v>18391</v>
      </c>
    </row>
    <row r="10239" spans="8:9" ht="15" x14ac:dyDescent="0.25">
      <c r="H10239" s="107" t="s">
        <v>10895</v>
      </c>
      <c r="I10239" s="107" t="s">
        <v>18521</v>
      </c>
    </row>
    <row r="10240" spans="8:9" ht="15" x14ac:dyDescent="0.25">
      <c r="H10240" s="107" t="s">
        <v>10896</v>
      </c>
      <c r="I10240" s="107" t="s">
        <v>16918</v>
      </c>
    </row>
    <row r="10241" spans="8:9" ht="15" x14ac:dyDescent="0.25">
      <c r="H10241" s="107" t="s">
        <v>10897</v>
      </c>
      <c r="I10241" s="107" t="s">
        <v>17697</v>
      </c>
    </row>
    <row r="10242" spans="8:9" ht="15" x14ac:dyDescent="0.25">
      <c r="H10242" s="107" t="s">
        <v>10898</v>
      </c>
      <c r="I10242" s="107" t="s">
        <v>17696</v>
      </c>
    </row>
    <row r="10243" spans="8:9" ht="15" x14ac:dyDescent="0.25">
      <c r="H10243" s="107" t="s">
        <v>10899</v>
      </c>
      <c r="I10243" s="107" t="s">
        <v>16863</v>
      </c>
    </row>
    <row r="10244" spans="8:9" ht="15" x14ac:dyDescent="0.25">
      <c r="H10244" s="107" t="s">
        <v>10900</v>
      </c>
      <c r="I10244" s="107" t="s">
        <v>17308</v>
      </c>
    </row>
    <row r="10245" spans="8:9" ht="15" x14ac:dyDescent="0.25">
      <c r="H10245" s="107" t="s">
        <v>10901</v>
      </c>
      <c r="I10245" s="107" t="s">
        <v>18090</v>
      </c>
    </row>
    <row r="10246" spans="8:9" ht="15" x14ac:dyDescent="0.25">
      <c r="H10246" s="107" t="s">
        <v>10902</v>
      </c>
      <c r="I10246" s="107" t="s">
        <v>172</v>
      </c>
    </row>
    <row r="10247" spans="8:9" ht="15" x14ac:dyDescent="0.25">
      <c r="H10247" s="107" t="s">
        <v>10903</v>
      </c>
      <c r="I10247" s="107" t="s">
        <v>18393</v>
      </c>
    </row>
    <row r="10248" spans="8:9" ht="15" x14ac:dyDescent="0.25">
      <c r="H10248" s="107" t="s">
        <v>10904</v>
      </c>
      <c r="I10248" s="107" t="s">
        <v>24629</v>
      </c>
    </row>
    <row r="10249" spans="8:9" ht="15" x14ac:dyDescent="0.25">
      <c r="H10249" s="107" t="s">
        <v>10905</v>
      </c>
      <c r="I10249" s="107" t="s">
        <v>16939</v>
      </c>
    </row>
    <row r="10250" spans="8:9" ht="15" x14ac:dyDescent="0.25">
      <c r="H10250" s="107" t="s">
        <v>10906</v>
      </c>
      <c r="I10250" s="107" t="s">
        <v>17414</v>
      </c>
    </row>
    <row r="10251" spans="8:9" ht="15" x14ac:dyDescent="0.25">
      <c r="H10251" s="107" t="s">
        <v>10907</v>
      </c>
      <c r="I10251" s="107" t="s">
        <v>17708</v>
      </c>
    </row>
    <row r="10252" spans="8:9" ht="15" x14ac:dyDescent="0.25">
      <c r="H10252" s="107" t="s">
        <v>10908</v>
      </c>
      <c r="I10252" s="107" t="s">
        <v>18394</v>
      </c>
    </row>
    <row r="10253" spans="8:9" ht="15" x14ac:dyDescent="0.25">
      <c r="H10253" s="107" t="s">
        <v>10909</v>
      </c>
      <c r="I10253" s="107" t="s">
        <v>17224</v>
      </c>
    </row>
    <row r="10254" spans="8:9" ht="15" x14ac:dyDescent="0.25">
      <c r="H10254" s="107" t="s">
        <v>10910</v>
      </c>
      <c r="I10254" s="107" t="s">
        <v>17709</v>
      </c>
    </row>
    <row r="10255" spans="8:9" ht="15" x14ac:dyDescent="0.25">
      <c r="H10255" s="107" t="s">
        <v>10911</v>
      </c>
      <c r="I10255" s="107" t="s">
        <v>17164</v>
      </c>
    </row>
    <row r="10256" spans="8:9" ht="15" x14ac:dyDescent="0.25">
      <c r="H10256" s="107" t="s">
        <v>10912</v>
      </c>
      <c r="I10256" s="107" t="s">
        <v>17700</v>
      </c>
    </row>
    <row r="10257" spans="8:9" ht="15" x14ac:dyDescent="0.25">
      <c r="H10257" s="107" t="s">
        <v>10913</v>
      </c>
      <c r="I10257" s="107" t="s">
        <v>18395</v>
      </c>
    </row>
    <row r="10258" spans="8:9" ht="15" x14ac:dyDescent="0.25">
      <c r="H10258" s="107" t="s">
        <v>10914</v>
      </c>
      <c r="I10258" s="107" t="s">
        <v>18396</v>
      </c>
    </row>
    <row r="10259" spans="8:9" ht="15" x14ac:dyDescent="0.25">
      <c r="H10259" s="107" t="s">
        <v>10915</v>
      </c>
      <c r="I10259" s="107" t="s">
        <v>17801</v>
      </c>
    </row>
    <row r="10260" spans="8:9" ht="15" x14ac:dyDescent="0.25">
      <c r="H10260" s="107" t="s">
        <v>10916</v>
      </c>
      <c r="I10260" s="107" t="s">
        <v>17710</v>
      </c>
    </row>
    <row r="10261" spans="8:9" ht="15" x14ac:dyDescent="0.25">
      <c r="H10261" s="107" t="s">
        <v>10917</v>
      </c>
      <c r="I10261" s="107" t="s">
        <v>18400</v>
      </c>
    </row>
    <row r="10262" spans="8:9" ht="15" x14ac:dyDescent="0.25">
      <c r="H10262" s="107" t="s">
        <v>10918</v>
      </c>
      <c r="I10262" s="107" t="s">
        <v>18522</v>
      </c>
    </row>
    <row r="10263" spans="8:9" ht="15" x14ac:dyDescent="0.25">
      <c r="H10263" s="107" t="s">
        <v>10919</v>
      </c>
      <c r="I10263" s="107" t="s">
        <v>18401</v>
      </c>
    </row>
    <row r="10264" spans="8:9" ht="15" x14ac:dyDescent="0.25">
      <c r="H10264" s="107" t="s">
        <v>10920</v>
      </c>
      <c r="I10264" s="107" t="s">
        <v>17698</v>
      </c>
    </row>
    <row r="10265" spans="8:9" ht="15" x14ac:dyDescent="0.25">
      <c r="H10265" s="107" t="s">
        <v>10921</v>
      </c>
      <c r="I10265" s="107" t="s">
        <v>16931</v>
      </c>
    </row>
    <row r="10266" spans="8:9" ht="15" x14ac:dyDescent="0.25">
      <c r="H10266" s="107" t="s">
        <v>10922</v>
      </c>
      <c r="I10266" s="107" t="s">
        <v>18523</v>
      </c>
    </row>
    <row r="10267" spans="8:9" ht="15" x14ac:dyDescent="0.25">
      <c r="H10267" s="107" t="s">
        <v>10923</v>
      </c>
      <c r="I10267" s="107" t="s">
        <v>18524</v>
      </c>
    </row>
    <row r="10268" spans="8:9" ht="15" x14ac:dyDescent="0.25">
      <c r="H10268" s="107" t="s">
        <v>10924</v>
      </c>
      <c r="I10268" s="107" t="s">
        <v>17430</v>
      </c>
    </row>
    <row r="10269" spans="8:9" ht="15" x14ac:dyDescent="0.25">
      <c r="H10269" s="107" t="s">
        <v>10925</v>
      </c>
      <c r="I10269" s="107" t="s">
        <v>18112</v>
      </c>
    </row>
    <row r="10270" spans="8:9" ht="15" x14ac:dyDescent="0.25">
      <c r="H10270" s="107" t="s">
        <v>10926</v>
      </c>
      <c r="I10270" s="107" t="s">
        <v>18404</v>
      </c>
    </row>
    <row r="10271" spans="8:9" ht="15" x14ac:dyDescent="0.25">
      <c r="H10271" s="107" t="s">
        <v>10927</v>
      </c>
      <c r="I10271" s="107" t="s">
        <v>16819</v>
      </c>
    </row>
    <row r="10272" spans="8:9" ht="15" x14ac:dyDescent="0.25">
      <c r="H10272" s="107" t="s">
        <v>10928</v>
      </c>
      <c r="I10272" s="107" t="s">
        <v>18407</v>
      </c>
    </row>
    <row r="10273" spans="8:9" ht="15" x14ac:dyDescent="0.25">
      <c r="H10273" s="107" t="s">
        <v>10929</v>
      </c>
      <c r="I10273" s="107" t="s">
        <v>18408</v>
      </c>
    </row>
    <row r="10274" spans="8:9" ht="15" x14ac:dyDescent="0.25">
      <c r="H10274" s="107" t="s">
        <v>10930</v>
      </c>
      <c r="I10274" s="107" t="s">
        <v>18409</v>
      </c>
    </row>
    <row r="10275" spans="8:9" ht="15" x14ac:dyDescent="0.25">
      <c r="H10275" s="107" t="s">
        <v>10931</v>
      </c>
      <c r="I10275" s="107" t="s">
        <v>16921</v>
      </c>
    </row>
    <row r="10276" spans="8:9" ht="15" x14ac:dyDescent="0.25">
      <c r="H10276" s="107" t="s">
        <v>10932</v>
      </c>
      <c r="I10276" s="107" t="s">
        <v>18410</v>
      </c>
    </row>
    <row r="10277" spans="8:9" ht="15" x14ac:dyDescent="0.25">
      <c r="H10277" s="107" t="s">
        <v>10933</v>
      </c>
      <c r="I10277" s="107" t="s">
        <v>18411</v>
      </c>
    </row>
    <row r="10278" spans="8:9" ht="15" x14ac:dyDescent="0.25">
      <c r="H10278" s="107" t="s">
        <v>10934</v>
      </c>
      <c r="I10278" s="107" t="s">
        <v>18412</v>
      </c>
    </row>
    <row r="10279" spans="8:9" ht="15" x14ac:dyDescent="0.25">
      <c r="H10279" s="107" t="s">
        <v>10935</v>
      </c>
      <c r="I10279" s="107" t="s">
        <v>18413</v>
      </c>
    </row>
    <row r="10280" spans="8:9" ht="15" x14ac:dyDescent="0.25">
      <c r="H10280" s="107" t="s">
        <v>10936</v>
      </c>
      <c r="I10280" s="107" t="s">
        <v>16820</v>
      </c>
    </row>
    <row r="10281" spans="8:9" ht="15" x14ac:dyDescent="0.25">
      <c r="H10281" s="107" t="s">
        <v>10937</v>
      </c>
      <c r="I10281" s="107" t="s">
        <v>18525</v>
      </c>
    </row>
    <row r="10282" spans="8:9" ht="15" x14ac:dyDescent="0.25">
      <c r="H10282" s="107" t="s">
        <v>10938</v>
      </c>
      <c r="I10282" s="107" t="s">
        <v>18415</v>
      </c>
    </row>
    <row r="10283" spans="8:9" ht="15" x14ac:dyDescent="0.25">
      <c r="H10283" s="107" t="s">
        <v>10939</v>
      </c>
      <c r="I10283" s="107" t="s">
        <v>17820</v>
      </c>
    </row>
    <row r="10284" spans="8:9" ht="15" x14ac:dyDescent="0.25">
      <c r="H10284" s="107" t="s">
        <v>10940</v>
      </c>
      <c r="I10284" s="107" t="s">
        <v>18117</v>
      </c>
    </row>
    <row r="10285" spans="8:9" ht="15" x14ac:dyDescent="0.25">
      <c r="H10285" s="107" t="s">
        <v>10941</v>
      </c>
      <c r="I10285" s="107" t="s">
        <v>18114</v>
      </c>
    </row>
    <row r="10286" spans="8:9" ht="15" x14ac:dyDescent="0.25">
      <c r="H10286" s="107" t="s">
        <v>10942</v>
      </c>
      <c r="I10286" s="107" t="s">
        <v>178</v>
      </c>
    </row>
    <row r="10287" spans="8:9" ht="15" x14ac:dyDescent="0.25">
      <c r="H10287" s="107" t="s">
        <v>10943</v>
      </c>
      <c r="I10287" s="107" t="s">
        <v>18526</v>
      </c>
    </row>
    <row r="10288" spans="8:9" ht="15" x14ac:dyDescent="0.25">
      <c r="H10288" s="107" t="s">
        <v>10944</v>
      </c>
      <c r="I10288" s="107" t="s">
        <v>18417</v>
      </c>
    </row>
    <row r="10289" spans="8:9" ht="15" x14ac:dyDescent="0.25">
      <c r="H10289" s="107" t="s">
        <v>10945</v>
      </c>
      <c r="I10289" s="107" t="s">
        <v>18418</v>
      </c>
    </row>
    <row r="10290" spans="8:9" ht="15" x14ac:dyDescent="0.25">
      <c r="H10290" s="107" t="s">
        <v>10946</v>
      </c>
      <c r="I10290" s="107" t="s">
        <v>18419</v>
      </c>
    </row>
    <row r="10291" spans="8:9" ht="15" x14ac:dyDescent="0.25">
      <c r="H10291" s="107" t="s">
        <v>10947</v>
      </c>
      <c r="I10291" s="107" t="s">
        <v>18064</v>
      </c>
    </row>
    <row r="10292" spans="8:9" ht="15" x14ac:dyDescent="0.25">
      <c r="H10292" s="107" t="s">
        <v>10948</v>
      </c>
      <c r="I10292" s="107" t="s">
        <v>18420</v>
      </c>
    </row>
    <row r="10293" spans="8:9" ht="15" x14ac:dyDescent="0.25">
      <c r="H10293" s="107" t="s">
        <v>10949</v>
      </c>
      <c r="I10293" s="107" t="s">
        <v>18421</v>
      </c>
    </row>
    <row r="10294" spans="8:9" ht="15" x14ac:dyDescent="0.25">
      <c r="H10294" s="107" t="s">
        <v>10950</v>
      </c>
      <c r="I10294" s="107" t="s">
        <v>18422</v>
      </c>
    </row>
    <row r="10295" spans="8:9" ht="15" x14ac:dyDescent="0.25">
      <c r="H10295" s="107" t="s">
        <v>10951</v>
      </c>
      <c r="I10295" s="107" t="s">
        <v>18423</v>
      </c>
    </row>
    <row r="10296" spans="8:9" ht="15" x14ac:dyDescent="0.25">
      <c r="H10296" s="107" t="s">
        <v>10952</v>
      </c>
      <c r="I10296" s="107" t="s">
        <v>18424</v>
      </c>
    </row>
    <row r="10297" spans="8:9" ht="15" x14ac:dyDescent="0.25">
      <c r="H10297" s="107" t="s">
        <v>10953</v>
      </c>
      <c r="I10297" s="107" t="s">
        <v>18425</v>
      </c>
    </row>
    <row r="10298" spans="8:9" ht="15" x14ac:dyDescent="0.25">
      <c r="H10298" s="107" t="s">
        <v>10954</v>
      </c>
      <c r="I10298" s="107" t="s">
        <v>18426</v>
      </c>
    </row>
    <row r="10299" spans="8:9" ht="15" x14ac:dyDescent="0.25">
      <c r="H10299" s="107" t="s">
        <v>10955</v>
      </c>
      <c r="I10299" s="107" t="s">
        <v>18428</v>
      </c>
    </row>
    <row r="10300" spans="8:9" ht="15" x14ac:dyDescent="0.25">
      <c r="H10300" s="107" t="s">
        <v>10956</v>
      </c>
      <c r="I10300" s="107" t="s">
        <v>18429</v>
      </c>
    </row>
    <row r="10301" spans="8:9" ht="15" x14ac:dyDescent="0.25">
      <c r="H10301" s="107" t="s">
        <v>10957</v>
      </c>
      <c r="I10301" s="107" t="s">
        <v>18527</v>
      </c>
    </row>
    <row r="10302" spans="8:9" ht="15" x14ac:dyDescent="0.25">
      <c r="H10302" s="107" t="s">
        <v>10958</v>
      </c>
      <c r="I10302" s="107" t="s">
        <v>18431</v>
      </c>
    </row>
    <row r="10303" spans="8:9" ht="15" x14ac:dyDescent="0.25">
      <c r="H10303" s="107" t="s">
        <v>10959</v>
      </c>
      <c r="I10303" s="107" t="s">
        <v>18432</v>
      </c>
    </row>
    <row r="10304" spans="8:9" ht="15" x14ac:dyDescent="0.25">
      <c r="H10304" s="107" t="s">
        <v>10960</v>
      </c>
      <c r="I10304" s="107" t="s">
        <v>18433</v>
      </c>
    </row>
    <row r="10305" spans="8:9" ht="15" x14ac:dyDescent="0.25">
      <c r="H10305" s="107" t="s">
        <v>10961</v>
      </c>
      <c r="I10305" s="107" t="s">
        <v>18528</v>
      </c>
    </row>
    <row r="10306" spans="8:9" ht="15" x14ac:dyDescent="0.25">
      <c r="H10306" s="107" t="s">
        <v>10962</v>
      </c>
      <c r="I10306" s="107" t="s">
        <v>18435</v>
      </c>
    </row>
    <row r="10307" spans="8:9" ht="15" x14ac:dyDescent="0.25">
      <c r="H10307" s="107" t="s">
        <v>10963</v>
      </c>
      <c r="I10307" s="107" t="s">
        <v>18436</v>
      </c>
    </row>
    <row r="10308" spans="8:9" ht="15" x14ac:dyDescent="0.25">
      <c r="H10308" s="107" t="s">
        <v>10964</v>
      </c>
      <c r="I10308" s="107" t="s">
        <v>18116</v>
      </c>
    </row>
    <row r="10309" spans="8:9" ht="15" x14ac:dyDescent="0.25">
      <c r="H10309" s="107" t="s">
        <v>10965</v>
      </c>
      <c r="I10309" s="107" t="s">
        <v>18529</v>
      </c>
    </row>
    <row r="10310" spans="8:9" ht="15" x14ac:dyDescent="0.25">
      <c r="H10310" s="107" t="s">
        <v>10966</v>
      </c>
      <c r="I10310" s="107" t="s">
        <v>18530</v>
      </c>
    </row>
    <row r="10311" spans="8:9" ht="15" x14ac:dyDescent="0.25">
      <c r="H10311" s="107" t="s">
        <v>10967</v>
      </c>
      <c r="I10311" s="107" t="s">
        <v>181</v>
      </c>
    </row>
    <row r="10312" spans="8:9" ht="15" x14ac:dyDescent="0.25">
      <c r="H10312" s="107" t="s">
        <v>10968</v>
      </c>
      <c r="I10312" s="107" t="s">
        <v>18531</v>
      </c>
    </row>
    <row r="10313" spans="8:9" ht="15" x14ac:dyDescent="0.25">
      <c r="H10313" s="107" t="s">
        <v>10969</v>
      </c>
      <c r="I10313" s="107" t="s">
        <v>186</v>
      </c>
    </row>
    <row r="10314" spans="8:9" ht="15" x14ac:dyDescent="0.25">
      <c r="H10314" s="107" t="s">
        <v>10970</v>
      </c>
      <c r="I10314" s="107" t="s">
        <v>17275</v>
      </c>
    </row>
    <row r="10315" spans="8:9" ht="15" x14ac:dyDescent="0.25">
      <c r="H10315" s="107" t="s">
        <v>10971</v>
      </c>
      <c r="I10315" s="107" t="s">
        <v>23525</v>
      </c>
    </row>
    <row r="10316" spans="8:9" ht="15" x14ac:dyDescent="0.25">
      <c r="H10316" s="107" t="s">
        <v>10972</v>
      </c>
      <c r="I10316" s="107" t="s">
        <v>18532</v>
      </c>
    </row>
    <row r="10317" spans="8:9" ht="15" x14ac:dyDescent="0.25">
      <c r="H10317" s="107" t="s">
        <v>10973</v>
      </c>
      <c r="I10317" s="107" t="s">
        <v>17230</v>
      </c>
    </row>
    <row r="10318" spans="8:9" ht="15" x14ac:dyDescent="0.25">
      <c r="H10318" s="107" t="s">
        <v>10974</v>
      </c>
      <c r="I10318" s="107" t="s">
        <v>16933</v>
      </c>
    </row>
    <row r="10319" spans="8:9" ht="15" x14ac:dyDescent="0.25">
      <c r="H10319" s="107" t="s">
        <v>10975</v>
      </c>
      <c r="I10319" s="107" t="s">
        <v>18441</v>
      </c>
    </row>
    <row r="10320" spans="8:9" ht="15" x14ac:dyDescent="0.25">
      <c r="H10320" s="107" t="s">
        <v>10976</v>
      </c>
      <c r="I10320" s="107" t="s">
        <v>16861</v>
      </c>
    </row>
    <row r="10321" spans="8:9" ht="15" x14ac:dyDescent="0.25">
      <c r="H10321" s="107" t="s">
        <v>10977</v>
      </c>
      <c r="I10321" s="107" t="s">
        <v>17313</v>
      </c>
    </row>
    <row r="10322" spans="8:9" ht="15" x14ac:dyDescent="0.25">
      <c r="H10322" s="107" t="s">
        <v>10978</v>
      </c>
      <c r="I10322" s="107" t="s">
        <v>18442</v>
      </c>
    </row>
    <row r="10323" spans="8:9" ht="15" x14ac:dyDescent="0.25">
      <c r="H10323" s="107" t="s">
        <v>10979</v>
      </c>
      <c r="I10323" s="107" t="s">
        <v>18443</v>
      </c>
    </row>
    <row r="10324" spans="8:9" ht="15" x14ac:dyDescent="0.25">
      <c r="H10324" s="107" t="s">
        <v>10980</v>
      </c>
      <c r="I10324" s="107" t="s">
        <v>16857</v>
      </c>
    </row>
    <row r="10325" spans="8:9" ht="15" x14ac:dyDescent="0.25">
      <c r="H10325" s="107" t="s">
        <v>10981</v>
      </c>
      <c r="I10325" s="107" t="s">
        <v>17228</v>
      </c>
    </row>
    <row r="10326" spans="8:9" ht="15" x14ac:dyDescent="0.25">
      <c r="H10326" s="107" t="s">
        <v>10982</v>
      </c>
      <c r="I10326" s="107" t="s">
        <v>18444</v>
      </c>
    </row>
    <row r="10327" spans="8:9" ht="15" x14ac:dyDescent="0.25">
      <c r="H10327" s="107" t="s">
        <v>10983</v>
      </c>
      <c r="I10327" s="107" t="s">
        <v>17643</v>
      </c>
    </row>
    <row r="10328" spans="8:9" ht="15" x14ac:dyDescent="0.25">
      <c r="H10328" s="107" t="s">
        <v>10984</v>
      </c>
      <c r="I10328" s="107" t="s">
        <v>18445</v>
      </c>
    </row>
    <row r="10329" spans="8:9" ht="15" x14ac:dyDescent="0.25">
      <c r="H10329" s="107" t="s">
        <v>10985</v>
      </c>
      <c r="I10329" s="107" t="s">
        <v>18446</v>
      </c>
    </row>
    <row r="10330" spans="8:9" ht="15" x14ac:dyDescent="0.25">
      <c r="H10330" s="107" t="s">
        <v>10986</v>
      </c>
      <c r="I10330" s="107" t="s">
        <v>18447</v>
      </c>
    </row>
    <row r="10331" spans="8:9" ht="15" x14ac:dyDescent="0.25">
      <c r="H10331" s="107" t="s">
        <v>10987</v>
      </c>
      <c r="I10331" s="107" t="s">
        <v>18533</v>
      </c>
    </row>
    <row r="10332" spans="8:9" ht="15" x14ac:dyDescent="0.25">
      <c r="H10332" s="107" t="s">
        <v>10988</v>
      </c>
      <c r="I10332" s="107" t="s">
        <v>18534</v>
      </c>
    </row>
    <row r="10333" spans="8:9" ht="15" x14ac:dyDescent="0.25">
      <c r="H10333" s="107" t="s">
        <v>10989</v>
      </c>
      <c r="I10333" s="107" t="s">
        <v>18448</v>
      </c>
    </row>
    <row r="10334" spans="8:9" ht="15" x14ac:dyDescent="0.25">
      <c r="H10334" s="107" t="s">
        <v>10990</v>
      </c>
      <c r="I10334" s="107" t="s">
        <v>18535</v>
      </c>
    </row>
    <row r="10335" spans="8:9" ht="15" x14ac:dyDescent="0.25">
      <c r="H10335" s="107" t="s">
        <v>10991</v>
      </c>
      <c r="I10335" s="107" t="s">
        <v>184</v>
      </c>
    </row>
    <row r="10336" spans="8:9" ht="15" x14ac:dyDescent="0.25">
      <c r="H10336" s="107" t="s">
        <v>10992</v>
      </c>
      <c r="I10336" s="107" t="s">
        <v>18449</v>
      </c>
    </row>
    <row r="10337" spans="8:9" ht="15" x14ac:dyDescent="0.25">
      <c r="H10337" s="107" t="s">
        <v>10993</v>
      </c>
      <c r="I10337" s="107" t="s">
        <v>18450</v>
      </c>
    </row>
    <row r="10338" spans="8:9" ht="15" x14ac:dyDescent="0.25">
      <c r="H10338" s="107" t="s">
        <v>10994</v>
      </c>
      <c r="I10338" s="107" t="s">
        <v>18451</v>
      </c>
    </row>
    <row r="10339" spans="8:9" ht="15" x14ac:dyDescent="0.25">
      <c r="H10339" s="107" t="s">
        <v>10995</v>
      </c>
      <c r="I10339" s="107" t="s">
        <v>18536</v>
      </c>
    </row>
    <row r="10340" spans="8:9" ht="15" x14ac:dyDescent="0.25">
      <c r="H10340" s="107" t="s">
        <v>10996</v>
      </c>
      <c r="I10340" s="107" t="s">
        <v>18537</v>
      </c>
    </row>
    <row r="10341" spans="8:9" ht="15" x14ac:dyDescent="0.25">
      <c r="H10341" s="107" t="s">
        <v>10997</v>
      </c>
      <c r="I10341" s="107" t="s">
        <v>17315</v>
      </c>
    </row>
    <row r="10342" spans="8:9" ht="15" x14ac:dyDescent="0.25">
      <c r="H10342" s="107" t="s">
        <v>10998</v>
      </c>
      <c r="I10342" s="107" t="s">
        <v>16950</v>
      </c>
    </row>
    <row r="10343" spans="8:9" ht="15" x14ac:dyDescent="0.25">
      <c r="H10343" s="107" t="s">
        <v>10999</v>
      </c>
      <c r="I10343" s="107" t="s">
        <v>17239</v>
      </c>
    </row>
    <row r="10344" spans="8:9" ht="15" x14ac:dyDescent="0.25">
      <c r="H10344" s="107" t="s">
        <v>11000</v>
      </c>
      <c r="I10344" s="107" t="s">
        <v>16951</v>
      </c>
    </row>
    <row r="10345" spans="8:9" ht="15" x14ac:dyDescent="0.25">
      <c r="H10345" s="107" t="s">
        <v>11001</v>
      </c>
      <c r="I10345" s="107" t="s">
        <v>17041</v>
      </c>
    </row>
    <row r="10346" spans="8:9" ht="15" x14ac:dyDescent="0.25">
      <c r="H10346" s="107" t="s">
        <v>11002</v>
      </c>
      <c r="I10346" s="107" t="s">
        <v>17360</v>
      </c>
    </row>
    <row r="10347" spans="8:9" ht="15" x14ac:dyDescent="0.25">
      <c r="H10347" s="107" t="s">
        <v>11003</v>
      </c>
      <c r="I10347" s="107" t="s">
        <v>16867</v>
      </c>
    </row>
    <row r="10348" spans="8:9" ht="15" x14ac:dyDescent="0.25">
      <c r="H10348" s="107" t="s">
        <v>11004</v>
      </c>
      <c r="I10348" s="107" t="s">
        <v>17163</v>
      </c>
    </row>
    <row r="10349" spans="8:9" ht="15" x14ac:dyDescent="0.25">
      <c r="H10349" s="107" t="s">
        <v>11005</v>
      </c>
      <c r="I10349" s="107" t="s">
        <v>18538</v>
      </c>
    </row>
    <row r="10350" spans="8:9" ht="15" x14ac:dyDescent="0.25">
      <c r="H10350" s="107" t="s">
        <v>11006</v>
      </c>
      <c r="I10350" s="107" t="s">
        <v>16896</v>
      </c>
    </row>
    <row r="10351" spans="8:9" ht="15" x14ac:dyDescent="0.25">
      <c r="H10351" s="107" t="s">
        <v>11007</v>
      </c>
      <c r="I10351" s="107" t="s">
        <v>18539</v>
      </c>
    </row>
    <row r="10352" spans="8:9" ht="15" x14ac:dyDescent="0.25">
      <c r="H10352" s="107" t="s">
        <v>11008</v>
      </c>
      <c r="I10352" s="107" t="s">
        <v>18540</v>
      </c>
    </row>
    <row r="10353" spans="8:9" ht="15" x14ac:dyDescent="0.25">
      <c r="H10353" s="107" t="s">
        <v>11009</v>
      </c>
      <c r="I10353" s="107" t="s">
        <v>18454</v>
      </c>
    </row>
    <row r="10354" spans="8:9" ht="15" x14ac:dyDescent="0.25">
      <c r="H10354" s="107" t="s">
        <v>11010</v>
      </c>
      <c r="I10354" s="107" t="s">
        <v>18541</v>
      </c>
    </row>
    <row r="10355" spans="8:9" ht="15" x14ac:dyDescent="0.25">
      <c r="H10355" s="107" t="s">
        <v>11011</v>
      </c>
      <c r="I10355" s="107" t="s">
        <v>18542</v>
      </c>
    </row>
    <row r="10356" spans="8:9" ht="15" x14ac:dyDescent="0.25">
      <c r="H10356" s="107" t="s">
        <v>11012</v>
      </c>
      <c r="I10356" s="107" t="s">
        <v>18543</v>
      </c>
    </row>
    <row r="10357" spans="8:9" ht="15" x14ac:dyDescent="0.25">
      <c r="H10357" s="107" t="s">
        <v>11013</v>
      </c>
      <c r="I10357" s="107" t="s">
        <v>18456</v>
      </c>
    </row>
    <row r="10358" spans="8:9" ht="15" x14ac:dyDescent="0.25">
      <c r="H10358" s="107" t="s">
        <v>11014</v>
      </c>
      <c r="I10358" s="107" t="s">
        <v>18457</v>
      </c>
    </row>
    <row r="10359" spans="8:9" ht="15" x14ac:dyDescent="0.25">
      <c r="H10359" s="107" t="s">
        <v>11015</v>
      </c>
      <c r="I10359" s="107" t="s">
        <v>16779</v>
      </c>
    </row>
    <row r="10360" spans="8:9" ht="15" x14ac:dyDescent="0.25">
      <c r="H10360" s="107" t="s">
        <v>11016</v>
      </c>
      <c r="I10360" s="107" t="s">
        <v>18458</v>
      </c>
    </row>
    <row r="10361" spans="8:9" ht="15" x14ac:dyDescent="0.25">
      <c r="H10361" s="107" t="s">
        <v>11017</v>
      </c>
      <c r="I10361" s="107" t="s">
        <v>16803</v>
      </c>
    </row>
    <row r="10362" spans="8:9" ht="15" x14ac:dyDescent="0.25">
      <c r="H10362" s="107" t="s">
        <v>11018</v>
      </c>
      <c r="I10362" s="107" t="s">
        <v>16796</v>
      </c>
    </row>
    <row r="10363" spans="8:9" ht="15" x14ac:dyDescent="0.25">
      <c r="H10363" s="107" t="s">
        <v>11019</v>
      </c>
      <c r="I10363" s="107" t="s">
        <v>16838</v>
      </c>
    </row>
    <row r="10364" spans="8:9" ht="15" x14ac:dyDescent="0.25">
      <c r="H10364" s="107" t="s">
        <v>11020</v>
      </c>
      <c r="I10364" s="107" t="s">
        <v>17998</v>
      </c>
    </row>
    <row r="10365" spans="8:9" ht="15" x14ac:dyDescent="0.25">
      <c r="H10365" s="107" t="s">
        <v>11021</v>
      </c>
      <c r="I10365" s="107" t="s">
        <v>16805</v>
      </c>
    </row>
    <row r="10366" spans="8:9" ht="15" x14ac:dyDescent="0.25">
      <c r="H10366" s="107" t="s">
        <v>11022</v>
      </c>
      <c r="I10366" s="107" t="s">
        <v>17622</v>
      </c>
    </row>
    <row r="10367" spans="8:9" ht="15" x14ac:dyDescent="0.25">
      <c r="H10367" s="107" t="s">
        <v>11023</v>
      </c>
      <c r="I10367" s="107" t="s">
        <v>18544</v>
      </c>
    </row>
    <row r="10368" spans="8:9" ht="15" x14ac:dyDescent="0.25">
      <c r="H10368" s="107" t="s">
        <v>11024</v>
      </c>
      <c r="I10368" s="107" t="s">
        <v>16807</v>
      </c>
    </row>
    <row r="10369" spans="8:9" ht="15" x14ac:dyDescent="0.25">
      <c r="H10369" s="107" t="s">
        <v>11025</v>
      </c>
      <c r="I10369" s="107" t="s">
        <v>18460</v>
      </c>
    </row>
    <row r="10370" spans="8:9" ht="15" x14ac:dyDescent="0.25">
      <c r="H10370" s="107" t="s">
        <v>11026</v>
      </c>
      <c r="I10370" s="107" t="s">
        <v>16792</v>
      </c>
    </row>
    <row r="10371" spans="8:9" ht="15" x14ac:dyDescent="0.25">
      <c r="H10371" s="107" t="s">
        <v>11027</v>
      </c>
      <c r="I10371" s="107" t="s">
        <v>18545</v>
      </c>
    </row>
    <row r="10372" spans="8:9" ht="15" x14ac:dyDescent="0.25">
      <c r="H10372" s="107" t="s">
        <v>11028</v>
      </c>
      <c r="I10372" s="107" t="s">
        <v>18546</v>
      </c>
    </row>
    <row r="10373" spans="8:9" ht="15" x14ac:dyDescent="0.25">
      <c r="H10373" s="107" t="s">
        <v>11029</v>
      </c>
      <c r="I10373" s="107" t="s">
        <v>16786</v>
      </c>
    </row>
    <row r="10374" spans="8:9" ht="15" x14ac:dyDescent="0.25">
      <c r="H10374" s="107" t="s">
        <v>11030</v>
      </c>
      <c r="I10374" s="107" t="s">
        <v>18461</v>
      </c>
    </row>
    <row r="10375" spans="8:9" ht="15" x14ac:dyDescent="0.25">
      <c r="H10375" s="107" t="s">
        <v>11031</v>
      </c>
      <c r="I10375" s="107" t="s">
        <v>16782</v>
      </c>
    </row>
    <row r="10376" spans="8:9" ht="15" x14ac:dyDescent="0.25">
      <c r="H10376" s="107" t="s">
        <v>11032</v>
      </c>
      <c r="I10376" s="107" t="s">
        <v>17056</v>
      </c>
    </row>
    <row r="10377" spans="8:9" ht="15" x14ac:dyDescent="0.25">
      <c r="H10377" s="107" t="s">
        <v>11033</v>
      </c>
      <c r="I10377" s="107" t="s">
        <v>18462</v>
      </c>
    </row>
    <row r="10378" spans="8:9" ht="15" x14ac:dyDescent="0.25">
      <c r="H10378" s="107" t="s">
        <v>11034</v>
      </c>
      <c r="I10378" s="107" t="s">
        <v>18464</v>
      </c>
    </row>
    <row r="10379" spans="8:9" ht="15" x14ac:dyDescent="0.25">
      <c r="H10379" s="107" t="s">
        <v>11035</v>
      </c>
      <c r="I10379" s="107" t="s">
        <v>18465</v>
      </c>
    </row>
    <row r="10380" spans="8:9" ht="15" x14ac:dyDescent="0.25">
      <c r="H10380" s="107" t="s">
        <v>11036</v>
      </c>
      <c r="I10380" s="107" t="s">
        <v>18466</v>
      </c>
    </row>
    <row r="10381" spans="8:9" ht="15" x14ac:dyDescent="0.25">
      <c r="H10381" s="107" t="s">
        <v>11037</v>
      </c>
      <c r="I10381" s="107" t="s">
        <v>18467</v>
      </c>
    </row>
    <row r="10382" spans="8:9" ht="15" x14ac:dyDescent="0.25">
      <c r="H10382" s="107" t="s">
        <v>11038</v>
      </c>
      <c r="I10382" s="107" t="s">
        <v>18547</v>
      </c>
    </row>
    <row r="10383" spans="8:9" ht="15" x14ac:dyDescent="0.25">
      <c r="H10383" s="107" t="s">
        <v>11039</v>
      </c>
      <c r="I10383" s="107" t="s">
        <v>16794</v>
      </c>
    </row>
    <row r="10384" spans="8:9" ht="15" x14ac:dyDescent="0.25">
      <c r="H10384" s="107" t="s">
        <v>11040</v>
      </c>
      <c r="I10384" s="107" t="s">
        <v>23526</v>
      </c>
    </row>
    <row r="10385" spans="8:9" ht="15" x14ac:dyDescent="0.25">
      <c r="H10385" s="107" t="s">
        <v>11041</v>
      </c>
      <c r="I10385" s="107" t="s">
        <v>18470</v>
      </c>
    </row>
    <row r="10386" spans="8:9" ht="15" x14ac:dyDescent="0.25">
      <c r="H10386" s="107" t="s">
        <v>11042</v>
      </c>
      <c r="I10386" s="107" t="s">
        <v>18471</v>
      </c>
    </row>
    <row r="10387" spans="8:9" ht="15" x14ac:dyDescent="0.25">
      <c r="H10387" s="107" t="s">
        <v>11043</v>
      </c>
      <c r="I10387" s="107" t="s">
        <v>18548</v>
      </c>
    </row>
    <row r="10388" spans="8:9" ht="15" x14ac:dyDescent="0.25">
      <c r="H10388" s="107" t="s">
        <v>23527</v>
      </c>
      <c r="I10388" s="107" t="s">
        <v>23518</v>
      </c>
    </row>
    <row r="10389" spans="8:9" ht="15" x14ac:dyDescent="0.25">
      <c r="H10389" s="107" t="s">
        <v>11044</v>
      </c>
      <c r="I10389" s="107" t="s">
        <v>18549</v>
      </c>
    </row>
    <row r="10390" spans="8:9" ht="15" x14ac:dyDescent="0.25">
      <c r="H10390" s="107" t="s">
        <v>11045</v>
      </c>
      <c r="I10390" s="107" t="s">
        <v>18550</v>
      </c>
    </row>
    <row r="10391" spans="8:9" ht="15" x14ac:dyDescent="0.25">
      <c r="H10391" s="107" t="s">
        <v>11046</v>
      </c>
      <c r="I10391" s="107" t="s">
        <v>17183</v>
      </c>
    </row>
    <row r="10392" spans="8:9" ht="15" x14ac:dyDescent="0.25">
      <c r="H10392" s="107" t="s">
        <v>11047</v>
      </c>
      <c r="I10392" s="107" t="s">
        <v>18476</v>
      </c>
    </row>
    <row r="10393" spans="8:9" ht="15" x14ac:dyDescent="0.25">
      <c r="H10393" s="107" t="s">
        <v>11048</v>
      </c>
      <c r="I10393" s="107" t="s">
        <v>17165</v>
      </c>
    </row>
    <row r="10394" spans="8:9" ht="15" x14ac:dyDescent="0.25">
      <c r="H10394" s="107" t="s">
        <v>11049</v>
      </c>
      <c r="I10394" s="107" t="s">
        <v>17586</v>
      </c>
    </row>
    <row r="10395" spans="8:9" ht="15" x14ac:dyDescent="0.25">
      <c r="H10395" s="107" t="s">
        <v>11050</v>
      </c>
      <c r="I10395" s="107" t="s">
        <v>17580</v>
      </c>
    </row>
    <row r="10396" spans="8:9" ht="15" x14ac:dyDescent="0.25">
      <c r="H10396" s="107" t="s">
        <v>11051</v>
      </c>
      <c r="I10396" s="107" t="s">
        <v>17583</v>
      </c>
    </row>
    <row r="10397" spans="8:9" ht="15" x14ac:dyDescent="0.25">
      <c r="H10397" s="107" t="s">
        <v>11052</v>
      </c>
      <c r="I10397" s="107" t="s">
        <v>18477</v>
      </c>
    </row>
    <row r="10398" spans="8:9" ht="15" x14ac:dyDescent="0.25">
      <c r="H10398" s="107" t="s">
        <v>11053</v>
      </c>
      <c r="I10398" s="107" t="s">
        <v>17256</v>
      </c>
    </row>
    <row r="10399" spans="8:9" ht="15" x14ac:dyDescent="0.25">
      <c r="H10399" s="107" t="s">
        <v>11054</v>
      </c>
      <c r="I10399" s="107" t="s">
        <v>17585</v>
      </c>
    </row>
    <row r="10400" spans="8:9" ht="15" x14ac:dyDescent="0.25">
      <c r="H10400" s="107" t="s">
        <v>11055</v>
      </c>
      <c r="I10400" s="107" t="s">
        <v>17334</v>
      </c>
    </row>
    <row r="10401" spans="8:9" ht="15" x14ac:dyDescent="0.25">
      <c r="H10401" s="107" t="s">
        <v>11056</v>
      </c>
      <c r="I10401" s="107" t="s">
        <v>18551</v>
      </c>
    </row>
    <row r="10402" spans="8:9" ht="15" x14ac:dyDescent="0.25">
      <c r="H10402" s="107" t="s">
        <v>11057</v>
      </c>
      <c r="I10402" s="107" t="s">
        <v>18552</v>
      </c>
    </row>
    <row r="10403" spans="8:9" ht="15" x14ac:dyDescent="0.25">
      <c r="H10403" s="107" t="s">
        <v>11058</v>
      </c>
      <c r="I10403" s="107" t="s">
        <v>18478</v>
      </c>
    </row>
    <row r="10404" spans="8:9" ht="15" x14ac:dyDescent="0.25">
      <c r="H10404" s="107" t="s">
        <v>11059</v>
      </c>
      <c r="I10404" s="107" t="s">
        <v>17588</v>
      </c>
    </row>
    <row r="10405" spans="8:9" ht="15" x14ac:dyDescent="0.25">
      <c r="H10405" s="107" t="s">
        <v>11060</v>
      </c>
      <c r="I10405" s="107" t="s">
        <v>17579</v>
      </c>
    </row>
    <row r="10406" spans="8:9" ht="15" x14ac:dyDescent="0.25">
      <c r="H10406" s="107" t="s">
        <v>11061</v>
      </c>
      <c r="I10406" s="107" t="s">
        <v>18553</v>
      </c>
    </row>
    <row r="10407" spans="8:9" ht="15" x14ac:dyDescent="0.25">
      <c r="H10407" s="107" t="s">
        <v>11062</v>
      </c>
      <c r="I10407" s="107" t="s">
        <v>17369</v>
      </c>
    </row>
    <row r="10408" spans="8:9" ht="15" x14ac:dyDescent="0.25">
      <c r="H10408" s="107" t="s">
        <v>11063</v>
      </c>
      <c r="I10408" s="107" t="s">
        <v>17593</v>
      </c>
    </row>
    <row r="10409" spans="8:9" ht="15" x14ac:dyDescent="0.25">
      <c r="H10409" s="107" t="s">
        <v>11064</v>
      </c>
      <c r="I10409" s="107" t="s">
        <v>18012</v>
      </c>
    </row>
    <row r="10410" spans="8:9" ht="15" x14ac:dyDescent="0.25">
      <c r="H10410" s="107" t="s">
        <v>11065</v>
      </c>
      <c r="I10410" s="107" t="s">
        <v>17592</v>
      </c>
    </row>
    <row r="10411" spans="8:9" ht="15" x14ac:dyDescent="0.25">
      <c r="H10411" s="107" t="s">
        <v>11066</v>
      </c>
      <c r="I10411" s="107" t="s">
        <v>17595</v>
      </c>
    </row>
    <row r="10412" spans="8:9" ht="15" x14ac:dyDescent="0.25">
      <c r="H10412" s="107" t="s">
        <v>11067</v>
      </c>
      <c r="I10412" s="107" t="s">
        <v>18554</v>
      </c>
    </row>
    <row r="10413" spans="8:9" ht="15" x14ac:dyDescent="0.25">
      <c r="H10413" s="107" t="s">
        <v>11068</v>
      </c>
      <c r="I10413" s="107" t="s">
        <v>18555</v>
      </c>
    </row>
    <row r="10414" spans="8:9" ht="15" x14ac:dyDescent="0.25">
      <c r="H10414" s="107" t="s">
        <v>11069</v>
      </c>
      <c r="I10414" s="107" t="s">
        <v>18556</v>
      </c>
    </row>
    <row r="10415" spans="8:9" ht="15" x14ac:dyDescent="0.25">
      <c r="H10415" s="107" t="s">
        <v>11070</v>
      </c>
      <c r="I10415" s="107" t="s">
        <v>18482</v>
      </c>
    </row>
    <row r="10416" spans="8:9" ht="15" x14ac:dyDescent="0.25">
      <c r="H10416" s="107" t="s">
        <v>11071</v>
      </c>
      <c r="I10416" s="107" t="s">
        <v>18483</v>
      </c>
    </row>
    <row r="10417" spans="8:9" ht="15" x14ac:dyDescent="0.25">
      <c r="H10417" s="107" t="s">
        <v>11072</v>
      </c>
      <c r="I10417" s="107" t="s">
        <v>18484</v>
      </c>
    </row>
    <row r="10418" spans="8:9" ht="15" x14ac:dyDescent="0.25">
      <c r="H10418" s="107" t="s">
        <v>11073</v>
      </c>
      <c r="I10418" s="107" t="s">
        <v>18485</v>
      </c>
    </row>
    <row r="10419" spans="8:9" ht="15" x14ac:dyDescent="0.25">
      <c r="H10419" s="107" t="s">
        <v>11074</v>
      </c>
      <c r="I10419" s="107" t="s">
        <v>17242</v>
      </c>
    </row>
    <row r="10420" spans="8:9" ht="15" x14ac:dyDescent="0.25">
      <c r="H10420" s="107" t="s">
        <v>11075</v>
      </c>
      <c r="I10420" s="107" t="s">
        <v>18487</v>
      </c>
    </row>
    <row r="10421" spans="8:9" ht="15" x14ac:dyDescent="0.25">
      <c r="H10421" s="107" t="s">
        <v>11076</v>
      </c>
      <c r="I10421" s="107" t="s">
        <v>17044</v>
      </c>
    </row>
    <row r="10422" spans="8:9" ht="15" x14ac:dyDescent="0.25">
      <c r="H10422" s="107" t="s">
        <v>11077</v>
      </c>
      <c r="I10422" s="107" t="s">
        <v>18488</v>
      </c>
    </row>
    <row r="10423" spans="8:9" ht="15" x14ac:dyDescent="0.25">
      <c r="H10423" s="107" t="s">
        <v>11078</v>
      </c>
      <c r="I10423" s="107" t="s">
        <v>18557</v>
      </c>
    </row>
    <row r="10424" spans="8:9" ht="15" x14ac:dyDescent="0.25">
      <c r="H10424" s="107" t="s">
        <v>11079</v>
      </c>
      <c r="I10424" s="107" t="s">
        <v>18558</v>
      </c>
    </row>
    <row r="10425" spans="8:9" ht="15" x14ac:dyDescent="0.25">
      <c r="H10425" s="107" t="s">
        <v>11080</v>
      </c>
      <c r="I10425" s="107" t="s">
        <v>18559</v>
      </c>
    </row>
    <row r="10426" spans="8:9" ht="15" x14ac:dyDescent="0.25">
      <c r="H10426" s="107" t="s">
        <v>11081</v>
      </c>
      <c r="I10426" s="107" t="s">
        <v>17128</v>
      </c>
    </row>
    <row r="10427" spans="8:9" ht="15" x14ac:dyDescent="0.25">
      <c r="H10427" s="107" t="s">
        <v>11082</v>
      </c>
      <c r="I10427" s="107" t="s">
        <v>17620</v>
      </c>
    </row>
    <row r="10428" spans="8:9" ht="15" x14ac:dyDescent="0.25">
      <c r="H10428" s="107" t="s">
        <v>11083</v>
      </c>
      <c r="I10428" s="107" t="s">
        <v>18490</v>
      </c>
    </row>
    <row r="10429" spans="8:9" ht="15" x14ac:dyDescent="0.25">
      <c r="H10429" s="107" t="s">
        <v>11084</v>
      </c>
      <c r="I10429" s="107" t="s">
        <v>18492</v>
      </c>
    </row>
    <row r="10430" spans="8:9" ht="15" x14ac:dyDescent="0.25">
      <c r="H10430" s="107" t="s">
        <v>11085</v>
      </c>
      <c r="I10430" s="107" t="s">
        <v>18495</v>
      </c>
    </row>
    <row r="10431" spans="8:9" ht="15" x14ac:dyDescent="0.25">
      <c r="H10431" s="107" t="s">
        <v>11086</v>
      </c>
      <c r="I10431" s="107" t="s">
        <v>18496</v>
      </c>
    </row>
    <row r="10432" spans="8:9" ht="15" x14ac:dyDescent="0.25">
      <c r="H10432" s="107" t="s">
        <v>11087</v>
      </c>
      <c r="I10432" s="107" t="s">
        <v>18498</v>
      </c>
    </row>
    <row r="10433" spans="8:9" ht="15" x14ac:dyDescent="0.25">
      <c r="H10433" s="107" t="s">
        <v>11088</v>
      </c>
      <c r="I10433" s="107" t="s">
        <v>18499</v>
      </c>
    </row>
    <row r="10434" spans="8:9" ht="15" x14ac:dyDescent="0.25">
      <c r="H10434" s="107" t="s">
        <v>11089</v>
      </c>
      <c r="I10434" s="107" t="s">
        <v>18560</v>
      </c>
    </row>
    <row r="10435" spans="8:9" ht="15" x14ac:dyDescent="0.25">
      <c r="H10435" s="107" t="s">
        <v>11090</v>
      </c>
      <c r="I10435" s="107" t="s">
        <v>18561</v>
      </c>
    </row>
    <row r="10436" spans="8:9" ht="15" x14ac:dyDescent="0.25">
      <c r="H10436" s="107" t="s">
        <v>11091</v>
      </c>
      <c r="I10436" s="107" t="s">
        <v>18562</v>
      </c>
    </row>
    <row r="10437" spans="8:9" ht="15" x14ac:dyDescent="0.25">
      <c r="H10437" s="107" t="s">
        <v>11092</v>
      </c>
      <c r="I10437" s="107" t="s">
        <v>18563</v>
      </c>
    </row>
    <row r="10438" spans="8:9" ht="15" x14ac:dyDescent="0.25">
      <c r="H10438" s="107" t="s">
        <v>11093</v>
      </c>
      <c r="I10438" s="107" t="s">
        <v>18564</v>
      </c>
    </row>
    <row r="10439" spans="8:9" ht="15" x14ac:dyDescent="0.25">
      <c r="H10439" s="107" t="s">
        <v>11094</v>
      </c>
      <c r="I10439" s="107" t="s">
        <v>18565</v>
      </c>
    </row>
    <row r="10440" spans="8:9" ht="15" x14ac:dyDescent="0.25">
      <c r="H10440" s="107" t="s">
        <v>11095</v>
      </c>
      <c r="I10440" s="107" t="s">
        <v>17517</v>
      </c>
    </row>
    <row r="10441" spans="8:9" ht="15" x14ac:dyDescent="0.25">
      <c r="H10441" s="107" t="s">
        <v>11096</v>
      </c>
      <c r="I10441" s="107" t="s">
        <v>18566</v>
      </c>
    </row>
    <row r="10442" spans="8:9" ht="15" x14ac:dyDescent="0.25">
      <c r="H10442" s="107" t="s">
        <v>11097</v>
      </c>
      <c r="I10442" s="107" t="s">
        <v>18567</v>
      </c>
    </row>
    <row r="10443" spans="8:9" ht="15" x14ac:dyDescent="0.25">
      <c r="H10443" s="107" t="s">
        <v>11098</v>
      </c>
      <c r="I10443" s="107" t="s">
        <v>18568</v>
      </c>
    </row>
    <row r="10444" spans="8:9" ht="15" x14ac:dyDescent="0.25">
      <c r="H10444" s="107" t="s">
        <v>11099</v>
      </c>
      <c r="I10444" s="107" t="s">
        <v>17406</v>
      </c>
    </row>
    <row r="10445" spans="8:9" ht="15" x14ac:dyDescent="0.25">
      <c r="H10445" s="107" t="s">
        <v>11100</v>
      </c>
      <c r="I10445" s="107" t="s">
        <v>18569</v>
      </c>
    </row>
    <row r="10446" spans="8:9" ht="15" x14ac:dyDescent="0.25">
      <c r="H10446" s="107" t="s">
        <v>12411</v>
      </c>
      <c r="I10446" s="107" t="s">
        <v>17348</v>
      </c>
    </row>
    <row r="10447" spans="8:9" ht="15" x14ac:dyDescent="0.25">
      <c r="H10447" s="107" t="s">
        <v>11101</v>
      </c>
      <c r="I10447" s="107" t="s">
        <v>17917</v>
      </c>
    </row>
    <row r="10448" spans="8:9" ht="15" x14ac:dyDescent="0.25">
      <c r="H10448" s="107" t="s">
        <v>11102</v>
      </c>
      <c r="I10448" s="107" t="s">
        <v>18028</v>
      </c>
    </row>
    <row r="10449" spans="8:9" ht="15" x14ac:dyDescent="0.25">
      <c r="H10449" s="107" t="s">
        <v>24630</v>
      </c>
      <c r="I10449" s="107" t="s">
        <v>24631</v>
      </c>
    </row>
    <row r="10450" spans="8:9" ht="15" x14ac:dyDescent="0.25">
      <c r="H10450" s="107" t="s">
        <v>11103</v>
      </c>
      <c r="I10450" s="107" t="s">
        <v>16771</v>
      </c>
    </row>
    <row r="10451" spans="8:9" ht="15" x14ac:dyDescent="0.25">
      <c r="H10451" s="107" t="s">
        <v>11104</v>
      </c>
      <c r="I10451" s="107" t="s">
        <v>18570</v>
      </c>
    </row>
    <row r="10452" spans="8:9" ht="15" x14ac:dyDescent="0.25">
      <c r="H10452" s="107" t="s">
        <v>11105</v>
      </c>
      <c r="I10452" s="107" t="s">
        <v>1175</v>
      </c>
    </row>
    <row r="10453" spans="8:9" ht="15" x14ac:dyDescent="0.25">
      <c r="H10453" s="107" t="s">
        <v>11106</v>
      </c>
      <c r="I10453" s="107" t="s">
        <v>17971</v>
      </c>
    </row>
    <row r="10454" spans="8:9" ht="15" x14ac:dyDescent="0.25">
      <c r="H10454" s="107" t="s">
        <v>11107</v>
      </c>
      <c r="I10454" s="107" t="s">
        <v>14426</v>
      </c>
    </row>
    <row r="10455" spans="8:9" ht="15" x14ac:dyDescent="0.25">
      <c r="H10455" s="107" t="s">
        <v>11108</v>
      </c>
      <c r="I10455" s="107" t="s">
        <v>14432</v>
      </c>
    </row>
    <row r="10456" spans="8:9" ht="15" x14ac:dyDescent="0.25">
      <c r="H10456" s="107" t="s">
        <v>11109</v>
      </c>
      <c r="I10456" s="107" t="s">
        <v>18571</v>
      </c>
    </row>
    <row r="10457" spans="8:9" ht="15" x14ac:dyDescent="0.25">
      <c r="H10457" s="107" t="s">
        <v>11110</v>
      </c>
      <c r="I10457" s="107" t="s">
        <v>18572</v>
      </c>
    </row>
    <row r="10458" spans="8:9" ht="15" x14ac:dyDescent="0.25">
      <c r="H10458" s="107" t="s">
        <v>11111</v>
      </c>
      <c r="I10458" s="107" t="s">
        <v>18573</v>
      </c>
    </row>
    <row r="10459" spans="8:9" ht="15" x14ac:dyDescent="0.25">
      <c r="H10459" s="107" t="s">
        <v>11112</v>
      </c>
      <c r="I10459" s="107" t="s">
        <v>17948</v>
      </c>
    </row>
    <row r="10460" spans="8:9" ht="15" x14ac:dyDescent="0.25">
      <c r="H10460" s="107" t="s">
        <v>11113</v>
      </c>
      <c r="I10460" s="107" t="s">
        <v>18574</v>
      </c>
    </row>
    <row r="10461" spans="8:9" ht="15" x14ac:dyDescent="0.25">
      <c r="H10461" s="107" t="s">
        <v>11114</v>
      </c>
      <c r="I10461" s="107" t="s">
        <v>18575</v>
      </c>
    </row>
    <row r="10462" spans="8:9" ht="15" x14ac:dyDescent="0.25">
      <c r="H10462" s="107" t="s">
        <v>11115</v>
      </c>
      <c r="I10462" s="107" t="s">
        <v>17818</v>
      </c>
    </row>
    <row r="10463" spans="8:9" ht="15" x14ac:dyDescent="0.25">
      <c r="H10463" s="107" t="s">
        <v>11116</v>
      </c>
      <c r="I10463" s="107" t="s">
        <v>17821</v>
      </c>
    </row>
    <row r="10464" spans="8:9" ht="15" x14ac:dyDescent="0.25">
      <c r="H10464" s="107" t="s">
        <v>11117</v>
      </c>
      <c r="I10464" s="107" t="s">
        <v>18576</v>
      </c>
    </row>
    <row r="10465" spans="8:9" ht="15" x14ac:dyDescent="0.25">
      <c r="H10465" s="107" t="s">
        <v>11118</v>
      </c>
      <c r="I10465" s="107" t="s">
        <v>17231</v>
      </c>
    </row>
    <row r="10466" spans="8:9" ht="15" x14ac:dyDescent="0.25">
      <c r="H10466" s="107" t="s">
        <v>11119</v>
      </c>
      <c r="I10466" s="107" t="s">
        <v>18577</v>
      </c>
    </row>
    <row r="10467" spans="8:9" ht="15" x14ac:dyDescent="0.25">
      <c r="H10467" s="107" t="s">
        <v>11120</v>
      </c>
      <c r="I10467" s="107" t="s">
        <v>18249</v>
      </c>
    </row>
    <row r="10468" spans="8:9" ht="15" x14ac:dyDescent="0.25">
      <c r="H10468" s="107" t="s">
        <v>11121</v>
      </c>
      <c r="I10468" s="107" t="s">
        <v>18082</v>
      </c>
    </row>
    <row r="10469" spans="8:9" ht="15" x14ac:dyDescent="0.25">
      <c r="H10469" s="107" t="s">
        <v>11122</v>
      </c>
      <c r="I10469" s="107" t="s">
        <v>18578</v>
      </c>
    </row>
    <row r="10470" spans="8:9" ht="15" x14ac:dyDescent="0.25">
      <c r="H10470" s="107" t="s">
        <v>11123</v>
      </c>
      <c r="I10470" s="107" t="s">
        <v>14424</v>
      </c>
    </row>
    <row r="10471" spans="8:9" ht="15" x14ac:dyDescent="0.25">
      <c r="H10471" s="107" t="s">
        <v>11124</v>
      </c>
      <c r="I10471" s="107" t="s">
        <v>18153</v>
      </c>
    </row>
    <row r="10472" spans="8:9" ht="15" x14ac:dyDescent="0.25">
      <c r="H10472" s="107" t="s">
        <v>11125</v>
      </c>
      <c r="I10472" s="107" t="s">
        <v>18579</v>
      </c>
    </row>
    <row r="10473" spans="8:9" ht="15" x14ac:dyDescent="0.25">
      <c r="H10473" s="107" t="s">
        <v>11126</v>
      </c>
      <c r="I10473" s="107" t="s">
        <v>18109</v>
      </c>
    </row>
    <row r="10474" spans="8:9" ht="15" x14ac:dyDescent="0.25">
      <c r="H10474" s="107" t="s">
        <v>11127</v>
      </c>
      <c r="I10474" s="107" t="s">
        <v>18031</v>
      </c>
    </row>
    <row r="10475" spans="8:9" ht="15" x14ac:dyDescent="0.25">
      <c r="H10475" s="107" t="s">
        <v>11128</v>
      </c>
      <c r="I10475" s="107" t="s">
        <v>18074</v>
      </c>
    </row>
    <row r="10476" spans="8:9" ht="15" x14ac:dyDescent="0.25">
      <c r="H10476" s="107" t="s">
        <v>11129</v>
      </c>
      <c r="I10476" s="107" t="s">
        <v>17908</v>
      </c>
    </row>
    <row r="10477" spans="8:9" ht="15" x14ac:dyDescent="0.25">
      <c r="H10477" s="107" t="s">
        <v>11130</v>
      </c>
      <c r="I10477" s="107" t="s">
        <v>17972</v>
      </c>
    </row>
    <row r="10478" spans="8:9" ht="15" x14ac:dyDescent="0.25">
      <c r="H10478" s="107" t="s">
        <v>11131</v>
      </c>
      <c r="I10478" s="107" t="s">
        <v>14438</v>
      </c>
    </row>
    <row r="10479" spans="8:9" ht="15" x14ac:dyDescent="0.25">
      <c r="H10479" s="107" t="s">
        <v>11132</v>
      </c>
      <c r="I10479" s="107" t="s">
        <v>18580</v>
      </c>
    </row>
    <row r="10480" spans="8:9" ht="15" x14ac:dyDescent="0.25">
      <c r="H10480" s="107" t="s">
        <v>11133</v>
      </c>
      <c r="I10480" s="107" t="s">
        <v>18581</v>
      </c>
    </row>
    <row r="10481" spans="8:9" ht="15" x14ac:dyDescent="0.25">
      <c r="H10481" s="107" t="s">
        <v>11134</v>
      </c>
      <c r="I10481" s="107" t="s">
        <v>14427</v>
      </c>
    </row>
    <row r="10482" spans="8:9" ht="15" x14ac:dyDescent="0.25">
      <c r="H10482" s="107" t="s">
        <v>11135</v>
      </c>
      <c r="I10482" s="107" t="s">
        <v>18582</v>
      </c>
    </row>
    <row r="10483" spans="8:9" ht="15" x14ac:dyDescent="0.25">
      <c r="H10483" s="107" t="s">
        <v>11136</v>
      </c>
      <c r="I10483" s="107" t="s">
        <v>18583</v>
      </c>
    </row>
    <row r="10484" spans="8:9" ht="15" x14ac:dyDescent="0.25">
      <c r="H10484" s="107" t="s">
        <v>11137</v>
      </c>
      <c r="I10484" s="107" t="s">
        <v>18584</v>
      </c>
    </row>
    <row r="10485" spans="8:9" ht="15" x14ac:dyDescent="0.25">
      <c r="H10485" s="107" t="s">
        <v>11138</v>
      </c>
      <c r="I10485" s="107" t="s">
        <v>17774</v>
      </c>
    </row>
    <row r="10486" spans="8:9" ht="15" x14ac:dyDescent="0.25">
      <c r="H10486" s="107" t="s">
        <v>11139</v>
      </c>
      <c r="I10486" s="107" t="s">
        <v>17758</v>
      </c>
    </row>
    <row r="10487" spans="8:9" ht="15" x14ac:dyDescent="0.25">
      <c r="H10487" s="107" t="s">
        <v>11140</v>
      </c>
      <c r="I10487" s="107" t="s">
        <v>18585</v>
      </c>
    </row>
    <row r="10488" spans="8:9" ht="15" x14ac:dyDescent="0.25">
      <c r="H10488" s="107" t="s">
        <v>11141</v>
      </c>
      <c r="I10488" s="107" t="s">
        <v>18586</v>
      </c>
    </row>
    <row r="10489" spans="8:9" ht="15" x14ac:dyDescent="0.25">
      <c r="H10489" s="107" t="s">
        <v>11142</v>
      </c>
      <c r="I10489" s="107" t="s">
        <v>17852</v>
      </c>
    </row>
    <row r="10490" spans="8:9" ht="15" x14ac:dyDescent="0.25">
      <c r="H10490" s="107" t="s">
        <v>11143</v>
      </c>
      <c r="I10490" s="107" t="s">
        <v>18111</v>
      </c>
    </row>
    <row r="10491" spans="8:9" ht="15" x14ac:dyDescent="0.25">
      <c r="H10491" s="107" t="s">
        <v>11144</v>
      </c>
      <c r="I10491" s="107" t="s">
        <v>18587</v>
      </c>
    </row>
    <row r="10492" spans="8:9" ht="15" x14ac:dyDescent="0.25">
      <c r="H10492" s="107" t="s">
        <v>11145</v>
      </c>
      <c r="I10492" s="107" t="s">
        <v>18588</v>
      </c>
    </row>
    <row r="10493" spans="8:9" ht="15" x14ac:dyDescent="0.25">
      <c r="H10493" s="107" t="s">
        <v>11146</v>
      </c>
      <c r="I10493" s="107" t="s">
        <v>17763</v>
      </c>
    </row>
    <row r="10494" spans="8:9" ht="15" x14ac:dyDescent="0.25">
      <c r="H10494" s="107" t="s">
        <v>11147</v>
      </c>
      <c r="I10494" s="107" t="s">
        <v>14431</v>
      </c>
    </row>
    <row r="10495" spans="8:9" ht="15" x14ac:dyDescent="0.25">
      <c r="H10495" s="107" t="s">
        <v>11148</v>
      </c>
      <c r="I10495" s="107" t="s">
        <v>18589</v>
      </c>
    </row>
    <row r="10496" spans="8:9" ht="15" x14ac:dyDescent="0.25">
      <c r="H10496" s="107" t="s">
        <v>11149</v>
      </c>
      <c r="I10496" s="107" t="s">
        <v>18590</v>
      </c>
    </row>
    <row r="10497" spans="8:9" ht="15" x14ac:dyDescent="0.25">
      <c r="H10497" s="107" t="s">
        <v>11150</v>
      </c>
      <c r="I10497" s="107" t="s">
        <v>14425</v>
      </c>
    </row>
    <row r="10498" spans="8:9" ht="15" x14ac:dyDescent="0.25">
      <c r="H10498" s="107" t="s">
        <v>11151</v>
      </c>
      <c r="I10498" s="107" t="s">
        <v>18591</v>
      </c>
    </row>
    <row r="10499" spans="8:9" ht="15" x14ac:dyDescent="0.25">
      <c r="H10499" s="107" t="s">
        <v>11152</v>
      </c>
      <c r="I10499" s="107" t="s">
        <v>18592</v>
      </c>
    </row>
    <row r="10500" spans="8:9" ht="15" x14ac:dyDescent="0.25">
      <c r="H10500" s="107" t="s">
        <v>11153</v>
      </c>
      <c r="I10500" s="107" t="s">
        <v>18593</v>
      </c>
    </row>
    <row r="10501" spans="8:9" ht="15" x14ac:dyDescent="0.25">
      <c r="H10501" s="107" t="s">
        <v>11154</v>
      </c>
      <c r="I10501" s="107" t="s">
        <v>18594</v>
      </c>
    </row>
    <row r="10502" spans="8:9" ht="15" x14ac:dyDescent="0.25">
      <c r="H10502" s="107" t="s">
        <v>11155</v>
      </c>
      <c r="I10502" s="107" t="s">
        <v>18595</v>
      </c>
    </row>
    <row r="10503" spans="8:9" ht="15" x14ac:dyDescent="0.25">
      <c r="H10503" s="107" t="s">
        <v>11156</v>
      </c>
      <c r="I10503" s="107" t="s">
        <v>18596</v>
      </c>
    </row>
    <row r="10504" spans="8:9" ht="15" x14ac:dyDescent="0.25">
      <c r="H10504" s="107" t="s">
        <v>23528</v>
      </c>
      <c r="I10504" s="107" t="s">
        <v>17366</v>
      </c>
    </row>
    <row r="10505" spans="8:9" ht="15" x14ac:dyDescent="0.25">
      <c r="H10505" s="107" t="s">
        <v>11157</v>
      </c>
      <c r="I10505" s="107" t="s">
        <v>18597</v>
      </c>
    </row>
    <row r="10506" spans="8:9" ht="15" x14ac:dyDescent="0.25">
      <c r="H10506" s="107" t="s">
        <v>11158</v>
      </c>
      <c r="I10506" s="107" t="s">
        <v>18598</v>
      </c>
    </row>
    <row r="10507" spans="8:9" ht="15" x14ac:dyDescent="0.25">
      <c r="H10507" s="107" t="s">
        <v>11159</v>
      </c>
      <c r="I10507" s="107" t="s">
        <v>18599</v>
      </c>
    </row>
    <row r="10508" spans="8:9" ht="15" x14ac:dyDescent="0.25">
      <c r="H10508" s="107" t="s">
        <v>11160</v>
      </c>
      <c r="I10508" s="107" t="s">
        <v>18600</v>
      </c>
    </row>
    <row r="10509" spans="8:9" ht="15" x14ac:dyDescent="0.25">
      <c r="H10509" s="107" t="s">
        <v>11161</v>
      </c>
      <c r="I10509" s="107" t="s">
        <v>18601</v>
      </c>
    </row>
    <row r="10510" spans="8:9" ht="15" x14ac:dyDescent="0.25">
      <c r="H10510" s="107" t="s">
        <v>11162</v>
      </c>
      <c r="I10510" s="107" t="s">
        <v>18602</v>
      </c>
    </row>
    <row r="10511" spans="8:9" ht="15" x14ac:dyDescent="0.25">
      <c r="H10511" s="107" t="s">
        <v>11163</v>
      </c>
      <c r="I10511" s="107" t="s">
        <v>18603</v>
      </c>
    </row>
    <row r="10512" spans="8:9" ht="15" x14ac:dyDescent="0.25">
      <c r="H10512" s="107" t="s">
        <v>11164</v>
      </c>
      <c r="I10512" s="107" t="s">
        <v>18604</v>
      </c>
    </row>
    <row r="10513" spans="8:9" ht="15" x14ac:dyDescent="0.25">
      <c r="H10513" s="107" t="s">
        <v>11165</v>
      </c>
      <c r="I10513" s="107" t="s">
        <v>18605</v>
      </c>
    </row>
    <row r="10514" spans="8:9" ht="15" x14ac:dyDescent="0.25">
      <c r="H10514" s="107" t="s">
        <v>11166</v>
      </c>
      <c r="I10514" s="107" t="s">
        <v>18606</v>
      </c>
    </row>
    <row r="10515" spans="8:9" ht="15" x14ac:dyDescent="0.25">
      <c r="H10515" s="107" t="s">
        <v>11167</v>
      </c>
      <c r="I10515" s="107" t="s">
        <v>18607</v>
      </c>
    </row>
    <row r="10516" spans="8:9" ht="15" x14ac:dyDescent="0.25">
      <c r="H10516" s="107" t="s">
        <v>11168</v>
      </c>
      <c r="I10516" s="107" t="s">
        <v>18608</v>
      </c>
    </row>
    <row r="10517" spans="8:9" ht="15" x14ac:dyDescent="0.25">
      <c r="H10517" s="107" t="s">
        <v>11169</v>
      </c>
      <c r="I10517" s="107" t="s">
        <v>18609</v>
      </c>
    </row>
    <row r="10518" spans="8:9" ht="15" x14ac:dyDescent="0.25">
      <c r="H10518" s="107" t="s">
        <v>11170</v>
      </c>
      <c r="I10518" s="107" t="s">
        <v>18610</v>
      </c>
    </row>
    <row r="10519" spans="8:9" ht="15" x14ac:dyDescent="0.25">
      <c r="H10519" s="107" t="s">
        <v>11171</v>
      </c>
      <c r="I10519" s="107" t="s">
        <v>18611</v>
      </c>
    </row>
    <row r="10520" spans="8:9" ht="15" x14ac:dyDescent="0.25">
      <c r="H10520" s="107" t="s">
        <v>11172</v>
      </c>
      <c r="I10520" s="107" t="s">
        <v>18612</v>
      </c>
    </row>
    <row r="10521" spans="8:9" ht="15" x14ac:dyDescent="0.25">
      <c r="H10521" s="107" t="s">
        <v>11173</v>
      </c>
      <c r="I10521" s="107" t="s">
        <v>17145</v>
      </c>
    </row>
    <row r="10522" spans="8:9" ht="15" x14ac:dyDescent="0.25">
      <c r="H10522" s="107" t="s">
        <v>11174</v>
      </c>
      <c r="I10522" s="107" t="s">
        <v>18613</v>
      </c>
    </row>
    <row r="10523" spans="8:9" ht="15" x14ac:dyDescent="0.25">
      <c r="H10523" s="107" t="s">
        <v>11175</v>
      </c>
      <c r="I10523" s="107" t="s">
        <v>18614</v>
      </c>
    </row>
    <row r="10524" spans="8:9" ht="15" x14ac:dyDescent="0.25">
      <c r="H10524" s="107" t="s">
        <v>11176</v>
      </c>
      <c r="I10524" s="107" t="s">
        <v>18615</v>
      </c>
    </row>
    <row r="10525" spans="8:9" ht="15" x14ac:dyDescent="0.25">
      <c r="H10525" s="107" t="s">
        <v>11177</v>
      </c>
      <c r="I10525" s="107" t="s">
        <v>18616</v>
      </c>
    </row>
    <row r="10526" spans="8:9" ht="15" x14ac:dyDescent="0.25">
      <c r="H10526" s="107" t="s">
        <v>11178</v>
      </c>
      <c r="I10526" s="107" t="s">
        <v>18617</v>
      </c>
    </row>
    <row r="10527" spans="8:9" ht="15" x14ac:dyDescent="0.25">
      <c r="H10527" s="107" t="s">
        <v>11179</v>
      </c>
      <c r="I10527" s="107" t="s">
        <v>14439</v>
      </c>
    </row>
    <row r="10528" spans="8:9" ht="15" x14ac:dyDescent="0.25">
      <c r="H10528" s="107" t="s">
        <v>11180</v>
      </c>
      <c r="I10528" s="107" t="s">
        <v>18618</v>
      </c>
    </row>
    <row r="10529" spans="8:9" ht="15" x14ac:dyDescent="0.25">
      <c r="H10529" s="107" t="s">
        <v>11181</v>
      </c>
      <c r="I10529" s="107" t="s">
        <v>18619</v>
      </c>
    </row>
    <row r="10530" spans="8:9" ht="15" x14ac:dyDescent="0.25">
      <c r="H10530" s="107" t="s">
        <v>11182</v>
      </c>
      <c r="I10530" s="107" t="s">
        <v>18620</v>
      </c>
    </row>
    <row r="10531" spans="8:9" ht="15" x14ac:dyDescent="0.25">
      <c r="H10531" s="107" t="s">
        <v>11183</v>
      </c>
      <c r="I10531" s="107" t="s">
        <v>17995</v>
      </c>
    </row>
    <row r="10532" spans="8:9" ht="15" x14ac:dyDescent="0.25">
      <c r="H10532" s="107" t="s">
        <v>11184</v>
      </c>
      <c r="I10532" s="107" t="s">
        <v>18621</v>
      </c>
    </row>
    <row r="10533" spans="8:9" ht="15" x14ac:dyDescent="0.25">
      <c r="H10533" s="107" t="s">
        <v>11185</v>
      </c>
      <c r="I10533" s="107" t="s">
        <v>18622</v>
      </c>
    </row>
    <row r="10534" spans="8:9" ht="15" x14ac:dyDescent="0.25">
      <c r="H10534" s="107" t="s">
        <v>11186</v>
      </c>
      <c r="I10534" s="107" t="s">
        <v>18623</v>
      </c>
    </row>
    <row r="10535" spans="8:9" ht="15" x14ac:dyDescent="0.25">
      <c r="H10535" s="107" t="s">
        <v>11187</v>
      </c>
      <c r="I10535" s="107" t="s">
        <v>18624</v>
      </c>
    </row>
    <row r="10536" spans="8:9" ht="15" x14ac:dyDescent="0.25">
      <c r="H10536" s="107" t="s">
        <v>11188</v>
      </c>
      <c r="I10536" s="107" t="s">
        <v>18625</v>
      </c>
    </row>
    <row r="10537" spans="8:9" ht="15" x14ac:dyDescent="0.25">
      <c r="H10537" s="107" t="s">
        <v>11189</v>
      </c>
      <c r="I10537" s="107" t="s">
        <v>18626</v>
      </c>
    </row>
    <row r="10538" spans="8:9" ht="15" x14ac:dyDescent="0.25">
      <c r="H10538" s="107" t="s">
        <v>11190</v>
      </c>
      <c r="I10538" s="107" t="s">
        <v>18627</v>
      </c>
    </row>
    <row r="10539" spans="8:9" ht="15" x14ac:dyDescent="0.25">
      <c r="H10539" s="107" t="s">
        <v>11191</v>
      </c>
      <c r="I10539" s="107" t="s">
        <v>18628</v>
      </c>
    </row>
    <row r="10540" spans="8:9" ht="15" x14ac:dyDescent="0.25">
      <c r="H10540" s="107" t="s">
        <v>11192</v>
      </c>
      <c r="I10540" s="107" t="s">
        <v>16956</v>
      </c>
    </row>
    <row r="10541" spans="8:9" ht="15" x14ac:dyDescent="0.25">
      <c r="H10541" s="107" t="s">
        <v>11193</v>
      </c>
      <c r="I10541" s="107" t="s">
        <v>18629</v>
      </c>
    </row>
    <row r="10542" spans="8:9" ht="15" x14ac:dyDescent="0.25">
      <c r="H10542" s="107" t="s">
        <v>11194</v>
      </c>
      <c r="I10542" s="107" t="s">
        <v>16973</v>
      </c>
    </row>
    <row r="10543" spans="8:9" ht="15" x14ac:dyDescent="0.25">
      <c r="H10543" s="107" t="s">
        <v>11195</v>
      </c>
      <c r="I10543" s="107" t="s">
        <v>18630</v>
      </c>
    </row>
    <row r="10544" spans="8:9" ht="15" x14ac:dyDescent="0.25">
      <c r="H10544" s="107" t="s">
        <v>11196</v>
      </c>
      <c r="I10544" s="107" t="s">
        <v>18631</v>
      </c>
    </row>
    <row r="10545" spans="8:9" ht="15" x14ac:dyDescent="0.25">
      <c r="H10545" s="107" t="s">
        <v>11197</v>
      </c>
      <c r="I10545" s="107" t="s">
        <v>18632</v>
      </c>
    </row>
    <row r="10546" spans="8:9" ht="15" x14ac:dyDescent="0.25">
      <c r="H10546" s="107" t="s">
        <v>11198</v>
      </c>
      <c r="I10546" s="107" t="s">
        <v>18633</v>
      </c>
    </row>
    <row r="10547" spans="8:9" ht="15" x14ac:dyDescent="0.25">
      <c r="H10547" s="107" t="s">
        <v>11199</v>
      </c>
      <c r="I10547" s="107" t="s">
        <v>17221</v>
      </c>
    </row>
    <row r="10548" spans="8:9" ht="15" x14ac:dyDescent="0.25">
      <c r="H10548" s="107" t="s">
        <v>11200</v>
      </c>
      <c r="I10548" s="107" t="s">
        <v>18634</v>
      </c>
    </row>
    <row r="10549" spans="8:9" ht="15" x14ac:dyDescent="0.25">
      <c r="H10549" s="107" t="s">
        <v>11201</v>
      </c>
      <c r="I10549" s="107" t="s">
        <v>18635</v>
      </c>
    </row>
    <row r="10550" spans="8:9" ht="15" x14ac:dyDescent="0.25">
      <c r="H10550" s="107" t="s">
        <v>11202</v>
      </c>
      <c r="I10550" s="107" t="s">
        <v>18636</v>
      </c>
    </row>
    <row r="10551" spans="8:9" ht="15" x14ac:dyDescent="0.25">
      <c r="H10551" s="107" t="s">
        <v>11203</v>
      </c>
      <c r="I10551" s="107" t="s">
        <v>18637</v>
      </c>
    </row>
    <row r="10552" spans="8:9" ht="15" x14ac:dyDescent="0.25">
      <c r="H10552" s="107" t="s">
        <v>11204</v>
      </c>
      <c r="I10552" s="107" t="s">
        <v>15298</v>
      </c>
    </row>
    <row r="10553" spans="8:9" ht="15" x14ac:dyDescent="0.25">
      <c r="H10553" s="107" t="s">
        <v>11205</v>
      </c>
      <c r="I10553" s="107" t="s">
        <v>18638</v>
      </c>
    </row>
    <row r="10554" spans="8:9" ht="15" x14ac:dyDescent="0.25">
      <c r="H10554" s="107" t="s">
        <v>11206</v>
      </c>
      <c r="I10554" s="107" t="s">
        <v>18639</v>
      </c>
    </row>
    <row r="10555" spans="8:9" ht="15" x14ac:dyDescent="0.25">
      <c r="H10555" s="107" t="s">
        <v>11207</v>
      </c>
      <c r="I10555" s="107" t="s">
        <v>17087</v>
      </c>
    </row>
    <row r="10556" spans="8:9" ht="15" x14ac:dyDescent="0.25">
      <c r="H10556" s="107" t="s">
        <v>11208</v>
      </c>
      <c r="I10556" s="107" t="s">
        <v>18640</v>
      </c>
    </row>
    <row r="10557" spans="8:9" ht="15" x14ac:dyDescent="0.25">
      <c r="H10557" s="107" t="s">
        <v>11209</v>
      </c>
      <c r="I10557" s="107" t="s">
        <v>18641</v>
      </c>
    </row>
    <row r="10558" spans="8:9" ht="15" x14ac:dyDescent="0.25">
      <c r="H10558" s="107" t="s">
        <v>11210</v>
      </c>
      <c r="I10558" s="107" t="s">
        <v>17975</v>
      </c>
    </row>
    <row r="10559" spans="8:9" ht="15" x14ac:dyDescent="0.25">
      <c r="H10559" s="107" t="s">
        <v>11211</v>
      </c>
      <c r="I10559" s="107" t="s">
        <v>18642</v>
      </c>
    </row>
    <row r="10560" spans="8:9" ht="15" x14ac:dyDescent="0.25">
      <c r="H10560" s="107" t="s">
        <v>11212</v>
      </c>
      <c r="I10560" s="107" t="s">
        <v>18643</v>
      </c>
    </row>
    <row r="10561" spans="8:9" ht="15" x14ac:dyDescent="0.25">
      <c r="H10561" s="107" t="s">
        <v>11213</v>
      </c>
      <c r="I10561" s="107" t="s">
        <v>18644</v>
      </c>
    </row>
    <row r="10562" spans="8:9" ht="15" x14ac:dyDescent="0.25">
      <c r="H10562" s="107" t="s">
        <v>11214</v>
      </c>
      <c r="I10562" s="107" t="s">
        <v>18645</v>
      </c>
    </row>
    <row r="10563" spans="8:9" ht="15" x14ac:dyDescent="0.25">
      <c r="H10563" s="107" t="s">
        <v>11215</v>
      </c>
      <c r="I10563" s="107" t="s">
        <v>17823</v>
      </c>
    </row>
    <row r="10564" spans="8:9" ht="15" x14ac:dyDescent="0.25">
      <c r="H10564" s="107" t="s">
        <v>11216</v>
      </c>
      <c r="I10564" s="107" t="s">
        <v>18646</v>
      </c>
    </row>
    <row r="10565" spans="8:9" ht="15" x14ac:dyDescent="0.25">
      <c r="H10565" s="107" t="s">
        <v>11217</v>
      </c>
      <c r="I10565" s="107" t="s">
        <v>18647</v>
      </c>
    </row>
    <row r="10566" spans="8:9" ht="15" x14ac:dyDescent="0.25">
      <c r="H10566" s="107" t="s">
        <v>11218</v>
      </c>
      <c r="I10566" s="107" t="s">
        <v>18648</v>
      </c>
    </row>
    <row r="10567" spans="8:9" ht="15" x14ac:dyDescent="0.25">
      <c r="H10567" s="107" t="s">
        <v>11219</v>
      </c>
      <c r="I10567" s="107" t="s">
        <v>14434</v>
      </c>
    </row>
    <row r="10568" spans="8:9" ht="15" x14ac:dyDescent="0.25">
      <c r="H10568" s="107" t="s">
        <v>11220</v>
      </c>
      <c r="I10568" s="107" t="s">
        <v>18649</v>
      </c>
    </row>
    <row r="10569" spans="8:9" ht="15" x14ac:dyDescent="0.25">
      <c r="H10569" s="107" t="s">
        <v>11221</v>
      </c>
      <c r="I10569" s="107" t="s">
        <v>18650</v>
      </c>
    </row>
    <row r="10570" spans="8:9" ht="15" x14ac:dyDescent="0.25">
      <c r="H10570" s="107" t="s">
        <v>11222</v>
      </c>
      <c r="I10570" s="107" t="s">
        <v>18651</v>
      </c>
    </row>
    <row r="10571" spans="8:9" ht="15" x14ac:dyDescent="0.25">
      <c r="H10571" s="107" t="s">
        <v>11223</v>
      </c>
      <c r="I10571" s="107" t="s">
        <v>18652</v>
      </c>
    </row>
    <row r="10572" spans="8:9" ht="15" x14ac:dyDescent="0.25">
      <c r="H10572" s="107" t="s">
        <v>11224</v>
      </c>
      <c r="I10572" s="107" t="s">
        <v>18039</v>
      </c>
    </row>
    <row r="10573" spans="8:9" ht="15" x14ac:dyDescent="0.25">
      <c r="H10573" s="107" t="s">
        <v>11225</v>
      </c>
      <c r="I10573" s="107" t="s">
        <v>17222</v>
      </c>
    </row>
    <row r="10574" spans="8:9" ht="15" x14ac:dyDescent="0.25">
      <c r="H10574" s="107" t="s">
        <v>11226</v>
      </c>
      <c r="I10574" s="107" t="s">
        <v>18653</v>
      </c>
    </row>
    <row r="10575" spans="8:9" ht="15" x14ac:dyDescent="0.25">
      <c r="H10575" s="107" t="s">
        <v>11227</v>
      </c>
      <c r="I10575" s="107" t="s">
        <v>18654</v>
      </c>
    </row>
    <row r="10576" spans="8:9" ht="15" x14ac:dyDescent="0.25">
      <c r="H10576" s="107" t="s">
        <v>11228</v>
      </c>
      <c r="I10576" s="107" t="s">
        <v>17879</v>
      </c>
    </row>
    <row r="10577" spans="8:9" ht="15" x14ac:dyDescent="0.25">
      <c r="H10577" s="107" t="s">
        <v>11229</v>
      </c>
      <c r="I10577" s="107" t="s">
        <v>18655</v>
      </c>
    </row>
    <row r="10578" spans="8:9" ht="15" x14ac:dyDescent="0.25">
      <c r="H10578" s="107" t="s">
        <v>11230</v>
      </c>
      <c r="I10578" s="107" t="s">
        <v>17337</v>
      </c>
    </row>
    <row r="10579" spans="8:9" ht="15" x14ac:dyDescent="0.25">
      <c r="H10579" s="107" t="s">
        <v>11231</v>
      </c>
      <c r="I10579" s="107" t="s">
        <v>18644</v>
      </c>
    </row>
    <row r="10580" spans="8:9" ht="15" x14ac:dyDescent="0.25">
      <c r="H10580" s="107" t="s">
        <v>11232</v>
      </c>
      <c r="I10580" s="107" t="s">
        <v>18656</v>
      </c>
    </row>
    <row r="10581" spans="8:9" ht="15" x14ac:dyDescent="0.25">
      <c r="H10581" s="107" t="s">
        <v>11233</v>
      </c>
      <c r="I10581" s="107" t="s">
        <v>18657</v>
      </c>
    </row>
    <row r="10582" spans="8:9" ht="15" x14ac:dyDescent="0.25">
      <c r="H10582" s="107" t="s">
        <v>11234</v>
      </c>
      <c r="I10582" s="107" t="s">
        <v>18658</v>
      </c>
    </row>
    <row r="10583" spans="8:9" ht="15" x14ac:dyDescent="0.25">
      <c r="H10583" s="107" t="s">
        <v>11235</v>
      </c>
      <c r="I10583" s="107" t="s">
        <v>18659</v>
      </c>
    </row>
    <row r="10584" spans="8:9" ht="15" x14ac:dyDescent="0.25">
      <c r="H10584" s="107" t="s">
        <v>11236</v>
      </c>
      <c r="I10584" s="107" t="s">
        <v>18660</v>
      </c>
    </row>
    <row r="10585" spans="8:9" ht="15" x14ac:dyDescent="0.25">
      <c r="H10585" s="107" t="s">
        <v>11237</v>
      </c>
      <c r="I10585" s="107" t="s">
        <v>18661</v>
      </c>
    </row>
    <row r="10586" spans="8:9" ht="15" x14ac:dyDescent="0.25">
      <c r="H10586" s="107" t="s">
        <v>11238</v>
      </c>
      <c r="I10586" s="107" t="s">
        <v>18662</v>
      </c>
    </row>
    <row r="10587" spans="8:9" ht="15" x14ac:dyDescent="0.25">
      <c r="H10587" s="107" t="s">
        <v>11239</v>
      </c>
      <c r="I10587" s="107" t="s">
        <v>18663</v>
      </c>
    </row>
    <row r="10588" spans="8:9" ht="15" x14ac:dyDescent="0.25">
      <c r="H10588" s="107" t="s">
        <v>11240</v>
      </c>
      <c r="I10588" s="107" t="s">
        <v>17202</v>
      </c>
    </row>
    <row r="10589" spans="8:9" ht="15" x14ac:dyDescent="0.25">
      <c r="H10589" s="107" t="s">
        <v>11241</v>
      </c>
      <c r="I10589" s="107" t="s">
        <v>18183</v>
      </c>
    </row>
    <row r="10590" spans="8:9" ht="15" x14ac:dyDescent="0.25">
      <c r="H10590" s="107" t="s">
        <v>11242</v>
      </c>
      <c r="I10590" s="107" t="s">
        <v>18664</v>
      </c>
    </row>
    <row r="10591" spans="8:9" ht="15" x14ac:dyDescent="0.25">
      <c r="H10591" s="107" t="s">
        <v>11243</v>
      </c>
      <c r="I10591" s="107" t="s">
        <v>18665</v>
      </c>
    </row>
    <row r="10592" spans="8:9" ht="15" x14ac:dyDescent="0.25">
      <c r="H10592" s="107" t="s">
        <v>11244</v>
      </c>
      <c r="I10592" s="107" t="s">
        <v>18666</v>
      </c>
    </row>
    <row r="10593" spans="8:9" ht="15" x14ac:dyDescent="0.25">
      <c r="H10593" s="107" t="s">
        <v>11245</v>
      </c>
      <c r="I10593" s="107" t="s">
        <v>18667</v>
      </c>
    </row>
    <row r="10594" spans="8:9" ht="15" x14ac:dyDescent="0.25">
      <c r="H10594" s="107" t="s">
        <v>11246</v>
      </c>
      <c r="I10594" s="107" t="s">
        <v>18668</v>
      </c>
    </row>
    <row r="10595" spans="8:9" ht="15" x14ac:dyDescent="0.25">
      <c r="H10595" s="107" t="s">
        <v>11247</v>
      </c>
      <c r="I10595" s="107" t="s">
        <v>18669</v>
      </c>
    </row>
    <row r="10596" spans="8:9" ht="15" x14ac:dyDescent="0.25">
      <c r="H10596" s="107" t="s">
        <v>11248</v>
      </c>
      <c r="I10596" s="107" t="s">
        <v>18670</v>
      </c>
    </row>
    <row r="10597" spans="8:9" ht="15" x14ac:dyDescent="0.25">
      <c r="H10597" s="107" t="s">
        <v>11249</v>
      </c>
      <c r="I10597" s="107" t="s">
        <v>18671</v>
      </c>
    </row>
    <row r="10598" spans="8:9" ht="15" x14ac:dyDescent="0.25">
      <c r="H10598" s="107" t="s">
        <v>11250</v>
      </c>
      <c r="I10598" s="107" t="s">
        <v>18271</v>
      </c>
    </row>
    <row r="10599" spans="8:9" ht="15" x14ac:dyDescent="0.25">
      <c r="H10599" s="107" t="s">
        <v>11251</v>
      </c>
      <c r="I10599" s="107" t="s">
        <v>18672</v>
      </c>
    </row>
    <row r="10600" spans="8:9" ht="15" x14ac:dyDescent="0.25">
      <c r="H10600" s="107" t="s">
        <v>11252</v>
      </c>
      <c r="I10600" s="107" t="s">
        <v>17168</v>
      </c>
    </row>
    <row r="10601" spans="8:9" ht="15" x14ac:dyDescent="0.25">
      <c r="H10601" s="107" t="s">
        <v>11253</v>
      </c>
      <c r="I10601" s="107" t="s">
        <v>17170</v>
      </c>
    </row>
    <row r="10602" spans="8:9" ht="15" x14ac:dyDescent="0.25">
      <c r="H10602" s="107" t="s">
        <v>11254</v>
      </c>
      <c r="I10602" s="107" t="s">
        <v>18673</v>
      </c>
    </row>
    <row r="10603" spans="8:9" ht="15" x14ac:dyDescent="0.25">
      <c r="H10603" s="107" t="s">
        <v>11255</v>
      </c>
      <c r="I10603" s="107" t="s">
        <v>18674</v>
      </c>
    </row>
    <row r="10604" spans="8:9" ht="15" x14ac:dyDescent="0.25">
      <c r="H10604" s="107" t="s">
        <v>11256</v>
      </c>
      <c r="I10604" s="107" t="s">
        <v>24632</v>
      </c>
    </row>
    <row r="10605" spans="8:9" ht="15" x14ac:dyDescent="0.25">
      <c r="H10605" s="107" t="s">
        <v>12412</v>
      </c>
      <c r="I10605" s="107" t="s">
        <v>18675</v>
      </c>
    </row>
    <row r="10606" spans="8:9" ht="15" x14ac:dyDescent="0.25">
      <c r="H10606" s="107" t="s">
        <v>12413</v>
      </c>
      <c r="I10606" s="107" t="s">
        <v>18676</v>
      </c>
    </row>
    <row r="10607" spans="8:9" ht="15" x14ac:dyDescent="0.25">
      <c r="H10607" s="107" t="s">
        <v>12414</v>
      </c>
      <c r="I10607" s="107" t="s">
        <v>17971</v>
      </c>
    </row>
    <row r="10608" spans="8:9" ht="15" x14ac:dyDescent="0.25">
      <c r="H10608" s="107" t="s">
        <v>12415</v>
      </c>
      <c r="I10608" s="107" t="s">
        <v>17230</v>
      </c>
    </row>
    <row r="10609" spans="8:9" ht="15" x14ac:dyDescent="0.25">
      <c r="H10609" s="107" t="s">
        <v>12416</v>
      </c>
      <c r="I10609" s="107" t="s">
        <v>17784</v>
      </c>
    </row>
    <row r="10610" spans="8:9" ht="15" x14ac:dyDescent="0.25">
      <c r="H10610" s="107" t="s">
        <v>12417</v>
      </c>
      <c r="I10610" s="107" t="s">
        <v>17332</v>
      </c>
    </row>
    <row r="10611" spans="8:9" ht="15" x14ac:dyDescent="0.25">
      <c r="H10611" s="107" t="s">
        <v>18677</v>
      </c>
      <c r="I10611" s="107" t="s">
        <v>18678</v>
      </c>
    </row>
    <row r="10612" spans="8:9" ht="15" x14ac:dyDescent="0.25">
      <c r="H10612" s="107" t="s">
        <v>18679</v>
      </c>
      <c r="I10612" s="107" t="s">
        <v>18680</v>
      </c>
    </row>
    <row r="10613" spans="8:9" ht="15" x14ac:dyDescent="0.25">
      <c r="H10613" s="107" t="s">
        <v>18681</v>
      </c>
      <c r="I10613" s="107" t="s">
        <v>18682</v>
      </c>
    </row>
    <row r="10614" spans="8:9" ht="15" x14ac:dyDescent="0.25">
      <c r="H10614" s="107" t="s">
        <v>18683</v>
      </c>
      <c r="I10614" s="107" t="s">
        <v>18684</v>
      </c>
    </row>
    <row r="10615" spans="8:9" ht="15" x14ac:dyDescent="0.25">
      <c r="H10615" s="107" t="s">
        <v>18685</v>
      </c>
      <c r="I10615" s="107" t="s">
        <v>18686</v>
      </c>
    </row>
    <row r="10616" spans="8:9" ht="15" x14ac:dyDescent="0.25">
      <c r="H10616" s="107" t="s">
        <v>18687</v>
      </c>
      <c r="I10616" s="107" t="s">
        <v>18688</v>
      </c>
    </row>
    <row r="10617" spans="8:9" ht="15" x14ac:dyDescent="0.25">
      <c r="H10617" s="107" t="s">
        <v>18689</v>
      </c>
      <c r="I10617" s="107" t="s">
        <v>18690</v>
      </c>
    </row>
    <row r="10618" spans="8:9" ht="15" x14ac:dyDescent="0.25">
      <c r="H10618" s="107" t="s">
        <v>18691</v>
      </c>
      <c r="I10618" s="107" t="s">
        <v>18692</v>
      </c>
    </row>
    <row r="10619" spans="8:9" ht="15" x14ac:dyDescent="0.25">
      <c r="H10619" s="107" t="s">
        <v>23529</v>
      </c>
      <c r="I10619" s="107" t="s">
        <v>23530</v>
      </c>
    </row>
    <row r="10620" spans="8:9" ht="15" x14ac:dyDescent="0.25">
      <c r="H10620" s="107" t="s">
        <v>23531</v>
      </c>
      <c r="I10620" s="107" t="s">
        <v>23532</v>
      </c>
    </row>
    <row r="10621" spans="8:9" ht="15" x14ac:dyDescent="0.25">
      <c r="H10621" s="107" t="s">
        <v>23533</v>
      </c>
      <c r="I10621" s="107" t="s">
        <v>23534</v>
      </c>
    </row>
    <row r="10622" spans="8:9" ht="15" x14ac:dyDescent="0.25">
      <c r="H10622" s="107" t="s">
        <v>23535</v>
      </c>
      <c r="I10622" s="107" t="s">
        <v>18834</v>
      </c>
    </row>
    <row r="10623" spans="8:9" ht="15" x14ac:dyDescent="0.25">
      <c r="H10623" s="107" t="s">
        <v>23536</v>
      </c>
      <c r="I10623" s="107" t="s">
        <v>23537</v>
      </c>
    </row>
    <row r="10624" spans="8:9" ht="15" x14ac:dyDescent="0.25">
      <c r="H10624" s="107" t="s">
        <v>24633</v>
      </c>
      <c r="I10624" s="107" t="s">
        <v>24634</v>
      </c>
    </row>
    <row r="10625" spans="8:9" ht="15" x14ac:dyDescent="0.25">
      <c r="H10625" s="107" t="s">
        <v>24635</v>
      </c>
      <c r="I10625" s="107" t="s">
        <v>24636</v>
      </c>
    </row>
    <row r="10626" spans="8:9" ht="15" x14ac:dyDescent="0.25">
      <c r="H10626" s="107" t="s">
        <v>24637</v>
      </c>
      <c r="I10626" s="107" t="s">
        <v>24564</v>
      </c>
    </row>
    <row r="10627" spans="8:9" ht="15" x14ac:dyDescent="0.25">
      <c r="H10627" s="107" t="s">
        <v>24638</v>
      </c>
      <c r="I10627" s="107" t="s">
        <v>17448</v>
      </c>
    </row>
    <row r="10628" spans="8:9" ht="15" x14ac:dyDescent="0.25">
      <c r="H10628" s="107" t="s">
        <v>24639</v>
      </c>
      <c r="I10628" s="107" t="s">
        <v>24640</v>
      </c>
    </row>
    <row r="10629" spans="8:9" ht="15" x14ac:dyDescent="0.25">
      <c r="H10629" s="107" t="s">
        <v>24641</v>
      </c>
      <c r="I10629" s="107" t="s">
        <v>24642</v>
      </c>
    </row>
    <row r="10630" spans="8:9" ht="15" x14ac:dyDescent="0.25">
      <c r="H10630" s="107" t="s">
        <v>24643</v>
      </c>
      <c r="I10630" s="107" t="s">
        <v>24644</v>
      </c>
    </row>
    <row r="10631" spans="8:9" ht="15" x14ac:dyDescent="0.25">
      <c r="H10631" s="107" t="s">
        <v>24645</v>
      </c>
      <c r="I10631" s="107" t="s">
        <v>24646</v>
      </c>
    </row>
    <row r="10632" spans="8:9" ht="15" x14ac:dyDescent="0.25">
      <c r="H10632" s="107" t="s">
        <v>11257</v>
      </c>
      <c r="I10632" s="107" t="s">
        <v>18676</v>
      </c>
    </row>
    <row r="10633" spans="8:9" ht="15" x14ac:dyDescent="0.25">
      <c r="H10633" s="107" t="s">
        <v>24647</v>
      </c>
      <c r="I10633" s="107" t="s">
        <v>24648</v>
      </c>
    </row>
    <row r="10634" spans="8:9" ht="15" x14ac:dyDescent="0.25">
      <c r="H10634" s="107" t="s">
        <v>11258</v>
      </c>
      <c r="I10634" s="107" t="s">
        <v>18693</v>
      </c>
    </row>
    <row r="10635" spans="8:9" ht="15" x14ac:dyDescent="0.25">
      <c r="H10635" s="107" t="s">
        <v>11259</v>
      </c>
      <c r="I10635" s="107" t="s">
        <v>18694</v>
      </c>
    </row>
    <row r="10636" spans="8:9" ht="15" x14ac:dyDescent="0.25">
      <c r="H10636" s="107" t="s">
        <v>11260</v>
      </c>
      <c r="I10636" s="107" t="s">
        <v>18695</v>
      </c>
    </row>
    <row r="10637" spans="8:9" ht="15" x14ac:dyDescent="0.25">
      <c r="H10637" s="107" t="s">
        <v>11261</v>
      </c>
      <c r="I10637" s="107" t="s">
        <v>18696</v>
      </c>
    </row>
    <row r="10638" spans="8:9" ht="15" x14ac:dyDescent="0.25">
      <c r="H10638" s="107" t="s">
        <v>11262</v>
      </c>
      <c r="I10638" s="107" t="s">
        <v>18697</v>
      </c>
    </row>
    <row r="10639" spans="8:9" ht="15" x14ac:dyDescent="0.25">
      <c r="H10639" s="107" t="s">
        <v>11263</v>
      </c>
      <c r="I10639" s="107" t="s">
        <v>18644</v>
      </c>
    </row>
    <row r="10640" spans="8:9" ht="15" x14ac:dyDescent="0.25">
      <c r="H10640" s="107" t="s">
        <v>11264</v>
      </c>
      <c r="I10640" s="107" t="s">
        <v>18698</v>
      </c>
    </row>
    <row r="10641" spans="8:9" ht="15" x14ac:dyDescent="0.25">
      <c r="H10641" s="107" t="s">
        <v>11265</v>
      </c>
      <c r="I10641" s="107" t="s">
        <v>18699</v>
      </c>
    </row>
    <row r="10642" spans="8:9" ht="15" x14ac:dyDescent="0.25">
      <c r="H10642" s="107" t="s">
        <v>11266</v>
      </c>
      <c r="I10642" s="107" t="s">
        <v>18700</v>
      </c>
    </row>
    <row r="10643" spans="8:9" ht="15" x14ac:dyDescent="0.25">
      <c r="H10643" s="107" t="s">
        <v>11267</v>
      </c>
      <c r="I10643" s="107" t="s">
        <v>18701</v>
      </c>
    </row>
    <row r="10644" spans="8:9" ht="15" x14ac:dyDescent="0.25">
      <c r="H10644" s="107" t="s">
        <v>11268</v>
      </c>
      <c r="I10644" s="107" t="s">
        <v>18702</v>
      </c>
    </row>
    <row r="10645" spans="8:9" ht="15" x14ac:dyDescent="0.25">
      <c r="H10645" s="107" t="s">
        <v>11269</v>
      </c>
      <c r="I10645" s="107" t="s">
        <v>18703</v>
      </c>
    </row>
    <row r="10646" spans="8:9" ht="15" x14ac:dyDescent="0.25">
      <c r="H10646" s="107" t="s">
        <v>11270</v>
      </c>
      <c r="I10646" s="107" t="s">
        <v>18704</v>
      </c>
    </row>
    <row r="10647" spans="8:9" ht="15" x14ac:dyDescent="0.25">
      <c r="H10647" s="107" t="s">
        <v>11271</v>
      </c>
      <c r="I10647" s="107" t="s">
        <v>18705</v>
      </c>
    </row>
    <row r="10648" spans="8:9" ht="15" x14ac:dyDescent="0.25">
      <c r="H10648" s="107" t="s">
        <v>11272</v>
      </c>
      <c r="I10648" s="107" t="s">
        <v>18706</v>
      </c>
    </row>
    <row r="10649" spans="8:9" ht="15" x14ac:dyDescent="0.25">
      <c r="H10649" s="107" t="s">
        <v>11273</v>
      </c>
      <c r="I10649" s="107" t="s">
        <v>18707</v>
      </c>
    </row>
    <row r="10650" spans="8:9" ht="15" x14ac:dyDescent="0.25">
      <c r="H10650" s="107" t="s">
        <v>11274</v>
      </c>
      <c r="I10650" s="107" t="s">
        <v>18708</v>
      </c>
    </row>
    <row r="10651" spans="8:9" ht="15" x14ac:dyDescent="0.25">
      <c r="H10651" s="107" t="s">
        <v>11275</v>
      </c>
      <c r="I10651" s="107" t="s">
        <v>18709</v>
      </c>
    </row>
    <row r="10652" spans="8:9" ht="15" x14ac:dyDescent="0.25">
      <c r="H10652" s="107" t="s">
        <v>11276</v>
      </c>
      <c r="I10652" s="107" t="s">
        <v>18710</v>
      </c>
    </row>
    <row r="10653" spans="8:9" ht="15" x14ac:dyDescent="0.25">
      <c r="H10653" s="107" t="s">
        <v>11277</v>
      </c>
      <c r="I10653" s="107" t="s">
        <v>18711</v>
      </c>
    </row>
    <row r="10654" spans="8:9" ht="15" x14ac:dyDescent="0.25">
      <c r="H10654" s="107" t="s">
        <v>11278</v>
      </c>
      <c r="I10654" s="107" t="s">
        <v>18712</v>
      </c>
    </row>
    <row r="10655" spans="8:9" ht="15" x14ac:dyDescent="0.25">
      <c r="H10655" s="107" t="s">
        <v>11279</v>
      </c>
      <c r="I10655" s="107" t="s">
        <v>18713</v>
      </c>
    </row>
    <row r="10656" spans="8:9" ht="15" x14ac:dyDescent="0.25">
      <c r="H10656" s="107" t="s">
        <v>11280</v>
      </c>
      <c r="I10656" s="107" t="s">
        <v>18714</v>
      </c>
    </row>
    <row r="10657" spans="8:9" ht="15" x14ac:dyDescent="0.25">
      <c r="H10657" s="107" t="s">
        <v>11281</v>
      </c>
      <c r="I10657" s="107" t="s">
        <v>18715</v>
      </c>
    </row>
    <row r="10658" spans="8:9" ht="15" x14ac:dyDescent="0.25">
      <c r="H10658" s="107" t="s">
        <v>11282</v>
      </c>
      <c r="I10658" s="107" t="s">
        <v>18716</v>
      </c>
    </row>
    <row r="10659" spans="8:9" ht="15" x14ac:dyDescent="0.25">
      <c r="H10659" s="107" t="s">
        <v>11283</v>
      </c>
      <c r="I10659" s="107" t="s">
        <v>18717</v>
      </c>
    </row>
    <row r="10660" spans="8:9" ht="15" x14ac:dyDescent="0.25">
      <c r="H10660" s="107" t="s">
        <v>11284</v>
      </c>
      <c r="I10660" s="107" t="s">
        <v>18718</v>
      </c>
    </row>
    <row r="10661" spans="8:9" ht="15" x14ac:dyDescent="0.25">
      <c r="H10661" s="107" t="s">
        <v>11285</v>
      </c>
      <c r="I10661" s="107" t="s">
        <v>18719</v>
      </c>
    </row>
    <row r="10662" spans="8:9" ht="15" x14ac:dyDescent="0.25">
      <c r="H10662" s="107" t="s">
        <v>11286</v>
      </c>
      <c r="I10662" s="107" t="s">
        <v>18720</v>
      </c>
    </row>
    <row r="10663" spans="8:9" ht="15" x14ac:dyDescent="0.25">
      <c r="H10663" s="107" t="s">
        <v>11287</v>
      </c>
      <c r="I10663" s="107" t="s">
        <v>18721</v>
      </c>
    </row>
    <row r="10664" spans="8:9" ht="15" x14ac:dyDescent="0.25">
      <c r="H10664" s="107" t="s">
        <v>11288</v>
      </c>
      <c r="I10664" s="107" t="s">
        <v>18210</v>
      </c>
    </row>
    <row r="10665" spans="8:9" ht="15" x14ac:dyDescent="0.25">
      <c r="H10665" s="107" t="s">
        <v>11289</v>
      </c>
      <c r="I10665" s="107" t="s">
        <v>17016</v>
      </c>
    </row>
    <row r="10666" spans="8:9" ht="15" x14ac:dyDescent="0.25">
      <c r="H10666" s="107" t="s">
        <v>11290</v>
      </c>
      <c r="I10666" s="107" t="s">
        <v>18722</v>
      </c>
    </row>
    <row r="10667" spans="8:9" ht="15" x14ac:dyDescent="0.25">
      <c r="H10667" s="107" t="s">
        <v>11291</v>
      </c>
      <c r="I10667" s="107" t="s">
        <v>17153</v>
      </c>
    </row>
    <row r="10668" spans="8:9" ht="15" x14ac:dyDescent="0.25">
      <c r="H10668" s="107" t="s">
        <v>11292</v>
      </c>
      <c r="I10668" s="107" t="s">
        <v>18723</v>
      </c>
    </row>
    <row r="10669" spans="8:9" ht="15" x14ac:dyDescent="0.25">
      <c r="H10669" s="107" t="s">
        <v>11293</v>
      </c>
      <c r="I10669" s="107" t="s">
        <v>18724</v>
      </c>
    </row>
    <row r="10670" spans="8:9" ht="15" x14ac:dyDescent="0.25">
      <c r="H10670" s="107" t="s">
        <v>11294</v>
      </c>
      <c r="I10670" s="107" t="s">
        <v>18725</v>
      </c>
    </row>
    <row r="10671" spans="8:9" ht="15" x14ac:dyDescent="0.25">
      <c r="H10671" s="107" t="s">
        <v>11295</v>
      </c>
      <c r="I10671" s="107" t="s">
        <v>18726</v>
      </c>
    </row>
    <row r="10672" spans="8:9" ht="15" x14ac:dyDescent="0.25">
      <c r="H10672" s="107" t="s">
        <v>11296</v>
      </c>
      <c r="I10672" s="107" t="s">
        <v>18727</v>
      </c>
    </row>
    <row r="10673" spans="8:9" ht="15" x14ac:dyDescent="0.25">
      <c r="H10673" s="107" t="s">
        <v>11297</v>
      </c>
      <c r="I10673" s="107" t="s">
        <v>17265</v>
      </c>
    </row>
    <row r="10674" spans="8:9" ht="15" x14ac:dyDescent="0.25">
      <c r="H10674" s="107" t="s">
        <v>11298</v>
      </c>
      <c r="I10674" s="107" t="s">
        <v>18728</v>
      </c>
    </row>
    <row r="10675" spans="8:9" ht="15" x14ac:dyDescent="0.25">
      <c r="H10675" s="107" t="s">
        <v>11299</v>
      </c>
      <c r="I10675" s="107" t="s">
        <v>17960</v>
      </c>
    </row>
    <row r="10676" spans="8:9" ht="15" x14ac:dyDescent="0.25">
      <c r="H10676" s="107" t="s">
        <v>11300</v>
      </c>
      <c r="I10676" s="107" t="s">
        <v>18729</v>
      </c>
    </row>
    <row r="10677" spans="8:9" ht="15" x14ac:dyDescent="0.25">
      <c r="H10677" s="107" t="s">
        <v>11301</v>
      </c>
      <c r="I10677" s="107" t="s">
        <v>18185</v>
      </c>
    </row>
    <row r="10678" spans="8:9" ht="15" x14ac:dyDescent="0.25">
      <c r="H10678" s="107" t="s">
        <v>11302</v>
      </c>
      <c r="I10678" s="107" t="s">
        <v>18730</v>
      </c>
    </row>
    <row r="10679" spans="8:9" ht="15" x14ac:dyDescent="0.25">
      <c r="H10679" s="107" t="s">
        <v>11303</v>
      </c>
      <c r="I10679" s="107" t="s">
        <v>14429</v>
      </c>
    </row>
    <row r="10680" spans="8:9" ht="15" x14ac:dyDescent="0.25">
      <c r="H10680" s="107" t="s">
        <v>11304</v>
      </c>
      <c r="I10680" s="107" t="s">
        <v>17209</v>
      </c>
    </row>
    <row r="10681" spans="8:9" ht="15" x14ac:dyDescent="0.25">
      <c r="H10681" s="107" t="s">
        <v>11305</v>
      </c>
      <c r="I10681" s="107" t="s">
        <v>17067</v>
      </c>
    </row>
    <row r="10682" spans="8:9" ht="15" x14ac:dyDescent="0.25">
      <c r="H10682" s="107" t="s">
        <v>11306</v>
      </c>
      <c r="I10682" s="107" t="s">
        <v>18731</v>
      </c>
    </row>
    <row r="10683" spans="8:9" ht="15" x14ac:dyDescent="0.25">
      <c r="H10683" s="107" t="s">
        <v>11307</v>
      </c>
      <c r="I10683" s="107" t="s">
        <v>18732</v>
      </c>
    </row>
    <row r="10684" spans="8:9" ht="15" x14ac:dyDescent="0.25">
      <c r="H10684" s="107" t="s">
        <v>11308</v>
      </c>
      <c r="I10684" s="107" t="s">
        <v>18733</v>
      </c>
    </row>
    <row r="10685" spans="8:9" ht="15" x14ac:dyDescent="0.25">
      <c r="H10685" s="107" t="s">
        <v>11309</v>
      </c>
      <c r="I10685" s="107" t="s">
        <v>17799</v>
      </c>
    </row>
    <row r="10686" spans="8:9" ht="15" x14ac:dyDescent="0.25">
      <c r="H10686" s="107" t="s">
        <v>11310</v>
      </c>
      <c r="I10686" s="107" t="s">
        <v>18177</v>
      </c>
    </row>
    <row r="10687" spans="8:9" ht="15" x14ac:dyDescent="0.25">
      <c r="H10687" s="107" t="s">
        <v>11311</v>
      </c>
      <c r="I10687" s="107" t="s">
        <v>18734</v>
      </c>
    </row>
    <row r="10688" spans="8:9" ht="15" x14ac:dyDescent="0.25">
      <c r="H10688" s="107" t="s">
        <v>11312</v>
      </c>
      <c r="I10688" s="107" t="s">
        <v>18735</v>
      </c>
    </row>
    <row r="10689" spans="8:9" ht="15" x14ac:dyDescent="0.25">
      <c r="H10689" s="107" t="s">
        <v>11313</v>
      </c>
      <c r="I10689" s="107" t="s">
        <v>18190</v>
      </c>
    </row>
    <row r="10690" spans="8:9" ht="15" x14ac:dyDescent="0.25">
      <c r="H10690" s="107" t="s">
        <v>11314</v>
      </c>
      <c r="I10690" s="107" t="s">
        <v>18040</v>
      </c>
    </row>
    <row r="10691" spans="8:9" ht="15" x14ac:dyDescent="0.25">
      <c r="H10691" s="107" t="s">
        <v>11315</v>
      </c>
      <c r="I10691" s="107" t="s">
        <v>18014</v>
      </c>
    </row>
    <row r="10692" spans="8:9" ht="15" x14ac:dyDescent="0.25">
      <c r="H10692" s="107" t="s">
        <v>11316</v>
      </c>
      <c r="I10692" s="107" t="s">
        <v>17831</v>
      </c>
    </row>
    <row r="10693" spans="8:9" ht="15" x14ac:dyDescent="0.25">
      <c r="H10693" s="107" t="s">
        <v>11317</v>
      </c>
      <c r="I10693" s="107" t="s">
        <v>18204</v>
      </c>
    </row>
    <row r="10694" spans="8:9" ht="15" x14ac:dyDescent="0.25">
      <c r="H10694" s="107" t="s">
        <v>11318</v>
      </c>
      <c r="I10694" s="107" t="s">
        <v>17768</v>
      </c>
    </row>
    <row r="10695" spans="8:9" ht="15" x14ac:dyDescent="0.25">
      <c r="H10695" s="107" t="s">
        <v>11319</v>
      </c>
      <c r="I10695" s="107" t="s">
        <v>14423</v>
      </c>
    </row>
    <row r="10696" spans="8:9" ht="15" x14ac:dyDescent="0.25">
      <c r="H10696" s="107" t="s">
        <v>11320</v>
      </c>
      <c r="I10696" s="107" t="s">
        <v>17391</v>
      </c>
    </row>
    <row r="10697" spans="8:9" ht="15" x14ac:dyDescent="0.25">
      <c r="H10697" s="107" t="s">
        <v>11321</v>
      </c>
      <c r="I10697" s="107" t="s">
        <v>18228</v>
      </c>
    </row>
    <row r="10698" spans="8:9" ht="15" x14ac:dyDescent="0.25">
      <c r="H10698" s="107" t="s">
        <v>11322</v>
      </c>
      <c r="I10698" s="107" t="s">
        <v>14428</v>
      </c>
    </row>
    <row r="10699" spans="8:9" ht="15" x14ac:dyDescent="0.25">
      <c r="H10699" s="107" t="s">
        <v>11323</v>
      </c>
      <c r="I10699" s="107" t="s">
        <v>14422</v>
      </c>
    </row>
    <row r="10700" spans="8:9" ht="15" x14ac:dyDescent="0.25">
      <c r="H10700" s="107" t="s">
        <v>11324</v>
      </c>
      <c r="I10700" s="107" t="s">
        <v>17034</v>
      </c>
    </row>
    <row r="10701" spans="8:9" ht="15" x14ac:dyDescent="0.25">
      <c r="H10701" s="107" t="s">
        <v>11325</v>
      </c>
      <c r="I10701" s="107" t="s">
        <v>18736</v>
      </c>
    </row>
    <row r="10702" spans="8:9" ht="15" x14ac:dyDescent="0.25">
      <c r="H10702" s="107" t="s">
        <v>11326</v>
      </c>
      <c r="I10702" s="107" t="s">
        <v>18737</v>
      </c>
    </row>
    <row r="10703" spans="8:9" ht="15" x14ac:dyDescent="0.25">
      <c r="H10703" s="107" t="s">
        <v>11327</v>
      </c>
      <c r="I10703" s="107" t="s">
        <v>18738</v>
      </c>
    </row>
    <row r="10704" spans="8:9" ht="15" x14ac:dyDescent="0.25">
      <c r="H10704" s="107" t="s">
        <v>11328</v>
      </c>
      <c r="I10704" s="107" t="s">
        <v>18739</v>
      </c>
    </row>
    <row r="10705" spans="8:9" ht="15" x14ac:dyDescent="0.25">
      <c r="H10705" s="107" t="s">
        <v>11329</v>
      </c>
      <c r="I10705" s="107" t="s">
        <v>18740</v>
      </c>
    </row>
    <row r="10706" spans="8:9" ht="15" x14ac:dyDescent="0.25">
      <c r="H10706" s="107" t="s">
        <v>11330</v>
      </c>
      <c r="I10706" s="107" t="s">
        <v>17050</v>
      </c>
    </row>
    <row r="10707" spans="8:9" ht="15" x14ac:dyDescent="0.25">
      <c r="H10707" s="107" t="s">
        <v>11331</v>
      </c>
      <c r="I10707" s="107" t="s">
        <v>18741</v>
      </c>
    </row>
    <row r="10708" spans="8:9" ht="15" x14ac:dyDescent="0.25">
      <c r="H10708" s="107" t="s">
        <v>11332</v>
      </c>
      <c r="I10708" s="107" t="s">
        <v>18209</v>
      </c>
    </row>
    <row r="10709" spans="8:9" ht="15" x14ac:dyDescent="0.25">
      <c r="H10709" s="107" t="s">
        <v>11333</v>
      </c>
      <c r="I10709" s="107" t="s">
        <v>17800</v>
      </c>
    </row>
    <row r="10710" spans="8:9" ht="15" x14ac:dyDescent="0.25">
      <c r="H10710" s="107" t="s">
        <v>12418</v>
      </c>
      <c r="I10710" s="107" t="s">
        <v>18742</v>
      </c>
    </row>
    <row r="10711" spans="8:9" ht="15" x14ac:dyDescent="0.25">
      <c r="H10711" s="107" t="s">
        <v>11334</v>
      </c>
      <c r="I10711" s="107" t="s">
        <v>18743</v>
      </c>
    </row>
    <row r="10712" spans="8:9" ht="15" x14ac:dyDescent="0.25">
      <c r="H10712" s="107" t="s">
        <v>11335</v>
      </c>
      <c r="I10712" s="107" t="s">
        <v>18744</v>
      </c>
    </row>
    <row r="10713" spans="8:9" ht="15" x14ac:dyDescent="0.25">
      <c r="H10713" s="107" t="s">
        <v>11336</v>
      </c>
      <c r="I10713" s="107" t="s">
        <v>18745</v>
      </c>
    </row>
    <row r="10714" spans="8:9" ht="15" x14ac:dyDescent="0.25">
      <c r="H10714" s="107" t="s">
        <v>11337</v>
      </c>
      <c r="I10714" s="107" t="s">
        <v>18746</v>
      </c>
    </row>
    <row r="10715" spans="8:9" ht="15" x14ac:dyDescent="0.25">
      <c r="H10715" s="107" t="s">
        <v>11338</v>
      </c>
      <c r="I10715" s="107" t="s">
        <v>17024</v>
      </c>
    </row>
    <row r="10716" spans="8:9" ht="15" x14ac:dyDescent="0.25">
      <c r="H10716" s="107" t="s">
        <v>11339</v>
      </c>
      <c r="I10716" s="107" t="s">
        <v>18747</v>
      </c>
    </row>
    <row r="10717" spans="8:9" ht="15" x14ac:dyDescent="0.25">
      <c r="H10717" s="107" t="s">
        <v>11340</v>
      </c>
      <c r="I10717" s="107" t="s">
        <v>18748</v>
      </c>
    </row>
    <row r="10718" spans="8:9" ht="15" x14ac:dyDescent="0.25">
      <c r="H10718" s="107" t="s">
        <v>11341</v>
      </c>
      <c r="I10718" s="107" t="s">
        <v>18749</v>
      </c>
    </row>
    <row r="10719" spans="8:9" ht="15" x14ac:dyDescent="0.25">
      <c r="H10719" s="107" t="s">
        <v>11342</v>
      </c>
      <c r="I10719" s="107" t="s">
        <v>16910</v>
      </c>
    </row>
    <row r="10720" spans="8:9" ht="15" x14ac:dyDescent="0.25">
      <c r="H10720" s="107" t="s">
        <v>11343</v>
      </c>
      <c r="I10720" s="107" t="s">
        <v>18750</v>
      </c>
    </row>
    <row r="10721" spans="8:9" ht="15" x14ac:dyDescent="0.25">
      <c r="H10721" s="107" t="s">
        <v>11344</v>
      </c>
      <c r="I10721" s="107" t="s">
        <v>18751</v>
      </c>
    </row>
    <row r="10722" spans="8:9" ht="15" x14ac:dyDescent="0.25">
      <c r="H10722" s="107" t="s">
        <v>11345</v>
      </c>
      <c r="I10722" s="107" t="s">
        <v>18752</v>
      </c>
    </row>
    <row r="10723" spans="8:9" ht="15" x14ac:dyDescent="0.25">
      <c r="H10723" s="107" t="s">
        <v>11346</v>
      </c>
      <c r="I10723" s="107" t="s">
        <v>18753</v>
      </c>
    </row>
    <row r="10724" spans="8:9" ht="15" x14ac:dyDescent="0.25">
      <c r="H10724" s="107" t="s">
        <v>11347</v>
      </c>
      <c r="I10724" s="107" t="s">
        <v>17158</v>
      </c>
    </row>
    <row r="10725" spans="8:9" ht="15" x14ac:dyDescent="0.25">
      <c r="H10725" s="107" t="s">
        <v>11348</v>
      </c>
      <c r="I10725" s="107" t="s">
        <v>17235</v>
      </c>
    </row>
    <row r="10726" spans="8:9" ht="15" x14ac:dyDescent="0.25">
      <c r="H10726" s="107" t="s">
        <v>11349</v>
      </c>
      <c r="I10726" s="107" t="s">
        <v>18754</v>
      </c>
    </row>
    <row r="10727" spans="8:9" ht="15" x14ac:dyDescent="0.25">
      <c r="H10727" s="107" t="s">
        <v>11350</v>
      </c>
      <c r="I10727" s="107" t="s">
        <v>18755</v>
      </c>
    </row>
    <row r="10728" spans="8:9" ht="15" x14ac:dyDescent="0.25">
      <c r="H10728" s="107" t="s">
        <v>11351</v>
      </c>
      <c r="I10728" s="107" t="s">
        <v>18756</v>
      </c>
    </row>
    <row r="10729" spans="8:9" ht="15" x14ac:dyDescent="0.25">
      <c r="H10729" s="107" t="s">
        <v>11352</v>
      </c>
      <c r="I10729" s="107" t="s">
        <v>18757</v>
      </c>
    </row>
    <row r="10730" spans="8:9" ht="15" x14ac:dyDescent="0.25">
      <c r="H10730" s="107" t="s">
        <v>11353</v>
      </c>
      <c r="I10730" s="107" t="s">
        <v>18758</v>
      </c>
    </row>
    <row r="10731" spans="8:9" ht="15" x14ac:dyDescent="0.25">
      <c r="H10731" s="107" t="s">
        <v>11354</v>
      </c>
      <c r="I10731" s="107" t="s">
        <v>18759</v>
      </c>
    </row>
    <row r="10732" spans="8:9" ht="15" x14ac:dyDescent="0.25">
      <c r="H10732" s="107" t="s">
        <v>11355</v>
      </c>
      <c r="I10732" s="107" t="s">
        <v>18760</v>
      </c>
    </row>
    <row r="10733" spans="8:9" ht="15" x14ac:dyDescent="0.25">
      <c r="H10733" s="107" t="s">
        <v>11356</v>
      </c>
      <c r="I10733" s="107" t="s">
        <v>18233</v>
      </c>
    </row>
    <row r="10734" spans="8:9" ht="15" x14ac:dyDescent="0.25">
      <c r="H10734" s="107" t="s">
        <v>11357</v>
      </c>
      <c r="I10734" s="107" t="s">
        <v>18761</v>
      </c>
    </row>
    <row r="10735" spans="8:9" ht="15" x14ac:dyDescent="0.25">
      <c r="H10735" s="107" t="s">
        <v>11358</v>
      </c>
      <c r="I10735" s="107" t="s">
        <v>18762</v>
      </c>
    </row>
    <row r="10736" spans="8:9" ht="15" x14ac:dyDescent="0.25">
      <c r="H10736" s="107" t="s">
        <v>11359</v>
      </c>
      <c r="I10736" s="107" t="s">
        <v>17806</v>
      </c>
    </row>
    <row r="10737" spans="8:9" ht="15" x14ac:dyDescent="0.25">
      <c r="H10737" s="107" t="s">
        <v>11360</v>
      </c>
      <c r="I10737" s="107" t="s">
        <v>18763</v>
      </c>
    </row>
    <row r="10738" spans="8:9" ht="15" x14ac:dyDescent="0.25">
      <c r="H10738" s="107" t="s">
        <v>11361</v>
      </c>
      <c r="I10738" s="107" t="s">
        <v>18764</v>
      </c>
    </row>
    <row r="10739" spans="8:9" ht="15" x14ac:dyDescent="0.25">
      <c r="H10739" s="107" t="s">
        <v>11362</v>
      </c>
      <c r="I10739" s="107" t="s">
        <v>18765</v>
      </c>
    </row>
    <row r="10740" spans="8:9" ht="15" x14ac:dyDescent="0.25">
      <c r="H10740" s="107" t="s">
        <v>11363</v>
      </c>
      <c r="I10740" s="107" t="s">
        <v>18766</v>
      </c>
    </row>
    <row r="10741" spans="8:9" ht="15" x14ac:dyDescent="0.25">
      <c r="H10741" s="107" t="s">
        <v>11364</v>
      </c>
      <c r="I10741" s="107" t="s">
        <v>18767</v>
      </c>
    </row>
    <row r="10742" spans="8:9" ht="15" x14ac:dyDescent="0.25">
      <c r="H10742" s="107" t="s">
        <v>11365</v>
      </c>
      <c r="I10742" s="107" t="s">
        <v>18768</v>
      </c>
    </row>
    <row r="10743" spans="8:9" ht="15" x14ac:dyDescent="0.25">
      <c r="H10743" s="107" t="s">
        <v>11366</v>
      </c>
      <c r="I10743" s="107" t="s">
        <v>18769</v>
      </c>
    </row>
    <row r="10744" spans="8:9" ht="15" x14ac:dyDescent="0.25">
      <c r="H10744" s="107" t="s">
        <v>11367</v>
      </c>
      <c r="I10744" s="107" t="s">
        <v>18770</v>
      </c>
    </row>
    <row r="10745" spans="8:9" ht="15" x14ac:dyDescent="0.25">
      <c r="H10745" s="107" t="s">
        <v>11368</v>
      </c>
      <c r="I10745" s="107" t="s">
        <v>18771</v>
      </c>
    </row>
    <row r="10746" spans="8:9" ht="15" x14ac:dyDescent="0.25">
      <c r="H10746" s="107" t="s">
        <v>11369</v>
      </c>
      <c r="I10746" s="107" t="s">
        <v>18772</v>
      </c>
    </row>
    <row r="10747" spans="8:9" ht="15" x14ac:dyDescent="0.25">
      <c r="H10747" s="107" t="s">
        <v>11370</v>
      </c>
      <c r="I10747" s="107" t="s">
        <v>18773</v>
      </c>
    </row>
    <row r="10748" spans="8:9" ht="15" x14ac:dyDescent="0.25">
      <c r="H10748" s="107" t="s">
        <v>11371</v>
      </c>
      <c r="I10748" s="107" t="s">
        <v>18774</v>
      </c>
    </row>
    <row r="10749" spans="8:9" ht="15" x14ac:dyDescent="0.25">
      <c r="H10749" s="107" t="s">
        <v>11372</v>
      </c>
      <c r="I10749" s="107" t="s">
        <v>18775</v>
      </c>
    </row>
    <row r="10750" spans="8:9" ht="15" x14ac:dyDescent="0.25">
      <c r="H10750" s="107" t="s">
        <v>11373</v>
      </c>
      <c r="I10750" s="107" t="s">
        <v>18776</v>
      </c>
    </row>
    <row r="10751" spans="8:9" ht="15" x14ac:dyDescent="0.25">
      <c r="H10751" s="107" t="s">
        <v>11374</v>
      </c>
      <c r="I10751" s="107" t="s">
        <v>17252</v>
      </c>
    </row>
    <row r="10752" spans="8:9" ht="15" x14ac:dyDescent="0.25">
      <c r="H10752" s="107" t="s">
        <v>11375</v>
      </c>
      <c r="I10752" s="107" t="s">
        <v>18777</v>
      </c>
    </row>
    <row r="10753" spans="8:9" ht="15" x14ac:dyDescent="0.25">
      <c r="H10753" s="107" t="s">
        <v>11376</v>
      </c>
      <c r="I10753" s="107" t="s">
        <v>18778</v>
      </c>
    </row>
    <row r="10754" spans="8:9" ht="15" x14ac:dyDescent="0.25">
      <c r="H10754" s="107" t="s">
        <v>11377</v>
      </c>
      <c r="I10754" s="107" t="s">
        <v>18779</v>
      </c>
    </row>
    <row r="10755" spans="8:9" ht="15" x14ac:dyDescent="0.25">
      <c r="H10755" s="107" t="s">
        <v>11378</v>
      </c>
      <c r="I10755" s="107" t="s">
        <v>18780</v>
      </c>
    </row>
    <row r="10756" spans="8:9" ht="15" x14ac:dyDescent="0.25">
      <c r="H10756" s="107" t="s">
        <v>11379</v>
      </c>
      <c r="I10756" s="107" t="s">
        <v>18781</v>
      </c>
    </row>
    <row r="10757" spans="8:9" ht="15" x14ac:dyDescent="0.25">
      <c r="H10757" s="107" t="s">
        <v>11380</v>
      </c>
      <c r="I10757" s="107" t="s">
        <v>18782</v>
      </c>
    </row>
    <row r="10758" spans="8:9" ht="15" x14ac:dyDescent="0.25">
      <c r="H10758" s="107" t="s">
        <v>11381</v>
      </c>
      <c r="I10758" s="107" t="s">
        <v>18783</v>
      </c>
    </row>
    <row r="10759" spans="8:9" ht="15" x14ac:dyDescent="0.25">
      <c r="H10759" s="107" t="s">
        <v>11382</v>
      </c>
      <c r="I10759" s="107" t="s">
        <v>18784</v>
      </c>
    </row>
    <row r="10760" spans="8:9" ht="15" x14ac:dyDescent="0.25">
      <c r="H10760" s="107" t="s">
        <v>11383</v>
      </c>
      <c r="I10760" s="107" t="s">
        <v>18785</v>
      </c>
    </row>
    <row r="10761" spans="8:9" ht="15" x14ac:dyDescent="0.25">
      <c r="H10761" s="107" t="s">
        <v>11384</v>
      </c>
      <c r="I10761" s="107" t="s">
        <v>17233</v>
      </c>
    </row>
    <row r="10762" spans="8:9" ht="15" x14ac:dyDescent="0.25">
      <c r="H10762" s="107" t="s">
        <v>11385</v>
      </c>
      <c r="I10762" s="107" t="s">
        <v>18786</v>
      </c>
    </row>
    <row r="10763" spans="8:9" ht="15" x14ac:dyDescent="0.25">
      <c r="H10763" s="107" t="s">
        <v>11386</v>
      </c>
      <c r="I10763" s="107" t="s">
        <v>18787</v>
      </c>
    </row>
    <row r="10764" spans="8:9" ht="15" x14ac:dyDescent="0.25">
      <c r="H10764" s="107" t="s">
        <v>11387</v>
      </c>
      <c r="I10764" s="107" t="s">
        <v>18788</v>
      </c>
    </row>
    <row r="10765" spans="8:9" ht="15" x14ac:dyDescent="0.25">
      <c r="H10765" s="107" t="s">
        <v>11388</v>
      </c>
      <c r="I10765" s="107" t="s">
        <v>17142</v>
      </c>
    </row>
    <row r="10766" spans="8:9" ht="15" x14ac:dyDescent="0.25">
      <c r="H10766" s="107" t="s">
        <v>11389</v>
      </c>
      <c r="I10766" s="107" t="s">
        <v>18789</v>
      </c>
    </row>
    <row r="10767" spans="8:9" ht="15" x14ac:dyDescent="0.25">
      <c r="H10767" s="107" t="s">
        <v>11390</v>
      </c>
      <c r="I10767" s="107" t="s">
        <v>18790</v>
      </c>
    </row>
    <row r="10768" spans="8:9" ht="15" x14ac:dyDescent="0.25">
      <c r="H10768" s="107" t="s">
        <v>11391</v>
      </c>
      <c r="I10768" s="107" t="s">
        <v>18791</v>
      </c>
    </row>
    <row r="10769" spans="8:9" ht="15" x14ac:dyDescent="0.25">
      <c r="H10769" s="107" t="s">
        <v>11392</v>
      </c>
      <c r="I10769" s="107" t="s">
        <v>18792</v>
      </c>
    </row>
    <row r="10770" spans="8:9" ht="15" x14ac:dyDescent="0.25">
      <c r="H10770" s="107" t="s">
        <v>11393</v>
      </c>
      <c r="I10770" s="107" t="s">
        <v>18793</v>
      </c>
    </row>
    <row r="10771" spans="8:9" ht="15" x14ac:dyDescent="0.25">
      <c r="H10771" s="107" t="s">
        <v>11394</v>
      </c>
      <c r="I10771" s="107" t="s">
        <v>18794</v>
      </c>
    </row>
    <row r="10772" spans="8:9" ht="15" x14ac:dyDescent="0.25">
      <c r="H10772" s="107" t="s">
        <v>11395</v>
      </c>
      <c r="I10772" s="107" t="s">
        <v>18795</v>
      </c>
    </row>
    <row r="10773" spans="8:9" ht="15" x14ac:dyDescent="0.25">
      <c r="H10773" s="107" t="s">
        <v>11396</v>
      </c>
      <c r="I10773" s="107" t="s">
        <v>18796</v>
      </c>
    </row>
    <row r="10774" spans="8:9" ht="15" x14ac:dyDescent="0.25">
      <c r="H10774" s="107" t="s">
        <v>11397</v>
      </c>
      <c r="I10774" s="107" t="s">
        <v>18797</v>
      </c>
    </row>
    <row r="10775" spans="8:9" ht="15" x14ac:dyDescent="0.25">
      <c r="H10775" s="107" t="s">
        <v>11398</v>
      </c>
      <c r="I10775" s="107" t="s">
        <v>18798</v>
      </c>
    </row>
    <row r="10776" spans="8:9" ht="15" x14ac:dyDescent="0.25">
      <c r="H10776" s="107" t="s">
        <v>11399</v>
      </c>
      <c r="I10776" s="107" t="s">
        <v>18799</v>
      </c>
    </row>
    <row r="10777" spans="8:9" ht="15" x14ac:dyDescent="0.25">
      <c r="H10777" s="107" t="s">
        <v>11400</v>
      </c>
      <c r="I10777" s="107" t="s">
        <v>18800</v>
      </c>
    </row>
    <row r="10778" spans="8:9" ht="15" x14ac:dyDescent="0.25">
      <c r="H10778" s="107" t="s">
        <v>11401</v>
      </c>
      <c r="I10778" s="107" t="s">
        <v>18801</v>
      </c>
    </row>
    <row r="10779" spans="8:9" ht="15" x14ac:dyDescent="0.25">
      <c r="H10779" s="107" t="s">
        <v>12419</v>
      </c>
      <c r="I10779" s="107" t="s">
        <v>18802</v>
      </c>
    </row>
    <row r="10780" spans="8:9" ht="15" x14ac:dyDescent="0.25">
      <c r="H10780" s="107" t="s">
        <v>12420</v>
      </c>
      <c r="I10780" s="107" t="s">
        <v>12150</v>
      </c>
    </row>
    <row r="10781" spans="8:9" ht="15" x14ac:dyDescent="0.25">
      <c r="H10781" s="107" t="s">
        <v>12421</v>
      </c>
      <c r="I10781" s="107" t="s">
        <v>18803</v>
      </c>
    </row>
    <row r="10782" spans="8:9" ht="15" x14ac:dyDescent="0.25">
      <c r="H10782" s="107" t="s">
        <v>12422</v>
      </c>
      <c r="I10782" s="107" t="s">
        <v>18804</v>
      </c>
    </row>
    <row r="10783" spans="8:9" ht="15" x14ac:dyDescent="0.25">
      <c r="H10783" s="107" t="s">
        <v>12423</v>
      </c>
      <c r="I10783" s="107" t="s">
        <v>18805</v>
      </c>
    </row>
    <row r="10784" spans="8:9" ht="15" x14ac:dyDescent="0.25">
      <c r="H10784" s="107" t="s">
        <v>12424</v>
      </c>
      <c r="I10784" s="107" t="s">
        <v>18806</v>
      </c>
    </row>
    <row r="10785" spans="8:9" ht="15" x14ac:dyDescent="0.25">
      <c r="H10785" s="107" t="s">
        <v>12425</v>
      </c>
      <c r="I10785" s="107" t="s">
        <v>18807</v>
      </c>
    </row>
    <row r="10786" spans="8:9" ht="15" x14ac:dyDescent="0.25">
      <c r="H10786" s="107" t="s">
        <v>12426</v>
      </c>
      <c r="I10786" s="107" t="s">
        <v>18808</v>
      </c>
    </row>
    <row r="10787" spans="8:9" ht="15" x14ac:dyDescent="0.25">
      <c r="H10787" s="107" t="s">
        <v>12427</v>
      </c>
      <c r="I10787" s="107" t="s">
        <v>18308</v>
      </c>
    </row>
    <row r="10788" spans="8:9" ht="15" x14ac:dyDescent="0.25">
      <c r="H10788" s="107" t="s">
        <v>18809</v>
      </c>
      <c r="I10788" s="107" t="s">
        <v>18810</v>
      </c>
    </row>
    <row r="10789" spans="8:9" ht="15" x14ac:dyDescent="0.25">
      <c r="H10789" s="107" t="s">
        <v>23538</v>
      </c>
      <c r="I10789" s="107" t="s">
        <v>23539</v>
      </c>
    </row>
    <row r="10790" spans="8:9" ht="15" x14ac:dyDescent="0.25">
      <c r="H10790" s="107" t="s">
        <v>18811</v>
      </c>
      <c r="I10790" s="107" t="s">
        <v>18812</v>
      </c>
    </row>
    <row r="10791" spans="8:9" ht="15" x14ac:dyDescent="0.25">
      <c r="H10791" s="107" t="s">
        <v>18813</v>
      </c>
      <c r="I10791" s="107" t="s">
        <v>18814</v>
      </c>
    </row>
    <row r="10792" spans="8:9" ht="15" x14ac:dyDescent="0.25">
      <c r="H10792" s="107" t="s">
        <v>18815</v>
      </c>
      <c r="I10792" s="107" t="s">
        <v>18816</v>
      </c>
    </row>
    <row r="10793" spans="8:9" ht="15" x14ac:dyDescent="0.25">
      <c r="H10793" s="107" t="s">
        <v>23540</v>
      </c>
      <c r="I10793" s="107" t="s">
        <v>23541</v>
      </c>
    </row>
    <row r="10794" spans="8:9" ht="15" x14ac:dyDescent="0.25">
      <c r="H10794" s="107" t="s">
        <v>18817</v>
      </c>
      <c r="I10794" s="107" t="s">
        <v>18818</v>
      </c>
    </row>
    <row r="10795" spans="8:9" ht="15" x14ac:dyDescent="0.25">
      <c r="H10795" s="107" t="s">
        <v>18819</v>
      </c>
      <c r="I10795" s="107" t="s">
        <v>18820</v>
      </c>
    </row>
    <row r="10796" spans="8:9" ht="15" x14ac:dyDescent="0.25">
      <c r="H10796" s="107" t="s">
        <v>18821</v>
      </c>
      <c r="I10796" s="107" t="s">
        <v>18822</v>
      </c>
    </row>
    <row r="10797" spans="8:9" ht="15" x14ac:dyDescent="0.25">
      <c r="H10797" s="107" t="s">
        <v>18823</v>
      </c>
      <c r="I10797" s="107" t="s">
        <v>18824</v>
      </c>
    </row>
    <row r="10798" spans="8:9" ht="15" x14ac:dyDescent="0.25">
      <c r="H10798" s="107" t="s">
        <v>23542</v>
      </c>
      <c r="I10798" s="107" t="s">
        <v>23543</v>
      </c>
    </row>
    <row r="10799" spans="8:9" ht="15" x14ac:dyDescent="0.25">
      <c r="H10799" s="107" t="s">
        <v>23544</v>
      </c>
      <c r="I10799" s="107" t="s">
        <v>23362</v>
      </c>
    </row>
    <row r="10800" spans="8:9" ht="15" x14ac:dyDescent="0.25">
      <c r="H10800" s="107" t="s">
        <v>23545</v>
      </c>
      <c r="I10800" s="107" t="s">
        <v>23546</v>
      </c>
    </row>
    <row r="10801" spans="8:9" ht="15" x14ac:dyDescent="0.25">
      <c r="H10801" s="107" t="s">
        <v>23547</v>
      </c>
      <c r="I10801" s="107" t="s">
        <v>17786</v>
      </c>
    </row>
    <row r="10802" spans="8:9" ht="15" x14ac:dyDescent="0.25">
      <c r="H10802" s="107" t="s">
        <v>23548</v>
      </c>
      <c r="I10802" s="107" t="s">
        <v>23549</v>
      </c>
    </row>
    <row r="10803" spans="8:9" ht="15" x14ac:dyDescent="0.25">
      <c r="H10803" s="107" t="s">
        <v>23550</v>
      </c>
      <c r="I10803" s="107" t="s">
        <v>23537</v>
      </c>
    </row>
    <row r="10804" spans="8:9" ht="15" x14ac:dyDescent="0.25">
      <c r="H10804" s="107" t="s">
        <v>23551</v>
      </c>
      <c r="I10804" s="107" t="s">
        <v>23552</v>
      </c>
    </row>
    <row r="10805" spans="8:9" ht="15" x14ac:dyDescent="0.25">
      <c r="H10805" s="107" t="s">
        <v>24649</v>
      </c>
      <c r="I10805" s="107" t="s">
        <v>24650</v>
      </c>
    </row>
    <row r="10806" spans="8:9" ht="15" x14ac:dyDescent="0.25">
      <c r="H10806" s="107" t="s">
        <v>24651</v>
      </c>
      <c r="I10806" s="107" t="s">
        <v>24652</v>
      </c>
    </row>
    <row r="10807" spans="8:9" ht="15" x14ac:dyDescent="0.25">
      <c r="H10807" s="107" t="s">
        <v>24653</v>
      </c>
      <c r="I10807" s="107" t="s">
        <v>24654</v>
      </c>
    </row>
    <row r="10808" spans="8:9" ht="15" x14ac:dyDescent="0.25">
      <c r="H10808" s="107" t="s">
        <v>24655</v>
      </c>
      <c r="I10808" s="107" t="s">
        <v>24656</v>
      </c>
    </row>
    <row r="10809" spans="8:9" ht="15" x14ac:dyDescent="0.25">
      <c r="H10809" s="107" t="s">
        <v>24657</v>
      </c>
      <c r="I10809" s="107" t="s">
        <v>17422</v>
      </c>
    </row>
    <row r="10810" spans="8:9" ht="15" x14ac:dyDescent="0.25">
      <c r="H10810" s="107" t="s">
        <v>24658</v>
      </c>
      <c r="I10810" s="107" t="s">
        <v>24659</v>
      </c>
    </row>
    <row r="10811" spans="8:9" ht="15" x14ac:dyDescent="0.25">
      <c r="H10811" s="107" t="s">
        <v>24660</v>
      </c>
      <c r="I10811" s="107" t="s">
        <v>24661</v>
      </c>
    </row>
    <row r="10812" spans="8:9" ht="15" x14ac:dyDescent="0.25">
      <c r="H10812" s="107" t="s">
        <v>24662</v>
      </c>
      <c r="I10812" s="107" t="s">
        <v>24663</v>
      </c>
    </row>
    <row r="10813" spans="8:9" ht="15" x14ac:dyDescent="0.25">
      <c r="H10813" s="107" t="s">
        <v>24664</v>
      </c>
      <c r="I10813" s="107" t="s">
        <v>24665</v>
      </c>
    </row>
    <row r="10814" spans="8:9" ht="15" x14ac:dyDescent="0.25">
      <c r="H10814" s="107"/>
      <c r="I10814" s="107"/>
    </row>
    <row r="10815" spans="8:9" ht="15" x14ac:dyDescent="0.25">
      <c r="H10815" s="107"/>
      <c r="I10815" s="107"/>
    </row>
    <row r="10816" spans="8:9" ht="15" x14ac:dyDescent="0.25">
      <c r="H10816" s="107"/>
      <c r="I10816" s="107"/>
    </row>
    <row r="10817" spans="8:9" ht="15" x14ac:dyDescent="0.25">
      <c r="H10817" s="107"/>
      <c r="I10817" s="107"/>
    </row>
    <row r="10818" spans="8:9" ht="15" x14ac:dyDescent="0.25">
      <c r="H10818" s="107"/>
      <c r="I10818" s="107"/>
    </row>
    <row r="10819" spans="8:9" ht="15" x14ac:dyDescent="0.25">
      <c r="H10819" s="107"/>
      <c r="I10819" s="107"/>
    </row>
    <row r="10820" spans="8:9" ht="15" x14ac:dyDescent="0.25">
      <c r="H10820" s="107"/>
      <c r="I10820" s="107"/>
    </row>
    <row r="10821" spans="8:9" ht="15" x14ac:dyDescent="0.25">
      <c r="H10821" s="107"/>
      <c r="I10821" s="107"/>
    </row>
    <row r="10822" spans="8:9" ht="15" x14ac:dyDescent="0.25">
      <c r="H10822" s="107"/>
      <c r="I10822" s="107"/>
    </row>
    <row r="10823" spans="8:9" ht="15" x14ac:dyDescent="0.25">
      <c r="H10823" s="107"/>
      <c r="I10823" s="107"/>
    </row>
    <row r="10824" spans="8:9" ht="15" x14ac:dyDescent="0.25">
      <c r="H10824" s="107"/>
      <c r="I10824" s="107"/>
    </row>
    <row r="10825" spans="8:9" ht="15" x14ac:dyDescent="0.25">
      <c r="H10825" s="107"/>
      <c r="I10825" s="107"/>
    </row>
    <row r="10826" spans="8:9" ht="15" x14ac:dyDescent="0.25">
      <c r="H10826" s="107"/>
      <c r="I10826" s="107"/>
    </row>
    <row r="10827" spans="8:9" ht="15" x14ac:dyDescent="0.25">
      <c r="H10827" s="107"/>
      <c r="I10827" s="107"/>
    </row>
    <row r="10828" spans="8:9" ht="15" x14ac:dyDescent="0.25">
      <c r="H10828" s="107"/>
      <c r="I10828" s="107"/>
    </row>
    <row r="10829" spans="8:9" ht="15" x14ac:dyDescent="0.25">
      <c r="H10829" s="107"/>
      <c r="I10829" s="107"/>
    </row>
    <row r="10830" spans="8:9" ht="15" x14ac:dyDescent="0.25">
      <c r="H10830" s="107"/>
      <c r="I10830" s="107"/>
    </row>
    <row r="10831" spans="8:9" ht="15" x14ac:dyDescent="0.25">
      <c r="H10831" s="107"/>
      <c r="I10831" s="107"/>
    </row>
    <row r="10832" spans="8:9" ht="15" x14ac:dyDescent="0.25">
      <c r="H10832" s="107"/>
      <c r="I10832" s="107"/>
    </row>
    <row r="10833" spans="8:9" ht="15" x14ac:dyDescent="0.25">
      <c r="H10833" s="107"/>
      <c r="I10833" s="107"/>
    </row>
    <row r="10834" spans="8:9" ht="15" x14ac:dyDescent="0.25">
      <c r="H10834" s="107"/>
      <c r="I10834" s="107"/>
    </row>
    <row r="10835" spans="8:9" ht="15" x14ac:dyDescent="0.25">
      <c r="H10835" s="107"/>
      <c r="I10835" s="107"/>
    </row>
    <row r="10836" spans="8:9" ht="15" x14ac:dyDescent="0.25">
      <c r="H10836" s="107"/>
      <c r="I10836" s="107"/>
    </row>
    <row r="10837" spans="8:9" ht="15" x14ac:dyDescent="0.25">
      <c r="H10837" s="107"/>
      <c r="I10837" s="107"/>
    </row>
    <row r="10838" spans="8:9" ht="15" x14ac:dyDescent="0.25">
      <c r="H10838" s="107"/>
      <c r="I10838" s="107"/>
    </row>
    <row r="10839" spans="8:9" ht="15" x14ac:dyDescent="0.25">
      <c r="H10839" s="107"/>
      <c r="I10839" s="107"/>
    </row>
    <row r="10840" spans="8:9" ht="15" x14ac:dyDescent="0.25">
      <c r="H10840" s="107"/>
      <c r="I10840" s="107"/>
    </row>
    <row r="10841" spans="8:9" ht="15" x14ac:dyDescent="0.25">
      <c r="H10841" s="107"/>
      <c r="I10841" s="107"/>
    </row>
    <row r="10842" spans="8:9" ht="15" x14ac:dyDescent="0.25">
      <c r="H10842" s="107"/>
      <c r="I10842" s="107"/>
    </row>
    <row r="10843" spans="8:9" ht="15" x14ac:dyDescent="0.25">
      <c r="H10843" s="107"/>
      <c r="I10843" s="107"/>
    </row>
    <row r="10844" spans="8:9" ht="15" x14ac:dyDescent="0.25">
      <c r="H10844" s="107"/>
      <c r="I10844" s="107"/>
    </row>
    <row r="10845" spans="8:9" ht="15" x14ac:dyDescent="0.25">
      <c r="H10845" s="107"/>
      <c r="I10845" s="107"/>
    </row>
    <row r="10846" spans="8:9" ht="15" x14ac:dyDescent="0.25">
      <c r="H10846" s="107"/>
      <c r="I10846" s="107"/>
    </row>
    <row r="10847" spans="8:9" ht="15" x14ac:dyDescent="0.25">
      <c r="H10847" s="107"/>
      <c r="I10847" s="107"/>
    </row>
    <row r="10848" spans="8:9" ht="15" x14ac:dyDescent="0.25">
      <c r="H10848" s="107"/>
      <c r="I10848" s="107"/>
    </row>
    <row r="10849" spans="8:9" ht="15" x14ac:dyDescent="0.25">
      <c r="H10849" s="107"/>
      <c r="I10849" s="107"/>
    </row>
    <row r="10850" spans="8:9" ht="15" x14ac:dyDescent="0.25">
      <c r="H10850" s="107"/>
      <c r="I10850" s="107"/>
    </row>
    <row r="10851" spans="8:9" ht="15" x14ac:dyDescent="0.25">
      <c r="H10851" s="107"/>
      <c r="I10851" s="107"/>
    </row>
    <row r="10852" spans="8:9" ht="15" x14ac:dyDescent="0.25">
      <c r="H10852" s="107"/>
      <c r="I10852" s="107"/>
    </row>
    <row r="10853" spans="8:9" ht="15" x14ac:dyDescent="0.25">
      <c r="H10853" s="107"/>
      <c r="I10853" s="107"/>
    </row>
    <row r="10854" spans="8:9" ht="15" x14ac:dyDescent="0.25">
      <c r="H10854" s="107"/>
      <c r="I10854" s="107"/>
    </row>
    <row r="10855" spans="8:9" ht="15" x14ac:dyDescent="0.25">
      <c r="H10855" s="107"/>
      <c r="I10855" s="107"/>
    </row>
    <row r="10856" spans="8:9" ht="15" x14ac:dyDescent="0.25">
      <c r="H10856" s="107"/>
      <c r="I10856" s="107"/>
    </row>
    <row r="10857" spans="8:9" ht="15" x14ac:dyDescent="0.25">
      <c r="H10857" s="107"/>
      <c r="I10857" s="107"/>
    </row>
    <row r="10858" spans="8:9" ht="15" x14ac:dyDescent="0.25">
      <c r="H10858" s="107"/>
      <c r="I10858" s="107"/>
    </row>
    <row r="10859" spans="8:9" ht="15" x14ac:dyDescent="0.25">
      <c r="H10859" s="107"/>
      <c r="I10859" s="107"/>
    </row>
    <row r="10860" spans="8:9" ht="15" x14ac:dyDescent="0.25">
      <c r="H10860" s="107"/>
      <c r="I10860" s="107"/>
    </row>
    <row r="10861" spans="8:9" ht="15" x14ac:dyDescent="0.25">
      <c r="H10861" s="107"/>
      <c r="I10861" s="107"/>
    </row>
    <row r="10862" spans="8:9" ht="15" x14ac:dyDescent="0.25">
      <c r="H10862" s="107"/>
      <c r="I10862" s="107"/>
    </row>
    <row r="10863" spans="8:9" ht="15" x14ac:dyDescent="0.25">
      <c r="H10863" s="107"/>
      <c r="I10863" s="107"/>
    </row>
    <row r="10864" spans="8:9" ht="15" x14ac:dyDescent="0.25">
      <c r="H10864" s="107"/>
      <c r="I10864" s="107"/>
    </row>
    <row r="10865" spans="8:9" ht="15" x14ac:dyDescent="0.25">
      <c r="H10865" s="107"/>
      <c r="I10865" s="107"/>
    </row>
    <row r="10866" spans="8:9" ht="15" x14ac:dyDescent="0.25">
      <c r="H10866" s="107"/>
      <c r="I10866" s="107"/>
    </row>
    <row r="10867" spans="8:9" ht="15" x14ac:dyDescent="0.25">
      <c r="H10867" s="107"/>
      <c r="I10867" s="107"/>
    </row>
    <row r="10868" spans="8:9" ht="15" x14ac:dyDescent="0.25">
      <c r="H10868" s="107"/>
      <c r="I10868" s="107"/>
    </row>
    <row r="10869" spans="8:9" ht="15" x14ac:dyDescent="0.25">
      <c r="H10869" s="107"/>
      <c r="I10869" s="107"/>
    </row>
    <row r="10870" spans="8:9" ht="15" x14ac:dyDescent="0.25">
      <c r="H10870" s="107"/>
      <c r="I10870" s="107"/>
    </row>
    <row r="10871" spans="8:9" ht="15" x14ac:dyDescent="0.25">
      <c r="H10871" s="107"/>
      <c r="I10871" s="107"/>
    </row>
    <row r="10872" spans="8:9" ht="15" x14ac:dyDescent="0.25">
      <c r="H10872" s="107"/>
      <c r="I10872" s="107"/>
    </row>
    <row r="10873" spans="8:9" ht="15" x14ac:dyDescent="0.25">
      <c r="H10873" s="107"/>
      <c r="I10873" s="107"/>
    </row>
    <row r="10874" spans="8:9" ht="15" x14ac:dyDescent="0.25">
      <c r="H10874" s="107"/>
      <c r="I10874" s="107"/>
    </row>
    <row r="10875" spans="8:9" ht="15" x14ac:dyDescent="0.25">
      <c r="H10875" s="107"/>
      <c r="I10875" s="107"/>
    </row>
    <row r="10876" spans="8:9" ht="15" x14ac:dyDescent="0.25">
      <c r="H10876" s="107"/>
      <c r="I10876" s="107"/>
    </row>
    <row r="10877" spans="8:9" ht="15" x14ac:dyDescent="0.25">
      <c r="H10877" s="107"/>
      <c r="I10877" s="107"/>
    </row>
    <row r="10878" spans="8:9" ht="15" x14ac:dyDescent="0.25">
      <c r="H10878" s="107"/>
      <c r="I10878" s="107"/>
    </row>
    <row r="10879" spans="8:9" ht="15" x14ac:dyDescent="0.25">
      <c r="H10879" s="107"/>
      <c r="I10879" s="107"/>
    </row>
    <row r="10880" spans="8:9" ht="15" x14ac:dyDescent="0.25">
      <c r="H10880" s="107"/>
      <c r="I10880" s="107"/>
    </row>
    <row r="10881" spans="8:9" ht="15" x14ac:dyDescent="0.25">
      <c r="H10881" s="107"/>
      <c r="I10881" s="107"/>
    </row>
    <row r="10882" spans="8:9" ht="15" x14ac:dyDescent="0.25">
      <c r="H10882" s="107"/>
      <c r="I10882" s="107"/>
    </row>
    <row r="10883" spans="8:9" ht="15" x14ac:dyDescent="0.25">
      <c r="H10883" s="107"/>
      <c r="I10883" s="107"/>
    </row>
    <row r="10884" spans="8:9" ht="15" x14ac:dyDescent="0.25">
      <c r="H10884" s="107"/>
      <c r="I10884" s="107"/>
    </row>
    <row r="10885" spans="8:9" ht="15" x14ac:dyDescent="0.25">
      <c r="H10885" s="107"/>
      <c r="I10885" s="107"/>
    </row>
    <row r="10886" spans="8:9" ht="15" x14ac:dyDescent="0.25">
      <c r="H10886" s="107"/>
      <c r="I10886" s="107"/>
    </row>
    <row r="10887" spans="8:9" ht="15" x14ac:dyDescent="0.25">
      <c r="H10887" s="107"/>
      <c r="I10887" s="107"/>
    </row>
    <row r="10888" spans="8:9" ht="15" x14ac:dyDescent="0.25">
      <c r="H10888" s="107"/>
      <c r="I10888" s="107"/>
    </row>
    <row r="10889" spans="8:9" ht="15" x14ac:dyDescent="0.25">
      <c r="H10889" s="107"/>
      <c r="I10889" s="107"/>
    </row>
    <row r="10890" spans="8:9" ht="15" x14ac:dyDescent="0.25">
      <c r="H10890" s="107"/>
      <c r="I10890" s="107"/>
    </row>
    <row r="10891" spans="8:9" ht="15" x14ac:dyDescent="0.25">
      <c r="H10891" s="107"/>
      <c r="I10891" s="107"/>
    </row>
    <row r="10892" spans="8:9" ht="15" x14ac:dyDescent="0.25">
      <c r="H10892" s="107"/>
      <c r="I10892" s="107"/>
    </row>
    <row r="10893" spans="8:9" ht="15" x14ac:dyDescent="0.25">
      <c r="H10893" s="107"/>
      <c r="I10893" s="107"/>
    </row>
    <row r="10894" spans="8:9" ht="15" x14ac:dyDescent="0.25">
      <c r="H10894" s="107"/>
      <c r="I10894" s="107"/>
    </row>
    <row r="10895" spans="8:9" ht="15" x14ac:dyDescent="0.25">
      <c r="H10895" s="107"/>
      <c r="I10895" s="107"/>
    </row>
    <row r="10896" spans="8:9" ht="15" x14ac:dyDescent="0.25">
      <c r="H10896" s="107"/>
      <c r="I10896" s="107"/>
    </row>
    <row r="10897" spans="8:9" ht="15" x14ac:dyDescent="0.25">
      <c r="H10897" s="107"/>
      <c r="I10897" s="107"/>
    </row>
    <row r="10898" spans="8:9" ht="15" x14ac:dyDescent="0.25">
      <c r="H10898" s="107"/>
      <c r="I10898" s="107"/>
    </row>
    <row r="10899" spans="8:9" ht="15" x14ac:dyDescent="0.25">
      <c r="H10899" s="107"/>
      <c r="I10899" s="107"/>
    </row>
    <row r="10900" spans="8:9" ht="15" x14ac:dyDescent="0.25">
      <c r="H10900" s="107"/>
      <c r="I10900" s="107"/>
    </row>
    <row r="10901" spans="8:9" ht="15" x14ac:dyDescent="0.25">
      <c r="H10901" s="107"/>
      <c r="I10901" s="107"/>
    </row>
    <row r="10902" spans="8:9" ht="15" x14ac:dyDescent="0.25">
      <c r="H10902" s="107"/>
      <c r="I10902" s="107"/>
    </row>
    <row r="10903" spans="8:9" ht="15" x14ac:dyDescent="0.25">
      <c r="H10903" s="107"/>
      <c r="I10903" s="107"/>
    </row>
    <row r="10904" spans="8:9" ht="15" x14ac:dyDescent="0.25">
      <c r="H10904" s="107"/>
      <c r="I10904" s="107"/>
    </row>
    <row r="10905" spans="8:9" ht="15" x14ac:dyDescent="0.25">
      <c r="H10905" s="107"/>
      <c r="I10905" s="107"/>
    </row>
    <row r="10906" spans="8:9" ht="15" x14ac:dyDescent="0.25">
      <c r="H10906" s="107"/>
      <c r="I10906" s="107"/>
    </row>
    <row r="10907" spans="8:9" ht="15" x14ac:dyDescent="0.25">
      <c r="H10907" s="107"/>
      <c r="I10907" s="107"/>
    </row>
    <row r="10908" spans="8:9" ht="15" x14ac:dyDescent="0.25">
      <c r="H10908" s="107"/>
      <c r="I10908" s="107"/>
    </row>
    <row r="10909" spans="8:9" ht="15" x14ac:dyDescent="0.25">
      <c r="H10909" s="107"/>
      <c r="I10909" s="107"/>
    </row>
    <row r="10910" spans="8:9" ht="15" x14ac:dyDescent="0.25">
      <c r="H10910" s="107"/>
      <c r="I10910" s="107"/>
    </row>
    <row r="10911" spans="8:9" ht="15" x14ac:dyDescent="0.25">
      <c r="H10911" s="107"/>
      <c r="I10911" s="107"/>
    </row>
    <row r="10912" spans="8:9" ht="15" x14ac:dyDescent="0.25">
      <c r="H10912" s="107"/>
      <c r="I10912" s="107"/>
    </row>
    <row r="10913" spans="8:9" ht="15" x14ac:dyDescent="0.25">
      <c r="H10913" s="107"/>
      <c r="I10913" s="107"/>
    </row>
    <row r="10914" spans="8:9" ht="15" x14ac:dyDescent="0.25">
      <c r="H10914" s="107"/>
      <c r="I10914" s="107"/>
    </row>
    <row r="10915" spans="8:9" ht="15" x14ac:dyDescent="0.25">
      <c r="H10915" s="107"/>
      <c r="I10915" s="107"/>
    </row>
    <row r="10916" spans="8:9" ht="15" x14ac:dyDescent="0.25">
      <c r="H10916" s="107"/>
      <c r="I10916" s="107"/>
    </row>
    <row r="10917" spans="8:9" ht="15" x14ac:dyDescent="0.25">
      <c r="H10917" s="107"/>
      <c r="I10917" s="107"/>
    </row>
    <row r="10918" spans="8:9" ht="15" x14ac:dyDescent="0.25">
      <c r="H10918" s="107"/>
      <c r="I10918" s="107"/>
    </row>
    <row r="10919" spans="8:9" ht="15" x14ac:dyDescent="0.25">
      <c r="H10919" s="107"/>
      <c r="I10919" s="107"/>
    </row>
    <row r="10920" spans="8:9" ht="15" x14ac:dyDescent="0.25">
      <c r="H10920" s="107"/>
      <c r="I10920" s="107"/>
    </row>
    <row r="10921" spans="8:9" ht="15" x14ac:dyDescent="0.25">
      <c r="H10921" s="107"/>
      <c r="I10921" s="107"/>
    </row>
    <row r="10922" spans="8:9" ht="15" x14ac:dyDescent="0.25">
      <c r="H10922" s="107"/>
      <c r="I10922" s="107"/>
    </row>
    <row r="10923" spans="8:9" ht="15" x14ac:dyDescent="0.25">
      <c r="H10923" s="107"/>
      <c r="I10923" s="107"/>
    </row>
    <row r="10924" spans="8:9" ht="15" x14ac:dyDescent="0.25">
      <c r="H10924" s="107"/>
      <c r="I10924" s="107"/>
    </row>
    <row r="10925" spans="8:9" ht="15" x14ac:dyDescent="0.25">
      <c r="H10925" s="107"/>
      <c r="I10925" s="107"/>
    </row>
    <row r="10926" spans="8:9" ht="15" x14ac:dyDescent="0.25">
      <c r="H10926" s="107"/>
      <c r="I10926" s="107"/>
    </row>
    <row r="10927" spans="8:9" ht="15" x14ac:dyDescent="0.25">
      <c r="H10927" s="107"/>
      <c r="I10927" s="107"/>
    </row>
    <row r="10928" spans="8:9" ht="15" x14ac:dyDescent="0.25">
      <c r="H10928" s="107"/>
      <c r="I10928" s="107"/>
    </row>
    <row r="10929" spans="8:9" ht="15" x14ac:dyDescent="0.25">
      <c r="H10929" s="107"/>
      <c r="I10929" s="107"/>
    </row>
    <row r="10930" spans="8:9" ht="15" x14ac:dyDescent="0.25">
      <c r="H10930" s="107"/>
      <c r="I10930" s="107"/>
    </row>
    <row r="10931" spans="8:9" ht="15" x14ac:dyDescent="0.25">
      <c r="H10931" s="107"/>
      <c r="I10931" s="107"/>
    </row>
    <row r="10932" spans="8:9" ht="15" x14ac:dyDescent="0.25">
      <c r="H10932" s="107"/>
      <c r="I10932" s="107"/>
    </row>
    <row r="10933" spans="8:9" ht="15" x14ac:dyDescent="0.25">
      <c r="H10933" s="107"/>
      <c r="I10933" s="107"/>
    </row>
    <row r="10934" spans="8:9" ht="15" x14ac:dyDescent="0.25">
      <c r="H10934" s="107"/>
      <c r="I10934" s="107"/>
    </row>
    <row r="10935" spans="8:9" ht="15" x14ac:dyDescent="0.25">
      <c r="H10935" s="107"/>
      <c r="I10935" s="107"/>
    </row>
    <row r="10936" spans="8:9" ht="15" x14ac:dyDescent="0.25">
      <c r="H10936" s="107"/>
      <c r="I10936" s="107"/>
    </row>
    <row r="10937" spans="8:9" ht="15" x14ac:dyDescent="0.25">
      <c r="H10937" s="107"/>
      <c r="I10937" s="107"/>
    </row>
    <row r="10938" spans="8:9" ht="15" x14ac:dyDescent="0.25">
      <c r="H10938" s="107"/>
      <c r="I10938" s="107"/>
    </row>
    <row r="10939" spans="8:9" ht="15" x14ac:dyDescent="0.25">
      <c r="H10939" s="107"/>
      <c r="I10939" s="107"/>
    </row>
    <row r="10940" spans="8:9" ht="15" x14ac:dyDescent="0.25">
      <c r="H10940" s="107"/>
      <c r="I10940" s="107"/>
    </row>
    <row r="10941" spans="8:9" ht="15" x14ac:dyDescent="0.25">
      <c r="H10941" s="107"/>
      <c r="I10941" s="107"/>
    </row>
    <row r="10942" spans="8:9" ht="15" x14ac:dyDescent="0.25">
      <c r="H10942" s="107"/>
      <c r="I10942" s="107"/>
    </row>
    <row r="10943" spans="8:9" ht="15" x14ac:dyDescent="0.25">
      <c r="H10943" s="107"/>
      <c r="I10943" s="107"/>
    </row>
    <row r="10944" spans="8:9" ht="15" x14ac:dyDescent="0.25">
      <c r="H10944" s="107"/>
      <c r="I10944" s="107"/>
    </row>
    <row r="10945" spans="8:9" ht="15" x14ac:dyDescent="0.25">
      <c r="H10945" s="107"/>
      <c r="I10945" s="107"/>
    </row>
    <row r="10946" spans="8:9" ht="15" x14ac:dyDescent="0.25">
      <c r="H10946" s="107"/>
      <c r="I10946" s="107"/>
    </row>
    <row r="10947" spans="8:9" ht="15" x14ac:dyDescent="0.25">
      <c r="H10947" s="107"/>
      <c r="I10947" s="107"/>
    </row>
    <row r="10948" spans="8:9" ht="15" x14ac:dyDescent="0.25">
      <c r="H10948" s="107"/>
      <c r="I10948" s="107"/>
    </row>
    <row r="10949" spans="8:9" ht="15" x14ac:dyDescent="0.25">
      <c r="H10949" s="107"/>
      <c r="I10949" s="107"/>
    </row>
    <row r="10950" spans="8:9" ht="15" x14ac:dyDescent="0.25">
      <c r="H10950" s="107"/>
      <c r="I10950" s="107"/>
    </row>
    <row r="10951" spans="8:9" ht="15" x14ac:dyDescent="0.25">
      <c r="H10951" s="107"/>
      <c r="I10951" s="107"/>
    </row>
    <row r="10952" spans="8:9" ht="15" x14ac:dyDescent="0.25">
      <c r="H10952" s="107"/>
      <c r="I10952" s="107"/>
    </row>
    <row r="10953" spans="8:9" ht="15" x14ac:dyDescent="0.25">
      <c r="H10953" s="107"/>
      <c r="I10953" s="107"/>
    </row>
    <row r="10954" spans="8:9" ht="15" x14ac:dyDescent="0.25">
      <c r="H10954" s="107"/>
      <c r="I10954" s="107"/>
    </row>
    <row r="10955" spans="8:9" ht="15" x14ac:dyDescent="0.25">
      <c r="H10955" s="107"/>
      <c r="I10955" s="107"/>
    </row>
    <row r="10956" spans="8:9" ht="15" x14ac:dyDescent="0.25">
      <c r="H10956" s="107"/>
      <c r="I10956" s="107"/>
    </row>
    <row r="10957" spans="8:9" ht="15" x14ac:dyDescent="0.25">
      <c r="H10957" s="107"/>
      <c r="I10957" s="107"/>
    </row>
    <row r="10958" spans="8:9" ht="15" x14ac:dyDescent="0.25">
      <c r="H10958" s="107"/>
      <c r="I10958" s="107"/>
    </row>
    <row r="10959" spans="8:9" ht="15" x14ac:dyDescent="0.25">
      <c r="H10959" s="107"/>
      <c r="I10959" s="107"/>
    </row>
    <row r="10960" spans="8:9" ht="15" x14ac:dyDescent="0.25">
      <c r="H10960" s="107"/>
      <c r="I10960" s="107"/>
    </row>
    <row r="10961" spans="8:9" ht="15" x14ac:dyDescent="0.25">
      <c r="H10961" s="107"/>
      <c r="I10961" s="107"/>
    </row>
    <row r="10962" spans="8:9" ht="15" x14ac:dyDescent="0.25">
      <c r="H10962" s="107"/>
      <c r="I10962" s="107"/>
    </row>
    <row r="10963" spans="8:9" ht="15" x14ac:dyDescent="0.25">
      <c r="H10963" s="107"/>
      <c r="I10963" s="107"/>
    </row>
    <row r="10964" spans="8:9" ht="15" x14ac:dyDescent="0.25">
      <c r="H10964" s="107"/>
      <c r="I10964" s="107"/>
    </row>
    <row r="10965" spans="8:9" ht="15" x14ac:dyDescent="0.25">
      <c r="H10965" s="107"/>
      <c r="I10965" s="107"/>
    </row>
    <row r="10966" spans="8:9" ht="15" x14ac:dyDescent="0.25">
      <c r="H10966" s="107"/>
      <c r="I10966" s="107"/>
    </row>
    <row r="10967" spans="8:9" ht="15" x14ac:dyDescent="0.25">
      <c r="H10967" s="107"/>
      <c r="I10967" s="107"/>
    </row>
    <row r="10968" spans="8:9" ht="15" x14ac:dyDescent="0.25">
      <c r="H10968" s="107"/>
      <c r="I10968" s="107"/>
    </row>
    <row r="10969" spans="8:9" ht="15" x14ac:dyDescent="0.25">
      <c r="H10969" s="107"/>
      <c r="I10969" s="107"/>
    </row>
    <row r="10970" spans="8:9" ht="15" x14ac:dyDescent="0.25">
      <c r="H10970" s="107"/>
      <c r="I10970" s="107"/>
    </row>
    <row r="10971" spans="8:9" ht="15" x14ac:dyDescent="0.25">
      <c r="H10971" s="107"/>
      <c r="I10971" s="107"/>
    </row>
    <row r="10972" spans="8:9" ht="15" x14ac:dyDescent="0.25">
      <c r="H10972" s="107"/>
      <c r="I10972" s="107"/>
    </row>
    <row r="10973" spans="8:9" ht="15" x14ac:dyDescent="0.25">
      <c r="H10973" s="107"/>
      <c r="I10973" s="107"/>
    </row>
    <row r="10974" spans="8:9" ht="15" x14ac:dyDescent="0.25">
      <c r="H10974" s="107"/>
      <c r="I10974" s="107"/>
    </row>
    <row r="10975" spans="8:9" ht="15" x14ac:dyDescent="0.25">
      <c r="H10975" s="107"/>
      <c r="I10975" s="107"/>
    </row>
    <row r="10976" spans="8:9" ht="15" x14ac:dyDescent="0.25">
      <c r="H10976" s="107"/>
      <c r="I10976" s="107"/>
    </row>
    <row r="10977" spans="8:9" ht="15" x14ac:dyDescent="0.25">
      <c r="H10977" s="107"/>
      <c r="I10977" s="107"/>
    </row>
    <row r="10978" spans="8:9" ht="15" x14ac:dyDescent="0.25">
      <c r="H10978" s="107"/>
      <c r="I10978" s="107"/>
    </row>
    <row r="10979" spans="8:9" ht="15" x14ac:dyDescent="0.25">
      <c r="H10979" s="107"/>
      <c r="I10979" s="107"/>
    </row>
    <row r="10980" spans="8:9" ht="15" x14ac:dyDescent="0.25">
      <c r="H10980" s="107"/>
      <c r="I10980" s="107"/>
    </row>
    <row r="10981" spans="8:9" ht="15" x14ac:dyDescent="0.25">
      <c r="H10981" s="107"/>
      <c r="I10981" s="107"/>
    </row>
    <row r="10982" spans="8:9" ht="15" x14ac:dyDescent="0.25">
      <c r="H10982" s="107"/>
      <c r="I10982" s="107"/>
    </row>
    <row r="10983" spans="8:9" ht="15" x14ac:dyDescent="0.25">
      <c r="H10983" s="107"/>
      <c r="I10983" s="107"/>
    </row>
    <row r="10984" spans="8:9" ht="15" x14ac:dyDescent="0.25">
      <c r="H10984" s="107"/>
      <c r="I10984" s="107"/>
    </row>
    <row r="10985" spans="8:9" ht="15" x14ac:dyDescent="0.25">
      <c r="H10985" s="107"/>
      <c r="I10985" s="107"/>
    </row>
    <row r="10986" spans="8:9" ht="15" x14ac:dyDescent="0.25">
      <c r="H10986" s="107"/>
      <c r="I10986" s="107"/>
    </row>
    <row r="10987" spans="8:9" ht="15" x14ac:dyDescent="0.25">
      <c r="H10987" s="107"/>
      <c r="I10987" s="107"/>
    </row>
    <row r="10988" spans="8:9" ht="15" x14ac:dyDescent="0.25">
      <c r="H10988" s="107"/>
      <c r="I10988" s="107"/>
    </row>
    <row r="10989" spans="8:9" ht="15" x14ac:dyDescent="0.25">
      <c r="H10989" s="107"/>
      <c r="I10989" s="107"/>
    </row>
    <row r="10990" spans="8:9" ht="15" x14ac:dyDescent="0.25">
      <c r="H10990" s="107"/>
      <c r="I10990" s="107"/>
    </row>
    <row r="10991" spans="8:9" ht="15" x14ac:dyDescent="0.25">
      <c r="H10991" s="107"/>
      <c r="I10991" s="107"/>
    </row>
    <row r="10992" spans="8:9" ht="15" x14ac:dyDescent="0.25">
      <c r="H10992" s="107"/>
      <c r="I10992" s="107"/>
    </row>
    <row r="10993" spans="8:9" ht="15" x14ac:dyDescent="0.25">
      <c r="H10993" s="107"/>
      <c r="I10993" s="107"/>
    </row>
    <row r="10994" spans="8:9" ht="15" x14ac:dyDescent="0.25">
      <c r="H10994" s="107"/>
      <c r="I10994" s="107"/>
    </row>
    <row r="10995" spans="8:9" ht="15" x14ac:dyDescent="0.25">
      <c r="H10995" s="107"/>
      <c r="I10995" s="107"/>
    </row>
    <row r="10996" spans="8:9" ht="15" x14ac:dyDescent="0.25">
      <c r="H10996" s="107"/>
      <c r="I10996" s="107"/>
    </row>
    <row r="10997" spans="8:9" ht="15" x14ac:dyDescent="0.25">
      <c r="H10997" s="107"/>
      <c r="I10997" s="107"/>
    </row>
    <row r="10998" spans="8:9" ht="15" x14ac:dyDescent="0.25">
      <c r="H10998" s="107"/>
      <c r="I10998" s="107"/>
    </row>
    <row r="10999" spans="8:9" ht="15" x14ac:dyDescent="0.25">
      <c r="H10999" s="107"/>
      <c r="I10999" s="107"/>
    </row>
    <row r="11000" spans="8:9" ht="15" x14ac:dyDescent="0.25">
      <c r="H11000" s="107"/>
      <c r="I11000" s="107"/>
    </row>
    <row r="11001" spans="8:9" ht="15" x14ac:dyDescent="0.25">
      <c r="H11001" s="107"/>
      <c r="I11001" s="107"/>
    </row>
    <row r="11002" spans="8:9" ht="15" x14ac:dyDescent="0.25">
      <c r="H11002" s="107"/>
      <c r="I11002" s="107"/>
    </row>
    <row r="11003" spans="8:9" ht="15" x14ac:dyDescent="0.25">
      <c r="H11003" s="107"/>
      <c r="I11003" s="107"/>
    </row>
    <row r="11004" spans="8:9" ht="15" x14ac:dyDescent="0.25">
      <c r="H11004" s="107"/>
      <c r="I11004" s="107"/>
    </row>
    <row r="11005" spans="8:9" ht="15" x14ac:dyDescent="0.25">
      <c r="H11005" s="107"/>
      <c r="I11005" s="107"/>
    </row>
    <row r="11006" spans="8:9" ht="15" x14ac:dyDescent="0.25">
      <c r="H11006" s="107"/>
      <c r="I11006" s="107"/>
    </row>
    <row r="11007" spans="8:9" ht="15" x14ac:dyDescent="0.25">
      <c r="H11007" s="107"/>
      <c r="I11007" s="107"/>
    </row>
    <row r="11008" spans="8:9" ht="15" x14ac:dyDescent="0.25">
      <c r="H11008" s="107"/>
      <c r="I11008" s="107"/>
    </row>
    <row r="11009" spans="8:9" ht="15" x14ac:dyDescent="0.25">
      <c r="H11009" s="107"/>
      <c r="I11009" s="107"/>
    </row>
    <row r="11010" spans="8:9" ht="15" x14ac:dyDescent="0.25">
      <c r="H11010" s="107"/>
      <c r="I11010" s="107"/>
    </row>
    <row r="11011" spans="8:9" ht="15" x14ac:dyDescent="0.25">
      <c r="H11011" s="107"/>
      <c r="I11011" s="107"/>
    </row>
    <row r="11012" spans="8:9" ht="15" x14ac:dyDescent="0.25">
      <c r="H11012" s="107"/>
      <c r="I11012" s="107"/>
    </row>
    <row r="11013" spans="8:9" ht="15" x14ac:dyDescent="0.25">
      <c r="H11013" s="107"/>
      <c r="I11013" s="107"/>
    </row>
    <row r="11014" spans="8:9" ht="15" x14ac:dyDescent="0.25">
      <c r="H11014" s="107"/>
      <c r="I11014" s="107"/>
    </row>
    <row r="11015" spans="8:9" ht="15" x14ac:dyDescent="0.25">
      <c r="H11015" s="107"/>
      <c r="I11015" s="107"/>
    </row>
    <row r="11016" spans="8:9" ht="15" x14ac:dyDescent="0.25">
      <c r="H11016" s="107"/>
      <c r="I11016" s="107"/>
    </row>
    <row r="11017" spans="8:9" ht="15" x14ac:dyDescent="0.25">
      <c r="H11017" s="107"/>
      <c r="I11017" s="107"/>
    </row>
    <row r="11018" spans="8:9" ht="15" x14ac:dyDescent="0.25">
      <c r="H11018" s="107"/>
      <c r="I11018" s="107"/>
    </row>
    <row r="11019" spans="8:9" ht="15" x14ac:dyDescent="0.25">
      <c r="H11019" s="107"/>
      <c r="I11019" s="107"/>
    </row>
    <row r="11020" spans="8:9" ht="15" x14ac:dyDescent="0.25">
      <c r="H11020" s="107"/>
      <c r="I11020" s="107"/>
    </row>
    <row r="11021" spans="8:9" ht="15" x14ac:dyDescent="0.25">
      <c r="H11021" s="107"/>
      <c r="I11021" s="107"/>
    </row>
    <row r="11022" spans="8:9" ht="15" x14ac:dyDescent="0.25">
      <c r="H11022" s="107"/>
      <c r="I11022" s="107"/>
    </row>
    <row r="11023" spans="8:9" ht="15" x14ac:dyDescent="0.25">
      <c r="H11023" s="107"/>
      <c r="I11023" s="107"/>
    </row>
    <row r="11024" spans="8:9" ht="15" x14ac:dyDescent="0.25">
      <c r="H11024" s="107"/>
      <c r="I11024" s="107"/>
    </row>
    <row r="11025" spans="8:9" ht="15" x14ac:dyDescent="0.25">
      <c r="H11025" s="107"/>
      <c r="I11025" s="107"/>
    </row>
    <row r="11026" spans="8:9" ht="15" x14ac:dyDescent="0.25">
      <c r="H11026" s="107"/>
      <c r="I11026" s="107"/>
    </row>
    <row r="11027" spans="8:9" ht="15" x14ac:dyDescent="0.25">
      <c r="H11027" s="107"/>
      <c r="I11027" s="107"/>
    </row>
    <row r="11028" spans="8:9" ht="15" x14ac:dyDescent="0.25">
      <c r="H11028" s="107"/>
      <c r="I11028" s="107"/>
    </row>
    <row r="11029" spans="8:9" ht="15" x14ac:dyDescent="0.25">
      <c r="H11029" s="107"/>
      <c r="I11029" s="107"/>
    </row>
    <row r="11030" spans="8:9" ht="15" x14ac:dyDescent="0.25">
      <c r="H11030" s="107"/>
      <c r="I11030" s="107"/>
    </row>
    <row r="11031" spans="8:9" ht="15" x14ac:dyDescent="0.25">
      <c r="H11031" s="107"/>
      <c r="I11031" s="107"/>
    </row>
    <row r="11032" spans="8:9" ht="15" x14ac:dyDescent="0.25">
      <c r="H11032" s="107"/>
      <c r="I11032" s="107"/>
    </row>
    <row r="11033" spans="8:9" ht="15" x14ac:dyDescent="0.25">
      <c r="H11033" s="107"/>
      <c r="I11033" s="107"/>
    </row>
    <row r="11034" spans="8:9" ht="15" x14ac:dyDescent="0.25">
      <c r="H11034" s="107"/>
      <c r="I11034" s="107"/>
    </row>
    <row r="11035" spans="8:9" ht="15" x14ac:dyDescent="0.25">
      <c r="H11035" s="107"/>
      <c r="I11035" s="107"/>
    </row>
    <row r="11036" spans="8:9" ht="15" x14ac:dyDescent="0.25">
      <c r="H11036" s="107"/>
      <c r="I11036" s="107"/>
    </row>
    <row r="11037" spans="8:9" ht="15" x14ac:dyDescent="0.25">
      <c r="H11037" s="107"/>
      <c r="I11037" s="107"/>
    </row>
    <row r="11038" spans="8:9" ht="15" x14ac:dyDescent="0.25">
      <c r="H11038" s="107"/>
      <c r="I11038" s="107"/>
    </row>
    <row r="11039" spans="8:9" ht="15" x14ac:dyDescent="0.25">
      <c r="H11039" s="107"/>
      <c r="I11039" s="107"/>
    </row>
    <row r="11040" spans="8:9" ht="15" x14ac:dyDescent="0.25">
      <c r="H11040" s="107"/>
      <c r="I11040" s="107"/>
    </row>
    <row r="11041" spans="8:9" ht="15" x14ac:dyDescent="0.25">
      <c r="H11041" s="107"/>
      <c r="I11041" s="107"/>
    </row>
    <row r="11042" spans="8:9" ht="15" x14ac:dyDescent="0.25">
      <c r="H11042" s="107"/>
      <c r="I11042" s="107"/>
    </row>
    <row r="11043" spans="8:9" ht="15" x14ac:dyDescent="0.25">
      <c r="H11043" s="107"/>
      <c r="I11043" s="107"/>
    </row>
    <row r="11044" spans="8:9" ht="15" x14ac:dyDescent="0.25">
      <c r="H11044" s="107"/>
      <c r="I11044" s="107"/>
    </row>
    <row r="11045" spans="8:9" ht="15" x14ac:dyDescent="0.25">
      <c r="H11045" s="107"/>
      <c r="I11045" s="107"/>
    </row>
    <row r="11046" spans="8:9" ht="15" x14ac:dyDescent="0.25">
      <c r="H11046" s="107"/>
      <c r="I11046" s="107"/>
    </row>
    <row r="11047" spans="8:9" ht="15" x14ac:dyDescent="0.25">
      <c r="H11047" s="107"/>
      <c r="I11047" s="107"/>
    </row>
    <row r="11048" spans="8:9" ht="15" x14ac:dyDescent="0.25">
      <c r="H11048" s="107"/>
      <c r="I11048" s="107"/>
    </row>
    <row r="11049" spans="8:9" ht="15" x14ac:dyDescent="0.25">
      <c r="H11049" s="107"/>
      <c r="I11049" s="107"/>
    </row>
    <row r="11050" spans="8:9" ht="15" x14ac:dyDescent="0.25">
      <c r="H11050" s="107"/>
      <c r="I11050" s="107"/>
    </row>
    <row r="11051" spans="8:9" ht="15" x14ac:dyDescent="0.25">
      <c r="H11051" s="107"/>
      <c r="I11051" s="107"/>
    </row>
    <row r="11052" spans="8:9" ht="15" x14ac:dyDescent="0.25">
      <c r="H11052" s="107"/>
      <c r="I11052" s="107"/>
    </row>
    <row r="11053" spans="8:9" ht="15" x14ac:dyDescent="0.25">
      <c r="H11053" s="107"/>
      <c r="I11053" s="107"/>
    </row>
    <row r="11054" spans="8:9" ht="15" x14ac:dyDescent="0.25">
      <c r="H11054" s="107"/>
      <c r="I11054" s="107"/>
    </row>
    <row r="11055" spans="8:9" ht="15" x14ac:dyDescent="0.25">
      <c r="H11055" s="107"/>
      <c r="I11055" s="107"/>
    </row>
    <row r="11056" spans="8:9" ht="15" x14ac:dyDescent="0.25">
      <c r="H11056" s="107"/>
      <c r="I11056" s="107"/>
    </row>
    <row r="11057" spans="8:9" ht="15" x14ac:dyDescent="0.25">
      <c r="H11057" s="107"/>
      <c r="I11057" s="107"/>
    </row>
    <row r="11058" spans="8:9" ht="15" x14ac:dyDescent="0.25">
      <c r="H11058" s="107"/>
      <c r="I11058" s="107"/>
    </row>
    <row r="11059" spans="8:9" ht="15" x14ac:dyDescent="0.25">
      <c r="H11059" s="107"/>
      <c r="I11059" s="107"/>
    </row>
    <row r="11060" spans="8:9" ht="15" x14ac:dyDescent="0.25">
      <c r="H11060" s="107"/>
      <c r="I11060" s="107"/>
    </row>
    <row r="11061" spans="8:9" ht="15" x14ac:dyDescent="0.25">
      <c r="H11061" s="107"/>
      <c r="I11061" s="107"/>
    </row>
    <row r="11062" spans="8:9" ht="15" x14ac:dyDescent="0.25">
      <c r="H11062" s="107"/>
      <c r="I11062" s="107"/>
    </row>
    <row r="11063" spans="8:9" ht="15" x14ac:dyDescent="0.25">
      <c r="H11063" s="107"/>
      <c r="I11063" s="107"/>
    </row>
    <row r="11064" spans="8:9" ht="15" x14ac:dyDescent="0.25">
      <c r="H11064" s="107"/>
      <c r="I11064" s="107"/>
    </row>
    <row r="11065" spans="8:9" ht="15" x14ac:dyDescent="0.25">
      <c r="H11065" s="107"/>
      <c r="I11065" s="107"/>
    </row>
    <row r="11066" spans="8:9" ht="15" x14ac:dyDescent="0.25">
      <c r="H11066" s="107"/>
      <c r="I11066" s="107"/>
    </row>
    <row r="11067" spans="8:9" ht="15" x14ac:dyDescent="0.25">
      <c r="H11067" s="107"/>
      <c r="I11067" s="107"/>
    </row>
    <row r="11068" spans="8:9" ht="15" x14ac:dyDescent="0.25">
      <c r="H11068" s="107"/>
      <c r="I11068" s="107"/>
    </row>
    <row r="11069" spans="8:9" ht="15" x14ac:dyDescent="0.25">
      <c r="H11069" s="107"/>
      <c r="I11069" s="107"/>
    </row>
    <row r="11070" spans="8:9" ht="15" x14ac:dyDescent="0.25">
      <c r="H11070" s="107"/>
      <c r="I11070" s="107"/>
    </row>
    <row r="11071" spans="8:9" ht="15" x14ac:dyDescent="0.25">
      <c r="H11071" s="107"/>
      <c r="I11071" s="107"/>
    </row>
    <row r="11072" spans="8:9" ht="15" x14ac:dyDescent="0.25">
      <c r="H11072" s="107"/>
      <c r="I11072" s="107"/>
    </row>
    <row r="11073" spans="8:9" ht="15" x14ac:dyDescent="0.25">
      <c r="H11073" s="107"/>
      <c r="I11073" s="107"/>
    </row>
    <row r="11074" spans="8:9" ht="15" x14ac:dyDescent="0.25">
      <c r="H11074" s="107"/>
      <c r="I11074" s="107"/>
    </row>
    <row r="11075" spans="8:9" ht="15" x14ac:dyDescent="0.25">
      <c r="H11075" s="107"/>
      <c r="I11075" s="107"/>
    </row>
    <row r="11076" spans="8:9" ht="15" x14ac:dyDescent="0.25">
      <c r="H11076" s="107"/>
      <c r="I11076" s="107"/>
    </row>
    <row r="11077" spans="8:9" ht="15" x14ac:dyDescent="0.25">
      <c r="H11077" s="107"/>
      <c r="I11077" s="107"/>
    </row>
    <row r="11078" spans="8:9" ht="15" x14ac:dyDescent="0.25">
      <c r="H11078" s="107"/>
      <c r="I11078" s="107"/>
    </row>
    <row r="11079" spans="8:9" ht="15" x14ac:dyDescent="0.25">
      <c r="H11079" s="107"/>
      <c r="I11079" s="107"/>
    </row>
    <row r="11080" spans="8:9" ht="15" x14ac:dyDescent="0.25">
      <c r="H11080" s="107"/>
      <c r="I11080" s="107"/>
    </row>
    <row r="11081" spans="8:9" ht="15" x14ac:dyDescent="0.25">
      <c r="H11081" s="107"/>
      <c r="I11081" s="107"/>
    </row>
    <row r="11082" spans="8:9" ht="15" x14ac:dyDescent="0.25">
      <c r="H11082" s="107"/>
      <c r="I11082" s="107"/>
    </row>
    <row r="11083" spans="8:9" ht="15" x14ac:dyDescent="0.25">
      <c r="H11083" s="107"/>
      <c r="I11083" s="107"/>
    </row>
    <row r="11084" spans="8:9" ht="15" x14ac:dyDescent="0.25">
      <c r="H11084" s="107"/>
      <c r="I11084" s="107"/>
    </row>
    <row r="11085" spans="8:9" ht="15" x14ac:dyDescent="0.25">
      <c r="H11085" s="107"/>
      <c r="I11085" s="107"/>
    </row>
    <row r="11086" spans="8:9" ht="15" x14ac:dyDescent="0.25">
      <c r="H11086" s="107"/>
      <c r="I11086" s="107"/>
    </row>
    <row r="11087" spans="8:9" ht="15" x14ac:dyDescent="0.25">
      <c r="H11087" s="107"/>
      <c r="I11087" s="107"/>
    </row>
    <row r="11088" spans="8:9" ht="15" x14ac:dyDescent="0.25">
      <c r="H11088" s="107"/>
      <c r="I11088" s="107"/>
    </row>
    <row r="11089" spans="8:9" ht="15" x14ac:dyDescent="0.25">
      <c r="H11089" s="107"/>
      <c r="I11089" s="107"/>
    </row>
    <row r="11090" spans="8:9" ht="15" x14ac:dyDescent="0.25">
      <c r="H11090" s="107"/>
      <c r="I11090" s="107"/>
    </row>
    <row r="11091" spans="8:9" ht="15" x14ac:dyDescent="0.25">
      <c r="H11091" s="107"/>
      <c r="I11091" s="107"/>
    </row>
    <row r="11092" spans="8:9" ht="15" x14ac:dyDescent="0.25">
      <c r="H11092" s="107"/>
      <c r="I11092" s="107"/>
    </row>
    <row r="11093" spans="8:9" ht="15" x14ac:dyDescent="0.25">
      <c r="H11093" s="107"/>
      <c r="I11093" s="107"/>
    </row>
    <row r="11094" spans="8:9" ht="15" x14ac:dyDescent="0.25">
      <c r="H11094" s="107"/>
      <c r="I11094" s="107"/>
    </row>
    <row r="11095" spans="8:9" ht="15" x14ac:dyDescent="0.25">
      <c r="H11095" s="107"/>
      <c r="I11095" s="107"/>
    </row>
    <row r="11096" spans="8:9" ht="15" x14ac:dyDescent="0.25">
      <c r="H11096" s="107"/>
      <c r="I11096" s="107"/>
    </row>
    <row r="11097" spans="8:9" ht="15" x14ac:dyDescent="0.25">
      <c r="H11097" s="107"/>
      <c r="I11097" s="107"/>
    </row>
    <row r="11098" spans="8:9" ht="15" x14ac:dyDescent="0.25">
      <c r="H11098" s="107"/>
      <c r="I11098" s="107"/>
    </row>
    <row r="11099" spans="8:9" ht="15" x14ac:dyDescent="0.25">
      <c r="H11099" s="107"/>
      <c r="I11099" s="107"/>
    </row>
    <row r="11100" spans="8:9" ht="15" x14ac:dyDescent="0.25">
      <c r="H11100" s="107"/>
      <c r="I11100" s="107"/>
    </row>
    <row r="11101" spans="8:9" ht="15" x14ac:dyDescent="0.25">
      <c r="H11101" s="107"/>
      <c r="I11101" s="107"/>
    </row>
    <row r="11102" spans="8:9" ht="15" x14ac:dyDescent="0.25">
      <c r="H11102" s="107"/>
      <c r="I11102" s="107"/>
    </row>
    <row r="11103" spans="8:9" ht="15" x14ac:dyDescent="0.25">
      <c r="H11103" s="107"/>
      <c r="I11103" s="107"/>
    </row>
    <row r="11104" spans="8:9" ht="15" x14ac:dyDescent="0.25">
      <c r="H11104" s="107"/>
      <c r="I11104" s="107"/>
    </row>
    <row r="11105" spans="8:9" ht="15" x14ac:dyDescent="0.25">
      <c r="H11105" s="107"/>
      <c r="I11105" s="107"/>
    </row>
    <row r="11106" spans="8:9" ht="15" x14ac:dyDescent="0.25">
      <c r="H11106" s="107"/>
      <c r="I11106" s="107"/>
    </row>
    <row r="11107" spans="8:9" ht="15" x14ac:dyDescent="0.25">
      <c r="H11107" s="107"/>
      <c r="I11107" s="107"/>
    </row>
    <row r="11108" spans="8:9" ht="15" x14ac:dyDescent="0.25">
      <c r="H11108" s="107"/>
      <c r="I11108" s="107"/>
    </row>
    <row r="11109" spans="8:9" ht="15" x14ac:dyDescent="0.25">
      <c r="H11109" s="107"/>
      <c r="I11109" s="107"/>
    </row>
    <row r="11110" spans="8:9" ht="15" x14ac:dyDescent="0.25">
      <c r="H11110" s="107"/>
      <c r="I11110" s="107"/>
    </row>
    <row r="11111" spans="8:9" ht="15" x14ac:dyDescent="0.25">
      <c r="H11111" s="107"/>
      <c r="I11111" s="107"/>
    </row>
    <row r="11112" spans="8:9" ht="15" x14ac:dyDescent="0.25">
      <c r="H11112" s="107"/>
      <c r="I11112" s="107"/>
    </row>
    <row r="11113" spans="8:9" ht="15" x14ac:dyDescent="0.25">
      <c r="H11113" s="107"/>
      <c r="I11113" s="107"/>
    </row>
    <row r="11114" spans="8:9" ht="15" x14ac:dyDescent="0.25">
      <c r="H11114" s="107"/>
      <c r="I11114" s="107"/>
    </row>
    <row r="11115" spans="8:9" ht="15" x14ac:dyDescent="0.25">
      <c r="H11115" s="107"/>
      <c r="I11115" s="107"/>
    </row>
    <row r="11116" spans="8:9" ht="15" x14ac:dyDescent="0.25">
      <c r="H11116" s="107"/>
      <c r="I11116" s="107"/>
    </row>
    <row r="11117" spans="8:9" ht="15" x14ac:dyDescent="0.25">
      <c r="H11117" s="107"/>
      <c r="I11117" s="107"/>
    </row>
    <row r="11118" spans="8:9" ht="15" x14ac:dyDescent="0.25">
      <c r="H11118" s="107"/>
      <c r="I11118" s="107"/>
    </row>
    <row r="11119" spans="8:9" ht="15" x14ac:dyDescent="0.25">
      <c r="H11119" s="107"/>
      <c r="I11119" s="107"/>
    </row>
    <row r="11120" spans="8:9" ht="15" x14ac:dyDescent="0.25">
      <c r="H11120" s="107"/>
      <c r="I11120" s="107"/>
    </row>
    <row r="11121" spans="8:9" ht="15" x14ac:dyDescent="0.25">
      <c r="H11121" s="107"/>
      <c r="I11121" s="107"/>
    </row>
    <row r="11122" spans="8:9" ht="15" x14ac:dyDescent="0.25">
      <c r="H11122" s="107"/>
      <c r="I11122" s="107"/>
    </row>
    <row r="11123" spans="8:9" ht="15" x14ac:dyDescent="0.25">
      <c r="H11123" s="107"/>
      <c r="I11123" s="107"/>
    </row>
    <row r="11124" spans="8:9" ht="15" x14ac:dyDescent="0.25">
      <c r="H11124" s="107"/>
      <c r="I11124" s="107"/>
    </row>
    <row r="11125" spans="8:9" ht="15" x14ac:dyDescent="0.25">
      <c r="H11125" s="107"/>
      <c r="I11125" s="107"/>
    </row>
    <row r="11126" spans="8:9" ht="15" x14ac:dyDescent="0.25">
      <c r="H11126" s="107"/>
      <c r="I11126" s="107"/>
    </row>
    <row r="11127" spans="8:9" ht="15" x14ac:dyDescent="0.25">
      <c r="H11127" s="107"/>
      <c r="I11127" s="107"/>
    </row>
    <row r="11128" spans="8:9" ht="15" x14ac:dyDescent="0.25">
      <c r="H11128" s="107"/>
      <c r="I11128" s="107"/>
    </row>
    <row r="11129" spans="8:9" ht="15" x14ac:dyDescent="0.25">
      <c r="H11129" s="107"/>
      <c r="I11129" s="107"/>
    </row>
    <row r="11130" spans="8:9" ht="15" x14ac:dyDescent="0.25">
      <c r="H11130" s="107"/>
      <c r="I11130" s="107"/>
    </row>
    <row r="11131" spans="8:9" ht="15" x14ac:dyDescent="0.25">
      <c r="H11131" s="107"/>
      <c r="I11131" s="107"/>
    </row>
    <row r="11132" spans="8:9" ht="15" x14ac:dyDescent="0.25">
      <c r="H11132" s="107"/>
      <c r="I11132" s="107"/>
    </row>
    <row r="11133" spans="8:9" ht="15" x14ac:dyDescent="0.25">
      <c r="H11133" s="107"/>
      <c r="I11133" s="107"/>
    </row>
    <row r="11134" spans="8:9" ht="15" x14ac:dyDescent="0.25">
      <c r="H11134" s="107"/>
      <c r="I11134" s="107"/>
    </row>
    <row r="11135" spans="8:9" ht="15" x14ac:dyDescent="0.25">
      <c r="H11135" s="107"/>
      <c r="I11135" s="107"/>
    </row>
    <row r="11136" spans="8:9" ht="15" x14ac:dyDescent="0.25">
      <c r="H11136" s="107"/>
      <c r="I11136" s="107"/>
    </row>
    <row r="11137" spans="8:9" ht="15" x14ac:dyDescent="0.25">
      <c r="H11137" s="107"/>
      <c r="I11137" s="107"/>
    </row>
    <row r="11138" spans="8:9" ht="15" x14ac:dyDescent="0.25">
      <c r="H11138" s="107"/>
      <c r="I11138" s="107"/>
    </row>
    <row r="11139" spans="8:9" ht="15" x14ac:dyDescent="0.25">
      <c r="H11139" s="107"/>
      <c r="I11139" s="107"/>
    </row>
    <row r="11140" spans="8:9" ht="15" x14ac:dyDescent="0.25">
      <c r="H11140" s="107"/>
      <c r="I11140" s="107"/>
    </row>
    <row r="11141" spans="8:9" ht="15" x14ac:dyDescent="0.25">
      <c r="H11141" s="107"/>
      <c r="I11141" s="107"/>
    </row>
    <row r="11142" spans="8:9" ht="15" x14ac:dyDescent="0.25">
      <c r="H11142" s="107"/>
      <c r="I11142" s="107"/>
    </row>
    <row r="11143" spans="8:9" ht="15" x14ac:dyDescent="0.25">
      <c r="H11143" s="107"/>
      <c r="I11143" s="107"/>
    </row>
    <row r="11144" spans="8:9" ht="15" x14ac:dyDescent="0.25">
      <c r="H11144" s="107"/>
      <c r="I11144" s="107"/>
    </row>
    <row r="11145" spans="8:9" ht="15" x14ac:dyDescent="0.25">
      <c r="H11145" s="107"/>
      <c r="I11145" s="107"/>
    </row>
    <row r="11146" spans="8:9" ht="15" x14ac:dyDescent="0.25">
      <c r="H11146" s="107"/>
      <c r="I11146" s="107"/>
    </row>
    <row r="11147" spans="8:9" ht="15" x14ac:dyDescent="0.25">
      <c r="H11147" s="107"/>
      <c r="I11147" s="107"/>
    </row>
    <row r="11148" spans="8:9" ht="15" x14ac:dyDescent="0.25">
      <c r="H11148" s="107"/>
      <c r="I11148" s="107"/>
    </row>
    <row r="11149" spans="8:9" ht="15" x14ac:dyDescent="0.25">
      <c r="H11149" s="107"/>
      <c r="I11149" s="107"/>
    </row>
    <row r="11150" spans="8:9" ht="15" x14ac:dyDescent="0.25">
      <c r="H11150" s="107"/>
      <c r="I11150" s="107"/>
    </row>
    <row r="11151" spans="8:9" ht="15" x14ac:dyDescent="0.25">
      <c r="H11151" s="107"/>
      <c r="I11151" s="107"/>
    </row>
    <row r="11152" spans="8:9" ht="15" x14ac:dyDescent="0.25">
      <c r="H11152" s="107"/>
      <c r="I11152" s="107"/>
    </row>
    <row r="11153" spans="8:9" ht="15" x14ac:dyDescent="0.25">
      <c r="H11153" s="107"/>
      <c r="I11153" s="107"/>
    </row>
    <row r="11154" spans="8:9" ht="15" x14ac:dyDescent="0.25">
      <c r="H11154" s="107"/>
      <c r="I11154" s="107"/>
    </row>
    <row r="11155" spans="8:9" ht="15" x14ac:dyDescent="0.25">
      <c r="H11155" s="107"/>
      <c r="I11155" s="107"/>
    </row>
    <row r="11156" spans="8:9" ht="15" x14ac:dyDescent="0.25">
      <c r="H11156" s="107"/>
      <c r="I11156" s="107"/>
    </row>
    <row r="11157" spans="8:9" ht="15" x14ac:dyDescent="0.25">
      <c r="H11157" s="107"/>
      <c r="I11157" s="107"/>
    </row>
    <row r="11158" spans="8:9" ht="15" x14ac:dyDescent="0.25">
      <c r="H11158" s="107"/>
      <c r="I11158" s="107"/>
    </row>
    <row r="11159" spans="8:9" ht="15" x14ac:dyDescent="0.25">
      <c r="H11159" s="107"/>
      <c r="I11159" s="107"/>
    </row>
    <row r="11160" spans="8:9" ht="15" x14ac:dyDescent="0.25">
      <c r="H11160" s="107"/>
      <c r="I11160" s="107"/>
    </row>
    <row r="11161" spans="8:9" ht="15" x14ac:dyDescent="0.25">
      <c r="H11161" s="107"/>
      <c r="I11161" s="107"/>
    </row>
    <row r="11162" spans="8:9" ht="15" x14ac:dyDescent="0.25">
      <c r="H11162" s="107"/>
      <c r="I11162" s="107"/>
    </row>
    <row r="11163" spans="8:9" ht="15" x14ac:dyDescent="0.25">
      <c r="H11163" s="107"/>
      <c r="I11163" s="107"/>
    </row>
    <row r="11164" spans="8:9" ht="15" x14ac:dyDescent="0.25">
      <c r="H11164" s="107"/>
      <c r="I11164" s="107"/>
    </row>
    <row r="11165" spans="8:9" ht="15" x14ac:dyDescent="0.25">
      <c r="H11165" s="107"/>
      <c r="I11165" s="107"/>
    </row>
    <row r="11166" spans="8:9" ht="15" x14ac:dyDescent="0.25">
      <c r="H11166" s="107"/>
      <c r="I11166" s="107"/>
    </row>
    <row r="11167" spans="8:9" ht="15" x14ac:dyDescent="0.25">
      <c r="H11167" s="107"/>
      <c r="I11167" s="107"/>
    </row>
    <row r="11168" spans="8:9" ht="15" x14ac:dyDescent="0.25">
      <c r="H11168" s="107"/>
      <c r="I11168" s="107"/>
    </row>
    <row r="11169" spans="8:9" ht="15" x14ac:dyDescent="0.25">
      <c r="H11169" s="107"/>
      <c r="I11169" s="107"/>
    </row>
    <row r="11170" spans="8:9" ht="15" x14ac:dyDescent="0.25">
      <c r="H11170" s="107"/>
      <c r="I11170" s="107"/>
    </row>
    <row r="11171" spans="8:9" ht="15" x14ac:dyDescent="0.25">
      <c r="H11171" s="107"/>
      <c r="I11171" s="107"/>
    </row>
    <row r="11172" spans="8:9" ht="15" x14ac:dyDescent="0.25">
      <c r="H11172" s="107"/>
      <c r="I11172" s="107"/>
    </row>
    <row r="11173" spans="8:9" ht="15" x14ac:dyDescent="0.25">
      <c r="H11173" s="107"/>
      <c r="I11173" s="107"/>
    </row>
    <row r="11174" spans="8:9" ht="15" x14ac:dyDescent="0.25">
      <c r="H11174" s="107"/>
      <c r="I11174" s="107"/>
    </row>
    <row r="11175" spans="8:9" ht="15" x14ac:dyDescent="0.25">
      <c r="H11175" s="107"/>
      <c r="I11175" s="107"/>
    </row>
    <row r="11176" spans="8:9" ht="15" x14ac:dyDescent="0.25">
      <c r="H11176" s="107"/>
      <c r="I11176" s="107"/>
    </row>
    <row r="11177" spans="8:9" ht="15" x14ac:dyDescent="0.25">
      <c r="H11177" s="107"/>
      <c r="I11177" s="107"/>
    </row>
    <row r="11178" spans="8:9" ht="15" x14ac:dyDescent="0.25">
      <c r="H11178" s="107"/>
      <c r="I11178" s="107"/>
    </row>
    <row r="11179" spans="8:9" ht="15" x14ac:dyDescent="0.25">
      <c r="H11179" s="107"/>
      <c r="I11179" s="107"/>
    </row>
    <row r="11180" spans="8:9" ht="15" x14ac:dyDescent="0.25">
      <c r="H11180" s="107"/>
      <c r="I11180" s="107"/>
    </row>
    <row r="11181" spans="8:9" ht="15" x14ac:dyDescent="0.25">
      <c r="H11181" s="107"/>
      <c r="I11181" s="107"/>
    </row>
    <row r="11182" spans="8:9" ht="15" x14ac:dyDescent="0.25">
      <c r="H11182" s="107"/>
      <c r="I11182" s="107"/>
    </row>
    <row r="11183" spans="8:9" ht="15" x14ac:dyDescent="0.25">
      <c r="H11183" s="107"/>
      <c r="I11183" s="107"/>
    </row>
    <row r="11184" spans="8:9" ht="15" x14ac:dyDescent="0.25">
      <c r="H11184" s="107"/>
      <c r="I11184" s="107"/>
    </row>
    <row r="11185" spans="8:9" ht="15" x14ac:dyDescent="0.25">
      <c r="H11185" s="107"/>
      <c r="I11185" s="107"/>
    </row>
    <row r="11186" spans="8:9" ht="15" x14ac:dyDescent="0.25">
      <c r="H11186" s="107"/>
      <c r="I11186" s="107"/>
    </row>
    <row r="11187" spans="8:9" ht="15" x14ac:dyDescent="0.25">
      <c r="H11187" s="107"/>
      <c r="I11187" s="107"/>
    </row>
    <row r="11188" spans="8:9" ht="15" x14ac:dyDescent="0.25">
      <c r="H11188" s="107"/>
      <c r="I11188" s="107"/>
    </row>
    <row r="11189" spans="8:9" ht="15" x14ac:dyDescent="0.25">
      <c r="H11189" s="107"/>
      <c r="I11189" s="107"/>
    </row>
    <row r="11190" spans="8:9" ht="15" x14ac:dyDescent="0.25">
      <c r="H11190" s="107"/>
      <c r="I11190" s="107"/>
    </row>
    <row r="11191" spans="8:9" ht="15" x14ac:dyDescent="0.25">
      <c r="H11191" s="107"/>
      <c r="I11191" s="107"/>
    </row>
    <row r="11192" spans="8:9" ht="15" x14ac:dyDescent="0.25">
      <c r="H11192" s="107"/>
      <c r="I11192" s="107"/>
    </row>
    <row r="11193" spans="8:9" ht="15" x14ac:dyDescent="0.25">
      <c r="H11193" s="107"/>
      <c r="I11193" s="107"/>
    </row>
    <row r="11194" spans="8:9" ht="15" x14ac:dyDescent="0.25">
      <c r="H11194" s="107"/>
      <c r="I11194" s="107"/>
    </row>
    <row r="11195" spans="8:9" ht="15" x14ac:dyDescent="0.25">
      <c r="H11195" s="107"/>
      <c r="I11195" s="107"/>
    </row>
    <row r="11196" spans="8:9" ht="15" x14ac:dyDescent="0.25">
      <c r="H11196" s="107"/>
      <c r="I11196" s="107"/>
    </row>
    <row r="11197" spans="8:9" ht="15" x14ac:dyDescent="0.25">
      <c r="H11197" s="107"/>
      <c r="I11197" s="107"/>
    </row>
    <row r="11198" spans="8:9" ht="15" x14ac:dyDescent="0.25">
      <c r="H11198" s="107"/>
      <c r="I11198" s="107"/>
    </row>
    <row r="11199" spans="8:9" ht="15" x14ac:dyDescent="0.25">
      <c r="H11199" s="107"/>
      <c r="I11199" s="107"/>
    </row>
    <row r="11200" spans="8:9" ht="15" x14ac:dyDescent="0.25">
      <c r="H11200" s="107"/>
      <c r="I11200" s="107"/>
    </row>
    <row r="11201" spans="8:9" ht="15" x14ac:dyDescent="0.25">
      <c r="H11201" s="107"/>
      <c r="I11201" s="107"/>
    </row>
    <row r="11202" spans="8:9" ht="15" x14ac:dyDescent="0.25">
      <c r="H11202" s="107"/>
      <c r="I11202" s="107"/>
    </row>
    <row r="11203" spans="8:9" ht="15" x14ac:dyDescent="0.25">
      <c r="H11203" s="107"/>
      <c r="I11203" s="107"/>
    </row>
    <row r="11204" spans="8:9" ht="15" x14ac:dyDescent="0.25">
      <c r="H11204" s="107"/>
      <c r="I11204" s="107"/>
    </row>
    <row r="11205" spans="8:9" ht="15" x14ac:dyDescent="0.25">
      <c r="H11205" s="107"/>
      <c r="I11205" s="107"/>
    </row>
    <row r="11206" spans="8:9" ht="15" x14ac:dyDescent="0.25">
      <c r="H11206" s="107"/>
      <c r="I11206" s="107"/>
    </row>
    <row r="11207" spans="8:9" ht="15" x14ac:dyDescent="0.25">
      <c r="H11207" s="107"/>
      <c r="I11207" s="107"/>
    </row>
    <row r="11208" spans="8:9" ht="15" x14ac:dyDescent="0.25">
      <c r="H11208" s="107"/>
      <c r="I11208" s="107"/>
    </row>
    <row r="11209" spans="8:9" ht="15" x14ac:dyDescent="0.25">
      <c r="H11209" s="107"/>
      <c r="I11209" s="107"/>
    </row>
    <row r="11210" spans="8:9" ht="15" x14ac:dyDescent="0.25">
      <c r="H11210" s="107"/>
      <c r="I11210" s="107"/>
    </row>
    <row r="11211" spans="8:9" ht="15" x14ac:dyDescent="0.25">
      <c r="H11211" s="107"/>
      <c r="I11211" s="107"/>
    </row>
    <row r="11212" spans="8:9" ht="15" x14ac:dyDescent="0.25">
      <c r="H11212" s="107"/>
      <c r="I11212" s="107"/>
    </row>
    <row r="11213" spans="8:9" ht="15" x14ac:dyDescent="0.25">
      <c r="H11213" s="107"/>
      <c r="I11213" s="107"/>
    </row>
    <row r="11214" spans="8:9" ht="15" x14ac:dyDescent="0.25">
      <c r="H11214" s="107"/>
      <c r="I11214" s="107"/>
    </row>
    <row r="11215" spans="8:9" ht="15" x14ac:dyDescent="0.25">
      <c r="H11215" s="107"/>
      <c r="I11215" s="107"/>
    </row>
    <row r="11216" spans="8:9" ht="15" x14ac:dyDescent="0.25">
      <c r="H11216" s="107"/>
      <c r="I11216" s="107"/>
    </row>
    <row r="11217" spans="8:9" ht="15" x14ac:dyDescent="0.25">
      <c r="H11217" s="107"/>
      <c r="I11217" s="107"/>
    </row>
    <row r="11218" spans="8:9" ht="15" x14ac:dyDescent="0.25">
      <c r="H11218" s="107"/>
      <c r="I11218" s="107"/>
    </row>
    <row r="11219" spans="8:9" ht="15" x14ac:dyDescent="0.25">
      <c r="H11219" s="107"/>
      <c r="I11219" s="107"/>
    </row>
    <row r="11220" spans="8:9" ht="15" x14ac:dyDescent="0.25">
      <c r="H11220" s="107"/>
      <c r="I11220" s="107"/>
    </row>
    <row r="11221" spans="8:9" ht="15" x14ac:dyDescent="0.25">
      <c r="H11221" s="107"/>
      <c r="I11221" s="107"/>
    </row>
    <row r="11222" spans="8:9" ht="15" x14ac:dyDescent="0.25">
      <c r="H11222" s="107"/>
      <c r="I11222" s="107"/>
    </row>
    <row r="11223" spans="8:9" ht="15" x14ac:dyDescent="0.25">
      <c r="H11223" s="107"/>
      <c r="I11223" s="107"/>
    </row>
    <row r="11224" spans="8:9" ht="15" x14ac:dyDescent="0.25">
      <c r="H11224" s="107"/>
      <c r="I11224" s="107"/>
    </row>
    <row r="11225" spans="8:9" ht="15" x14ac:dyDescent="0.25">
      <c r="H11225" s="107"/>
      <c r="I11225" s="107"/>
    </row>
    <row r="11226" spans="8:9" ht="15" x14ac:dyDescent="0.25">
      <c r="H11226" s="107"/>
      <c r="I11226" s="107"/>
    </row>
    <row r="11227" spans="8:9" ht="15" x14ac:dyDescent="0.25">
      <c r="H11227" s="107"/>
      <c r="I11227" s="107"/>
    </row>
    <row r="11228" spans="8:9" ht="15" x14ac:dyDescent="0.25">
      <c r="H11228" s="107"/>
      <c r="I11228" s="107"/>
    </row>
    <row r="11229" spans="8:9" ht="15" x14ac:dyDescent="0.25">
      <c r="H11229" s="107"/>
      <c r="I11229" s="107"/>
    </row>
    <row r="11230" spans="8:9" ht="15" x14ac:dyDescent="0.25">
      <c r="H11230" s="107"/>
      <c r="I11230" s="107"/>
    </row>
    <row r="11231" spans="8:9" ht="15" x14ac:dyDescent="0.25">
      <c r="H11231" s="107"/>
      <c r="I11231" s="107"/>
    </row>
    <row r="11232" spans="8:9" ht="15" x14ac:dyDescent="0.25">
      <c r="H11232" s="107"/>
      <c r="I11232" s="107"/>
    </row>
    <row r="11233" spans="8:9" ht="15" x14ac:dyDescent="0.25">
      <c r="H11233" s="107"/>
      <c r="I11233" s="107"/>
    </row>
    <row r="11234" spans="8:9" ht="15" x14ac:dyDescent="0.25">
      <c r="H11234" s="107"/>
      <c r="I11234" s="107"/>
    </row>
    <row r="11235" spans="8:9" ht="15" x14ac:dyDescent="0.25">
      <c r="H11235" s="107"/>
      <c r="I11235" s="107"/>
    </row>
    <row r="11236" spans="8:9" ht="15" x14ac:dyDescent="0.25">
      <c r="H11236" s="107"/>
      <c r="I11236" s="107"/>
    </row>
    <row r="11237" spans="8:9" ht="15" x14ac:dyDescent="0.25">
      <c r="H11237" s="107"/>
      <c r="I11237" s="107"/>
    </row>
    <row r="11238" spans="8:9" ht="15" x14ac:dyDescent="0.25">
      <c r="H11238" s="107"/>
      <c r="I11238" s="107"/>
    </row>
    <row r="11239" spans="8:9" ht="15" x14ac:dyDescent="0.25">
      <c r="H11239" s="107"/>
      <c r="I11239" s="107"/>
    </row>
    <row r="11240" spans="8:9" ht="15" x14ac:dyDescent="0.25">
      <c r="H11240" s="107"/>
      <c r="I11240" s="107"/>
    </row>
    <row r="11241" spans="8:9" ht="15" x14ac:dyDescent="0.25">
      <c r="H11241" s="107"/>
      <c r="I11241" s="107"/>
    </row>
    <row r="11242" spans="8:9" ht="15" x14ac:dyDescent="0.25">
      <c r="H11242" s="107"/>
      <c r="I11242" s="107"/>
    </row>
    <row r="11243" spans="8:9" ht="15" x14ac:dyDescent="0.25">
      <c r="H11243" s="107"/>
      <c r="I11243" s="107"/>
    </row>
    <row r="11244" spans="8:9" ht="15" x14ac:dyDescent="0.25">
      <c r="H11244" s="107"/>
      <c r="I11244" s="107"/>
    </row>
    <row r="11245" spans="8:9" ht="15" x14ac:dyDescent="0.25">
      <c r="H11245" s="107"/>
      <c r="I11245" s="107"/>
    </row>
    <row r="11246" spans="8:9" ht="15" x14ac:dyDescent="0.25">
      <c r="H11246" s="107"/>
      <c r="I11246" s="107"/>
    </row>
    <row r="11247" spans="8:9" ht="15" x14ac:dyDescent="0.25">
      <c r="H11247" s="107"/>
      <c r="I11247" s="107"/>
    </row>
    <row r="11248" spans="8:9" ht="15" x14ac:dyDescent="0.25">
      <c r="H11248" s="107"/>
      <c r="I11248" s="107"/>
    </row>
    <row r="11249" spans="8:9" ht="15" x14ac:dyDescent="0.25">
      <c r="H11249" s="107"/>
      <c r="I11249" s="107"/>
    </row>
    <row r="11250" spans="8:9" ht="15" x14ac:dyDescent="0.25">
      <c r="H11250" s="107"/>
      <c r="I11250" s="107"/>
    </row>
    <row r="11251" spans="8:9" ht="15" x14ac:dyDescent="0.25">
      <c r="H11251" s="107"/>
      <c r="I11251" s="107"/>
    </row>
    <row r="11252" spans="8:9" ht="15" x14ac:dyDescent="0.25">
      <c r="H11252" s="107"/>
      <c r="I11252" s="107"/>
    </row>
    <row r="11253" spans="8:9" ht="15" x14ac:dyDescent="0.25">
      <c r="H11253" s="107"/>
      <c r="I11253" s="107"/>
    </row>
    <row r="11254" spans="8:9" ht="15" x14ac:dyDescent="0.25">
      <c r="H11254" s="107"/>
      <c r="I11254" s="107"/>
    </row>
    <row r="11255" spans="8:9" ht="15" x14ac:dyDescent="0.25">
      <c r="H11255" s="107"/>
      <c r="I11255" s="107"/>
    </row>
    <row r="11256" spans="8:9" ht="15" x14ac:dyDescent="0.25">
      <c r="H11256" s="107"/>
      <c r="I11256" s="107"/>
    </row>
    <row r="11257" spans="8:9" ht="15" x14ac:dyDescent="0.25">
      <c r="H11257" s="107"/>
      <c r="I11257" s="107"/>
    </row>
    <row r="11258" spans="8:9" ht="15" x14ac:dyDescent="0.25">
      <c r="H11258" s="107"/>
      <c r="I11258" s="107"/>
    </row>
    <row r="11259" spans="8:9" ht="15" x14ac:dyDescent="0.25">
      <c r="H11259" s="107"/>
      <c r="I11259" s="107"/>
    </row>
    <row r="11260" spans="8:9" ht="15" x14ac:dyDescent="0.25">
      <c r="H11260" s="107"/>
      <c r="I11260" s="107"/>
    </row>
    <row r="11261" spans="8:9" ht="15" x14ac:dyDescent="0.25">
      <c r="H11261" s="107"/>
      <c r="I11261" s="107"/>
    </row>
    <row r="11262" spans="8:9" ht="15" x14ac:dyDescent="0.25">
      <c r="H11262" s="107"/>
      <c r="I11262" s="107"/>
    </row>
    <row r="11263" spans="8:9" ht="15" x14ac:dyDescent="0.25">
      <c r="H11263" s="107"/>
      <c r="I11263" s="107"/>
    </row>
    <row r="11264" spans="8:9" ht="15" x14ac:dyDescent="0.25">
      <c r="H11264" s="107"/>
      <c r="I11264" s="107"/>
    </row>
    <row r="11265" spans="8:9" ht="15" x14ac:dyDescent="0.25">
      <c r="H11265" s="107"/>
      <c r="I11265" s="107"/>
    </row>
    <row r="11266" spans="8:9" ht="15" x14ac:dyDescent="0.25">
      <c r="H11266" s="107"/>
      <c r="I11266" s="107"/>
    </row>
    <row r="11267" spans="8:9" ht="15" x14ac:dyDescent="0.25">
      <c r="H11267" s="107"/>
      <c r="I11267" s="107"/>
    </row>
    <row r="11268" spans="8:9" ht="15" x14ac:dyDescent="0.25">
      <c r="H11268" s="107"/>
      <c r="I11268" s="107"/>
    </row>
    <row r="11269" spans="8:9" ht="15" x14ac:dyDescent="0.25">
      <c r="H11269" s="107"/>
      <c r="I11269" s="107"/>
    </row>
    <row r="11270" spans="8:9" ht="15" x14ac:dyDescent="0.25">
      <c r="H11270" s="107"/>
      <c r="I11270" s="107"/>
    </row>
    <row r="11271" spans="8:9" ht="15" x14ac:dyDescent="0.25">
      <c r="H11271" s="107"/>
      <c r="I11271" s="107"/>
    </row>
    <row r="11272" spans="8:9" ht="15" x14ac:dyDescent="0.25">
      <c r="H11272" s="107"/>
      <c r="I11272" s="107"/>
    </row>
    <row r="11273" spans="8:9" ht="15" x14ac:dyDescent="0.25">
      <c r="H11273" s="107"/>
      <c r="I11273" s="107"/>
    </row>
    <row r="11274" spans="8:9" ht="15" x14ac:dyDescent="0.25">
      <c r="H11274" s="107"/>
      <c r="I11274" s="107"/>
    </row>
    <row r="11275" spans="8:9" ht="15" x14ac:dyDescent="0.25">
      <c r="H11275" s="107"/>
      <c r="I11275" s="107"/>
    </row>
    <row r="11276" spans="8:9" ht="15" x14ac:dyDescent="0.25">
      <c r="H11276" s="107"/>
      <c r="I11276" s="107"/>
    </row>
    <row r="11277" spans="8:9" ht="15" x14ac:dyDescent="0.25">
      <c r="H11277" s="107"/>
      <c r="I11277" s="107"/>
    </row>
    <row r="11278" spans="8:9" ht="15" x14ac:dyDescent="0.25">
      <c r="H11278" s="107"/>
      <c r="I11278" s="107"/>
    </row>
    <row r="11279" spans="8:9" ht="15" x14ac:dyDescent="0.25">
      <c r="H11279" s="107"/>
      <c r="I11279" s="107"/>
    </row>
    <row r="11280" spans="8:9" ht="15" x14ac:dyDescent="0.25">
      <c r="H11280" s="107"/>
      <c r="I11280" s="107"/>
    </row>
    <row r="11281" spans="8:9" ht="15" x14ac:dyDescent="0.25">
      <c r="H11281" s="107"/>
      <c r="I11281" s="107"/>
    </row>
    <row r="11282" spans="8:9" ht="15" x14ac:dyDescent="0.25">
      <c r="H11282" s="107"/>
      <c r="I11282" s="107"/>
    </row>
    <row r="11283" spans="8:9" ht="15" x14ac:dyDescent="0.25">
      <c r="H11283" s="107"/>
      <c r="I11283" s="107"/>
    </row>
    <row r="11284" spans="8:9" ht="15" x14ac:dyDescent="0.25">
      <c r="H11284" s="107"/>
      <c r="I11284" s="107"/>
    </row>
    <row r="11285" spans="8:9" ht="15" x14ac:dyDescent="0.25">
      <c r="H11285" s="107"/>
      <c r="I11285" s="107"/>
    </row>
    <row r="11286" spans="8:9" ht="15" x14ac:dyDescent="0.25">
      <c r="H11286" s="107"/>
      <c r="I11286" s="107"/>
    </row>
    <row r="11287" spans="8:9" ht="15" x14ac:dyDescent="0.25">
      <c r="H11287" s="107"/>
      <c r="I11287" s="107"/>
    </row>
    <row r="11288" spans="8:9" ht="15" x14ac:dyDescent="0.25">
      <c r="H11288" s="107"/>
      <c r="I11288" s="107"/>
    </row>
    <row r="11289" spans="8:9" ht="15" x14ac:dyDescent="0.25">
      <c r="H11289" s="107"/>
      <c r="I11289" s="107"/>
    </row>
    <row r="11290" spans="8:9" ht="15" x14ac:dyDescent="0.25">
      <c r="H11290" s="107"/>
      <c r="I11290" s="107"/>
    </row>
    <row r="11291" spans="8:9" ht="15" x14ac:dyDescent="0.25">
      <c r="H11291" s="107"/>
      <c r="I11291" s="107"/>
    </row>
    <row r="11292" spans="8:9" ht="15" x14ac:dyDescent="0.25">
      <c r="H11292" s="107"/>
      <c r="I11292" s="107"/>
    </row>
    <row r="11293" spans="8:9" ht="15" x14ac:dyDescent="0.25">
      <c r="H11293" s="107"/>
      <c r="I11293" s="107"/>
    </row>
    <row r="11294" spans="8:9" ht="15" x14ac:dyDescent="0.25">
      <c r="H11294" s="107"/>
      <c r="I11294" s="107"/>
    </row>
    <row r="11295" spans="8:9" ht="15" x14ac:dyDescent="0.25">
      <c r="H11295" s="107"/>
      <c r="I11295" s="107"/>
    </row>
    <row r="11296" spans="8:9" ht="15" x14ac:dyDescent="0.25">
      <c r="H11296" s="107"/>
      <c r="I11296" s="107"/>
    </row>
    <row r="11297" spans="8:9" ht="15" x14ac:dyDescent="0.25">
      <c r="H11297" s="107"/>
      <c r="I11297" s="107"/>
    </row>
    <row r="11298" spans="8:9" ht="15" x14ac:dyDescent="0.25">
      <c r="H11298" s="107"/>
      <c r="I11298" s="107"/>
    </row>
    <row r="11299" spans="8:9" ht="15" x14ac:dyDescent="0.25">
      <c r="H11299" s="107"/>
      <c r="I11299" s="107"/>
    </row>
    <row r="11300" spans="8:9" ht="15" x14ac:dyDescent="0.25">
      <c r="H11300" s="107"/>
      <c r="I11300" s="107"/>
    </row>
    <row r="11301" spans="8:9" ht="15" x14ac:dyDescent="0.25">
      <c r="H11301" s="107"/>
      <c r="I11301" s="107"/>
    </row>
    <row r="11302" spans="8:9" ht="15" x14ac:dyDescent="0.25">
      <c r="H11302" s="107"/>
      <c r="I11302" s="107"/>
    </row>
    <row r="11303" spans="8:9" ht="15" x14ac:dyDescent="0.25">
      <c r="H11303" s="107"/>
      <c r="I11303" s="107"/>
    </row>
    <row r="11304" spans="8:9" ht="15" x14ac:dyDescent="0.25">
      <c r="H11304" s="107"/>
      <c r="I11304" s="107"/>
    </row>
    <row r="11305" spans="8:9" ht="15" x14ac:dyDescent="0.25">
      <c r="H11305" s="107"/>
      <c r="I11305" s="107"/>
    </row>
    <row r="11306" spans="8:9" ht="15" x14ac:dyDescent="0.25">
      <c r="H11306" s="107"/>
      <c r="I11306" s="107"/>
    </row>
    <row r="11307" spans="8:9" ht="15" x14ac:dyDescent="0.25">
      <c r="H11307" s="107"/>
      <c r="I11307" s="107"/>
    </row>
    <row r="11308" spans="8:9" ht="15" x14ac:dyDescent="0.25">
      <c r="H11308" s="107"/>
      <c r="I11308" s="107"/>
    </row>
    <row r="11309" spans="8:9" ht="15" x14ac:dyDescent="0.25">
      <c r="H11309" s="107"/>
      <c r="I11309" s="107"/>
    </row>
    <row r="11310" spans="8:9" ht="15" x14ac:dyDescent="0.25">
      <c r="H11310" s="107"/>
      <c r="I11310" s="107"/>
    </row>
    <row r="11311" spans="8:9" ht="15" x14ac:dyDescent="0.25">
      <c r="H11311" s="107"/>
      <c r="I11311" s="107"/>
    </row>
    <row r="11312" spans="8:9" ht="15" x14ac:dyDescent="0.25">
      <c r="H11312" s="107"/>
      <c r="I11312" s="107"/>
    </row>
    <row r="11313" spans="8:9" ht="15" x14ac:dyDescent="0.25">
      <c r="H11313" s="107"/>
      <c r="I11313" s="107"/>
    </row>
    <row r="11314" spans="8:9" ht="15" x14ac:dyDescent="0.25">
      <c r="H11314" s="107"/>
      <c r="I11314" s="107"/>
    </row>
    <row r="11315" spans="8:9" ht="15" x14ac:dyDescent="0.25">
      <c r="H11315" s="107"/>
      <c r="I11315" s="107"/>
    </row>
    <row r="11316" spans="8:9" ht="15" x14ac:dyDescent="0.25">
      <c r="H11316" s="107"/>
      <c r="I11316" s="107"/>
    </row>
    <row r="11317" spans="8:9" ht="15" x14ac:dyDescent="0.25">
      <c r="H11317" s="107"/>
      <c r="I11317" s="107"/>
    </row>
    <row r="11318" spans="8:9" ht="15" x14ac:dyDescent="0.25">
      <c r="H11318" s="107"/>
      <c r="I11318" s="107"/>
    </row>
    <row r="11319" spans="8:9" ht="15" x14ac:dyDescent="0.25">
      <c r="H11319" s="107"/>
      <c r="I11319" s="107"/>
    </row>
    <row r="11320" spans="8:9" ht="15" x14ac:dyDescent="0.25">
      <c r="H11320" s="107"/>
      <c r="I11320" s="107"/>
    </row>
    <row r="11321" spans="8:9" ht="15" x14ac:dyDescent="0.25">
      <c r="H11321" s="107"/>
      <c r="I11321" s="107"/>
    </row>
    <row r="11322" spans="8:9" ht="15" x14ac:dyDescent="0.25">
      <c r="H11322" s="107"/>
      <c r="I11322" s="107"/>
    </row>
    <row r="11323" spans="8:9" ht="15" x14ac:dyDescent="0.25">
      <c r="H11323" s="107"/>
      <c r="I11323" s="107"/>
    </row>
    <row r="11324" spans="8:9" ht="15" x14ac:dyDescent="0.25">
      <c r="H11324" s="107"/>
      <c r="I11324" s="107"/>
    </row>
    <row r="11325" spans="8:9" ht="15" x14ac:dyDescent="0.25">
      <c r="H11325" s="107"/>
      <c r="I11325" s="107"/>
    </row>
    <row r="11326" spans="8:9" ht="15" x14ac:dyDescent="0.25">
      <c r="H11326" s="107"/>
      <c r="I11326" s="107"/>
    </row>
    <row r="11327" spans="8:9" ht="15" x14ac:dyDescent="0.25">
      <c r="H11327" s="107"/>
      <c r="I11327" s="107"/>
    </row>
    <row r="11328" spans="8:9" ht="15" x14ac:dyDescent="0.25">
      <c r="H11328" s="107"/>
      <c r="I11328" s="107"/>
    </row>
    <row r="11329" spans="8:9" ht="15" x14ac:dyDescent="0.25">
      <c r="H11329" s="107"/>
      <c r="I11329" s="107"/>
    </row>
    <row r="11330" spans="8:9" ht="15" x14ac:dyDescent="0.25">
      <c r="H11330" s="107"/>
      <c r="I11330" s="107"/>
    </row>
    <row r="11331" spans="8:9" ht="15" x14ac:dyDescent="0.25">
      <c r="H11331" s="107"/>
      <c r="I11331" s="107"/>
    </row>
    <row r="11332" spans="8:9" ht="15" x14ac:dyDescent="0.25">
      <c r="H11332" s="107"/>
      <c r="I11332" s="107"/>
    </row>
    <row r="11333" spans="8:9" ht="15" x14ac:dyDescent="0.25">
      <c r="H11333" s="107"/>
      <c r="I11333" s="107"/>
    </row>
    <row r="11334" spans="8:9" ht="15" x14ac:dyDescent="0.25">
      <c r="H11334" s="107"/>
      <c r="I11334" s="107"/>
    </row>
    <row r="11335" spans="8:9" ht="15" x14ac:dyDescent="0.25">
      <c r="H11335" s="107"/>
      <c r="I11335" s="107"/>
    </row>
    <row r="11336" spans="8:9" ht="15" x14ac:dyDescent="0.25">
      <c r="H11336" s="107"/>
      <c r="I11336" s="107"/>
    </row>
    <row r="11337" spans="8:9" ht="15" x14ac:dyDescent="0.25">
      <c r="H11337" s="107"/>
      <c r="I11337" s="107"/>
    </row>
    <row r="11338" spans="8:9" ht="15" x14ac:dyDescent="0.25">
      <c r="H11338" s="107"/>
      <c r="I11338" s="107"/>
    </row>
    <row r="11339" spans="8:9" ht="15" x14ac:dyDescent="0.25">
      <c r="H11339" s="107"/>
      <c r="I11339" s="107"/>
    </row>
    <row r="11340" spans="8:9" ht="15" x14ac:dyDescent="0.25">
      <c r="H11340" s="107"/>
      <c r="I11340" s="107"/>
    </row>
    <row r="11341" spans="8:9" ht="15" x14ac:dyDescent="0.25">
      <c r="H11341" s="107"/>
      <c r="I11341" s="107"/>
    </row>
    <row r="11342" spans="8:9" ht="15" x14ac:dyDescent="0.25">
      <c r="H11342" s="107"/>
      <c r="I11342" s="107"/>
    </row>
    <row r="11343" spans="8:9" ht="15" x14ac:dyDescent="0.25">
      <c r="H11343" s="107"/>
      <c r="I11343" s="107"/>
    </row>
    <row r="11344" spans="8:9" ht="15" x14ac:dyDescent="0.25">
      <c r="H11344" s="107"/>
      <c r="I11344" s="107"/>
    </row>
    <row r="11345" spans="8:9" ht="15" x14ac:dyDescent="0.25">
      <c r="H11345" s="107"/>
      <c r="I11345" s="107"/>
    </row>
    <row r="11346" spans="8:9" ht="15" x14ac:dyDescent="0.25">
      <c r="H11346" s="107"/>
      <c r="I11346" s="107"/>
    </row>
    <row r="11347" spans="8:9" ht="15" x14ac:dyDescent="0.25">
      <c r="H11347" s="107"/>
      <c r="I11347" s="107"/>
    </row>
    <row r="11348" spans="8:9" ht="15" x14ac:dyDescent="0.25">
      <c r="H11348" s="107"/>
      <c r="I11348" s="107"/>
    </row>
    <row r="11349" spans="8:9" ht="15" x14ac:dyDescent="0.25">
      <c r="H11349" s="107"/>
      <c r="I11349" s="107"/>
    </row>
    <row r="11350" spans="8:9" ht="15" x14ac:dyDescent="0.25">
      <c r="H11350" s="107"/>
      <c r="I11350" s="107"/>
    </row>
    <row r="11351" spans="8:9" ht="15" x14ac:dyDescent="0.25">
      <c r="H11351" s="107"/>
      <c r="I11351" s="107"/>
    </row>
    <row r="11352" spans="8:9" ht="15" x14ac:dyDescent="0.25">
      <c r="H11352" s="107"/>
      <c r="I11352" s="107"/>
    </row>
    <row r="11353" spans="8:9" ht="15" x14ac:dyDescent="0.25">
      <c r="H11353" s="107"/>
      <c r="I11353" s="107"/>
    </row>
    <row r="11354" spans="8:9" ht="15" x14ac:dyDescent="0.25">
      <c r="H11354" s="107"/>
      <c r="I11354" s="107"/>
    </row>
    <row r="11355" spans="8:9" ht="15" x14ac:dyDescent="0.25">
      <c r="H11355" s="107"/>
      <c r="I11355" s="107"/>
    </row>
    <row r="11356" spans="8:9" ht="15" x14ac:dyDescent="0.25">
      <c r="H11356" s="107"/>
      <c r="I11356" s="107"/>
    </row>
    <row r="11357" spans="8:9" ht="15" x14ac:dyDescent="0.25">
      <c r="H11357" s="107"/>
      <c r="I11357" s="107"/>
    </row>
    <row r="11358" spans="8:9" ht="15" x14ac:dyDescent="0.25">
      <c r="H11358" s="107"/>
      <c r="I11358" s="107"/>
    </row>
    <row r="11359" spans="8:9" ht="15" x14ac:dyDescent="0.25">
      <c r="H11359" s="107"/>
      <c r="I11359" s="107"/>
    </row>
    <row r="11360" spans="8:9" ht="15" x14ac:dyDescent="0.25">
      <c r="H11360" s="107"/>
      <c r="I11360" s="107"/>
    </row>
    <row r="11361" spans="8:9" ht="15" x14ac:dyDescent="0.25">
      <c r="H11361" s="107"/>
      <c r="I11361" s="107"/>
    </row>
    <row r="11362" spans="8:9" ht="15" x14ac:dyDescent="0.25">
      <c r="H11362" s="107"/>
      <c r="I11362" s="107"/>
    </row>
    <row r="11363" spans="8:9" ht="15" x14ac:dyDescent="0.25">
      <c r="H11363" s="107"/>
      <c r="I11363" s="107"/>
    </row>
    <row r="11364" spans="8:9" ht="15" x14ac:dyDescent="0.25">
      <c r="H11364" s="107"/>
      <c r="I11364" s="107"/>
    </row>
    <row r="11365" spans="8:9" ht="15" x14ac:dyDescent="0.25">
      <c r="H11365" s="107"/>
      <c r="I11365" s="107"/>
    </row>
    <row r="11366" spans="8:9" ht="15" x14ac:dyDescent="0.25">
      <c r="H11366" s="107"/>
      <c r="I11366" s="107"/>
    </row>
    <row r="11367" spans="8:9" ht="15" x14ac:dyDescent="0.25">
      <c r="H11367" s="107"/>
      <c r="I11367" s="107"/>
    </row>
    <row r="11368" spans="8:9" ht="15" x14ac:dyDescent="0.25">
      <c r="H11368" s="107"/>
      <c r="I11368" s="107"/>
    </row>
    <row r="11369" spans="8:9" ht="15" x14ac:dyDescent="0.25">
      <c r="H11369" s="107"/>
      <c r="I11369" s="107"/>
    </row>
    <row r="11370" spans="8:9" ht="15" x14ac:dyDescent="0.25">
      <c r="H11370" s="107"/>
      <c r="I11370" s="107"/>
    </row>
    <row r="11371" spans="8:9" ht="15" x14ac:dyDescent="0.25">
      <c r="H11371" s="107"/>
      <c r="I11371" s="107"/>
    </row>
    <row r="11372" spans="8:9" ht="15" x14ac:dyDescent="0.25">
      <c r="H11372" s="107"/>
      <c r="I11372" s="107"/>
    </row>
    <row r="11373" spans="8:9" ht="15" x14ac:dyDescent="0.25">
      <c r="H11373" s="107"/>
      <c r="I11373" s="107"/>
    </row>
    <row r="11374" spans="8:9" ht="15" x14ac:dyDescent="0.25">
      <c r="H11374" s="107"/>
      <c r="I11374" s="107"/>
    </row>
    <row r="11375" spans="8:9" ht="15" x14ac:dyDescent="0.25">
      <c r="H11375" s="107"/>
      <c r="I11375" s="107"/>
    </row>
    <row r="11376" spans="8:9" ht="15" x14ac:dyDescent="0.25">
      <c r="H11376" s="107"/>
      <c r="I11376" s="107"/>
    </row>
    <row r="11377" spans="8:9" ht="15" x14ac:dyDescent="0.25">
      <c r="H11377" s="107"/>
      <c r="I11377" s="107"/>
    </row>
    <row r="11378" spans="8:9" ht="15" x14ac:dyDescent="0.25">
      <c r="H11378" s="107"/>
      <c r="I11378" s="107"/>
    </row>
    <row r="11379" spans="8:9" ht="15" x14ac:dyDescent="0.25">
      <c r="H11379" s="107"/>
      <c r="I11379" s="107"/>
    </row>
    <row r="11380" spans="8:9" ht="15" x14ac:dyDescent="0.25">
      <c r="H11380" s="107"/>
      <c r="I11380" s="107"/>
    </row>
    <row r="11381" spans="8:9" ht="15" x14ac:dyDescent="0.25">
      <c r="H11381" s="107"/>
      <c r="I11381" s="107"/>
    </row>
    <row r="11382" spans="8:9" ht="15" x14ac:dyDescent="0.25">
      <c r="H11382" s="107"/>
      <c r="I11382" s="107"/>
    </row>
    <row r="11383" spans="8:9" ht="15" x14ac:dyDescent="0.25">
      <c r="H11383" s="107"/>
      <c r="I11383" s="107"/>
    </row>
    <row r="11384" spans="8:9" ht="15" x14ac:dyDescent="0.25">
      <c r="H11384" s="107"/>
      <c r="I11384" s="107"/>
    </row>
    <row r="11385" spans="8:9" ht="15" x14ac:dyDescent="0.25">
      <c r="H11385" s="107"/>
      <c r="I11385" s="107"/>
    </row>
    <row r="11386" spans="8:9" ht="15" x14ac:dyDescent="0.25">
      <c r="H11386" s="107"/>
      <c r="I11386" s="107"/>
    </row>
    <row r="11387" spans="8:9" ht="15" x14ac:dyDescent="0.25">
      <c r="H11387" s="107"/>
      <c r="I11387" s="107"/>
    </row>
    <row r="11388" spans="8:9" ht="15" x14ac:dyDescent="0.25">
      <c r="H11388" s="107"/>
      <c r="I11388" s="107"/>
    </row>
    <row r="11389" spans="8:9" ht="15" x14ac:dyDescent="0.25">
      <c r="H11389" s="107"/>
      <c r="I11389" s="107"/>
    </row>
    <row r="11390" spans="8:9" ht="15" x14ac:dyDescent="0.25">
      <c r="H11390" s="107"/>
      <c r="I11390" s="107"/>
    </row>
    <row r="11391" spans="8:9" ht="15" x14ac:dyDescent="0.25">
      <c r="H11391" s="107"/>
      <c r="I11391" s="107"/>
    </row>
    <row r="11392" spans="8:9" ht="15" x14ac:dyDescent="0.25">
      <c r="H11392" s="107"/>
      <c r="I11392" s="107"/>
    </row>
    <row r="11393" spans="8:9" ht="15" x14ac:dyDescent="0.25">
      <c r="H11393" s="107"/>
      <c r="I11393" s="107"/>
    </row>
    <row r="11394" spans="8:9" ht="15" x14ac:dyDescent="0.25">
      <c r="H11394" s="107"/>
      <c r="I11394" s="107"/>
    </row>
    <row r="11395" spans="8:9" ht="15" x14ac:dyDescent="0.25">
      <c r="H11395" s="107"/>
      <c r="I11395" s="107"/>
    </row>
    <row r="11396" spans="8:9" ht="15" x14ac:dyDescent="0.25">
      <c r="H11396" s="107"/>
      <c r="I11396" s="107"/>
    </row>
    <row r="11397" spans="8:9" ht="15" x14ac:dyDescent="0.25">
      <c r="H11397" s="107"/>
      <c r="I11397" s="107"/>
    </row>
    <row r="11398" spans="8:9" ht="15" x14ac:dyDescent="0.25">
      <c r="H11398" s="107"/>
      <c r="I11398" s="107"/>
    </row>
    <row r="11399" spans="8:9" ht="15" x14ac:dyDescent="0.25">
      <c r="H11399" s="107"/>
      <c r="I11399" s="107"/>
    </row>
    <row r="11400" spans="8:9" ht="15" x14ac:dyDescent="0.25">
      <c r="H11400" s="107"/>
      <c r="I11400" s="107"/>
    </row>
    <row r="11401" spans="8:9" ht="15" x14ac:dyDescent="0.25">
      <c r="H11401" s="107"/>
      <c r="I11401" s="107"/>
    </row>
    <row r="11402" spans="8:9" ht="15" x14ac:dyDescent="0.25">
      <c r="H11402" s="107"/>
      <c r="I11402" s="107"/>
    </row>
    <row r="11403" spans="8:9" ht="15" x14ac:dyDescent="0.25">
      <c r="H11403" s="107"/>
      <c r="I11403" s="107"/>
    </row>
    <row r="11404" spans="8:9" ht="15" x14ac:dyDescent="0.25">
      <c r="H11404" s="107"/>
      <c r="I11404" s="107"/>
    </row>
    <row r="11405" spans="8:9" ht="15" x14ac:dyDescent="0.25">
      <c r="H11405" s="107"/>
      <c r="I11405" s="107"/>
    </row>
    <row r="11406" spans="8:9" ht="15" x14ac:dyDescent="0.25">
      <c r="H11406" s="107"/>
      <c r="I11406" s="107"/>
    </row>
    <row r="11407" spans="8:9" ht="15" x14ac:dyDescent="0.25">
      <c r="H11407" s="107"/>
      <c r="I11407" s="107"/>
    </row>
    <row r="11408" spans="8:9" ht="15" x14ac:dyDescent="0.25">
      <c r="H11408" s="107"/>
      <c r="I11408" s="107"/>
    </row>
    <row r="11409" spans="8:9" ht="15" x14ac:dyDescent="0.25">
      <c r="H11409" s="107"/>
      <c r="I11409" s="107"/>
    </row>
    <row r="11410" spans="8:9" ht="15" x14ac:dyDescent="0.25">
      <c r="H11410" s="107"/>
      <c r="I11410" s="107"/>
    </row>
    <row r="11411" spans="8:9" ht="15" x14ac:dyDescent="0.25">
      <c r="H11411" s="107"/>
      <c r="I11411" s="107"/>
    </row>
    <row r="11412" spans="8:9" ht="15" x14ac:dyDescent="0.25">
      <c r="H11412" s="107"/>
      <c r="I11412" s="107"/>
    </row>
    <row r="11413" spans="8:9" ht="15" x14ac:dyDescent="0.25">
      <c r="H11413" s="107"/>
      <c r="I11413" s="107"/>
    </row>
    <row r="11414" spans="8:9" ht="15" x14ac:dyDescent="0.25">
      <c r="H11414" s="107"/>
      <c r="I11414" s="107"/>
    </row>
    <row r="11415" spans="8:9" ht="15" x14ac:dyDescent="0.25">
      <c r="H11415" s="107"/>
      <c r="I11415" s="107"/>
    </row>
    <row r="11416" spans="8:9" ht="15" x14ac:dyDescent="0.25">
      <c r="H11416" s="107"/>
      <c r="I11416" s="107"/>
    </row>
    <row r="11417" spans="8:9" ht="15" x14ac:dyDescent="0.25">
      <c r="H11417" s="107"/>
      <c r="I11417" s="107"/>
    </row>
    <row r="11418" spans="8:9" ht="15" x14ac:dyDescent="0.25">
      <c r="H11418" s="107"/>
      <c r="I11418" s="107"/>
    </row>
    <row r="11419" spans="8:9" ht="15" x14ac:dyDescent="0.25">
      <c r="H11419" s="107"/>
      <c r="I11419" s="107"/>
    </row>
    <row r="11420" spans="8:9" ht="15" x14ac:dyDescent="0.25">
      <c r="H11420" s="107"/>
      <c r="I11420" s="107"/>
    </row>
    <row r="11421" spans="8:9" ht="15" x14ac:dyDescent="0.25">
      <c r="H11421" s="107"/>
      <c r="I11421" s="107"/>
    </row>
    <row r="11422" spans="8:9" ht="15" x14ac:dyDescent="0.25">
      <c r="H11422" s="107"/>
      <c r="I11422" s="107"/>
    </row>
    <row r="11423" spans="8:9" ht="15" x14ac:dyDescent="0.25">
      <c r="H11423" s="107"/>
      <c r="I11423" s="107"/>
    </row>
    <row r="11424" spans="8:9" ht="15" x14ac:dyDescent="0.25">
      <c r="H11424" s="107"/>
      <c r="I11424" s="107"/>
    </row>
    <row r="11425" spans="8:9" ht="15" x14ac:dyDescent="0.25">
      <c r="H11425" s="107"/>
      <c r="I11425" s="107"/>
    </row>
    <row r="11426" spans="8:9" ht="15" x14ac:dyDescent="0.25">
      <c r="H11426" s="107"/>
      <c r="I11426" s="107"/>
    </row>
    <row r="11427" spans="8:9" ht="15" x14ac:dyDescent="0.25">
      <c r="H11427" s="107"/>
      <c r="I11427" s="107"/>
    </row>
    <row r="11428" spans="8:9" ht="15" x14ac:dyDescent="0.25">
      <c r="H11428" s="107"/>
      <c r="I11428" s="107"/>
    </row>
    <row r="11429" spans="8:9" ht="15" x14ac:dyDescent="0.25">
      <c r="H11429" s="107"/>
      <c r="I11429" s="107"/>
    </row>
    <row r="11430" spans="8:9" ht="15" x14ac:dyDescent="0.25">
      <c r="H11430" s="107"/>
      <c r="I11430" s="107"/>
    </row>
    <row r="11431" spans="8:9" ht="15" x14ac:dyDescent="0.25">
      <c r="H11431" s="107"/>
      <c r="I11431" s="107"/>
    </row>
    <row r="11432" spans="8:9" ht="15" x14ac:dyDescent="0.25">
      <c r="H11432" s="107"/>
      <c r="I11432" s="107"/>
    </row>
    <row r="11433" spans="8:9" ht="15" x14ac:dyDescent="0.25">
      <c r="H11433" s="107"/>
      <c r="I11433" s="107"/>
    </row>
    <row r="11434" spans="8:9" ht="15" x14ac:dyDescent="0.25">
      <c r="H11434" s="107"/>
      <c r="I11434" s="107"/>
    </row>
    <row r="11435" spans="8:9" ht="15" x14ac:dyDescent="0.25">
      <c r="H11435" s="107"/>
      <c r="I11435" s="107"/>
    </row>
    <row r="11436" spans="8:9" ht="15" x14ac:dyDescent="0.25">
      <c r="H11436" s="107"/>
      <c r="I11436" s="107"/>
    </row>
    <row r="11437" spans="8:9" ht="15" x14ac:dyDescent="0.25">
      <c r="H11437" s="107"/>
      <c r="I11437" s="107"/>
    </row>
    <row r="11438" spans="8:9" ht="15" x14ac:dyDescent="0.25">
      <c r="H11438" s="107"/>
      <c r="I11438" s="107"/>
    </row>
    <row r="11439" spans="8:9" ht="15" x14ac:dyDescent="0.25">
      <c r="H11439" s="107"/>
      <c r="I11439" s="107"/>
    </row>
    <row r="11440" spans="8:9" ht="15" x14ac:dyDescent="0.25">
      <c r="H11440" s="107"/>
      <c r="I11440" s="107"/>
    </row>
    <row r="11441" spans="8:9" ht="15" x14ac:dyDescent="0.25">
      <c r="H11441" s="107"/>
      <c r="I11441" s="107"/>
    </row>
    <row r="11442" spans="8:9" ht="15" x14ac:dyDescent="0.25">
      <c r="H11442" s="107"/>
      <c r="I11442" s="107"/>
    </row>
    <row r="11443" spans="8:9" ht="15" x14ac:dyDescent="0.25">
      <c r="H11443" s="107"/>
      <c r="I11443" s="107"/>
    </row>
    <row r="11444" spans="8:9" ht="15" x14ac:dyDescent="0.25">
      <c r="H11444" s="107"/>
      <c r="I11444" s="107"/>
    </row>
    <row r="11445" spans="8:9" ht="15" x14ac:dyDescent="0.25">
      <c r="H11445" s="107"/>
      <c r="I11445" s="107"/>
    </row>
    <row r="11446" spans="8:9" ht="15" x14ac:dyDescent="0.25">
      <c r="H11446" s="107"/>
      <c r="I11446" s="107"/>
    </row>
    <row r="11447" spans="8:9" ht="15" x14ac:dyDescent="0.25">
      <c r="H11447" s="107"/>
      <c r="I11447" s="107"/>
    </row>
    <row r="11448" spans="8:9" ht="15" x14ac:dyDescent="0.25">
      <c r="H11448" s="107"/>
      <c r="I11448" s="107"/>
    </row>
    <row r="11449" spans="8:9" ht="15" x14ac:dyDescent="0.25">
      <c r="H11449" s="107"/>
      <c r="I11449" s="107"/>
    </row>
    <row r="11450" spans="8:9" ht="15" x14ac:dyDescent="0.25">
      <c r="H11450" s="107"/>
      <c r="I11450" s="107"/>
    </row>
    <row r="11451" spans="8:9" ht="15" x14ac:dyDescent="0.25">
      <c r="H11451" s="107"/>
      <c r="I11451" s="107"/>
    </row>
    <row r="11452" spans="8:9" ht="15" x14ac:dyDescent="0.25">
      <c r="H11452" s="107"/>
      <c r="I11452" s="107"/>
    </row>
    <row r="11453" spans="8:9" ht="15" x14ac:dyDescent="0.25">
      <c r="H11453" s="107"/>
      <c r="I11453" s="107"/>
    </row>
    <row r="11454" spans="8:9" ht="15" x14ac:dyDescent="0.25">
      <c r="H11454" s="107"/>
      <c r="I11454" s="107"/>
    </row>
    <row r="11455" spans="8:9" ht="15" x14ac:dyDescent="0.25">
      <c r="H11455" s="107"/>
      <c r="I11455" s="107"/>
    </row>
    <row r="11456" spans="8:9" ht="15" x14ac:dyDescent="0.25">
      <c r="H11456" s="107"/>
      <c r="I11456" s="107"/>
    </row>
    <row r="11457" spans="8:9" ht="15" x14ac:dyDescent="0.25">
      <c r="H11457" s="107"/>
      <c r="I11457" s="107"/>
    </row>
    <row r="11458" spans="8:9" ht="15" x14ac:dyDescent="0.25">
      <c r="H11458" s="107"/>
      <c r="I11458" s="107"/>
    </row>
    <row r="11459" spans="8:9" ht="15" x14ac:dyDescent="0.25">
      <c r="H11459" s="107"/>
      <c r="I11459" s="107"/>
    </row>
    <row r="11460" spans="8:9" ht="15" x14ac:dyDescent="0.25">
      <c r="H11460" s="107"/>
      <c r="I11460" s="107"/>
    </row>
    <row r="11461" spans="8:9" ht="15" x14ac:dyDescent="0.25">
      <c r="H11461" s="107"/>
      <c r="I11461" s="107"/>
    </row>
    <row r="11462" spans="8:9" ht="15" x14ac:dyDescent="0.25">
      <c r="H11462" s="107"/>
      <c r="I11462" s="107"/>
    </row>
    <row r="11463" spans="8:9" ht="15" x14ac:dyDescent="0.25">
      <c r="H11463" s="107"/>
      <c r="I11463" s="107"/>
    </row>
    <row r="11464" spans="8:9" ht="15" x14ac:dyDescent="0.25">
      <c r="H11464" s="107"/>
      <c r="I11464" s="107"/>
    </row>
    <row r="11465" spans="8:9" ht="15" x14ac:dyDescent="0.25">
      <c r="H11465" s="107"/>
      <c r="I11465" s="107"/>
    </row>
    <row r="11466" spans="8:9" ht="15" x14ac:dyDescent="0.25">
      <c r="H11466" s="107"/>
      <c r="I11466" s="107"/>
    </row>
    <row r="11467" spans="8:9" ht="15" x14ac:dyDescent="0.25">
      <c r="H11467" s="107"/>
      <c r="I11467" s="107"/>
    </row>
    <row r="11468" spans="8:9" ht="15" x14ac:dyDescent="0.25">
      <c r="H11468" s="107"/>
      <c r="I11468" s="107"/>
    </row>
    <row r="11469" spans="8:9" ht="15" x14ac:dyDescent="0.25">
      <c r="H11469" s="107"/>
      <c r="I11469" s="107"/>
    </row>
    <row r="11470" spans="8:9" ht="15" x14ac:dyDescent="0.25">
      <c r="H11470" s="107"/>
      <c r="I11470" s="107"/>
    </row>
    <row r="11471" spans="8:9" ht="15" x14ac:dyDescent="0.25">
      <c r="H11471" s="107"/>
      <c r="I11471" s="107"/>
    </row>
    <row r="11472" spans="8:9" ht="15" x14ac:dyDescent="0.25">
      <c r="H11472" s="107"/>
      <c r="I11472" s="107"/>
    </row>
    <row r="11473" spans="8:9" ht="15" x14ac:dyDescent="0.25">
      <c r="H11473" s="107"/>
      <c r="I11473" s="107"/>
    </row>
    <row r="11474" spans="8:9" ht="15" x14ac:dyDescent="0.25">
      <c r="H11474" s="107"/>
      <c r="I11474" s="107"/>
    </row>
    <row r="11475" spans="8:9" ht="15" x14ac:dyDescent="0.25">
      <c r="H11475" s="107"/>
      <c r="I11475" s="107"/>
    </row>
    <row r="11476" spans="8:9" ht="15" x14ac:dyDescent="0.25">
      <c r="H11476" s="107"/>
      <c r="I11476" s="107"/>
    </row>
    <row r="11477" spans="8:9" ht="15" x14ac:dyDescent="0.25">
      <c r="H11477" s="107"/>
      <c r="I11477" s="107"/>
    </row>
    <row r="11478" spans="8:9" ht="15" x14ac:dyDescent="0.25">
      <c r="H11478" s="107"/>
      <c r="I11478" s="107"/>
    </row>
    <row r="11479" spans="8:9" ht="15" x14ac:dyDescent="0.25">
      <c r="H11479" s="107"/>
      <c r="I11479" s="107"/>
    </row>
    <row r="11480" spans="8:9" ht="15" x14ac:dyDescent="0.25">
      <c r="H11480" s="107"/>
      <c r="I11480" s="107"/>
    </row>
    <row r="11481" spans="8:9" ht="15" x14ac:dyDescent="0.25">
      <c r="H11481" s="107"/>
      <c r="I11481" s="107"/>
    </row>
    <row r="11482" spans="8:9" ht="15" x14ac:dyDescent="0.25">
      <c r="H11482" s="107"/>
      <c r="I11482" s="107"/>
    </row>
    <row r="11483" spans="8:9" ht="15" x14ac:dyDescent="0.25">
      <c r="H11483" s="107"/>
      <c r="I11483" s="107"/>
    </row>
    <row r="11484" spans="8:9" ht="15" x14ac:dyDescent="0.25">
      <c r="H11484" s="107"/>
      <c r="I11484" s="107"/>
    </row>
    <row r="11485" spans="8:9" ht="15" x14ac:dyDescent="0.25">
      <c r="H11485" s="107"/>
      <c r="I11485" s="107"/>
    </row>
    <row r="11486" spans="8:9" ht="15" x14ac:dyDescent="0.25">
      <c r="H11486" s="107"/>
      <c r="I11486" s="107"/>
    </row>
    <row r="11487" spans="8:9" ht="15" x14ac:dyDescent="0.25">
      <c r="H11487" s="107"/>
      <c r="I11487" s="107"/>
    </row>
    <row r="11488" spans="8:9" ht="15" x14ac:dyDescent="0.25">
      <c r="H11488" s="107"/>
      <c r="I11488" s="107"/>
    </row>
    <row r="11489" spans="8:9" ht="15" x14ac:dyDescent="0.25">
      <c r="H11489" s="107"/>
      <c r="I11489" s="107"/>
    </row>
    <row r="11490" spans="8:9" ht="15" x14ac:dyDescent="0.25">
      <c r="H11490" s="107"/>
      <c r="I11490" s="107"/>
    </row>
    <row r="11491" spans="8:9" ht="15" x14ac:dyDescent="0.25">
      <c r="H11491" s="107"/>
      <c r="I11491" s="107"/>
    </row>
    <row r="11492" spans="8:9" ht="15" x14ac:dyDescent="0.25">
      <c r="H11492" s="107"/>
      <c r="I11492" s="107"/>
    </row>
    <row r="11493" spans="8:9" ht="15" x14ac:dyDescent="0.25">
      <c r="H11493" s="107"/>
      <c r="I11493" s="107"/>
    </row>
    <row r="11494" spans="8:9" ht="15" x14ac:dyDescent="0.25">
      <c r="H11494" s="107"/>
      <c r="I11494" s="107"/>
    </row>
    <row r="11495" spans="8:9" ht="15" x14ac:dyDescent="0.25">
      <c r="H11495" s="107"/>
      <c r="I11495" s="107"/>
    </row>
    <row r="11496" spans="8:9" ht="15" x14ac:dyDescent="0.25">
      <c r="H11496" s="107"/>
      <c r="I11496" s="107"/>
    </row>
    <row r="11497" spans="8:9" ht="15" x14ac:dyDescent="0.25">
      <c r="H11497" s="107"/>
      <c r="I11497" s="107"/>
    </row>
    <row r="11498" spans="8:9" ht="15" x14ac:dyDescent="0.25">
      <c r="H11498" s="107"/>
      <c r="I11498" s="107"/>
    </row>
    <row r="11499" spans="8:9" ht="15" x14ac:dyDescent="0.25">
      <c r="H11499" s="107"/>
      <c r="I11499" s="107"/>
    </row>
    <row r="11500" spans="8:9" ht="15" x14ac:dyDescent="0.25">
      <c r="H11500" s="107"/>
      <c r="I11500" s="107"/>
    </row>
    <row r="11501" spans="8:9" ht="15" x14ac:dyDescent="0.25">
      <c r="H11501" s="107"/>
      <c r="I11501" s="107"/>
    </row>
    <row r="11502" spans="8:9" ht="15" x14ac:dyDescent="0.25">
      <c r="H11502" s="107"/>
      <c r="I11502" s="107"/>
    </row>
    <row r="11503" spans="8:9" ht="15" x14ac:dyDescent="0.25">
      <c r="H11503" s="107"/>
      <c r="I11503" s="107"/>
    </row>
    <row r="11504" spans="8:9" ht="15" x14ac:dyDescent="0.25">
      <c r="H11504" s="107"/>
      <c r="I11504" s="107"/>
    </row>
    <row r="11505" spans="8:9" ht="15" x14ac:dyDescent="0.25">
      <c r="H11505" s="107"/>
      <c r="I11505" s="107"/>
    </row>
    <row r="11506" spans="8:9" ht="15" x14ac:dyDescent="0.25">
      <c r="H11506" s="107"/>
      <c r="I11506" s="107"/>
    </row>
    <row r="11507" spans="8:9" ht="15" x14ac:dyDescent="0.25">
      <c r="H11507" s="107"/>
      <c r="I11507" s="107"/>
    </row>
    <row r="11508" spans="8:9" ht="15" x14ac:dyDescent="0.25">
      <c r="H11508" s="107"/>
      <c r="I11508" s="107"/>
    </row>
    <row r="11509" spans="8:9" ht="15" x14ac:dyDescent="0.25">
      <c r="H11509" s="107"/>
      <c r="I11509" s="107"/>
    </row>
    <row r="11510" spans="8:9" ht="15" x14ac:dyDescent="0.25">
      <c r="H11510" s="107"/>
      <c r="I11510" s="107"/>
    </row>
    <row r="11511" spans="8:9" ht="15" x14ac:dyDescent="0.25">
      <c r="H11511" s="107"/>
      <c r="I11511" s="107"/>
    </row>
    <row r="11512" spans="8:9" ht="15" x14ac:dyDescent="0.25">
      <c r="H11512" s="107"/>
      <c r="I11512" s="107"/>
    </row>
    <row r="11513" spans="8:9" ht="15" x14ac:dyDescent="0.25">
      <c r="H11513" s="107"/>
      <c r="I11513" s="107"/>
    </row>
    <row r="11514" spans="8:9" ht="15" x14ac:dyDescent="0.25">
      <c r="H11514" s="107"/>
      <c r="I11514" s="107"/>
    </row>
    <row r="11515" spans="8:9" ht="15" x14ac:dyDescent="0.25">
      <c r="H11515" s="107"/>
      <c r="I11515" s="107"/>
    </row>
    <row r="11516" spans="8:9" ht="15" x14ac:dyDescent="0.25">
      <c r="H11516" s="107"/>
      <c r="I11516" s="107"/>
    </row>
    <row r="11517" spans="8:9" ht="15" x14ac:dyDescent="0.25">
      <c r="H11517" s="107"/>
      <c r="I11517" s="107"/>
    </row>
    <row r="11518" spans="8:9" ht="15" x14ac:dyDescent="0.25">
      <c r="H11518" s="107"/>
      <c r="I11518" s="107"/>
    </row>
    <row r="11519" spans="8:9" ht="15" x14ac:dyDescent="0.25">
      <c r="H11519" s="107"/>
      <c r="I11519" s="107"/>
    </row>
    <row r="11520" spans="8:9" ht="15" x14ac:dyDescent="0.25">
      <c r="H11520" s="107"/>
      <c r="I11520" s="107"/>
    </row>
    <row r="11521" spans="8:9" ht="15" x14ac:dyDescent="0.25">
      <c r="H11521" s="107"/>
      <c r="I11521" s="107"/>
    </row>
    <row r="11522" spans="8:9" ht="15" x14ac:dyDescent="0.25">
      <c r="H11522" s="107"/>
      <c r="I11522" s="107"/>
    </row>
    <row r="11523" spans="8:9" ht="15" x14ac:dyDescent="0.25">
      <c r="H11523" s="107"/>
      <c r="I11523" s="107"/>
    </row>
    <row r="11524" spans="8:9" ht="15" x14ac:dyDescent="0.25">
      <c r="H11524" s="107"/>
      <c r="I11524" s="107"/>
    </row>
    <row r="11525" spans="8:9" ht="15" x14ac:dyDescent="0.25">
      <c r="H11525" s="107"/>
      <c r="I11525" s="107"/>
    </row>
    <row r="11526" spans="8:9" ht="15" x14ac:dyDescent="0.25">
      <c r="H11526" s="107"/>
      <c r="I11526" s="107"/>
    </row>
    <row r="11527" spans="8:9" ht="15" x14ac:dyDescent="0.25">
      <c r="H11527" s="107"/>
      <c r="I11527" s="107"/>
    </row>
    <row r="11528" spans="8:9" ht="15" x14ac:dyDescent="0.25">
      <c r="H11528" s="107"/>
      <c r="I11528" s="107"/>
    </row>
    <row r="11529" spans="8:9" ht="15" x14ac:dyDescent="0.25">
      <c r="H11529" s="107"/>
      <c r="I11529" s="107"/>
    </row>
    <row r="11530" spans="8:9" ht="15" x14ac:dyDescent="0.25">
      <c r="H11530" s="107"/>
      <c r="I11530" s="107"/>
    </row>
    <row r="11531" spans="8:9" ht="15" x14ac:dyDescent="0.25">
      <c r="H11531" s="107"/>
      <c r="I11531" s="107"/>
    </row>
    <row r="11532" spans="8:9" ht="15" x14ac:dyDescent="0.25">
      <c r="H11532" s="107"/>
      <c r="I11532" s="107"/>
    </row>
    <row r="11533" spans="8:9" ht="15" x14ac:dyDescent="0.25">
      <c r="H11533" s="107"/>
      <c r="I11533" s="107"/>
    </row>
    <row r="11534" spans="8:9" ht="15" x14ac:dyDescent="0.25">
      <c r="H11534" s="107"/>
      <c r="I11534" s="107"/>
    </row>
    <row r="11535" spans="8:9" ht="15" x14ac:dyDescent="0.25">
      <c r="H11535" s="107"/>
      <c r="I11535" s="107"/>
    </row>
    <row r="11536" spans="8:9" ht="15" x14ac:dyDescent="0.25">
      <c r="H11536" s="107"/>
      <c r="I11536" s="107"/>
    </row>
    <row r="11537" spans="8:9" ht="15" x14ac:dyDescent="0.25">
      <c r="H11537" s="107"/>
      <c r="I11537" s="107"/>
    </row>
    <row r="11538" spans="8:9" ht="15" x14ac:dyDescent="0.25">
      <c r="H11538" s="107"/>
      <c r="I11538" s="107"/>
    </row>
    <row r="11539" spans="8:9" ht="15" x14ac:dyDescent="0.25">
      <c r="H11539" s="107"/>
      <c r="I11539" s="107"/>
    </row>
    <row r="11540" spans="8:9" ht="15" x14ac:dyDescent="0.25">
      <c r="H11540" s="107"/>
      <c r="I11540" s="107"/>
    </row>
    <row r="11541" spans="8:9" ht="15" x14ac:dyDescent="0.25">
      <c r="H11541" s="107"/>
      <c r="I11541" s="107"/>
    </row>
    <row r="11542" spans="8:9" ht="15" x14ac:dyDescent="0.25">
      <c r="H11542" s="107"/>
      <c r="I11542" s="107"/>
    </row>
    <row r="11543" spans="8:9" ht="15" x14ac:dyDescent="0.25">
      <c r="H11543" s="107"/>
      <c r="I11543" s="107"/>
    </row>
    <row r="11544" spans="8:9" ht="15" x14ac:dyDescent="0.25">
      <c r="H11544" s="107"/>
      <c r="I11544" s="107"/>
    </row>
    <row r="11545" spans="8:9" ht="15" x14ac:dyDescent="0.25">
      <c r="H11545" s="107"/>
      <c r="I11545" s="107"/>
    </row>
    <row r="11546" spans="8:9" ht="15" x14ac:dyDescent="0.25">
      <c r="H11546" s="107"/>
      <c r="I11546" s="107"/>
    </row>
    <row r="11547" spans="8:9" ht="15" x14ac:dyDescent="0.25">
      <c r="H11547" s="107"/>
      <c r="I11547" s="107"/>
    </row>
    <row r="11548" spans="8:9" ht="15" x14ac:dyDescent="0.25">
      <c r="H11548" s="107"/>
      <c r="I11548" s="107"/>
    </row>
    <row r="11549" spans="8:9" ht="15" x14ac:dyDescent="0.25">
      <c r="H11549" s="107"/>
      <c r="I11549" s="107"/>
    </row>
    <row r="11550" spans="8:9" ht="15" x14ac:dyDescent="0.25">
      <c r="H11550" s="107"/>
      <c r="I11550" s="107"/>
    </row>
    <row r="11551" spans="8:9" ht="15" x14ac:dyDescent="0.25">
      <c r="H11551" s="107"/>
      <c r="I11551" s="107"/>
    </row>
    <row r="11552" spans="8:9" ht="15" x14ac:dyDescent="0.25">
      <c r="H11552" s="107"/>
      <c r="I11552" s="107"/>
    </row>
    <row r="11553" spans="8:9" ht="15" x14ac:dyDescent="0.25">
      <c r="H11553" s="107"/>
      <c r="I11553" s="107"/>
    </row>
    <row r="11554" spans="8:9" ht="15" x14ac:dyDescent="0.25">
      <c r="H11554" s="107"/>
      <c r="I11554" s="107"/>
    </row>
    <row r="11555" spans="8:9" ht="15" x14ac:dyDescent="0.25">
      <c r="H11555" s="107"/>
      <c r="I11555" s="107"/>
    </row>
    <row r="11556" spans="8:9" ht="15" x14ac:dyDescent="0.25">
      <c r="H11556" s="107"/>
      <c r="I11556" s="107"/>
    </row>
    <row r="11557" spans="8:9" ht="15" x14ac:dyDescent="0.25">
      <c r="H11557" s="107"/>
      <c r="I11557" s="107"/>
    </row>
    <row r="11558" spans="8:9" ht="15" x14ac:dyDescent="0.25">
      <c r="H11558" s="107"/>
      <c r="I11558" s="107"/>
    </row>
    <row r="11559" spans="8:9" ht="15" x14ac:dyDescent="0.25">
      <c r="H11559" s="107"/>
      <c r="I11559" s="107"/>
    </row>
    <row r="11560" spans="8:9" ht="15" x14ac:dyDescent="0.25">
      <c r="H11560" s="107"/>
      <c r="I11560" s="107"/>
    </row>
    <row r="11561" spans="8:9" ht="15" x14ac:dyDescent="0.25">
      <c r="H11561" s="107"/>
      <c r="I11561" s="107"/>
    </row>
    <row r="11562" spans="8:9" ht="15" x14ac:dyDescent="0.25">
      <c r="H11562" s="107"/>
      <c r="I11562" s="107"/>
    </row>
    <row r="11563" spans="8:9" ht="15" x14ac:dyDescent="0.25">
      <c r="H11563" s="107"/>
      <c r="I11563" s="107"/>
    </row>
    <row r="11564" spans="8:9" ht="15" x14ac:dyDescent="0.25">
      <c r="H11564" s="107"/>
      <c r="I11564" s="107"/>
    </row>
    <row r="11565" spans="8:9" ht="15" x14ac:dyDescent="0.25">
      <c r="H11565" s="107"/>
      <c r="I11565" s="107"/>
    </row>
    <row r="11566" spans="8:9" ht="15" x14ac:dyDescent="0.25">
      <c r="H11566" s="107"/>
      <c r="I11566" s="107"/>
    </row>
    <row r="11567" spans="8:9" ht="15" x14ac:dyDescent="0.25">
      <c r="H11567" s="107"/>
      <c r="I11567" s="107"/>
    </row>
    <row r="11568" spans="8:9" ht="15" x14ac:dyDescent="0.25">
      <c r="H11568" s="107"/>
      <c r="I11568" s="107"/>
    </row>
    <row r="11569" spans="8:9" ht="15" x14ac:dyDescent="0.25">
      <c r="H11569" s="107"/>
      <c r="I11569" s="107"/>
    </row>
    <row r="11570" spans="8:9" ht="15" x14ac:dyDescent="0.25">
      <c r="H11570" s="107"/>
      <c r="I11570" s="107"/>
    </row>
    <row r="11571" spans="8:9" ht="15" x14ac:dyDescent="0.25">
      <c r="H11571" s="107"/>
      <c r="I11571" s="107"/>
    </row>
    <row r="11572" spans="8:9" ht="15" x14ac:dyDescent="0.25">
      <c r="H11572" s="107"/>
      <c r="I11572" s="107"/>
    </row>
    <row r="11573" spans="8:9" ht="15" x14ac:dyDescent="0.25">
      <c r="H11573" s="107"/>
      <c r="I11573" s="107"/>
    </row>
    <row r="11574" spans="8:9" ht="15" x14ac:dyDescent="0.25">
      <c r="H11574" s="107"/>
      <c r="I11574" s="107"/>
    </row>
    <row r="11575" spans="8:9" ht="15" x14ac:dyDescent="0.25">
      <c r="H11575" s="107"/>
      <c r="I11575" s="107"/>
    </row>
    <row r="11576" spans="8:9" ht="15" x14ac:dyDescent="0.25">
      <c r="H11576" s="107"/>
      <c r="I11576" s="107"/>
    </row>
    <row r="11577" spans="8:9" ht="15" x14ac:dyDescent="0.25">
      <c r="H11577" s="107"/>
      <c r="I11577" s="107"/>
    </row>
    <row r="11578" spans="8:9" ht="15" x14ac:dyDescent="0.25">
      <c r="H11578" s="107"/>
      <c r="I11578" s="107"/>
    </row>
    <row r="11579" spans="8:9" ht="15" x14ac:dyDescent="0.25">
      <c r="H11579" s="107"/>
      <c r="I11579" s="107"/>
    </row>
    <row r="11580" spans="8:9" ht="15" x14ac:dyDescent="0.25">
      <c r="H11580" s="107"/>
      <c r="I11580" s="107"/>
    </row>
    <row r="11581" spans="8:9" ht="15" x14ac:dyDescent="0.25">
      <c r="H11581" s="107"/>
      <c r="I11581" s="107"/>
    </row>
    <row r="11582" spans="8:9" ht="15" x14ac:dyDescent="0.25">
      <c r="H11582" s="107"/>
      <c r="I11582" s="107"/>
    </row>
    <row r="11583" spans="8:9" ht="15" x14ac:dyDescent="0.25">
      <c r="H11583" s="107"/>
      <c r="I11583" s="107"/>
    </row>
    <row r="11584" spans="8:9" ht="15" x14ac:dyDescent="0.25">
      <c r="H11584" s="107"/>
      <c r="I11584" s="107"/>
    </row>
    <row r="11585" spans="8:9" ht="15" x14ac:dyDescent="0.25">
      <c r="H11585" s="107"/>
      <c r="I11585" s="107"/>
    </row>
    <row r="11586" spans="8:9" ht="15" x14ac:dyDescent="0.25">
      <c r="H11586" s="107"/>
      <c r="I11586" s="107"/>
    </row>
    <row r="11587" spans="8:9" ht="15" x14ac:dyDescent="0.25">
      <c r="H11587" s="107"/>
      <c r="I11587" s="107"/>
    </row>
    <row r="11588" spans="8:9" ht="15" x14ac:dyDescent="0.25">
      <c r="H11588" s="107"/>
      <c r="I11588" s="107"/>
    </row>
    <row r="11589" spans="8:9" ht="15" x14ac:dyDescent="0.25">
      <c r="H11589" s="107"/>
      <c r="I11589" s="107"/>
    </row>
    <row r="11590" spans="8:9" ht="15" x14ac:dyDescent="0.25">
      <c r="H11590" s="107"/>
      <c r="I11590" s="107"/>
    </row>
    <row r="11591" spans="8:9" ht="15" x14ac:dyDescent="0.25">
      <c r="H11591" s="107"/>
      <c r="I11591" s="107"/>
    </row>
    <row r="11592" spans="8:9" ht="15" x14ac:dyDescent="0.25">
      <c r="H11592" s="107"/>
      <c r="I11592" s="107"/>
    </row>
    <row r="11593" spans="8:9" ht="15" x14ac:dyDescent="0.25">
      <c r="H11593" s="107"/>
      <c r="I11593" s="107"/>
    </row>
    <row r="11594" spans="8:9" ht="15" x14ac:dyDescent="0.25">
      <c r="H11594" s="107"/>
      <c r="I11594" s="107"/>
    </row>
    <row r="11595" spans="8:9" ht="15" x14ac:dyDescent="0.25">
      <c r="H11595" s="107"/>
      <c r="I11595" s="107"/>
    </row>
    <row r="11596" spans="8:9" ht="15" x14ac:dyDescent="0.25">
      <c r="H11596" s="107"/>
      <c r="I11596" s="107"/>
    </row>
    <row r="11597" spans="8:9" ht="15" x14ac:dyDescent="0.25">
      <c r="H11597" s="107"/>
      <c r="I11597" s="107"/>
    </row>
    <row r="11598" spans="8:9" ht="15" x14ac:dyDescent="0.25">
      <c r="H11598" s="107"/>
      <c r="I11598" s="107"/>
    </row>
    <row r="11599" spans="8:9" ht="15" x14ac:dyDescent="0.25">
      <c r="H11599" s="107"/>
      <c r="I11599" s="107"/>
    </row>
    <row r="11600" spans="8:9" ht="15" x14ac:dyDescent="0.25">
      <c r="H11600" s="107"/>
      <c r="I11600" s="107"/>
    </row>
    <row r="11601" spans="8:9" ht="15" x14ac:dyDescent="0.25">
      <c r="H11601" s="107"/>
      <c r="I11601" s="107"/>
    </row>
    <row r="11602" spans="8:9" ht="15" x14ac:dyDescent="0.25">
      <c r="H11602" s="107"/>
      <c r="I11602" s="107"/>
    </row>
    <row r="11603" spans="8:9" ht="15" x14ac:dyDescent="0.25">
      <c r="H11603" s="107"/>
      <c r="I11603" s="107"/>
    </row>
    <row r="11604" spans="8:9" ht="15" x14ac:dyDescent="0.25">
      <c r="H11604" s="107"/>
      <c r="I11604" s="107"/>
    </row>
    <row r="11605" spans="8:9" ht="15" x14ac:dyDescent="0.25">
      <c r="H11605" s="107"/>
      <c r="I11605" s="107"/>
    </row>
    <row r="11606" spans="8:9" ht="15" x14ac:dyDescent="0.25">
      <c r="H11606" s="107"/>
      <c r="I11606" s="107"/>
    </row>
    <row r="11607" spans="8:9" ht="15" x14ac:dyDescent="0.25">
      <c r="H11607" s="107"/>
      <c r="I11607" s="107"/>
    </row>
    <row r="11608" spans="8:9" ht="15" x14ac:dyDescent="0.25">
      <c r="H11608" s="107"/>
      <c r="I11608" s="107"/>
    </row>
    <row r="11609" spans="8:9" ht="15" x14ac:dyDescent="0.25">
      <c r="H11609" s="107"/>
      <c r="I11609" s="107"/>
    </row>
    <row r="11610" spans="8:9" ht="15" x14ac:dyDescent="0.25">
      <c r="H11610" s="107"/>
      <c r="I11610" s="107"/>
    </row>
    <row r="11611" spans="8:9" ht="15" x14ac:dyDescent="0.25">
      <c r="H11611" s="107"/>
      <c r="I11611" s="107"/>
    </row>
    <row r="11612" spans="8:9" ht="15" x14ac:dyDescent="0.25">
      <c r="H11612" s="107"/>
      <c r="I11612" s="107"/>
    </row>
    <row r="11613" spans="8:9" ht="15" x14ac:dyDescent="0.25">
      <c r="H11613" s="107"/>
      <c r="I11613" s="107"/>
    </row>
    <row r="11614" spans="8:9" ht="15" x14ac:dyDescent="0.25">
      <c r="H11614" s="107"/>
      <c r="I11614" s="107"/>
    </row>
    <row r="11615" spans="8:9" ht="15" x14ac:dyDescent="0.25">
      <c r="H11615" s="107"/>
      <c r="I11615" s="107"/>
    </row>
    <row r="11616" spans="8:9" ht="15" x14ac:dyDescent="0.25">
      <c r="H11616" s="107"/>
      <c r="I11616" s="107"/>
    </row>
    <row r="11617" spans="8:9" ht="15" x14ac:dyDescent="0.25">
      <c r="H11617" s="107"/>
      <c r="I11617" s="107"/>
    </row>
    <row r="11618" spans="8:9" ht="15" x14ac:dyDescent="0.25">
      <c r="H11618" s="107"/>
      <c r="I11618" s="107"/>
    </row>
    <row r="11619" spans="8:9" ht="15" x14ac:dyDescent="0.25">
      <c r="H11619" s="107"/>
      <c r="I11619" s="107"/>
    </row>
    <row r="11620" spans="8:9" ht="15" x14ac:dyDescent="0.25">
      <c r="H11620" s="107"/>
      <c r="I11620" s="107"/>
    </row>
    <row r="11621" spans="8:9" ht="15" x14ac:dyDescent="0.25">
      <c r="H11621" s="107"/>
      <c r="I11621" s="107"/>
    </row>
    <row r="11622" spans="8:9" ht="15" x14ac:dyDescent="0.25">
      <c r="H11622" s="107"/>
      <c r="I11622" s="107"/>
    </row>
    <row r="11623" spans="8:9" ht="15" x14ac:dyDescent="0.25">
      <c r="H11623" s="107"/>
      <c r="I11623" s="107"/>
    </row>
    <row r="11624" spans="8:9" ht="15" x14ac:dyDescent="0.25">
      <c r="H11624" s="107"/>
      <c r="I11624" s="107"/>
    </row>
    <row r="11625" spans="8:9" ht="15" x14ac:dyDescent="0.25">
      <c r="H11625" s="107"/>
      <c r="I11625" s="107"/>
    </row>
    <row r="11626" spans="8:9" ht="15" x14ac:dyDescent="0.25">
      <c r="H11626" s="107"/>
      <c r="I11626" s="107"/>
    </row>
    <row r="11627" spans="8:9" ht="15" x14ac:dyDescent="0.25">
      <c r="H11627" s="107"/>
      <c r="I11627" s="107"/>
    </row>
    <row r="11628" spans="8:9" ht="15" x14ac:dyDescent="0.25">
      <c r="H11628" s="107"/>
      <c r="I11628" s="107"/>
    </row>
    <row r="11629" spans="8:9" ht="15" x14ac:dyDescent="0.25">
      <c r="H11629" s="107"/>
      <c r="I11629" s="107"/>
    </row>
    <row r="11630" spans="8:9" ht="15" x14ac:dyDescent="0.25">
      <c r="H11630" s="107"/>
      <c r="I11630" s="107"/>
    </row>
    <row r="11631" spans="8:9" ht="15" x14ac:dyDescent="0.25">
      <c r="H11631" s="107"/>
      <c r="I11631" s="107"/>
    </row>
    <row r="11632" spans="8:9" ht="15" x14ac:dyDescent="0.25">
      <c r="H11632" s="107"/>
      <c r="I11632" s="107"/>
    </row>
    <row r="11633" spans="8:9" ht="15" x14ac:dyDescent="0.25">
      <c r="H11633" s="107"/>
      <c r="I11633" s="107"/>
    </row>
    <row r="11634" spans="8:9" ht="15" x14ac:dyDescent="0.25">
      <c r="H11634" s="107"/>
      <c r="I11634" s="107"/>
    </row>
    <row r="11635" spans="8:9" ht="15" x14ac:dyDescent="0.25">
      <c r="H11635" s="107"/>
      <c r="I11635" s="107"/>
    </row>
    <row r="11636" spans="8:9" ht="15" x14ac:dyDescent="0.25">
      <c r="H11636" s="107"/>
      <c r="I11636" s="107"/>
    </row>
    <row r="11637" spans="8:9" ht="15" x14ac:dyDescent="0.25">
      <c r="H11637" s="107"/>
      <c r="I11637" s="107"/>
    </row>
    <row r="11638" spans="8:9" ht="15" x14ac:dyDescent="0.25">
      <c r="H11638" s="107"/>
      <c r="I11638" s="107"/>
    </row>
    <row r="11639" spans="8:9" ht="15" x14ac:dyDescent="0.25">
      <c r="H11639" s="107"/>
      <c r="I11639" s="107"/>
    </row>
    <row r="11640" spans="8:9" ht="15" x14ac:dyDescent="0.25">
      <c r="H11640" s="107"/>
      <c r="I11640" s="107"/>
    </row>
    <row r="11641" spans="8:9" ht="15" x14ac:dyDescent="0.25">
      <c r="H11641" s="107"/>
      <c r="I11641" s="107"/>
    </row>
    <row r="11642" spans="8:9" ht="15" x14ac:dyDescent="0.25">
      <c r="H11642" s="107"/>
      <c r="I11642" s="107"/>
    </row>
    <row r="11643" spans="8:9" ht="15" x14ac:dyDescent="0.25">
      <c r="H11643" s="107"/>
      <c r="I11643" s="107"/>
    </row>
    <row r="11644" spans="8:9" ht="15" x14ac:dyDescent="0.25">
      <c r="H11644" s="107"/>
      <c r="I11644" s="107"/>
    </row>
    <row r="11645" spans="8:9" ht="15" x14ac:dyDescent="0.25">
      <c r="H11645" s="107"/>
      <c r="I11645" s="107"/>
    </row>
    <row r="11646" spans="8:9" ht="15" x14ac:dyDescent="0.25">
      <c r="H11646" s="107"/>
      <c r="I11646" s="107"/>
    </row>
    <row r="11647" spans="8:9" ht="15" x14ac:dyDescent="0.25">
      <c r="H11647" s="107"/>
      <c r="I11647" s="107"/>
    </row>
    <row r="11648" spans="8:9" ht="15" x14ac:dyDescent="0.25">
      <c r="H11648" s="107"/>
      <c r="I11648" s="107"/>
    </row>
    <row r="11649" spans="8:9" ht="15" x14ac:dyDescent="0.25">
      <c r="H11649" s="107"/>
      <c r="I11649" s="107"/>
    </row>
    <row r="11650" spans="8:9" ht="15" x14ac:dyDescent="0.25">
      <c r="H11650" s="107"/>
      <c r="I11650" s="107"/>
    </row>
    <row r="11651" spans="8:9" ht="15" x14ac:dyDescent="0.25">
      <c r="H11651" s="107"/>
      <c r="I11651" s="107"/>
    </row>
    <row r="11652" spans="8:9" ht="15" x14ac:dyDescent="0.25">
      <c r="H11652" s="107"/>
      <c r="I11652" s="107"/>
    </row>
    <row r="11653" spans="8:9" ht="15" x14ac:dyDescent="0.25">
      <c r="H11653" s="107"/>
      <c r="I11653" s="107"/>
    </row>
    <row r="11654" spans="8:9" ht="15" x14ac:dyDescent="0.25">
      <c r="H11654" s="107"/>
      <c r="I11654" s="107"/>
    </row>
    <row r="11655" spans="8:9" ht="15" x14ac:dyDescent="0.25">
      <c r="H11655" s="107"/>
      <c r="I11655" s="107"/>
    </row>
    <row r="11656" spans="8:9" ht="15" x14ac:dyDescent="0.25">
      <c r="H11656" s="107"/>
      <c r="I11656" s="107"/>
    </row>
    <row r="11657" spans="8:9" ht="15" x14ac:dyDescent="0.25">
      <c r="H11657" s="107"/>
      <c r="I11657" s="107"/>
    </row>
    <row r="11658" spans="8:9" ht="15" x14ac:dyDescent="0.25">
      <c r="H11658" s="107"/>
      <c r="I11658" s="107"/>
    </row>
    <row r="11659" spans="8:9" ht="15" x14ac:dyDescent="0.25">
      <c r="H11659" s="107"/>
      <c r="I11659" s="107"/>
    </row>
    <row r="11660" spans="8:9" ht="15" x14ac:dyDescent="0.25">
      <c r="H11660" s="107"/>
      <c r="I11660" s="107"/>
    </row>
    <row r="11661" spans="8:9" ht="15" x14ac:dyDescent="0.25">
      <c r="H11661" s="107"/>
      <c r="I11661" s="107"/>
    </row>
    <row r="11662" spans="8:9" ht="15" x14ac:dyDescent="0.25">
      <c r="H11662" s="107"/>
      <c r="I11662" s="107"/>
    </row>
    <row r="11663" spans="8:9" ht="15" x14ac:dyDescent="0.25">
      <c r="H11663" s="107"/>
      <c r="I11663" s="107"/>
    </row>
    <row r="11664" spans="8:9" ht="15" x14ac:dyDescent="0.25">
      <c r="H11664" s="107"/>
      <c r="I11664" s="107"/>
    </row>
    <row r="11665" spans="8:9" ht="15" x14ac:dyDescent="0.25">
      <c r="H11665" s="107"/>
      <c r="I11665" s="107"/>
    </row>
    <row r="11666" spans="8:9" ht="15" x14ac:dyDescent="0.25">
      <c r="H11666" s="107"/>
      <c r="I11666" s="107"/>
    </row>
    <row r="11667" spans="8:9" ht="15" x14ac:dyDescent="0.25">
      <c r="H11667" s="107"/>
      <c r="I11667" s="107"/>
    </row>
    <row r="11668" spans="8:9" ht="15" x14ac:dyDescent="0.25">
      <c r="H11668" s="107"/>
      <c r="I11668" s="107"/>
    </row>
    <row r="11669" spans="8:9" ht="15" x14ac:dyDescent="0.25">
      <c r="H11669" s="107"/>
      <c r="I11669" s="107"/>
    </row>
    <row r="11670" spans="8:9" ht="15" x14ac:dyDescent="0.25">
      <c r="H11670" s="107"/>
      <c r="I11670" s="107"/>
    </row>
    <row r="11671" spans="8:9" ht="15" x14ac:dyDescent="0.25">
      <c r="H11671" s="107"/>
      <c r="I11671" s="107"/>
    </row>
    <row r="11672" spans="8:9" ht="15" x14ac:dyDescent="0.25">
      <c r="H11672" s="107"/>
      <c r="I11672" s="107"/>
    </row>
    <row r="11673" spans="8:9" ht="15" x14ac:dyDescent="0.25">
      <c r="H11673" s="107"/>
      <c r="I11673" s="107"/>
    </row>
    <row r="11674" spans="8:9" ht="15" x14ac:dyDescent="0.25">
      <c r="H11674" s="107"/>
      <c r="I11674" s="107"/>
    </row>
    <row r="11675" spans="8:9" ht="15" x14ac:dyDescent="0.25">
      <c r="H11675" s="107"/>
      <c r="I11675" s="107"/>
    </row>
    <row r="11676" spans="8:9" ht="15" x14ac:dyDescent="0.25">
      <c r="H11676" s="107"/>
      <c r="I11676" s="107"/>
    </row>
    <row r="11677" spans="8:9" ht="15" x14ac:dyDescent="0.25">
      <c r="H11677" s="107"/>
      <c r="I11677" s="107"/>
    </row>
    <row r="11678" spans="8:9" ht="15" x14ac:dyDescent="0.25">
      <c r="H11678" s="107"/>
      <c r="I11678" s="107"/>
    </row>
    <row r="11679" spans="8:9" ht="15" x14ac:dyDescent="0.25">
      <c r="H11679" s="107"/>
      <c r="I11679" s="107"/>
    </row>
    <row r="11680" spans="8:9" ht="15" x14ac:dyDescent="0.25">
      <c r="H11680" s="107"/>
      <c r="I11680" s="107"/>
    </row>
    <row r="11681" spans="8:9" ht="15" x14ac:dyDescent="0.25">
      <c r="H11681" s="107"/>
      <c r="I11681" s="107"/>
    </row>
    <row r="11682" spans="8:9" ht="15" x14ac:dyDescent="0.25">
      <c r="H11682" s="107"/>
      <c r="I11682" s="107"/>
    </row>
    <row r="11683" spans="8:9" ht="15" x14ac:dyDescent="0.25">
      <c r="H11683" s="107"/>
      <c r="I11683" s="107"/>
    </row>
    <row r="11684" spans="8:9" ht="15" x14ac:dyDescent="0.25">
      <c r="H11684" s="107"/>
      <c r="I11684" s="107"/>
    </row>
    <row r="11685" spans="8:9" ht="15" x14ac:dyDescent="0.25">
      <c r="H11685" s="107"/>
      <c r="I11685" s="107"/>
    </row>
    <row r="11686" spans="8:9" ht="15" x14ac:dyDescent="0.25">
      <c r="H11686" s="107"/>
      <c r="I11686" s="107"/>
    </row>
    <row r="11687" spans="8:9" ht="15" x14ac:dyDescent="0.25">
      <c r="H11687" s="107"/>
      <c r="I11687" s="107"/>
    </row>
    <row r="11688" spans="8:9" ht="15" x14ac:dyDescent="0.25">
      <c r="H11688" s="107"/>
      <c r="I11688" s="107"/>
    </row>
    <row r="11689" spans="8:9" ht="15" x14ac:dyDescent="0.25">
      <c r="H11689" s="107"/>
      <c r="I11689" s="107"/>
    </row>
    <row r="11690" spans="8:9" ht="15" x14ac:dyDescent="0.25">
      <c r="H11690" s="107"/>
      <c r="I11690" s="107"/>
    </row>
    <row r="11691" spans="8:9" ht="15" x14ac:dyDescent="0.25">
      <c r="H11691" s="107"/>
      <c r="I11691" s="107"/>
    </row>
    <row r="11692" spans="8:9" ht="15" x14ac:dyDescent="0.25">
      <c r="H11692" s="107"/>
      <c r="I11692" s="107"/>
    </row>
    <row r="11693" spans="8:9" ht="15" x14ac:dyDescent="0.25">
      <c r="H11693" s="107"/>
      <c r="I11693" s="107"/>
    </row>
    <row r="11694" spans="8:9" ht="15" x14ac:dyDescent="0.25">
      <c r="H11694" s="107"/>
      <c r="I11694" s="107"/>
    </row>
    <row r="11695" spans="8:9" ht="15" x14ac:dyDescent="0.25">
      <c r="H11695" s="107"/>
      <c r="I11695" s="107"/>
    </row>
    <row r="11696" spans="8:9" ht="15" x14ac:dyDescent="0.25">
      <c r="H11696" s="107"/>
      <c r="I11696" s="107"/>
    </row>
    <row r="11697" spans="8:9" ht="15" x14ac:dyDescent="0.25">
      <c r="H11697" s="107"/>
      <c r="I11697" s="107"/>
    </row>
    <row r="11698" spans="8:9" ht="15" x14ac:dyDescent="0.25">
      <c r="H11698" s="107"/>
      <c r="I11698" s="107"/>
    </row>
    <row r="11699" spans="8:9" ht="15" x14ac:dyDescent="0.25">
      <c r="H11699" s="107"/>
      <c r="I11699" s="107"/>
    </row>
    <row r="11700" spans="8:9" ht="15" x14ac:dyDescent="0.25">
      <c r="H11700" s="107"/>
      <c r="I11700" s="107"/>
    </row>
    <row r="11701" spans="8:9" ht="15" x14ac:dyDescent="0.25">
      <c r="H11701" s="107"/>
      <c r="I11701" s="107"/>
    </row>
    <row r="11702" spans="8:9" ht="15" x14ac:dyDescent="0.25">
      <c r="H11702" s="107"/>
      <c r="I11702" s="107"/>
    </row>
    <row r="11703" spans="8:9" ht="15" x14ac:dyDescent="0.25">
      <c r="H11703" s="107"/>
      <c r="I11703" s="107"/>
    </row>
    <row r="11704" spans="8:9" ht="15" x14ac:dyDescent="0.25">
      <c r="H11704" s="107"/>
      <c r="I11704" s="107"/>
    </row>
    <row r="11705" spans="8:9" ht="15" x14ac:dyDescent="0.25">
      <c r="H11705" s="107"/>
      <c r="I11705" s="107"/>
    </row>
    <row r="11706" spans="8:9" ht="15" x14ac:dyDescent="0.25">
      <c r="H11706" s="107"/>
      <c r="I11706" s="107"/>
    </row>
    <row r="11707" spans="8:9" ht="15" x14ac:dyDescent="0.25">
      <c r="H11707" s="107"/>
      <c r="I11707" s="107"/>
    </row>
    <row r="11708" spans="8:9" ht="15" x14ac:dyDescent="0.25">
      <c r="H11708" s="107"/>
      <c r="I11708" s="107"/>
    </row>
    <row r="11709" spans="8:9" ht="15" x14ac:dyDescent="0.25">
      <c r="H11709" s="107"/>
      <c r="I11709" s="107"/>
    </row>
    <row r="11710" spans="8:9" ht="15" x14ac:dyDescent="0.25">
      <c r="H11710" s="107"/>
      <c r="I11710" s="107"/>
    </row>
    <row r="11711" spans="8:9" ht="15" x14ac:dyDescent="0.25">
      <c r="H11711" s="107"/>
      <c r="I11711" s="107"/>
    </row>
    <row r="11712" spans="8:9" ht="15" x14ac:dyDescent="0.25">
      <c r="H11712" s="107"/>
      <c r="I11712" s="107"/>
    </row>
    <row r="11713" spans="8:9" ht="15" x14ac:dyDescent="0.25">
      <c r="H11713" s="107"/>
      <c r="I11713" s="107"/>
    </row>
    <row r="11714" spans="8:9" ht="15" x14ac:dyDescent="0.25">
      <c r="H11714" s="107"/>
      <c r="I11714" s="107"/>
    </row>
    <row r="11715" spans="8:9" ht="15" x14ac:dyDescent="0.25">
      <c r="H11715" s="107"/>
      <c r="I11715" s="107"/>
    </row>
    <row r="11716" spans="8:9" ht="15" x14ac:dyDescent="0.25">
      <c r="H11716" s="107"/>
      <c r="I11716" s="107"/>
    </row>
    <row r="11717" spans="8:9" ht="15" x14ac:dyDescent="0.25">
      <c r="H11717" s="107"/>
      <c r="I11717" s="107"/>
    </row>
    <row r="11718" spans="8:9" ht="15" x14ac:dyDescent="0.25">
      <c r="H11718" s="107"/>
      <c r="I11718" s="107"/>
    </row>
    <row r="11719" spans="8:9" ht="15" x14ac:dyDescent="0.25">
      <c r="H11719" s="107"/>
      <c r="I11719" s="107"/>
    </row>
    <row r="11720" spans="8:9" ht="15" x14ac:dyDescent="0.25">
      <c r="H11720" s="107"/>
      <c r="I11720" s="107"/>
    </row>
    <row r="11721" spans="8:9" ht="15" x14ac:dyDescent="0.25">
      <c r="H11721" s="107"/>
      <c r="I11721" s="107"/>
    </row>
    <row r="11722" spans="8:9" ht="15" x14ac:dyDescent="0.25">
      <c r="H11722" s="107"/>
      <c r="I11722" s="107"/>
    </row>
    <row r="11723" spans="8:9" ht="15" x14ac:dyDescent="0.25">
      <c r="H11723" s="107"/>
      <c r="I11723" s="107"/>
    </row>
    <row r="11724" spans="8:9" ht="15" x14ac:dyDescent="0.25">
      <c r="H11724" s="107"/>
      <c r="I11724" s="107"/>
    </row>
    <row r="11725" spans="8:9" ht="15" x14ac:dyDescent="0.25">
      <c r="H11725" s="107"/>
      <c r="I11725" s="107"/>
    </row>
    <row r="11726" spans="8:9" ht="15" x14ac:dyDescent="0.25">
      <c r="H11726" s="107"/>
      <c r="I11726" s="107"/>
    </row>
    <row r="11727" spans="8:9" ht="15" x14ac:dyDescent="0.25">
      <c r="H11727" s="107"/>
      <c r="I11727" s="107"/>
    </row>
    <row r="11728" spans="8:9" ht="15" x14ac:dyDescent="0.25">
      <c r="H11728" s="107"/>
      <c r="I11728" s="107"/>
    </row>
    <row r="11729" spans="8:9" ht="15" x14ac:dyDescent="0.25">
      <c r="H11729" s="107"/>
      <c r="I11729" s="107"/>
    </row>
    <row r="11730" spans="8:9" ht="15" x14ac:dyDescent="0.25">
      <c r="H11730" s="107"/>
      <c r="I11730" s="107"/>
    </row>
    <row r="11731" spans="8:9" ht="15" x14ac:dyDescent="0.25">
      <c r="H11731" s="107"/>
      <c r="I11731" s="107"/>
    </row>
    <row r="11732" spans="8:9" ht="15" x14ac:dyDescent="0.25">
      <c r="H11732" s="107"/>
      <c r="I11732" s="107"/>
    </row>
    <row r="11733" spans="8:9" ht="15" x14ac:dyDescent="0.25">
      <c r="H11733" s="107"/>
      <c r="I11733" s="107"/>
    </row>
    <row r="11734" spans="8:9" ht="15" x14ac:dyDescent="0.25">
      <c r="H11734" s="107"/>
      <c r="I11734" s="107"/>
    </row>
    <row r="11735" spans="8:9" ht="15" x14ac:dyDescent="0.25">
      <c r="H11735" s="107"/>
      <c r="I11735" s="107"/>
    </row>
    <row r="11736" spans="8:9" ht="15" x14ac:dyDescent="0.25">
      <c r="H11736" s="107"/>
      <c r="I11736" s="107"/>
    </row>
    <row r="11737" spans="8:9" ht="15" x14ac:dyDescent="0.25">
      <c r="H11737" s="107"/>
      <c r="I11737" s="107"/>
    </row>
    <row r="11738" spans="8:9" ht="15" x14ac:dyDescent="0.25">
      <c r="H11738" s="107"/>
      <c r="I11738" s="107"/>
    </row>
    <row r="11739" spans="8:9" ht="15" x14ac:dyDescent="0.25">
      <c r="H11739" s="107"/>
      <c r="I11739" s="107"/>
    </row>
    <row r="11740" spans="8:9" ht="15" x14ac:dyDescent="0.25">
      <c r="H11740" s="107"/>
      <c r="I11740" s="107"/>
    </row>
    <row r="11741" spans="8:9" ht="15" x14ac:dyDescent="0.25">
      <c r="H11741" s="107"/>
      <c r="I11741" s="107"/>
    </row>
    <row r="11742" spans="8:9" ht="15" x14ac:dyDescent="0.25">
      <c r="H11742" s="107"/>
      <c r="I11742" s="107"/>
    </row>
    <row r="11743" spans="8:9" ht="15" x14ac:dyDescent="0.25">
      <c r="H11743" s="107"/>
      <c r="I11743" s="107"/>
    </row>
    <row r="11744" spans="8:9" ht="15" x14ac:dyDescent="0.25">
      <c r="H11744" s="107"/>
      <c r="I11744" s="107"/>
    </row>
    <row r="11745" spans="8:9" ht="15" x14ac:dyDescent="0.25">
      <c r="H11745" s="107"/>
      <c r="I11745" s="107"/>
    </row>
    <row r="11746" spans="8:9" ht="15" x14ac:dyDescent="0.25">
      <c r="H11746" s="107"/>
      <c r="I11746" s="107"/>
    </row>
    <row r="11747" spans="8:9" ht="15" x14ac:dyDescent="0.25">
      <c r="H11747" s="107"/>
      <c r="I11747" s="107"/>
    </row>
    <row r="11748" spans="8:9" ht="15" x14ac:dyDescent="0.25">
      <c r="H11748" s="107"/>
      <c r="I11748" s="107"/>
    </row>
    <row r="11749" spans="8:9" ht="15" x14ac:dyDescent="0.25">
      <c r="H11749" s="107"/>
      <c r="I11749" s="107"/>
    </row>
    <row r="11750" spans="8:9" ht="15" x14ac:dyDescent="0.25">
      <c r="H11750" s="107"/>
      <c r="I11750" s="107"/>
    </row>
    <row r="11751" spans="8:9" ht="15" x14ac:dyDescent="0.25">
      <c r="H11751" s="107"/>
      <c r="I11751" s="107"/>
    </row>
    <row r="11752" spans="8:9" ht="15" x14ac:dyDescent="0.25">
      <c r="H11752" s="107"/>
      <c r="I11752" s="107"/>
    </row>
    <row r="11753" spans="8:9" ht="15" x14ac:dyDescent="0.25">
      <c r="H11753" s="107"/>
      <c r="I11753" s="107"/>
    </row>
    <row r="11754" spans="8:9" ht="15" x14ac:dyDescent="0.25">
      <c r="H11754" s="107"/>
      <c r="I11754" s="107"/>
    </row>
    <row r="11755" spans="8:9" ht="15" x14ac:dyDescent="0.25">
      <c r="H11755" s="107"/>
      <c r="I11755" s="107"/>
    </row>
    <row r="11756" spans="8:9" ht="15" x14ac:dyDescent="0.25">
      <c r="H11756" s="107"/>
      <c r="I11756" s="107"/>
    </row>
    <row r="11757" spans="8:9" ht="15" x14ac:dyDescent="0.25">
      <c r="H11757" s="107"/>
      <c r="I11757" s="107"/>
    </row>
    <row r="11758" spans="8:9" ht="15" x14ac:dyDescent="0.25">
      <c r="H11758" s="107"/>
      <c r="I11758" s="107"/>
    </row>
    <row r="11759" spans="8:9" ht="15" x14ac:dyDescent="0.25">
      <c r="H11759" s="107"/>
      <c r="I11759" s="107"/>
    </row>
    <row r="11760" spans="8:9" ht="15" x14ac:dyDescent="0.25">
      <c r="H11760" s="107"/>
      <c r="I11760" s="107"/>
    </row>
    <row r="11761" spans="8:9" ht="15" x14ac:dyDescent="0.25">
      <c r="H11761" s="107"/>
      <c r="I11761" s="107"/>
    </row>
    <row r="11762" spans="8:9" ht="15" x14ac:dyDescent="0.25">
      <c r="H11762" s="107"/>
      <c r="I11762" s="107"/>
    </row>
    <row r="11763" spans="8:9" ht="15" x14ac:dyDescent="0.25">
      <c r="H11763" s="107"/>
      <c r="I11763" s="107"/>
    </row>
    <row r="11764" spans="8:9" ht="15" x14ac:dyDescent="0.25">
      <c r="H11764" s="107"/>
      <c r="I11764" s="107"/>
    </row>
    <row r="11765" spans="8:9" ht="15" x14ac:dyDescent="0.25">
      <c r="H11765" s="107"/>
      <c r="I11765" s="107"/>
    </row>
    <row r="11766" spans="8:9" ht="15" x14ac:dyDescent="0.25">
      <c r="H11766" s="107"/>
      <c r="I11766" s="107"/>
    </row>
    <row r="11767" spans="8:9" ht="15" x14ac:dyDescent="0.25">
      <c r="H11767" s="107"/>
      <c r="I11767" s="107"/>
    </row>
    <row r="11768" spans="8:9" ht="15" x14ac:dyDescent="0.25">
      <c r="H11768" s="107"/>
      <c r="I11768" s="107"/>
    </row>
    <row r="11769" spans="8:9" ht="15" x14ac:dyDescent="0.25">
      <c r="H11769" s="107"/>
      <c r="I11769" s="107"/>
    </row>
    <row r="11770" spans="8:9" ht="15" x14ac:dyDescent="0.25">
      <c r="H11770" s="107"/>
      <c r="I11770" s="107"/>
    </row>
    <row r="11771" spans="8:9" ht="15" x14ac:dyDescent="0.25">
      <c r="H11771" s="107"/>
      <c r="I11771" s="107"/>
    </row>
    <row r="11772" spans="8:9" ht="15" x14ac:dyDescent="0.25">
      <c r="H11772" s="107"/>
      <c r="I11772" s="107"/>
    </row>
    <row r="11773" spans="8:9" ht="15" x14ac:dyDescent="0.25">
      <c r="H11773" s="107"/>
      <c r="I11773" s="107"/>
    </row>
    <row r="11774" spans="8:9" ht="15" x14ac:dyDescent="0.25">
      <c r="H11774" s="107"/>
      <c r="I11774" s="107"/>
    </row>
    <row r="11775" spans="8:9" ht="15" x14ac:dyDescent="0.25">
      <c r="H11775" s="107"/>
      <c r="I11775" s="107"/>
    </row>
    <row r="11776" spans="8:9" ht="15" x14ac:dyDescent="0.25">
      <c r="H11776" s="107"/>
      <c r="I11776" s="107"/>
    </row>
    <row r="11777" spans="8:9" ht="15" x14ac:dyDescent="0.25">
      <c r="H11777" s="107"/>
      <c r="I11777" s="107"/>
    </row>
    <row r="11778" spans="8:9" ht="15" x14ac:dyDescent="0.25">
      <c r="H11778" s="107"/>
      <c r="I11778" s="107"/>
    </row>
    <row r="11779" spans="8:9" ht="15" x14ac:dyDescent="0.25">
      <c r="H11779" s="107"/>
      <c r="I11779" s="107"/>
    </row>
    <row r="11780" spans="8:9" ht="15" x14ac:dyDescent="0.25">
      <c r="H11780" s="107"/>
      <c r="I11780" s="107"/>
    </row>
    <row r="11781" spans="8:9" ht="15" x14ac:dyDescent="0.25">
      <c r="H11781" s="107"/>
      <c r="I11781" s="107"/>
    </row>
    <row r="11782" spans="8:9" ht="15" x14ac:dyDescent="0.25">
      <c r="H11782" s="107"/>
      <c r="I11782" s="107"/>
    </row>
    <row r="11783" spans="8:9" ht="15" x14ac:dyDescent="0.25">
      <c r="H11783" s="107"/>
      <c r="I11783" s="107"/>
    </row>
    <row r="11784" spans="8:9" ht="15" x14ac:dyDescent="0.25">
      <c r="H11784" s="107"/>
      <c r="I11784" s="107"/>
    </row>
    <row r="11785" spans="8:9" ht="15" x14ac:dyDescent="0.25">
      <c r="H11785" s="107"/>
      <c r="I11785" s="107"/>
    </row>
    <row r="11786" spans="8:9" ht="15" x14ac:dyDescent="0.25">
      <c r="H11786" s="107"/>
      <c r="I11786" s="107"/>
    </row>
    <row r="11787" spans="8:9" ht="15" x14ac:dyDescent="0.25">
      <c r="H11787" s="107"/>
      <c r="I11787" s="107"/>
    </row>
    <row r="11788" spans="8:9" ht="15" x14ac:dyDescent="0.25">
      <c r="H11788" s="107"/>
      <c r="I11788" s="107"/>
    </row>
    <row r="11789" spans="8:9" ht="15" x14ac:dyDescent="0.25">
      <c r="H11789" s="107"/>
      <c r="I11789" s="107"/>
    </row>
    <row r="11790" spans="8:9" ht="15" x14ac:dyDescent="0.25">
      <c r="H11790" s="107"/>
      <c r="I11790" s="107"/>
    </row>
    <row r="11791" spans="8:9" ht="15" x14ac:dyDescent="0.25">
      <c r="H11791" s="107"/>
      <c r="I11791" s="107"/>
    </row>
    <row r="11792" spans="8:9" ht="15" x14ac:dyDescent="0.25">
      <c r="H11792" s="107"/>
      <c r="I11792" s="107"/>
    </row>
    <row r="11793" spans="8:9" ht="15" x14ac:dyDescent="0.25">
      <c r="H11793" s="107"/>
      <c r="I11793" s="107"/>
    </row>
    <row r="11794" spans="8:9" ht="15" x14ac:dyDescent="0.25">
      <c r="H11794" s="107"/>
      <c r="I11794" s="107"/>
    </row>
    <row r="11795" spans="8:9" ht="15" x14ac:dyDescent="0.25">
      <c r="H11795" s="107"/>
      <c r="I11795" s="107"/>
    </row>
    <row r="11796" spans="8:9" ht="15" x14ac:dyDescent="0.25">
      <c r="H11796" s="107"/>
      <c r="I11796" s="107"/>
    </row>
    <row r="11797" spans="8:9" ht="15" x14ac:dyDescent="0.25">
      <c r="H11797" s="107"/>
      <c r="I11797" s="107"/>
    </row>
    <row r="11798" spans="8:9" ht="15" x14ac:dyDescent="0.25">
      <c r="H11798" s="107"/>
      <c r="I11798" s="107"/>
    </row>
    <row r="11799" spans="8:9" ht="15" x14ac:dyDescent="0.25">
      <c r="H11799" s="107"/>
      <c r="I11799" s="107"/>
    </row>
    <row r="11800" spans="8:9" ht="15" x14ac:dyDescent="0.25">
      <c r="H11800" s="107"/>
      <c r="I11800" s="107"/>
    </row>
    <row r="11801" spans="8:9" ht="15" x14ac:dyDescent="0.25">
      <c r="H11801" s="107"/>
      <c r="I11801" s="107"/>
    </row>
    <row r="11802" spans="8:9" ht="15" x14ac:dyDescent="0.25">
      <c r="H11802" s="107"/>
      <c r="I11802" s="107"/>
    </row>
    <row r="11803" spans="8:9" ht="15" x14ac:dyDescent="0.25">
      <c r="H11803" s="107"/>
      <c r="I11803" s="107"/>
    </row>
    <row r="11804" spans="8:9" ht="15" x14ac:dyDescent="0.25">
      <c r="H11804" s="107"/>
      <c r="I11804" s="107"/>
    </row>
    <row r="11805" spans="8:9" ht="15" x14ac:dyDescent="0.25">
      <c r="H11805" s="107"/>
      <c r="I11805" s="107"/>
    </row>
    <row r="11806" spans="8:9" ht="15" x14ac:dyDescent="0.25">
      <c r="H11806" s="107"/>
      <c r="I11806" s="107"/>
    </row>
    <row r="11807" spans="8:9" ht="15" x14ac:dyDescent="0.25">
      <c r="H11807" s="107"/>
      <c r="I11807" s="107"/>
    </row>
    <row r="11808" spans="8:9" ht="15" x14ac:dyDescent="0.25">
      <c r="H11808" s="107"/>
      <c r="I11808" s="107"/>
    </row>
    <row r="11809" spans="8:9" ht="15" x14ac:dyDescent="0.25">
      <c r="H11809" s="107"/>
      <c r="I11809" s="107"/>
    </row>
    <row r="11810" spans="8:9" ht="15" x14ac:dyDescent="0.25">
      <c r="H11810" s="107"/>
      <c r="I11810" s="107"/>
    </row>
    <row r="11811" spans="8:9" ht="15" x14ac:dyDescent="0.25">
      <c r="H11811" s="107"/>
      <c r="I11811" s="107"/>
    </row>
    <row r="11812" spans="8:9" ht="15" x14ac:dyDescent="0.25">
      <c r="H11812" s="107"/>
      <c r="I11812" s="107"/>
    </row>
    <row r="11813" spans="8:9" ht="15" x14ac:dyDescent="0.25">
      <c r="H11813" s="107"/>
      <c r="I11813" s="107"/>
    </row>
    <row r="11814" spans="8:9" ht="15" x14ac:dyDescent="0.25">
      <c r="H11814" s="107"/>
      <c r="I11814" s="107"/>
    </row>
    <row r="11815" spans="8:9" ht="15" x14ac:dyDescent="0.25">
      <c r="H11815" s="107"/>
      <c r="I11815" s="107"/>
    </row>
    <row r="11816" spans="8:9" ht="15" x14ac:dyDescent="0.25">
      <c r="H11816" s="107"/>
      <c r="I11816" s="107"/>
    </row>
    <row r="11817" spans="8:9" ht="15" x14ac:dyDescent="0.25">
      <c r="H11817" s="107"/>
      <c r="I11817" s="107"/>
    </row>
    <row r="11818" spans="8:9" ht="15" x14ac:dyDescent="0.25">
      <c r="H11818" s="107"/>
      <c r="I11818" s="107"/>
    </row>
    <row r="11819" spans="8:9" ht="15" x14ac:dyDescent="0.25">
      <c r="H11819" s="107"/>
      <c r="I11819" s="107"/>
    </row>
    <row r="11820" spans="8:9" ht="15" x14ac:dyDescent="0.25">
      <c r="H11820" s="107"/>
      <c r="I11820" s="107"/>
    </row>
    <row r="11821" spans="8:9" ht="15" x14ac:dyDescent="0.25">
      <c r="H11821" s="107"/>
      <c r="I11821" s="107"/>
    </row>
    <row r="11822" spans="8:9" ht="15" x14ac:dyDescent="0.25">
      <c r="H11822" s="107"/>
      <c r="I11822" s="107"/>
    </row>
    <row r="11823" spans="8:9" ht="15" x14ac:dyDescent="0.25">
      <c r="H11823" s="107"/>
      <c r="I11823" s="107"/>
    </row>
    <row r="11824" spans="8:9" ht="15" x14ac:dyDescent="0.25">
      <c r="H11824" s="107"/>
      <c r="I11824" s="107"/>
    </row>
    <row r="11825" spans="8:9" ht="15" x14ac:dyDescent="0.25">
      <c r="H11825" s="107"/>
      <c r="I11825" s="107"/>
    </row>
    <row r="11826" spans="8:9" ht="15" x14ac:dyDescent="0.25">
      <c r="H11826" s="107"/>
      <c r="I11826" s="107"/>
    </row>
    <row r="11827" spans="8:9" ht="15" x14ac:dyDescent="0.25">
      <c r="H11827" s="107"/>
      <c r="I11827" s="107"/>
    </row>
    <row r="11828" spans="8:9" ht="15" x14ac:dyDescent="0.25">
      <c r="H11828" s="107"/>
      <c r="I11828" s="107"/>
    </row>
    <row r="11829" spans="8:9" ht="15" x14ac:dyDescent="0.25">
      <c r="H11829" s="107"/>
      <c r="I11829" s="107"/>
    </row>
    <row r="11830" spans="8:9" ht="15" x14ac:dyDescent="0.25">
      <c r="H11830" s="107"/>
      <c r="I11830" s="107"/>
    </row>
    <row r="11831" spans="8:9" ht="15" x14ac:dyDescent="0.25">
      <c r="H11831" s="107"/>
      <c r="I11831" s="107"/>
    </row>
    <row r="11832" spans="8:9" ht="15" x14ac:dyDescent="0.25">
      <c r="H11832" s="107"/>
      <c r="I11832" s="107"/>
    </row>
    <row r="11833" spans="8:9" ht="15" x14ac:dyDescent="0.25">
      <c r="H11833" s="107"/>
      <c r="I11833" s="107"/>
    </row>
    <row r="11834" spans="8:9" ht="15" x14ac:dyDescent="0.25">
      <c r="H11834" s="107"/>
      <c r="I11834" s="107"/>
    </row>
    <row r="11835" spans="8:9" ht="15" x14ac:dyDescent="0.25">
      <c r="H11835" s="107"/>
      <c r="I11835" s="107"/>
    </row>
    <row r="11836" spans="8:9" ht="15" x14ac:dyDescent="0.25">
      <c r="H11836" s="107"/>
      <c r="I11836" s="107"/>
    </row>
    <row r="11837" spans="8:9" ht="15" x14ac:dyDescent="0.25">
      <c r="H11837" s="107"/>
      <c r="I11837" s="107"/>
    </row>
    <row r="11838" spans="8:9" ht="15" x14ac:dyDescent="0.25">
      <c r="H11838" s="107"/>
      <c r="I11838" s="107"/>
    </row>
    <row r="11839" spans="8:9" ht="15" x14ac:dyDescent="0.25">
      <c r="H11839" s="107"/>
      <c r="I11839" s="107"/>
    </row>
    <row r="11840" spans="8:9" ht="15" x14ac:dyDescent="0.25">
      <c r="H11840" s="107"/>
      <c r="I11840" s="107"/>
    </row>
    <row r="11841" spans="8:9" ht="15" x14ac:dyDescent="0.25">
      <c r="H11841" s="107"/>
      <c r="I11841" s="107"/>
    </row>
    <row r="11842" spans="8:9" ht="15" x14ac:dyDescent="0.25">
      <c r="H11842" s="107"/>
      <c r="I11842" s="107"/>
    </row>
    <row r="11843" spans="8:9" ht="15" x14ac:dyDescent="0.25">
      <c r="H11843" s="107"/>
      <c r="I11843" s="107"/>
    </row>
    <row r="11844" spans="8:9" ht="15" x14ac:dyDescent="0.25">
      <c r="H11844" s="107"/>
      <c r="I11844" s="107"/>
    </row>
    <row r="11845" spans="8:9" ht="15" x14ac:dyDescent="0.25">
      <c r="H11845" s="107"/>
      <c r="I11845" s="107"/>
    </row>
    <row r="11846" spans="8:9" ht="15" x14ac:dyDescent="0.25">
      <c r="H11846" s="107"/>
      <c r="I11846" s="107"/>
    </row>
    <row r="11847" spans="8:9" ht="15" x14ac:dyDescent="0.25">
      <c r="H11847" s="107"/>
      <c r="I11847" s="107"/>
    </row>
    <row r="11848" spans="8:9" ht="15" x14ac:dyDescent="0.25">
      <c r="H11848" s="107"/>
      <c r="I11848" s="107"/>
    </row>
    <row r="11849" spans="8:9" ht="15" x14ac:dyDescent="0.25">
      <c r="H11849" s="107"/>
      <c r="I11849" s="107"/>
    </row>
    <row r="11850" spans="8:9" ht="15" x14ac:dyDescent="0.25">
      <c r="H11850" s="107"/>
      <c r="I11850" s="107"/>
    </row>
    <row r="11851" spans="8:9" ht="15" x14ac:dyDescent="0.25">
      <c r="H11851" s="107"/>
      <c r="I11851" s="107"/>
    </row>
    <row r="11852" spans="8:9" ht="15" x14ac:dyDescent="0.25">
      <c r="H11852" s="107"/>
      <c r="I11852" s="107"/>
    </row>
    <row r="11853" spans="8:9" ht="15" x14ac:dyDescent="0.25">
      <c r="H11853" s="107"/>
      <c r="I11853" s="107"/>
    </row>
    <row r="11854" spans="8:9" ht="15" x14ac:dyDescent="0.25">
      <c r="H11854" s="107"/>
      <c r="I11854" s="107"/>
    </row>
    <row r="11855" spans="8:9" ht="15" x14ac:dyDescent="0.25">
      <c r="H11855" s="107"/>
      <c r="I11855" s="107"/>
    </row>
    <row r="11856" spans="8:9" ht="15" x14ac:dyDescent="0.25">
      <c r="H11856" s="107"/>
      <c r="I11856" s="107"/>
    </row>
    <row r="11857" spans="8:9" ht="15" x14ac:dyDescent="0.25">
      <c r="H11857" s="107"/>
      <c r="I11857" s="107"/>
    </row>
    <row r="11858" spans="8:9" ht="15" x14ac:dyDescent="0.25">
      <c r="H11858" s="107"/>
      <c r="I11858" s="107"/>
    </row>
    <row r="11859" spans="8:9" ht="15" x14ac:dyDescent="0.25">
      <c r="H11859" s="107"/>
      <c r="I11859" s="107"/>
    </row>
    <row r="11860" spans="8:9" ht="15" x14ac:dyDescent="0.25">
      <c r="H11860" s="107"/>
      <c r="I11860" s="107"/>
    </row>
    <row r="11861" spans="8:9" ht="15" x14ac:dyDescent="0.25">
      <c r="H11861" s="107"/>
      <c r="I11861" s="107"/>
    </row>
    <row r="11862" spans="8:9" ht="15" x14ac:dyDescent="0.25">
      <c r="H11862" s="107"/>
      <c r="I11862" s="107"/>
    </row>
    <row r="11863" spans="8:9" ht="15" x14ac:dyDescent="0.25">
      <c r="H11863" s="107"/>
      <c r="I11863" s="107"/>
    </row>
    <row r="11864" spans="8:9" ht="15" x14ac:dyDescent="0.25">
      <c r="H11864" s="107"/>
      <c r="I11864" s="107"/>
    </row>
    <row r="11865" spans="8:9" ht="15" x14ac:dyDescent="0.25">
      <c r="H11865" s="107"/>
      <c r="I11865" s="107"/>
    </row>
    <row r="11866" spans="8:9" ht="15" x14ac:dyDescent="0.25">
      <c r="H11866" s="107"/>
      <c r="I11866" s="107"/>
    </row>
    <row r="11867" spans="8:9" ht="15" x14ac:dyDescent="0.25">
      <c r="H11867" s="107"/>
      <c r="I11867" s="107"/>
    </row>
    <row r="11868" spans="8:9" ht="15" x14ac:dyDescent="0.25">
      <c r="H11868" s="107"/>
      <c r="I11868" s="107"/>
    </row>
    <row r="11869" spans="8:9" ht="15" x14ac:dyDescent="0.25">
      <c r="H11869" s="107"/>
      <c r="I11869" s="107"/>
    </row>
    <row r="11870" spans="8:9" ht="15" x14ac:dyDescent="0.25">
      <c r="H11870" s="107"/>
      <c r="I11870" s="107"/>
    </row>
    <row r="11871" spans="8:9" ht="15" x14ac:dyDescent="0.25">
      <c r="H11871" s="107"/>
      <c r="I11871" s="107"/>
    </row>
    <row r="11872" spans="8:9" ht="15" x14ac:dyDescent="0.25">
      <c r="H11872" s="107"/>
      <c r="I11872" s="107"/>
    </row>
    <row r="11873" spans="8:9" ht="15" x14ac:dyDescent="0.25">
      <c r="H11873" s="107"/>
      <c r="I11873" s="107"/>
    </row>
    <row r="11874" spans="8:9" ht="15" x14ac:dyDescent="0.25">
      <c r="H11874" s="107"/>
      <c r="I11874" s="107"/>
    </row>
    <row r="11875" spans="8:9" ht="15" x14ac:dyDescent="0.25">
      <c r="H11875" s="107"/>
      <c r="I11875" s="107"/>
    </row>
    <row r="11876" spans="8:9" ht="15" x14ac:dyDescent="0.25">
      <c r="H11876" s="107"/>
      <c r="I11876" s="107"/>
    </row>
    <row r="11877" spans="8:9" ht="15" x14ac:dyDescent="0.25">
      <c r="H11877" s="107"/>
      <c r="I11877" s="107"/>
    </row>
    <row r="11878" spans="8:9" ht="15" x14ac:dyDescent="0.25">
      <c r="H11878" s="107"/>
      <c r="I11878" s="107"/>
    </row>
    <row r="11879" spans="8:9" ht="15" x14ac:dyDescent="0.25">
      <c r="H11879" s="107"/>
      <c r="I11879" s="107"/>
    </row>
    <row r="11880" spans="8:9" ht="15" x14ac:dyDescent="0.25">
      <c r="H11880" s="107"/>
      <c r="I11880" s="107"/>
    </row>
    <row r="11881" spans="8:9" ht="15" x14ac:dyDescent="0.25">
      <c r="H11881" s="107"/>
      <c r="I11881" s="107"/>
    </row>
    <row r="11882" spans="8:9" ht="15" x14ac:dyDescent="0.25">
      <c r="H11882" s="107"/>
      <c r="I11882" s="107"/>
    </row>
    <row r="11883" spans="8:9" ht="15" x14ac:dyDescent="0.25">
      <c r="H11883" s="107"/>
      <c r="I11883" s="107"/>
    </row>
    <row r="11884" spans="8:9" ht="15" x14ac:dyDescent="0.25">
      <c r="H11884" s="107"/>
      <c r="I11884" s="107"/>
    </row>
    <row r="11885" spans="8:9" ht="15" x14ac:dyDescent="0.25">
      <c r="H11885" s="107"/>
      <c r="I11885" s="107"/>
    </row>
    <row r="11886" spans="8:9" ht="15" x14ac:dyDescent="0.25">
      <c r="H11886" s="107"/>
      <c r="I11886" s="107"/>
    </row>
    <row r="11887" spans="8:9" ht="15" x14ac:dyDescent="0.25">
      <c r="H11887" s="107"/>
      <c r="I11887" s="107"/>
    </row>
    <row r="11888" spans="8:9" ht="15" x14ac:dyDescent="0.25">
      <c r="H11888" s="107"/>
      <c r="I11888" s="107"/>
    </row>
    <row r="11889" spans="8:9" ht="15" x14ac:dyDescent="0.25">
      <c r="H11889" s="107"/>
      <c r="I11889" s="107"/>
    </row>
    <row r="11890" spans="8:9" ht="15" x14ac:dyDescent="0.25">
      <c r="H11890" s="107"/>
      <c r="I11890" s="107"/>
    </row>
    <row r="11891" spans="8:9" ht="15" x14ac:dyDescent="0.25">
      <c r="H11891" s="107"/>
      <c r="I11891" s="107"/>
    </row>
    <row r="11892" spans="8:9" ht="15" x14ac:dyDescent="0.25">
      <c r="H11892" s="107"/>
      <c r="I11892" s="107"/>
    </row>
    <row r="11893" spans="8:9" ht="15" x14ac:dyDescent="0.25">
      <c r="H11893" s="107"/>
      <c r="I11893" s="107"/>
    </row>
    <row r="11894" spans="8:9" ht="15" x14ac:dyDescent="0.25">
      <c r="H11894" s="107"/>
      <c r="I11894" s="107"/>
    </row>
    <row r="11895" spans="8:9" ht="15" x14ac:dyDescent="0.25">
      <c r="H11895" s="107"/>
      <c r="I11895" s="107"/>
    </row>
    <row r="11896" spans="8:9" ht="15" x14ac:dyDescent="0.25">
      <c r="H11896" s="107"/>
      <c r="I11896" s="107"/>
    </row>
    <row r="11897" spans="8:9" ht="15" x14ac:dyDescent="0.25">
      <c r="H11897" s="107"/>
      <c r="I11897" s="107"/>
    </row>
    <row r="11898" spans="8:9" ht="15" x14ac:dyDescent="0.25">
      <c r="H11898" s="107"/>
      <c r="I11898" s="107"/>
    </row>
    <row r="11899" spans="8:9" ht="15" x14ac:dyDescent="0.25">
      <c r="H11899" s="107"/>
      <c r="I11899" s="107"/>
    </row>
    <row r="11900" spans="8:9" ht="15" x14ac:dyDescent="0.25">
      <c r="H11900" s="107"/>
      <c r="I11900" s="107"/>
    </row>
    <row r="11901" spans="8:9" ht="15" x14ac:dyDescent="0.25">
      <c r="H11901" s="107"/>
      <c r="I11901" s="107"/>
    </row>
    <row r="11902" spans="8:9" ht="15" x14ac:dyDescent="0.25">
      <c r="H11902" s="107"/>
      <c r="I11902" s="107"/>
    </row>
    <row r="11903" spans="8:9" ht="15" x14ac:dyDescent="0.25">
      <c r="H11903" s="107"/>
      <c r="I11903" s="107"/>
    </row>
    <row r="11904" spans="8:9" ht="15" x14ac:dyDescent="0.25">
      <c r="H11904" s="107"/>
      <c r="I11904" s="107"/>
    </row>
    <row r="11905" spans="8:9" ht="15" x14ac:dyDescent="0.25">
      <c r="H11905" s="107"/>
      <c r="I11905" s="107"/>
    </row>
    <row r="11906" spans="8:9" ht="15" x14ac:dyDescent="0.25">
      <c r="H11906" s="107"/>
      <c r="I11906" s="107"/>
    </row>
    <row r="11907" spans="8:9" ht="15" x14ac:dyDescent="0.25">
      <c r="H11907" s="107"/>
      <c r="I11907" s="107"/>
    </row>
    <row r="11908" spans="8:9" ht="15" x14ac:dyDescent="0.25">
      <c r="H11908" s="107"/>
      <c r="I11908" s="107"/>
    </row>
    <row r="11909" spans="8:9" ht="15" x14ac:dyDescent="0.25">
      <c r="H11909" s="107"/>
      <c r="I11909" s="107"/>
    </row>
    <row r="11910" spans="8:9" ht="15" x14ac:dyDescent="0.25">
      <c r="H11910" s="107"/>
      <c r="I11910" s="107"/>
    </row>
    <row r="11911" spans="8:9" ht="15" x14ac:dyDescent="0.25">
      <c r="H11911" s="107"/>
      <c r="I11911" s="107"/>
    </row>
    <row r="11912" spans="8:9" ht="15" x14ac:dyDescent="0.25">
      <c r="H11912" s="107"/>
      <c r="I11912" s="107"/>
    </row>
    <row r="11913" spans="8:9" ht="15" x14ac:dyDescent="0.25">
      <c r="H11913" s="107"/>
      <c r="I11913" s="107"/>
    </row>
    <row r="11914" spans="8:9" ht="15" x14ac:dyDescent="0.25">
      <c r="H11914" s="107"/>
      <c r="I11914" s="107"/>
    </row>
    <row r="11915" spans="8:9" ht="15" x14ac:dyDescent="0.25">
      <c r="H11915" s="107"/>
      <c r="I11915" s="107"/>
    </row>
    <row r="11916" spans="8:9" ht="15" x14ac:dyDescent="0.25">
      <c r="H11916" s="107"/>
      <c r="I11916" s="107"/>
    </row>
    <row r="11917" spans="8:9" ht="15" x14ac:dyDescent="0.25">
      <c r="H11917" s="107"/>
      <c r="I11917" s="107"/>
    </row>
    <row r="11918" spans="8:9" ht="15" x14ac:dyDescent="0.25">
      <c r="H11918" s="107"/>
      <c r="I11918" s="107"/>
    </row>
    <row r="11919" spans="8:9" ht="15" x14ac:dyDescent="0.25">
      <c r="H11919" s="107"/>
      <c r="I11919" s="107"/>
    </row>
    <row r="11920" spans="8:9" ht="15" x14ac:dyDescent="0.25">
      <c r="H11920" s="107"/>
      <c r="I11920" s="107"/>
    </row>
    <row r="11921" spans="8:9" ht="15" x14ac:dyDescent="0.25">
      <c r="H11921" s="107"/>
      <c r="I11921" s="107"/>
    </row>
    <row r="11922" spans="8:9" ht="15" x14ac:dyDescent="0.25">
      <c r="H11922" s="107"/>
      <c r="I11922" s="107"/>
    </row>
    <row r="11923" spans="8:9" ht="15" x14ac:dyDescent="0.25">
      <c r="H11923" s="107"/>
      <c r="I11923" s="107"/>
    </row>
    <row r="11924" spans="8:9" ht="15" x14ac:dyDescent="0.25">
      <c r="H11924" s="107"/>
      <c r="I11924" s="107"/>
    </row>
    <row r="11925" spans="8:9" ht="15" x14ac:dyDescent="0.25">
      <c r="H11925" s="107"/>
      <c r="I11925" s="107"/>
    </row>
    <row r="11926" spans="8:9" ht="15" x14ac:dyDescent="0.25">
      <c r="H11926" s="107"/>
      <c r="I11926" s="107"/>
    </row>
    <row r="11927" spans="8:9" ht="15" x14ac:dyDescent="0.25">
      <c r="H11927" s="107"/>
      <c r="I11927" s="107"/>
    </row>
    <row r="11928" spans="8:9" ht="15" x14ac:dyDescent="0.25">
      <c r="H11928" s="107"/>
      <c r="I11928" s="107"/>
    </row>
    <row r="11929" spans="8:9" ht="15" x14ac:dyDescent="0.25">
      <c r="H11929" s="107"/>
      <c r="I11929" s="107"/>
    </row>
    <row r="11930" spans="8:9" ht="15" x14ac:dyDescent="0.25">
      <c r="H11930" s="107"/>
      <c r="I11930" s="107"/>
    </row>
    <row r="11931" spans="8:9" ht="15" x14ac:dyDescent="0.25">
      <c r="H11931" s="107"/>
      <c r="I11931" s="107"/>
    </row>
    <row r="11932" spans="8:9" ht="15" x14ac:dyDescent="0.25">
      <c r="H11932" s="107"/>
      <c r="I11932" s="107"/>
    </row>
    <row r="11933" spans="8:9" ht="15" x14ac:dyDescent="0.25">
      <c r="H11933" s="107"/>
      <c r="I11933" s="107"/>
    </row>
    <row r="11934" spans="8:9" ht="15" x14ac:dyDescent="0.25">
      <c r="H11934" s="107"/>
      <c r="I11934" s="107"/>
    </row>
    <row r="11935" spans="8:9" ht="15" x14ac:dyDescent="0.25">
      <c r="H11935" s="107"/>
      <c r="I11935" s="107"/>
    </row>
    <row r="11936" spans="8:9" ht="15" x14ac:dyDescent="0.25">
      <c r="H11936" s="107"/>
      <c r="I11936" s="107"/>
    </row>
    <row r="11937" spans="8:9" ht="15" x14ac:dyDescent="0.25">
      <c r="H11937" s="107"/>
      <c r="I11937" s="107"/>
    </row>
    <row r="11938" spans="8:9" ht="15" x14ac:dyDescent="0.25">
      <c r="H11938" s="107"/>
      <c r="I11938" s="107"/>
    </row>
    <row r="11939" spans="8:9" ht="15" x14ac:dyDescent="0.25">
      <c r="H11939" s="107"/>
      <c r="I11939" s="107"/>
    </row>
    <row r="11940" spans="8:9" ht="15" x14ac:dyDescent="0.25">
      <c r="H11940" s="107"/>
      <c r="I11940" s="107"/>
    </row>
    <row r="11941" spans="8:9" ht="15" x14ac:dyDescent="0.25">
      <c r="H11941" s="107"/>
      <c r="I11941" s="107"/>
    </row>
    <row r="11942" spans="8:9" ht="15" x14ac:dyDescent="0.25">
      <c r="H11942" s="107"/>
      <c r="I11942" s="107"/>
    </row>
    <row r="11943" spans="8:9" ht="15" x14ac:dyDescent="0.25">
      <c r="H11943" s="107"/>
      <c r="I11943" s="107"/>
    </row>
    <row r="11944" spans="8:9" ht="15" x14ac:dyDescent="0.25">
      <c r="H11944" s="107"/>
      <c r="I11944" s="107"/>
    </row>
    <row r="11945" spans="8:9" ht="15" x14ac:dyDescent="0.25">
      <c r="H11945" s="107"/>
      <c r="I11945" s="107"/>
    </row>
    <row r="11946" spans="8:9" ht="15" x14ac:dyDescent="0.25">
      <c r="H11946" s="107"/>
      <c r="I11946" s="107"/>
    </row>
    <row r="11947" spans="8:9" ht="15" x14ac:dyDescent="0.25">
      <c r="H11947" s="107"/>
      <c r="I11947" s="107"/>
    </row>
    <row r="11948" spans="8:9" ht="15" x14ac:dyDescent="0.25">
      <c r="H11948" s="107"/>
      <c r="I11948" s="107"/>
    </row>
    <row r="11949" spans="8:9" ht="15" x14ac:dyDescent="0.25">
      <c r="H11949" s="107"/>
      <c r="I11949" s="107"/>
    </row>
    <row r="11950" spans="8:9" ht="15" x14ac:dyDescent="0.25">
      <c r="H11950" s="107"/>
      <c r="I11950" s="107"/>
    </row>
    <row r="11951" spans="8:9" ht="15" x14ac:dyDescent="0.25">
      <c r="H11951" s="107"/>
      <c r="I11951" s="107"/>
    </row>
    <row r="11952" spans="8:9" ht="15" x14ac:dyDescent="0.25">
      <c r="H11952" s="107"/>
      <c r="I11952" s="107"/>
    </row>
    <row r="11953" spans="8:9" ht="15" x14ac:dyDescent="0.25">
      <c r="H11953" s="107"/>
      <c r="I11953" s="107"/>
    </row>
    <row r="11954" spans="8:9" ht="15" x14ac:dyDescent="0.25">
      <c r="H11954" s="107"/>
      <c r="I11954" s="107"/>
    </row>
    <row r="11955" spans="8:9" ht="15" x14ac:dyDescent="0.25">
      <c r="H11955" s="107"/>
      <c r="I11955" s="107"/>
    </row>
    <row r="11956" spans="8:9" ht="15" x14ac:dyDescent="0.25">
      <c r="H11956" s="107"/>
      <c r="I11956" s="107"/>
    </row>
    <row r="11957" spans="8:9" ht="15" x14ac:dyDescent="0.25">
      <c r="H11957" s="107"/>
      <c r="I11957" s="107"/>
    </row>
    <row r="11958" spans="8:9" ht="15" x14ac:dyDescent="0.25">
      <c r="H11958" s="107"/>
      <c r="I11958" s="107"/>
    </row>
    <row r="11959" spans="8:9" ht="15" x14ac:dyDescent="0.25">
      <c r="H11959" s="107"/>
      <c r="I11959" s="107"/>
    </row>
    <row r="11960" spans="8:9" ht="15" x14ac:dyDescent="0.25">
      <c r="H11960" s="107"/>
      <c r="I11960" s="107"/>
    </row>
    <row r="11961" spans="8:9" ht="15" x14ac:dyDescent="0.25">
      <c r="H11961" s="107"/>
      <c r="I11961" s="107"/>
    </row>
    <row r="11962" spans="8:9" ht="15" x14ac:dyDescent="0.25">
      <c r="H11962" s="107"/>
      <c r="I11962" s="107"/>
    </row>
    <row r="11963" spans="8:9" ht="15" x14ac:dyDescent="0.25">
      <c r="H11963" s="107"/>
      <c r="I11963" s="107"/>
    </row>
    <row r="11964" spans="8:9" ht="15" x14ac:dyDescent="0.25">
      <c r="H11964" s="107"/>
      <c r="I11964" s="107"/>
    </row>
    <row r="11965" spans="8:9" ht="15" x14ac:dyDescent="0.25">
      <c r="H11965" s="107"/>
      <c r="I11965" s="107"/>
    </row>
    <row r="11966" spans="8:9" ht="15" x14ac:dyDescent="0.25">
      <c r="H11966" s="107"/>
      <c r="I11966" s="107"/>
    </row>
    <row r="11967" spans="8:9" ht="15" x14ac:dyDescent="0.25">
      <c r="H11967" s="107"/>
      <c r="I11967" s="107"/>
    </row>
    <row r="11968" spans="8:9" ht="15" x14ac:dyDescent="0.25">
      <c r="H11968" s="107"/>
      <c r="I11968" s="107"/>
    </row>
    <row r="11969" spans="8:9" ht="15" x14ac:dyDescent="0.25">
      <c r="H11969" s="107"/>
      <c r="I11969" s="107"/>
    </row>
    <row r="11970" spans="8:9" ht="15" x14ac:dyDescent="0.25">
      <c r="H11970" s="107"/>
      <c r="I11970" s="107"/>
    </row>
    <row r="11971" spans="8:9" ht="15" x14ac:dyDescent="0.25">
      <c r="H11971" s="107"/>
      <c r="I11971" s="107"/>
    </row>
    <row r="11972" spans="8:9" ht="15" x14ac:dyDescent="0.25">
      <c r="H11972" s="107"/>
      <c r="I11972" s="107"/>
    </row>
    <row r="11973" spans="8:9" ht="15" x14ac:dyDescent="0.25">
      <c r="H11973" s="107"/>
      <c r="I11973" s="107"/>
    </row>
    <row r="11974" spans="8:9" ht="15" x14ac:dyDescent="0.25">
      <c r="H11974" s="107"/>
      <c r="I11974" s="107"/>
    </row>
    <row r="11975" spans="8:9" ht="15" x14ac:dyDescent="0.25">
      <c r="H11975" s="107"/>
      <c r="I11975" s="107"/>
    </row>
    <row r="11976" spans="8:9" ht="15" x14ac:dyDescent="0.25">
      <c r="H11976" s="107"/>
      <c r="I11976" s="107"/>
    </row>
    <row r="11977" spans="8:9" ht="15" x14ac:dyDescent="0.25">
      <c r="H11977" s="107"/>
      <c r="I11977" s="107"/>
    </row>
    <row r="11978" spans="8:9" ht="15" x14ac:dyDescent="0.25">
      <c r="H11978" s="107"/>
      <c r="I11978" s="107"/>
    </row>
    <row r="11979" spans="8:9" ht="15" x14ac:dyDescent="0.25">
      <c r="H11979" s="107"/>
      <c r="I11979" s="107"/>
    </row>
    <row r="11980" spans="8:9" ht="15" x14ac:dyDescent="0.25">
      <c r="H11980" s="107"/>
      <c r="I11980" s="107"/>
    </row>
    <row r="11981" spans="8:9" ht="15" x14ac:dyDescent="0.25">
      <c r="H11981" s="107"/>
      <c r="I11981" s="107"/>
    </row>
    <row r="11982" spans="8:9" ht="15" x14ac:dyDescent="0.25">
      <c r="H11982" s="107"/>
      <c r="I11982" s="107"/>
    </row>
    <row r="11983" spans="8:9" ht="15" x14ac:dyDescent="0.25">
      <c r="H11983" s="107"/>
      <c r="I11983" s="107"/>
    </row>
    <row r="11984" spans="8:9" ht="15" x14ac:dyDescent="0.25">
      <c r="H11984" s="107"/>
      <c r="I11984" s="107"/>
    </row>
    <row r="11985" spans="8:9" ht="15" x14ac:dyDescent="0.25">
      <c r="H11985" s="107"/>
      <c r="I11985" s="107"/>
    </row>
    <row r="11986" spans="8:9" ht="15" x14ac:dyDescent="0.25">
      <c r="H11986" s="107"/>
      <c r="I11986" s="107"/>
    </row>
    <row r="11987" spans="8:9" ht="15" x14ac:dyDescent="0.25">
      <c r="H11987" s="107"/>
      <c r="I11987" s="107"/>
    </row>
    <row r="11988" spans="8:9" ht="15" x14ac:dyDescent="0.25">
      <c r="H11988" s="107"/>
      <c r="I11988" s="107"/>
    </row>
    <row r="11989" spans="8:9" ht="15" x14ac:dyDescent="0.25">
      <c r="H11989" s="107"/>
      <c r="I11989" s="107"/>
    </row>
    <row r="11990" spans="8:9" ht="15" x14ac:dyDescent="0.25">
      <c r="H11990" s="107"/>
      <c r="I11990" s="107"/>
    </row>
    <row r="11991" spans="8:9" ht="15" x14ac:dyDescent="0.25">
      <c r="H11991" s="107"/>
      <c r="I11991" s="107"/>
    </row>
    <row r="11992" spans="8:9" ht="15" x14ac:dyDescent="0.25">
      <c r="H11992" s="107"/>
      <c r="I11992" s="107"/>
    </row>
    <row r="11993" spans="8:9" ht="15" x14ac:dyDescent="0.25">
      <c r="H11993" s="107"/>
      <c r="I11993" s="107"/>
    </row>
    <row r="11994" spans="8:9" ht="15" x14ac:dyDescent="0.25">
      <c r="H11994" s="107"/>
      <c r="I11994" s="107"/>
    </row>
    <row r="11995" spans="8:9" ht="15" x14ac:dyDescent="0.25">
      <c r="H11995" s="107"/>
      <c r="I11995" s="107"/>
    </row>
    <row r="11996" spans="8:9" ht="15" x14ac:dyDescent="0.25">
      <c r="H11996" s="107"/>
      <c r="I11996" s="107"/>
    </row>
    <row r="11997" spans="8:9" ht="15" x14ac:dyDescent="0.25">
      <c r="H11997" s="107"/>
      <c r="I11997" s="107"/>
    </row>
    <row r="11998" spans="8:9" ht="15" x14ac:dyDescent="0.25">
      <c r="H11998" s="107"/>
      <c r="I11998" s="107"/>
    </row>
    <row r="11999" spans="8:9" ht="15" x14ac:dyDescent="0.25">
      <c r="H11999" s="107"/>
      <c r="I11999" s="107"/>
    </row>
    <row r="12000" spans="8:9" ht="15" x14ac:dyDescent="0.25">
      <c r="H12000" s="107"/>
      <c r="I12000" s="107"/>
    </row>
    <row r="12001" spans="8:9" ht="15" x14ac:dyDescent="0.25">
      <c r="H12001" s="107"/>
      <c r="I12001" s="107"/>
    </row>
    <row r="12002" spans="8:9" ht="15" x14ac:dyDescent="0.25">
      <c r="H12002" s="107"/>
      <c r="I12002" s="107"/>
    </row>
    <row r="12003" spans="8:9" ht="15" x14ac:dyDescent="0.25">
      <c r="H12003" s="107"/>
      <c r="I12003" s="107"/>
    </row>
    <row r="12004" spans="8:9" ht="15" x14ac:dyDescent="0.25">
      <c r="H12004" s="107"/>
      <c r="I12004" s="107"/>
    </row>
    <row r="12005" spans="8:9" ht="15" x14ac:dyDescent="0.25">
      <c r="H12005" s="107"/>
      <c r="I12005" s="107"/>
    </row>
    <row r="12006" spans="8:9" ht="15" x14ac:dyDescent="0.25">
      <c r="H12006" s="107"/>
      <c r="I12006" s="107"/>
    </row>
    <row r="12007" spans="8:9" ht="15" x14ac:dyDescent="0.25">
      <c r="H12007" s="107"/>
      <c r="I12007" s="107"/>
    </row>
    <row r="12008" spans="8:9" ht="15" x14ac:dyDescent="0.25">
      <c r="H12008" s="107"/>
      <c r="I12008" s="107"/>
    </row>
    <row r="12009" spans="8:9" ht="15" x14ac:dyDescent="0.25">
      <c r="H12009" s="107"/>
      <c r="I12009" s="107"/>
    </row>
    <row r="12010" spans="8:9" ht="15" x14ac:dyDescent="0.25">
      <c r="H12010" s="107"/>
      <c r="I12010" s="107"/>
    </row>
    <row r="12011" spans="8:9" ht="15" x14ac:dyDescent="0.25">
      <c r="H12011" s="107"/>
      <c r="I12011" s="107"/>
    </row>
    <row r="12012" spans="8:9" ht="15" x14ac:dyDescent="0.25">
      <c r="H12012" s="107"/>
      <c r="I12012" s="107"/>
    </row>
    <row r="12013" spans="8:9" ht="15" x14ac:dyDescent="0.25">
      <c r="H12013" s="107"/>
      <c r="I12013" s="107"/>
    </row>
    <row r="12014" spans="8:9" ht="15" x14ac:dyDescent="0.25">
      <c r="H12014" s="107"/>
      <c r="I12014" s="107"/>
    </row>
    <row r="12015" spans="8:9" ht="15" x14ac:dyDescent="0.25">
      <c r="H12015" s="107"/>
      <c r="I12015" s="107"/>
    </row>
    <row r="12016" spans="8:9" ht="15" x14ac:dyDescent="0.25">
      <c r="H12016" s="107"/>
      <c r="I12016" s="107"/>
    </row>
    <row r="12017" spans="8:9" ht="15" x14ac:dyDescent="0.25">
      <c r="H12017" s="107"/>
      <c r="I12017" s="107"/>
    </row>
    <row r="12018" spans="8:9" ht="15" x14ac:dyDescent="0.25">
      <c r="H12018" s="107"/>
      <c r="I12018" s="107"/>
    </row>
    <row r="12019" spans="8:9" ht="15" x14ac:dyDescent="0.25">
      <c r="H12019" s="107"/>
      <c r="I12019" s="107"/>
    </row>
    <row r="12020" spans="8:9" ht="15" x14ac:dyDescent="0.25">
      <c r="H12020" s="107"/>
      <c r="I12020" s="107"/>
    </row>
    <row r="12021" spans="8:9" ht="15" x14ac:dyDescent="0.25">
      <c r="H12021" s="107"/>
      <c r="I12021" s="107"/>
    </row>
    <row r="12022" spans="8:9" ht="15" x14ac:dyDescent="0.25">
      <c r="H12022" s="107"/>
      <c r="I12022" s="107"/>
    </row>
    <row r="12023" spans="8:9" ht="15" x14ac:dyDescent="0.25">
      <c r="H12023" s="107"/>
      <c r="I12023" s="107"/>
    </row>
    <row r="12024" spans="8:9" ht="15" x14ac:dyDescent="0.25">
      <c r="H12024" s="107"/>
      <c r="I12024" s="107"/>
    </row>
    <row r="12025" spans="8:9" ht="15" x14ac:dyDescent="0.25">
      <c r="H12025" s="107"/>
      <c r="I12025" s="107"/>
    </row>
    <row r="12026" spans="8:9" ht="15" x14ac:dyDescent="0.25">
      <c r="H12026" s="107"/>
      <c r="I12026" s="107"/>
    </row>
    <row r="12027" spans="8:9" ht="15" x14ac:dyDescent="0.25">
      <c r="H12027" s="107"/>
      <c r="I12027" s="107"/>
    </row>
    <row r="12028" spans="8:9" ht="15" x14ac:dyDescent="0.25">
      <c r="H12028" s="107"/>
      <c r="I12028" s="107"/>
    </row>
    <row r="12029" spans="8:9" ht="15" x14ac:dyDescent="0.25">
      <c r="H12029" s="107"/>
      <c r="I12029" s="107"/>
    </row>
    <row r="12030" spans="8:9" ht="15" x14ac:dyDescent="0.25">
      <c r="H12030" s="107"/>
      <c r="I12030" s="107"/>
    </row>
    <row r="12031" spans="8:9" ht="15" x14ac:dyDescent="0.25">
      <c r="H12031" s="107"/>
      <c r="I12031" s="107"/>
    </row>
    <row r="12032" spans="8:9" ht="15" x14ac:dyDescent="0.25">
      <c r="H12032" s="107"/>
      <c r="I12032" s="107"/>
    </row>
    <row r="12033" spans="8:9" ht="15" x14ac:dyDescent="0.25">
      <c r="H12033" s="107"/>
      <c r="I12033" s="107"/>
    </row>
    <row r="12034" spans="8:9" ht="15" x14ac:dyDescent="0.25">
      <c r="H12034" s="107"/>
      <c r="I12034" s="107"/>
    </row>
    <row r="12035" spans="8:9" ht="15" x14ac:dyDescent="0.25">
      <c r="H12035" s="107"/>
      <c r="I12035" s="107"/>
    </row>
    <row r="12036" spans="8:9" ht="15" x14ac:dyDescent="0.25">
      <c r="H12036" s="107"/>
      <c r="I12036" s="107"/>
    </row>
    <row r="12037" spans="8:9" ht="15" x14ac:dyDescent="0.25">
      <c r="H12037" s="107"/>
      <c r="I12037" s="107"/>
    </row>
    <row r="12038" spans="8:9" ht="15" x14ac:dyDescent="0.25">
      <c r="H12038" s="107"/>
      <c r="I12038" s="107"/>
    </row>
    <row r="12039" spans="8:9" ht="15" x14ac:dyDescent="0.25">
      <c r="H12039" s="107"/>
      <c r="I12039" s="107"/>
    </row>
    <row r="12040" spans="8:9" ht="15" x14ac:dyDescent="0.25">
      <c r="H12040" s="107"/>
      <c r="I12040" s="107"/>
    </row>
    <row r="12041" spans="8:9" ht="15" x14ac:dyDescent="0.25">
      <c r="H12041" s="107"/>
      <c r="I12041" s="107"/>
    </row>
    <row r="12042" spans="8:9" ht="15" x14ac:dyDescent="0.25">
      <c r="H12042" s="107"/>
      <c r="I12042" s="107"/>
    </row>
    <row r="12043" spans="8:9" ht="15" x14ac:dyDescent="0.25">
      <c r="H12043" s="107"/>
      <c r="I12043" s="107"/>
    </row>
    <row r="12044" spans="8:9" ht="15" x14ac:dyDescent="0.25">
      <c r="H12044" s="107"/>
      <c r="I12044" s="107"/>
    </row>
    <row r="12045" spans="8:9" ht="15" x14ac:dyDescent="0.25">
      <c r="H12045" s="107"/>
      <c r="I12045" s="107"/>
    </row>
    <row r="12046" spans="8:9" ht="15" x14ac:dyDescent="0.25">
      <c r="H12046" s="107"/>
      <c r="I12046" s="107"/>
    </row>
    <row r="12047" spans="8:9" ht="15" x14ac:dyDescent="0.25">
      <c r="H12047" s="107"/>
      <c r="I12047" s="107"/>
    </row>
    <row r="12048" spans="8:9" ht="15" x14ac:dyDescent="0.25">
      <c r="H12048" s="107"/>
      <c r="I12048" s="107"/>
    </row>
    <row r="12049" spans="8:9" ht="15" x14ac:dyDescent="0.25">
      <c r="H12049" s="107"/>
      <c r="I12049" s="107"/>
    </row>
    <row r="12050" spans="8:9" ht="15" x14ac:dyDescent="0.25">
      <c r="H12050" s="107"/>
      <c r="I12050" s="107"/>
    </row>
    <row r="12051" spans="8:9" ht="15" x14ac:dyDescent="0.25">
      <c r="H12051" s="107"/>
      <c r="I12051" s="107"/>
    </row>
    <row r="12052" spans="8:9" ht="15" x14ac:dyDescent="0.25">
      <c r="H12052" s="107"/>
      <c r="I12052" s="107"/>
    </row>
    <row r="12053" spans="8:9" ht="15" x14ac:dyDescent="0.25">
      <c r="H12053" s="107"/>
      <c r="I12053" s="107"/>
    </row>
    <row r="12054" spans="8:9" ht="15" x14ac:dyDescent="0.25">
      <c r="H12054" s="107"/>
      <c r="I12054" s="107"/>
    </row>
    <row r="12055" spans="8:9" ht="15" x14ac:dyDescent="0.25">
      <c r="H12055" s="107"/>
      <c r="I12055" s="107"/>
    </row>
    <row r="12056" spans="8:9" ht="15" x14ac:dyDescent="0.25">
      <c r="H12056" s="107"/>
      <c r="I12056" s="107"/>
    </row>
    <row r="12057" spans="8:9" ht="15" x14ac:dyDescent="0.25">
      <c r="H12057" s="107"/>
      <c r="I12057" s="107"/>
    </row>
    <row r="12058" spans="8:9" ht="15" x14ac:dyDescent="0.25">
      <c r="H12058" s="107"/>
      <c r="I12058" s="107"/>
    </row>
    <row r="12059" spans="8:9" ht="15" x14ac:dyDescent="0.25">
      <c r="H12059" s="107"/>
      <c r="I12059" s="107"/>
    </row>
    <row r="12060" spans="8:9" ht="15" x14ac:dyDescent="0.25">
      <c r="H12060" s="107"/>
      <c r="I12060" s="107"/>
    </row>
    <row r="12061" spans="8:9" ht="15" x14ac:dyDescent="0.25">
      <c r="H12061" s="107"/>
      <c r="I12061" s="107"/>
    </row>
    <row r="12062" spans="8:9" ht="15" x14ac:dyDescent="0.25">
      <c r="H12062" s="107"/>
      <c r="I12062" s="107"/>
    </row>
    <row r="12063" spans="8:9" ht="15" x14ac:dyDescent="0.25">
      <c r="H12063" s="107"/>
      <c r="I12063" s="107"/>
    </row>
    <row r="12064" spans="8:9" ht="15" x14ac:dyDescent="0.25">
      <c r="H12064" s="107"/>
      <c r="I12064" s="107"/>
    </row>
    <row r="12065" spans="8:9" ht="15" x14ac:dyDescent="0.25">
      <c r="H12065" s="107"/>
      <c r="I12065" s="107"/>
    </row>
    <row r="12066" spans="8:9" ht="15" x14ac:dyDescent="0.25">
      <c r="H12066" s="107"/>
      <c r="I12066" s="107"/>
    </row>
    <row r="12067" spans="8:9" ht="15" x14ac:dyDescent="0.25">
      <c r="H12067" s="107"/>
      <c r="I12067" s="107"/>
    </row>
    <row r="12068" spans="8:9" ht="15" x14ac:dyDescent="0.25">
      <c r="H12068" s="107"/>
      <c r="I12068" s="107"/>
    </row>
    <row r="12069" spans="8:9" ht="15" x14ac:dyDescent="0.25">
      <c r="H12069" s="107"/>
      <c r="I12069" s="107"/>
    </row>
    <row r="12070" spans="8:9" ht="15" x14ac:dyDescent="0.25">
      <c r="H12070" s="107"/>
      <c r="I12070" s="107"/>
    </row>
    <row r="12071" spans="8:9" ht="15" x14ac:dyDescent="0.25">
      <c r="H12071" s="107"/>
      <c r="I12071" s="107"/>
    </row>
    <row r="12072" spans="8:9" ht="15" x14ac:dyDescent="0.25">
      <c r="H12072" s="107"/>
      <c r="I12072" s="107"/>
    </row>
    <row r="12073" spans="8:9" ht="15" x14ac:dyDescent="0.25">
      <c r="H12073" s="107"/>
      <c r="I12073" s="107"/>
    </row>
    <row r="12074" spans="8:9" ht="15" x14ac:dyDescent="0.25">
      <c r="H12074" s="107"/>
      <c r="I12074" s="107"/>
    </row>
    <row r="12075" spans="8:9" ht="15" x14ac:dyDescent="0.25">
      <c r="H12075" s="107"/>
      <c r="I12075" s="107"/>
    </row>
    <row r="12076" spans="8:9" ht="15" x14ac:dyDescent="0.25">
      <c r="H12076" s="107"/>
      <c r="I12076" s="107"/>
    </row>
    <row r="12077" spans="8:9" ht="15" x14ac:dyDescent="0.25">
      <c r="H12077" s="107"/>
      <c r="I12077" s="107"/>
    </row>
    <row r="12078" spans="8:9" ht="15" x14ac:dyDescent="0.25">
      <c r="H12078" s="107"/>
      <c r="I12078" s="107"/>
    </row>
    <row r="12079" spans="8:9" ht="15" x14ac:dyDescent="0.25">
      <c r="H12079" s="107"/>
      <c r="I12079" s="107"/>
    </row>
    <row r="12080" spans="8:9" ht="15" x14ac:dyDescent="0.25">
      <c r="H12080" s="107"/>
      <c r="I12080" s="107"/>
    </row>
    <row r="12081" spans="8:9" ht="15" x14ac:dyDescent="0.25">
      <c r="H12081" s="107"/>
      <c r="I12081" s="107"/>
    </row>
    <row r="12082" spans="8:9" ht="15" x14ac:dyDescent="0.25">
      <c r="H12082" s="107"/>
      <c r="I12082" s="107"/>
    </row>
    <row r="12083" spans="8:9" ht="15" x14ac:dyDescent="0.25">
      <c r="H12083" s="107"/>
      <c r="I12083" s="107"/>
    </row>
    <row r="12084" spans="8:9" ht="15" x14ac:dyDescent="0.25">
      <c r="H12084" s="107"/>
      <c r="I12084" s="107"/>
    </row>
    <row r="12085" spans="8:9" ht="15" x14ac:dyDescent="0.25">
      <c r="H12085" s="107"/>
      <c r="I12085" s="107"/>
    </row>
    <row r="12086" spans="8:9" ht="15" x14ac:dyDescent="0.25">
      <c r="H12086" s="107"/>
      <c r="I12086" s="107"/>
    </row>
    <row r="12087" spans="8:9" ht="15" x14ac:dyDescent="0.25">
      <c r="H12087" s="107"/>
      <c r="I12087" s="107"/>
    </row>
    <row r="12088" spans="8:9" ht="15" x14ac:dyDescent="0.25">
      <c r="H12088" s="107"/>
      <c r="I12088" s="107"/>
    </row>
    <row r="12089" spans="8:9" ht="15" x14ac:dyDescent="0.25">
      <c r="H12089" s="107"/>
      <c r="I12089" s="107"/>
    </row>
    <row r="12090" spans="8:9" ht="15" x14ac:dyDescent="0.25">
      <c r="H12090" s="107"/>
      <c r="I12090" s="107"/>
    </row>
    <row r="12091" spans="8:9" ht="15" x14ac:dyDescent="0.25">
      <c r="H12091" s="107"/>
      <c r="I12091" s="107"/>
    </row>
    <row r="12092" spans="8:9" ht="15" x14ac:dyDescent="0.25">
      <c r="H12092" s="107"/>
      <c r="I12092" s="107"/>
    </row>
    <row r="12093" spans="8:9" ht="15" x14ac:dyDescent="0.25">
      <c r="H12093" s="107"/>
      <c r="I12093" s="107"/>
    </row>
    <row r="12094" spans="8:9" ht="15" x14ac:dyDescent="0.25">
      <c r="H12094" s="107"/>
      <c r="I12094" s="107"/>
    </row>
    <row r="12095" spans="8:9" ht="15" x14ac:dyDescent="0.25">
      <c r="H12095" s="107"/>
      <c r="I12095" s="107"/>
    </row>
    <row r="12096" spans="8:9" ht="15" x14ac:dyDescent="0.25">
      <c r="H12096" s="107"/>
      <c r="I12096" s="107"/>
    </row>
    <row r="12097" spans="8:9" ht="15" x14ac:dyDescent="0.25">
      <c r="H12097" s="107"/>
      <c r="I12097" s="107"/>
    </row>
    <row r="12098" spans="8:9" ht="15" x14ac:dyDescent="0.25">
      <c r="H12098" s="107"/>
      <c r="I12098" s="107"/>
    </row>
    <row r="12099" spans="8:9" ht="15" x14ac:dyDescent="0.25">
      <c r="H12099" s="107"/>
      <c r="I12099" s="107"/>
    </row>
    <row r="12100" spans="8:9" ht="15" x14ac:dyDescent="0.25">
      <c r="H12100" s="107"/>
      <c r="I12100" s="107"/>
    </row>
    <row r="12101" spans="8:9" ht="15" x14ac:dyDescent="0.25">
      <c r="H12101" s="107"/>
      <c r="I12101" s="107"/>
    </row>
    <row r="12102" spans="8:9" ht="15" x14ac:dyDescent="0.25">
      <c r="H12102" s="107"/>
      <c r="I12102" s="107"/>
    </row>
    <row r="12103" spans="8:9" ht="15" x14ac:dyDescent="0.25">
      <c r="H12103" s="107"/>
      <c r="I12103" s="107"/>
    </row>
    <row r="12104" spans="8:9" ht="15" x14ac:dyDescent="0.25">
      <c r="H12104" s="107"/>
      <c r="I12104" s="107"/>
    </row>
    <row r="12105" spans="8:9" ht="15" x14ac:dyDescent="0.25">
      <c r="H12105" s="107"/>
      <c r="I12105" s="107"/>
    </row>
    <row r="12106" spans="8:9" ht="15" x14ac:dyDescent="0.25">
      <c r="H12106" s="107"/>
      <c r="I12106" s="107"/>
    </row>
    <row r="12107" spans="8:9" ht="15" x14ac:dyDescent="0.25">
      <c r="H12107" s="107"/>
      <c r="I12107" s="107"/>
    </row>
    <row r="12108" spans="8:9" ht="15" x14ac:dyDescent="0.25">
      <c r="H12108" s="107"/>
      <c r="I12108" s="107"/>
    </row>
    <row r="12109" spans="8:9" ht="15" x14ac:dyDescent="0.25">
      <c r="H12109" s="107"/>
      <c r="I12109" s="107"/>
    </row>
    <row r="12110" spans="8:9" ht="15" x14ac:dyDescent="0.25">
      <c r="H12110" s="107"/>
      <c r="I12110" s="107"/>
    </row>
    <row r="12111" spans="8:9" ht="15" x14ac:dyDescent="0.25">
      <c r="H12111" s="107"/>
      <c r="I12111" s="107"/>
    </row>
    <row r="12112" spans="8:9" ht="15" x14ac:dyDescent="0.25">
      <c r="H12112" s="107"/>
      <c r="I12112" s="107"/>
    </row>
    <row r="12113" spans="8:9" ht="15" x14ac:dyDescent="0.25">
      <c r="H12113" s="107"/>
      <c r="I12113" s="107"/>
    </row>
    <row r="12114" spans="8:9" ht="15" x14ac:dyDescent="0.25">
      <c r="H12114" s="107"/>
      <c r="I12114" s="107"/>
    </row>
    <row r="12115" spans="8:9" ht="15" x14ac:dyDescent="0.25">
      <c r="H12115" s="107"/>
      <c r="I12115" s="107"/>
    </row>
    <row r="12116" spans="8:9" ht="15" x14ac:dyDescent="0.25">
      <c r="H12116" s="107"/>
      <c r="I12116" s="107"/>
    </row>
    <row r="12117" spans="8:9" ht="15" x14ac:dyDescent="0.25">
      <c r="H12117" s="107"/>
      <c r="I12117" s="107"/>
    </row>
    <row r="12118" spans="8:9" ht="15" x14ac:dyDescent="0.25">
      <c r="H12118" s="107"/>
      <c r="I12118" s="107"/>
    </row>
    <row r="12119" spans="8:9" ht="15" x14ac:dyDescent="0.25">
      <c r="H12119" s="107"/>
      <c r="I12119" s="107"/>
    </row>
    <row r="12120" spans="8:9" ht="15" x14ac:dyDescent="0.25">
      <c r="H12120" s="107"/>
      <c r="I12120" s="107"/>
    </row>
    <row r="12121" spans="8:9" ht="15" x14ac:dyDescent="0.25">
      <c r="H12121" s="107"/>
      <c r="I12121" s="107"/>
    </row>
    <row r="12122" spans="8:9" ht="15" x14ac:dyDescent="0.25">
      <c r="H12122" s="107"/>
      <c r="I12122" s="107"/>
    </row>
    <row r="12123" spans="8:9" ht="15" x14ac:dyDescent="0.25">
      <c r="H12123" s="107"/>
      <c r="I12123" s="107"/>
    </row>
    <row r="12124" spans="8:9" ht="15" x14ac:dyDescent="0.25">
      <c r="H12124" s="107"/>
      <c r="I12124" s="107"/>
    </row>
    <row r="12125" spans="8:9" ht="15" x14ac:dyDescent="0.25">
      <c r="H12125" s="107"/>
      <c r="I12125" s="107"/>
    </row>
    <row r="12126" spans="8:9" ht="15" x14ac:dyDescent="0.25">
      <c r="H12126" s="107"/>
      <c r="I12126" s="107"/>
    </row>
    <row r="12127" spans="8:9" ht="15" x14ac:dyDescent="0.25">
      <c r="H12127" s="107"/>
      <c r="I12127" s="107"/>
    </row>
    <row r="12128" spans="8:9" ht="15" x14ac:dyDescent="0.25">
      <c r="H12128" s="107"/>
      <c r="I12128" s="107"/>
    </row>
    <row r="12129" spans="8:9" ht="15" x14ac:dyDescent="0.25">
      <c r="H12129" s="107"/>
      <c r="I12129" s="107"/>
    </row>
    <row r="12130" spans="8:9" ht="15" x14ac:dyDescent="0.25">
      <c r="H12130" s="107"/>
      <c r="I12130" s="107"/>
    </row>
    <row r="12131" spans="8:9" ht="15" x14ac:dyDescent="0.25">
      <c r="H12131" s="107"/>
      <c r="I12131" s="107"/>
    </row>
    <row r="12132" spans="8:9" ht="15" x14ac:dyDescent="0.25">
      <c r="H12132" s="107"/>
      <c r="I12132" s="107"/>
    </row>
    <row r="12133" spans="8:9" ht="15" x14ac:dyDescent="0.25">
      <c r="H12133" s="107"/>
      <c r="I12133" s="107"/>
    </row>
    <row r="12134" spans="8:9" ht="15" x14ac:dyDescent="0.25">
      <c r="H12134" s="107"/>
      <c r="I12134" s="107"/>
    </row>
    <row r="12135" spans="8:9" ht="15" x14ac:dyDescent="0.25">
      <c r="H12135" s="107"/>
      <c r="I12135" s="107"/>
    </row>
    <row r="12136" spans="8:9" ht="15" x14ac:dyDescent="0.25">
      <c r="H12136" s="107"/>
      <c r="I12136" s="107"/>
    </row>
    <row r="12137" spans="8:9" ht="15" x14ac:dyDescent="0.25">
      <c r="H12137" s="107"/>
      <c r="I12137" s="107"/>
    </row>
    <row r="12138" spans="8:9" ht="15" x14ac:dyDescent="0.25">
      <c r="H12138" s="107"/>
      <c r="I12138" s="107"/>
    </row>
    <row r="12139" spans="8:9" ht="15" x14ac:dyDescent="0.25">
      <c r="H12139" s="107"/>
      <c r="I12139" s="107"/>
    </row>
    <row r="12140" spans="8:9" ht="15" x14ac:dyDescent="0.25">
      <c r="H12140" s="107"/>
      <c r="I12140" s="107"/>
    </row>
    <row r="12141" spans="8:9" ht="15" x14ac:dyDescent="0.25">
      <c r="H12141" s="107"/>
      <c r="I12141" s="107"/>
    </row>
    <row r="12142" spans="8:9" ht="15" x14ac:dyDescent="0.25">
      <c r="H12142" s="107"/>
      <c r="I12142" s="107"/>
    </row>
    <row r="12143" spans="8:9" ht="15" x14ac:dyDescent="0.25">
      <c r="H12143" s="107"/>
      <c r="I12143" s="107"/>
    </row>
    <row r="12144" spans="8:9" ht="15" x14ac:dyDescent="0.25">
      <c r="H12144" s="107"/>
      <c r="I12144" s="107"/>
    </row>
    <row r="12145" spans="8:9" ht="15" x14ac:dyDescent="0.25">
      <c r="H12145" s="107"/>
      <c r="I12145" s="107"/>
    </row>
    <row r="12146" spans="8:9" ht="15" x14ac:dyDescent="0.25">
      <c r="H12146" s="107"/>
      <c r="I12146" s="107"/>
    </row>
    <row r="12147" spans="8:9" ht="15" x14ac:dyDescent="0.25">
      <c r="H12147" s="107"/>
      <c r="I12147" s="107"/>
    </row>
    <row r="12148" spans="8:9" ht="15" x14ac:dyDescent="0.25">
      <c r="H12148" s="107"/>
      <c r="I12148" s="107"/>
    </row>
    <row r="12149" spans="8:9" ht="15" x14ac:dyDescent="0.25">
      <c r="H12149" s="107"/>
      <c r="I12149" s="107"/>
    </row>
    <row r="12150" spans="8:9" ht="15" x14ac:dyDescent="0.25">
      <c r="H12150" s="107"/>
      <c r="I12150" s="107"/>
    </row>
    <row r="12151" spans="8:9" ht="15" x14ac:dyDescent="0.25">
      <c r="H12151" s="107"/>
      <c r="I12151" s="107"/>
    </row>
    <row r="12152" spans="8:9" ht="15" x14ac:dyDescent="0.25">
      <c r="H12152" s="107"/>
      <c r="I12152" s="107"/>
    </row>
    <row r="12153" spans="8:9" ht="15" x14ac:dyDescent="0.25">
      <c r="H12153" s="107"/>
      <c r="I12153" s="107"/>
    </row>
    <row r="12154" spans="8:9" ht="15" x14ac:dyDescent="0.25">
      <c r="H12154" s="107"/>
      <c r="I12154" s="107"/>
    </row>
    <row r="12155" spans="8:9" ht="15" x14ac:dyDescent="0.25">
      <c r="H12155" s="107"/>
      <c r="I12155" s="107"/>
    </row>
    <row r="12156" spans="8:9" ht="15" x14ac:dyDescent="0.25">
      <c r="H12156" s="107"/>
      <c r="I12156" s="107"/>
    </row>
    <row r="12157" spans="8:9" ht="15" x14ac:dyDescent="0.25">
      <c r="H12157" s="107"/>
      <c r="I12157" s="107"/>
    </row>
    <row r="12158" spans="8:9" ht="15" x14ac:dyDescent="0.25">
      <c r="H12158" s="107"/>
      <c r="I12158" s="107"/>
    </row>
    <row r="12159" spans="8:9" ht="15" x14ac:dyDescent="0.25">
      <c r="H12159" s="107"/>
      <c r="I12159" s="107"/>
    </row>
    <row r="12160" spans="8:9" ht="15" x14ac:dyDescent="0.25">
      <c r="H12160" s="107"/>
      <c r="I12160" s="107"/>
    </row>
    <row r="12161" spans="8:9" ht="15" x14ac:dyDescent="0.25">
      <c r="H12161" s="107"/>
      <c r="I12161" s="107"/>
    </row>
    <row r="12162" spans="8:9" ht="15" x14ac:dyDescent="0.25">
      <c r="H12162" s="107"/>
      <c r="I12162" s="107"/>
    </row>
    <row r="12163" spans="8:9" ht="15" x14ac:dyDescent="0.25">
      <c r="H12163" s="107"/>
      <c r="I12163" s="107"/>
    </row>
    <row r="12164" spans="8:9" ht="15" x14ac:dyDescent="0.25">
      <c r="H12164" s="107"/>
      <c r="I12164" s="107"/>
    </row>
    <row r="12165" spans="8:9" ht="15" x14ac:dyDescent="0.25">
      <c r="H12165" s="107"/>
      <c r="I12165" s="107"/>
    </row>
    <row r="12166" spans="8:9" ht="15" x14ac:dyDescent="0.25">
      <c r="H12166" s="107"/>
      <c r="I12166" s="107"/>
    </row>
    <row r="12167" spans="8:9" ht="15" x14ac:dyDescent="0.25">
      <c r="H12167" s="107"/>
      <c r="I12167" s="107"/>
    </row>
    <row r="12168" spans="8:9" ht="15" x14ac:dyDescent="0.25">
      <c r="H12168" s="107"/>
      <c r="I12168" s="107"/>
    </row>
    <row r="12169" spans="8:9" ht="15" x14ac:dyDescent="0.25">
      <c r="H12169" s="107"/>
      <c r="I12169" s="107"/>
    </row>
    <row r="12170" spans="8:9" ht="15" x14ac:dyDescent="0.25">
      <c r="H12170" s="107"/>
      <c r="I12170" s="107"/>
    </row>
    <row r="12171" spans="8:9" ht="15" x14ac:dyDescent="0.25">
      <c r="H12171" s="107"/>
      <c r="I12171" s="107"/>
    </row>
    <row r="12172" spans="8:9" ht="15" x14ac:dyDescent="0.25">
      <c r="H12172" s="107"/>
      <c r="I12172" s="107"/>
    </row>
    <row r="12173" spans="8:9" ht="15" x14ac:dyDescent="0.25">
      <c r="H12173" s="107"/>
      <c r="I12173" s="107"/>
    </row>
    <row r="12174" spans="8:9" ht="15" x14ac:dyDescent="0.25">
      <c r="H12174" s="107"/>
      <c r="I12174" s="107"/>
    </row>
    <row r="12175" spans="8:9" ht="15" x14ac:dyDescent="0.25">
      <c r="H12175" s="107"/>
      <c r="I12175" s="107"/>
    </row>
    <row r="12176" spans="8:9" ht="15" x14ac:dyDescent="0.25">
      <c r="H12176" s="107"/>
      <c r="I12176" s="107"/>
    </row>
    <row r="12177" spans="8:9" ht="15" x14ac:dyDescent="0.25">
      <c r="H12177" s="107"/>
      <c r="I12177" s="107"/>
    </row>
    <row r="12178" spans="8:9" ht="15" x14ac:dyDescent="0.25">
      <c r="H12178" s="107"/>
      <c r="I12178" s="107"/>
    </row>
    <row r="12179" spans="8:9" ht="15" x14ac:dyDescent="0.25">
      <c r="H12179" s="107"/>
      <c r="I12179" s="107"/>
    </row>
    <row r="12180" spans="8:9" ht="15" x14ac:dyDescent="0.25">
      <c r="H12180" s="107"/>
      <c r="I12180" s="107"/>
    </row>
    <row r="12181" spans="8:9" ht="15" x14ac:dyDescent="0.25">
      <c r="H12181" s="107"/>
      <c r="I12181" s="107"/>
    </row>
    <row r="12182" spans="8:9" ht="15" x14ac:dyDescent="0.25">
      <c r="H12182" s="107"/>
      <c r="I12182" s="107"/>
    </row>
    <row r="12183" spans="8:9" ht="15" x14ac:dyDescent="0.25">
      <c r="H12183" s="107"/>
      <c r="I12183" s="107"/>
    </row>
    <row r="12184" spans="8:9" ht="15" x14ac:dyDescent="0.25">
      <c r="H12184" s="107"/>
      <c r="I12184" s="107"/>
    </row>
    <row r="12185" spans="8:9" ht="15" x14ac:dyDescent="0.25">
      <c r="H12185" s="107"/>
      <c r="I12185" s="107"/>
    </row>
    <row r="12186" spans="8:9" ht="15" x14ac:dyDescent="0.25">
      <c r="H12186" s="107"/>
      <c r="I12186" s="107"/>
    </row>
    <row r="12187" spans="8:9" ht="15" x14ac:dyDescent="0.25">
      <c r="H12187" s="107"/>
      <c r="I12187" s="107"/>
    </row>
    <row r="12188" spans="8:9" ht="15" x14ac:dyDescent="0.25">
      <c r="H12188" s="107"/>
      <c r="I12188" s="107"/>
    </row>
    <row r="12189" spans="8:9" ht="15" x14ac:dyDescent="0.25">
      <c r="H12189" s="107"/>
      <c r="I12189" s="107"/>
    </row>
    <row r="12190" spans="8:9" ht="15" x14ac:dyDescent="0.25">
      <c r="H12190" s="107"/>
      <c r="I12190" s="107"/>
    </row>
    <row r="12191" spans="8:9" ht="15" x14ac:dyDescent="0.25">
      <c r="H12191" s="107"/>
      <c r="I12191" s="107"/>
    </row>
    <row r="12192" spans="8:9" ht="15" x14ac:dyDescent="0.25">
      <c r="H12192" s="107"/>
      <c r="I12192" s="107"/>
    </row>
    <row r="12193" spans="8:9" ht="15" x14ac:dyDescent="0.25">
      <c r="H12193" s="107"/>
      <c r="I12193" s="107"/>
    </row>
    <row r="12194" spans="8:9" ht="15" x14ac:dyDescent="0.25">
      <c r="H12194" s="107"/>
      <c r="I12194" s="107"/>
    </row>
    <row r="12195" spans="8:9" ht="15" x14ac:dyDescent="0.25">
      <c r="H12195" s="107"/>
      <c r="I12195" s="107"/>
    </row>
    <row r="12196" spans="8:9" ht="15" x14ac:dyDescent="0.25">
      <c r="H12196" s="107"/>
      <c r="I12196" s="107"/>
    </row>
    <row r="12197" spans="8:9" ht="15" x14ac:dyDescent="0.25">
      <c r="H12197" s="107"/>
      <c r="I12197" s="107"/>
    </row>
    <row r="12198" spans="8:9" ht="15" x14ac:dyDescent="0.25">
      <c r="H12198" s="107"/>
      <c r="I12198" s="107"/>
    </row>
    <row r="12199" spans="8:9" ht="15" x14ac:dyDescent="0.25">
      <c r="H12199" s="107"/>
      <c r="I12199" s="107"/>
    </row>
    <row r="12200" spans="8:9" ht="15" x14ac:dyDescent="0.25">
      <c r="H12200" s="107"/>
      <c r="I12200" s="107"/>
    </row>
    <row r="12201" spans="8:9" ht="15" x14ac:dyDescent="0.25">
      <c r="H12201" s="107"/>
      <c r="I12201" s="107"/>
    </row>
    <row r="12202" spans="8:9" ht="15" x14ac:dyDescent="0.25">
      <c r="H12202" s="107"/>
      <c r="I12202" s="107"/>
    </row>
    <row r="12203" spans="8:9" ht="15" x14ac:dyDescent="0.25">
      <c r="H12203" s="107"/>
      <c r="I12203" s="107"/>
    </row>
    <row r="12204" spans="8:9" ht="15" x14ac:dyDescent="0.25">
      <c r="H12204" s="107"/>
      <c r="I12204" s="107"/>
    </row>
    <row r="12205" spans="8:9" ht="15" x14ac:dyDescent="0.25">
      <c r="H12205" s="107"/>
      <c r="I12205" s="107"/>
    </row>
    <row r="12206" spans="8:9" ht="15" x14ac:dyDescent="0.25">
      <c r="H12206" s="107"/>
      <c r="I12206" s="107"/>
    </row>
    <row r="12207" spans="8:9" ht="15" x14ac:dyDescent="0.25">
      <c r="H12207" s="107"/>
      <c r="I12207" s="107"/>
    </row>
    <row r="12208" spans="8:9" ht="15" x14ac:dyDescent="0.25">
      <c r="H12208" s="107"/>
      <c r="I12208" s="107"/>
    </row>
    <row r="12209" spans="8:9" ht="15" x14ac:dyDescent="0.25">
      <c r="H12209" s="107"/>
      <c r="I12209" s="107"/>
    </row>
    <row r="12210" spans="8:9" ht="15" x14ac:dyDescent="0.25">
      <c r="H12210" s="107"/>
      <c r="I12210" s="107"/>
    </row>
    <row r="12211" spans="8:9" ht="15" x14ac:dyDescent="0.25">
      <c r="H12211" s="107"/>
      <c r="I12211" s="107"/>
    </row>
    <row r="12212" spans="8:9" ht="15" x14ac:dyDescent="0.25">
      <c r="H12212" s="107"/>
      <c r="I12212" s="107"/>
    </row>
    <row r="12213" spans="8:9" ht="15" x14ac:dyDescent="0.25">
      <c r="H12213" s="107"/>
      <c r="I12213" s="107"/>
    </row>
    <row r="12214" spans="8:9" ht="15" x14ac:dyDescent="0.25">
      <c r="H12214" s="107"/>
      <c r="I12214" s="107"/>
    </row>
    <row r="12215" spans="8:9" ht="15" x14ac:dyDescent="0.25">
      <c r="H12215" s="107"/>
      <c r="I12215" s="107"/>
    </row>
    <row r="12216" spans="8:9" ht="15" x14ac:dyDescent="0.25">
      <c r="H12216" s="107"/>
      <c r="I12216" s="107"/>
    </row>
    <row r="12217" spans="8:9" ht="15" x14ac:dyDescent="0.25">
      <c r="H12217" s="107"/>
      <c r="I12217" s="107"/>
    </row>
    <row r="12218" spans="8:9" ht="15" x14ac:dyDescent="0.25">
      <c r="H12218" s="107"/>
      <c r="I12218" s="107"/>
    </row>
    <row r="12219" spans="8:9" ht="15" x14ac:dyDescent="0.25">
      <c r="H12219" s="107"/>
      <c r="I12219" s="107"/>
    </row>
    <row r="12220" spans="8:9" ht="15" x14ac:dyDescent="0.25">
      <c r="H12220" s="107"/>
      <c r="I12220" s="107"/>
    </row>
    <row r="12221" spans="8:9" ht="15" x14ac:dyDescent="0.25">
      <c r="H12221" s="107"/>
      <c r="I12221" s="107"/>
    </row>
    <row r="12222" spans="8:9" ht="15" x14ac:dyDescent="0.25">
      <c r="H12222" s="107"/>
      <c r="I12222" s="107"/>
    </row>
    <row r="12223" spans="8:9" ht="15" x14ac:dyDescent="0.25">
      <c r="H12223" s="107"/>
      <c r="I12223" s="107"/>
    </row>
    <row r="12224" spans="8:9" ht="15" x14ac:dyDescent="0.25">
      <c r="H12224" s="107"/>
      <c r="I12224" s="107"/>
    </row>
    <row r="12225" spans="8:9" ht="15" x14ac:dyDescent="0.25">
      <c r="H12225" s="107"/>
      <c r="I12225" s="107"/>
    </row>
    <row r="12226" spans="8:9" ht="15" x14ac:dyDescent="0.25">
      <c r="H12226" s="107"/>
      <c r="I12226" s="107"/>
    </row>
    <row r="12227" spans="8:9" ht="15" x14ac:dyDescent="0.25">
      <c r="H12227" s="107"/>
      <c r="I12227" s="107"/>
    </row>
    <row r="12228" spans="8:9" ht="15" x14ac:dyDescent="0.25">
      <c r="H12228" s="107"/>
      <c r="I12228" s="107"/>
    </row>
    <row r="12229" spans="8:9" ht="15" x14ac:dyDescent="0.25">
      <c r="H12229" s="107"/>
      <c r="I12229" s="107"/>
    </row>
    <row r="12230" spans="8:9" ht="15" x14ac:dyDescent="0.25">
      <c r="H12230" s="107"/>
      <c r="I12230" s="107"/>
    </row>
    <row r="12231" spans="8:9" ht="15" x14ac:dyDescent="0.25">
      <c r="H12231" s="107"/>
      <c r="I12231" s="107"/>
    </row>
    <row r="12232" spans="8:9" ht="15" x14ac:dyDescent="0.25">
      <c r="H12232" s="107"/>
      <c r="I12232" s="107"/>
    </row>
    <row r="12233" spans="8:9" ht="15" x14ac:dyDescent="0.25">
      <c r="H12233" s="107"/>
      <c r="I12233" s="107"/>
    </row>
    <row r="12234" spans="8:9" ht="15" x14ac:dyDescent="0.25">
      <c r="H12234" s="107"/>
      <c r="I12234" s="107"/>
    </row>
    <row r="12235" spans="8:9" ht="15" x14ac:dyDescent="0.25">
      <c r="H12235" s="107"/>
      <c r="I12235" s="107"/>
    </row>
    <row r="12236" spans="8:9" ht="15" x14ac:dyDescent="0.25">
      <c r="H12236" s="107"/>
      <c r="I12236" s="107"/>
    </row>
    <row r="12237" spans="8:9" ht="15" x14ac:dyDescent="0.25">
      <c r="H12237" s="107"/>
      <c r="I12237" s="107"/>
    </row>
    <row r="12238" spans="8:9" ht="15" x14ac:dyDescent="0.25">
      <c r="H12238" s="107"/>
      <c r="I12238" s="107"/>
    </row>
    <row r="12239" spans="8:9" ht="15" x14ac:dyDescent="0.25">
      <c r="H12239" s="107"/>
      <c r="I12239" s="107"/>
    </row>
    <row r="12240" spans="8:9" ht="15" x14ac:dyDescent="0.25">
      <c r="H12240" s="107"/>
      <c r="I12240" s="107"/>
    </row>
    <row r="12241" spans="8:9" ht="15" x14ac:dyDescent="0.25">
      <c r="H12241" s="107"/>
      <c r="I12241" s="107"/>
    </row>
    <row r="12242" spans="8:9" ht="15" x14ac:dyDescent="0.25">
      <c r="H12242" s="107"/>
      <c r="I12242" s="107"/>
    </row>
    <row r="12243" spans="8:9" ht="15" x14ac:dyDescent="0.25">
      <c r="H12243" s="107"/>
      <c r="I12243" s="107"/>
    </row>
    <row r="12244" spans="8:9" ht="15" x14ac:dyDescent="0.25">
      <c r="H12244" s="107"/>
      <c r="I12244" s="107"/>
    </row>
    <row r="12245" spans="8:9" ht="15" x14ac:dyDescent="0.25">
      <c r="H12245" s="107"/>
      <c r="I12245" s="107"/>
    </row>
    <row r="12246" spans="8:9" ht="15" x14ac:dyDescent="0.25">
      <c r="H12246" s="107"/>
      <c r="I12246" s="107"/>
    </row>
    <row r="12247" spans="8:9" ht="15" x14ac:dyDescent="0.25">
      <c r="H12247" s="107"/>
      <c r="I12247" s="107"/>
    </row>
    <row r="12248" spans="8:9" ht="15" x14ac:dyDescent="0.25">
      <c r="H12248" s="107"/>
      <c r="I12248" s="107"/>
    </row>
    <row r="12249" spans="8:9" ht="15" x14ac:dyDescent="0.25">
      <c r="H12249" s="107"/>
      <c r="I12249" s="107"/>
    </row>
    <row r="12250" spans="8:9" ht="15" x14ac:dyDescent="0.25">
      <c r="H12250" s="107"/>
      <c r="I12250" s="107"/>
    </row>
    <row r="12251" spans="8:9" ht="15" x14ac:dyDescent="0.25">
      <c r="H12251" s="107"/>
      <c r="I12251" s="107"/>
    </row>
    <row r="12252" spans="8:9" ht="15" x14ac:dyDescent="0.25">
      <c r="H12252" s="107"/>
      <c r="I12252" s="107"/>
    </row>
    <row r="12253" spans="8:9" ht="15" x14ac:dyDescent="0.25">
      <c r="H12253" s="107"/>
      <c r="I12253" s="107"/>
    </row>
    <row r="12254" spans="8:9" ht="15" x14ac:dyDescent="0.25">
      <c r="H12254" s="107"/>
      <c r="I12254" s="107"/>
    </row>
    <row r="12255" spans="8:9" ht="15" x14ac:dyDescent="0.25">
      <c r="H12255" s="107"/>
      <c r="I12255" s="107"/>
    </row>
    <row r="12256" spans="8:9" ht="15" x14ac:dyDescent="0.25">
      <c r="H12256" s="107"/>
      <c r="I12256" s="107"/>
    </row>
    <row r="12257" spans="8:9" ht="15" x14ac:dyDescent="0.25">
      <c r="H12257" s="107"/>
      <c r="I12257" s="107"/>
    </row>
    <row r="12258" spans="8:9" ht="15" x14ac:dyDescent="0.25">
      <c r="H12258" s="107"/>
      <c r="I12258" s="107"/>
    </row>
    <row r="12259" spans="8:9" ht="15" x14ac:dyDescent="0.25">
      <c r="H12259" s="107"/>
      <c r="I12259" s="107"/>
    </row>
    <row r="12260" spans="8:9" ht="15" x14ac:dyDescent="0.25">
      <c r="H12260" s="107"/>
      <c r="I12260" s="107"/>
    </row>
    <row r="12261" spans="8:9" ht="15" x14ac:dyDescent="0.25">
      <c r="H12261" s="107"/>
      <c r="I12261" s="107"/>
    </row>
    <row r="12262" spans="8:9" ht="15" x14ac:dyDescent="0.25">
      <c r="H12262" s="107"/>
      <c r="I12262" s="107"/>
    </row>
    <row r="12263" spans="8:9" ht="15" x14ac:dyDescent="0.25">
      <c r="H12263" s="107"/>
      <c r="I12263" s="107"/>
    </row>
    <row r="12264" spans="8:9" ht="15" x14ac:dyDescent="0.25">
      <c r="H12264" s="107"/>
      <c r="I12264" s="107"/>
    </row>
    <row r="12265" spans="8:9" ht="15" x14ac:dyDescent="0.25">
      <c r="H12265" s="107"/>
      <c r="I12265" s="107"/>
    </row>
    <row r="12266" spans="8:9" ht="15" x14ac:dyDescent="0.25">
      <c r="H12266" s="107"/>
      <c r="I12266" s="107"/>
    </row>
    <row r="12267" spans="8:9" ht="15" x14ac:dyDescent="0.25">
      <c r="H12267" s="107"/>
      <c r="I12267" s="107"/>
    </row>
    <row r="12268" spans="8:9" ht="15" x14ac:dyDescent="0.25">
      <c r="H12268" s="107"/>
      <c r="I12268" s="107"/>
    </row>
    <row r="12269" spans="8:9" ht="15" x14ac:dyDescent="0.25">
      <c r="H12269" s="107"/>
      <c r="I12269" s="107"/>
    </row>
    <row r="12270" spans="8:9" ht="15" x14ac:dyDescent="0.25">
      <c r="H12270" s="107"/>
      <c r="I12270" s="107"/>
    </row>
    <row r="12271" spans="8:9" ht="15" x14ac:dyDescent="0.25">
      <c r="H12271" s="107"/>
      <c r="I12271" s="107"/>
    </row>
    <row r="12272" spans="8:9" ht="15" x14ac:dyDescent="0.25">
      <c r="H12272" s="107"/>
      <c r="I12272" s="107"/>
    </row>
    <row r="12273" spans="8:9" ht="15" x14ac:dyDescent="0.25">
      <c r="H12273" s="107"/>
      <c r="I12273" s="107"/>
    </row>
    <row r="12274" spans="8:9" ht="15" x14ac:dyDescent="0.25">
      <c r="H12274" s="107"/>
      <c r="I12274" s="107"/>
    </row>
    <row r="12275" spans="8:9" ht="15" x14ac:dyDescent="0.25">
      <c r="H12275" s="107"/>
      <c r="I12275" s="107"/>
    </row>
    <row r="12276" spans="8:9" ht="15" x14ac:dyDescent="0.25">
      <c r="H12276" s="107"/>
      <c r="I12276" s="107"/>
    </row>
    <row r="12277" spans="8:9" ht="15" x14ac:dyDescent="0.25">
      <c r="H12277" s="107"/>
      <c r="I12277" s="107"/>
    </row>
    <row r="12278" spans="8:9" ht="15" x14ac:dyDescent="0.25">
      <c r="H12278" s="107"/>
      <c r="I12278" s="107"/>
    </row>
    <row r="12279" spans="8:9" ht="15" x14ac:dyDescent="0.25">
      <c r="H12279" s="107"/>
      <c r="I12279" s="107"/>
    </row>
    <row r="12280" spans="8:9" ht="15" x14ac:dyDescent="0.25">
      <c r="H12280" s="107"/>
      <c r="I12280" s="107"/>
    </row>
    <row r="12281" spans="8:9" ht="15" x14ac:dyDescent="0.25">
      <c r="H12281" s="107"/>
      <c r="I12281" s="107"/>
    </row>
    <row r="12282" spans="8:9" ht="15" x14ac:dyDescent="0.25">
      <c r="H12282" s="107"/>
      <c r="I12282" s="107"/>
    </row>
    <row r="12283" spans="8:9" ht="15" x14ac:dyDescent="0.25">
      <c r="H12283" s="107"/>
      <c r="I12283" s="107"/>
    </row>
    <row r="12284" spans="8:9" ht="15" x14ac:dyDescent="0.25">
      <c r="H12284" s="107"/>
      <c r="I12284" s="107"/>
    </row>
    <row r="12285" spans="8:9" ht="15" x14ac:dyDescent="0.25">
      <c r="H12285" s="107"/>
      <c r="I12285" s="107"/>
    </row>
    <row r="12286" spans="8:9" ht="15" x14ac:dyDescent="0.25">
      <c r="H12286" s="107"/>
      <c r="I12286" s="107"/>
    </row>
    <row r="12287" spans="8:9" ht="15" x14ac:dyDescent="0.25">
      <c r="H12287" s="107"/>
      <c r="I12287" s="107"/>
    </row>
    <row r="12288" spans="8:9" ht="15" x14ac:dyDescent="0.25">
      <c r="H12288" s="107"/>
      <c r="I12288" s="107"/>
    </row>
    <row r="12289" spans="8:9" ht="15" x14ac:dyDescent="0.25">
      <c r="H12289" s="107"/>
      <c r="I12289" s="107"/>
    </row>
    <row r="12290" spans="8:9" ht="15" x14ac:dyDescent="0.25">
      <c r="H12290" s="107"/>
      <c r="I12290" s="107"/>
    </row>
    <row r="12291" spans="8:9" ht="15" x14ac:dyDescent="0.25">
      <c r="H12291" s="107"/>
      <c r="I12291" s="107"/>
    </row>
    <row r="12292" spans="8:9" ht="15" x14ac:dyDescent="0.25">
      <c r="H12292" s="107"/>
      <c r="I12292" s="107"/>
    </row>
    <row r="12293" spans="8:9" ht="15" x14ac:dyDescent="0.25">
      <c r="H12293" s="107"/>
      <c r="I12293" s="107"/>
    </row>
    <row r="12294" spans="8:9" ht="15" x14ac:dyDescent="0.25">
      <c r="H12294" s="107"/>
      <c r="I12294" s="107"/>
    </row>
    <row r="12295" spans="8:9" ht="15" x14ac:dyDescent="0.25">
      <c r="H12295" s="107"/>
      <c r="I12295" s="107"/>
    </row>
    <row r="12296" spans="8:9" ht="15" x14ac:dyDescent="0.25">
      <c r="H12296" s="107"/>
      <c r="I12296" s="107"/>
    </row>
    <row r="12297" spans="8:9" ht="15" x14ac:dyDescent="0.25">
      <c r="H12297" s="107"/>
      <c r="I12297" s="107"/>
    </row>
    <row r="12298" spans="8:9" ht="15" x14ac:dyDescent="0.25">
      <c r="H12298" s="107"/>
      <c r="I12298" s="107"/>
    </row>
    <row r="12299" spans="8:9" ht="15" x14ac:dyDescent="0.25">
      <c r="H12299" s="107"/>
      <c r="I12299" s="107"/>
    </row>
    <row r="12300" spans="8:9" ht="15" x14ac:dyDescent="0.25">
      <c r="H12300" s="107"/>
      <c r="I12300" s="107"/>
    </row>
    <row r="12301" spans="8:9" ht="15" x14ac:dyDescent="0.25">
      <c r="H12301" s="107"/>
      <c r="I12301" s="107"/>
    </row>
    <row r="12302" spans="8:9" ht="15" x14ac:dyDescent="0.25">
      <c r="H12302" s="107"/>
      <c r="I12302" s="107"/>
    </row>
    <row r="12303" spans="8:9" ht="15" x14ac:dyDescent="0.25">
      <c r="H12303" s="107"/>
      <c r="I12303" s="107"/>
    </row>
    <row r="12304" spans="8:9" ht="15" x14ac:dyDescent="0.25">
      <c r="H12304" s="107"/>
      <c r="I12304" s="107"/>
    </row>
    <row r="12305" spans="8:9" ht="15" x14ac:dyDescent="0.25">
      <c r="H12305" s="107"/>
      <c r="I12305" s="107"/>
    </row>
    <row r="12306" spans="8:9" ht="15" x14ac:dyDescent="0.25">
      <c r="H12306" s="107"/>
      <c r="I12306" s="107"/>
    </row>
    <row r="12307" spans="8:9" ht="15" x14ac:dyDescent="0.25">
      <c r="H12307" s="107"/>
      <c r="I12307" s="107"/>
    </row>
    <row r="12308" spans="8:9" ht="15" x14ac:dyDescent="0.25">
      <c r="H12308" s="107"/>
      <c r="I12308" s="107"/>
    </row>
    <row r="12309" spans="8:9" ht="15" x14ac:dyDescent="0.25">
      <c r="H12309" s="107"/>
      <c r="I12309" s="107"/>
    </row>
    <row r="12310" spans="8:9" ht="15" x14ac:dyDescent="0.25">
      <c r="H12310" s="107"/>
      <c r="I12310" s="107"/>
    </row>
    <row r="12311" spans="8:9" ht="15" x14ac:dyDescent="0.25">
      <c r="H12311" s="107"/>
      <c r="I12311" s="107"/>
    </row>
    <row r="12312" spans="8:9" ht="15" x14ac:dyDescent="0.25">
      <c r="H12312" s="107"/>
      <c r="I12312" s="107"/>
    </row>
    <row r="12313" spans="8:9" ht="15" x14ac:dyDescent="0.25">
      <c r="H12313" s="107"/>
      <c r="I12313" s="107"/>
    </row>
    <row r="12314" spans="8:9" ht="15" x14ac:dyDescent="0.25">
      <c r="H12314" s="107"/>
      <c r="I12314" s="107"/>
    </row>
    <row r="12315" spans="8:9" ht="15" x14ac:dyDescent="0.25">
      <c r="H12315" s="107"/>
      <c r="I12315" s="107"/>
    </row>
    <row r="12316" spans="8:9" ht="15" x14ac:dyDescent="0.25">
      <c r="H12316" s="107"/>
      <c r="I12316" s="107"/>
    </row>
    <row r="12317" spans="8:9" ht="15" x14ac:dyDescent="0.25">
      <c r="H12317" s="107"/>
      <c r="I12317" s="107"/>
    </row>
    <row r="12318" spans="8:9" ht="15" x14ac:dyDescent="0.25">
      <c r="H12318" s="107"/>
      <c r="I12318" s="107"/>
    </row>
    <row r="12319" spans="8:9" ht="15" x14ac:dyDescent="0.25">
      <c r="H12319" s="107"/>
      <c r="I12319" s="107"/>
    </row>
    <row r="12320" spans="8:9" ht="15" x14ac:dyDescent="0.25">
      <c r="H12320" s="107"/>
      <c r="I12320" s="107"/>
    </row>
    <row r="12321" spans="8:9" ht="15" x14ac:dyDescent="0.25">
      <c r="H12321" s="107"/>
      <c r="I12321" s="107"/>
    </row>
    <row r="12322" spans="8:9" ht="15" x14ac:dyDescent="0.25">
      <c r="H12322" s="107"/>
      <c r="I12322" s="107"/>
    </row>
    <row r="12323" spans="8:9" ht="15" x14ac:dyDescent="0.25">
      <c r="H12323" s="107"/>
      <c r="I12323" s="107"/>
    </row>
    <row r="12324" spans="8:9" ht="15" x14ac:dyDescent="0.25">
      <c r="H12324" s="107"/>
      <c r="I12324" s="107"/>
    </row>
    <row r="12325" spans="8:9" ht="15" x14ac:dyDescent="0.25">
      <c r="H12325" s="107"/>
      <c r="I12325" s="107"/>
    </row>
    <row r="12326" spans="8:9" ht="15" x14ac:dyDescent="0.25">
      <c r="H12326" s="107"/>
      <c r="I12326" s="107"/>
    </row>
    <row r="12327" spans="8:9" ht="15" x14ac:dyDescent="0.25">
      <c r="H12327" s="107"/>
      <c r="I12327" s="107"/>
    </row>
    <row r="12328" spans="8:9" ht="15" x14ac:dyDescent="0.25">
      <c r="H12328" s="107"/>
      <c r="I12328" s="107"/>
    </row>
    <row r="12329" spans="8:9" ht="15" x14ac:dyDescent="0.25">
      <c r="H12329" s="107"/>
      <c r="I12329" s="107"/>
    </row>
    <row r="12330" spans="8:9" ht="15" x14ac:dyDescent="0.25">
      <c r="H12330" s="107"/>
      <c r="I12330" s="107"/>
    </row>
    <row r="12331" spans="8:9" ht="15" x14ac:dyDescent="0.25">
      <c r="H12331" s="107"/>
      <c r="I12331" s="107"/>
    </row>
    <row r="12332" spans="8:9" ht="15" x14ac:dyDescent="0.25">
      <c r="H12332" s="107"/>
      <c r="I12332" s="107"/>
    </row>
    <row r="12333" spans="8:9" ht="15" x14ac:dyDescent="0.25">
      <c r="H12333" s="107"/>
      <c r="I12333" s="107"/>
    </row>
    <row r="12334" spans="8:9" ht="15" x14ac:dyDescent="0.25">
      <c r="H12334" s="107"/>
      <c r="I12334" s="107"/>
    </row>
    <row r="12335" spans="8:9" ht="15" x14ac:dyDescent="0.25">
      <c r="H12335" s="107"/>
      <c r="I12335" s="107"/>
    </row>
    <row r="12336" spans="8:9" ht="15" x14ac:dyDescent="0.25">
      <c r="H12336" s="107"/>
      <c r="I12336" s="107"/>
    </row>
    <row r="12337" spans="8:9" ht="15" x14ac:dyDescent="0.25">
      <c r="H12337" s="107"/>
      <c r="I12337" s="107"/>
    </row>
    <row r="12338" spans="8:9" ht="15" x14ac:dyDescent="0.25">
      <c r="H12338" s="107"/>
      <c r="I12338" s="107"/>
    </row>
    <row r="12339" spans="8:9" ht="15" x14ac:dyDescent="0.25">
      <c r="H12339" s="107"/>
      <c r="I12339" s="107"/>
    </row>
    <row r="12340" spans="8:9" ht="15" x14ac:dyDescent="0.25">
      <c r="H12340" s="107"/>
      <c r="I12340" s="107"/>
    </row>
    <row r="12341" spans="8:9" ht="15" x14ac:dyDescent="0.25">
      <c r="H12341" s="107"/>
      <c r="I12341" s="107"/>
    </row>
    <row r="12342" spans="8:9" ht="15" x14ac:dyDescent="0.25">
      <c r="H12342" s="107"/>
      <c r="I12342" s="107"/>
    </row>
    <row r="12343" spans="8:9" ht="15" x14ac:dyDescent="0.25">
      <c r="H12343" s="107"/>
      <c r="I12343" s="107"/>
    </row>
    <row r="12344" spans="8:9" ht="15" x14ac:dyDescent="0.25">
      <c r="H12344" s="107"/>
      <c r="I12344" s="107"/>
    </row>
    <row r="12345" spans="8:9" ht="15" x14ac:dyDescent="0.25">
      <c r="H12345" s="107"/>
      <c r="I12345" s="107"/>
    </row>
    <row r="12346" spans="8:9" ht="15" x14ac:dyDescent="0.25">
      <c r="H12346" s="107"/>
      <c r="I12346" s="107"/>
    </row>
    <row r="12347" spans="8:9" ht="15" x14ac:dyDescent="0.25">
      <c r="H12347" s="107"/>
      <c r="I12347" s="107"/>
    </row>
    <row r="12348" spans="8:9" ht="15" x14ac:dyDescent="0.25">
      <c r="H12348" s="107"/>
      <c r="I12348" s="107"/>
    </row>
    <row r="12349" spans="8:9" ht="15" x14ac:dyDescent="0.25">
      <c r="H12349" s="107"/>
      <c r="I12349" s="107"/>
    </row>
    <row r="12350" spans="8:9" ht="15" x14ac:dyDescent="0.25">
      <c r="H12350" s="107"/>
      <c r="I12350" s="107"/>
    </row>
    <row r="12351" spans="8:9" ht="15" x14ac:dyDescent="0.25">
      <c r="H12351" s="107"/>
      <c r="I12351" s="107"/>
    </row>
    <row r="12352" spans="8:9" ht="15" x14ac:dyDescent="0.25">
      <c r="H12352" s="107"/>
      <c r="I12352" s="107"/>
    </row>
    <row r="12353" spans="8:9" ht="15" x14ac:dyDescent="0.25">
      <c r="H12353" s="107"/>
      <c r="I12353" s="107"/>
    </row>
    <row r="12354" spans="8:9" ht="15" x14ac:dyDescent="0.25">
      <c r="H12354" s="107"/>
      <c r="I12354" s="107"/>
    </row>
    <row r="12355" spans="8:9" ht="15" x14ac:dyDescent="0.25">
      <c r="H12355" s="107"/>
      <c r="I12355" s="107"/>
    </row>
    <row r="12356" spans="8:9" ht="15" x14ac:dyDescent="0.25">
      <c r="H12356" s="107"/>
      <c r="I12356" s="107"/>
    </row>
    <row r="12357" spans="8:9" ht="15" x14ac:dyDescent="0.25">
      <c r="H12357" s="107"/>
      <c r="I12357" s="107"/>
    </row>
    <row r="12358" spans="8:9" ht="15" x14ac:dyDescent="0.25">
      <c r="H12358" s="107"/>
      <c r="I12358" s="107"/>
    </row>
    <row r="12359" spans="8:9" ht="15" x14ac:dyDescent="0.25">
      <c r="H12359" s="107"/>
      <c r="I12359" s="107"/>
    </row>
    <row r="12360" spans="8:9" ht="15" x14ac:dyDescent="0.25">
      <c r="H12360" s="107"/>
      <c r="I12360" s="107"/>
    </row>
    <row r="12361" spans="8:9" ht="15" x14ac:dyDescent="0.25">
      <c r="H12361" s="107"/>
      <c r="I12361" s="107"/>
    </row>
    <row r="12362" spans="8:9" ht="15" x14ac:dyDescent="0.25">
      <c r="H12362" s="107"/>
      <c r="I12362" s="107"/>
    </row>
    <row r="12363" spans="8:9" ht="15" x14ac:dyDescent="0.25">
      <c r="H12363" s="107"/>
      <c r="I12363" s="107"/>
    </row>
    <row r="12364" spans="8:9" ht="15" x14ac:dyDescent="0.25">
      <c r="H12364" s="107"/>
      <c r="I12364" s="107"/>
    </row>
    <row r="12365" spans="8:9" ht="15" x14ac:dyDescent="0.25">
      <c r="H12365" s="107"/>
      <c r="I12365" s="107"/>
    </row>
    <row r="12366" spans="8:9" ht="15" x14ac:dyDescent="0.25">
      <c r="H12366" s="107"/>
      <c r="I12366" s="107"/>
    </row>
    <row r="12367" spans="8:9" ht="15" x14ac:dyDescent="0.25">
      <c r="H12367" s="107"/>
      <c r="I12367" s="107"/>
    </row>
    <row r="12368" spans="8:9" ht="15" x14ac:dyDescent="0.25">
      <c r="H12368" s="107"/>
      <c r="I12368" s="107"/>
    </row>
    <row r="12369" spans="8:9" ht="15" x14ac:dyDescent="0.25">
      <c r="H12369" s="107"/>
      <c r="I12369" s="107"/>
    </row>
    <row r="12370" spans="8:9" ht="15" x14ac:dyDescent="0.25">
      <c r="H12370" s="107"/>
      <c r="I12370" s="107"/>
    </row>
    <row r="12371" spans="8:9" ht="15" x14ac:dyDescent="0.25">
      <c r="H12371" s="107"/>
      <c r="I12371" s="107"/>
    </row>
    <row r="12372" spans="8:9" ht="15" x14ac:dyDescent="0.25">
      <c r="H12372" s="107"/>
      <c r="I12372" s="107"/>
    </row>
    <row r="12373" spans="8:9" ht="15" x14ac:dyDescent="0.25">
      <c r="H12373" s="107"/>
      <c r="I12373" s="107"/>
    </row>
    <row r="12374" spans="8:9" ht="15" x14ac:dyDescent="0.25">
      <c r="H12374" s="107"/>
      <c r="I12374" s="107"/>
    </row>
    <row r="12375" spans="8:9" ht="15" x14ac:dyDescent="0.25">
      <c r="H12375" s="107"/>
      <c r="I12375" s="107"/>
    </row>
    <row r="12376" spans="8:9" ht="15" x14ac:dyDescent="0.25">
      <c r="H12376" s="107"/>
      <c r="I12376" s="107"/>
    </row>
    <row r="12377" spans="8:9" ht="15" x14ac:dyDescent="0.25">
      <c r="H12377" s="107"/>
      <c r="I12377" s="107"/>
    </row>
    <row r="12378" spans="8:9" ht="15" x14ac:dyDescent="0.25">
      <c r="H12378" s="107"/>
      <c r="I12378" s="107"/>
    </row>
    <row r="12379" spans="8:9" ht="15" x14ac:dyDescent="0.25">
      <c r="H12379" s="107"/>
      <c r="I12379" s="107"/>
    </row>
    <row r="12380" spans="8:9" ht="15" x14ac:dyDescent="0.25">
      <c r="H12380" s="107"/>
      <c r="I12380" s="107"/>
    </row>
    <row r="12381" spans="8:9" ht="15" x14ac:dyDescent="0.25">
      <c r="H12381" s="107"/>
      <c r="I12381" s="107"/>
    </row>
    <row r="12382" spans="8:9" ht="15" x14ac:dyDescent="0.25">
      <c r="H12382" s="107"/>
      <c r="I12382" s="107"/>
    </row>
    <row r="12383" spans="8:9" ht="15" x14ac:dyDescent="0.25">
      <c r="H12383" s="107"/>
      <c r="I12383" s="107"/>
    </row>
    <row r="12384" spans="8:9" ht="15" x14ac:dyDescent="0.25">
      <c r="H12384" s="107"/>
      <c r="I12384" s="107"/>
    </row>
    <row r="12385" spans="8:9" ht="15" x14ac:dyDescent="0.25">
      <c r="H12385" s="107"/>
      <c r="I12385" s="107"/>
    </row>
    <row r="12386" spans="8:9" ht="15" x14ac:dyDescent="0.25">
      <c r="H12386" s="107"/>
      <c r="I12386" s="107"/>
    </row>
    <row r="12387" spans="8:9" ht="15" x14ac:dyDescent="0.25">
      <c r="H12387" s="107"/>
      <c r="I12387" s="107"/>
    </row>
    <row r="12388" spans="8:9" ht="15" x14ac:dyDescent="0.25">
      <c r="H12388" s="107"/>
      <c r="I12388" s="107"/>
    </row>
    <row r="12389" spans="8:9" ht="15" x14ac:dyDescent="0.25">
      <c r="H12389" s="107"/>
      <c r="I12389" s="107"/>
    </row>
    <row r="12390" spans="8:9" ht="15" x14ac:dyDescent="0.25">
      <c r="H12390" s="107"/>
      <c r="I12390" s="107"/>
    </row>
    <row r="12391" spans="8:9" ht="15" x14ac:dyDescent="0.25">
      <c r="H12391" s="107"/>
      <c r="I12391" s="107"/>
    </row>
    <row r="12392" spans="8:9" ht="15" x14ac:dyDescent="0.25">
      <c r="H12392" s="107"/>
      <c r="I12392" s="107"/>
    </row>
    <row r="12393" spans="8:9" ht="15" x14ac:dyDescent="0.25">
      <c r="H12393" s="107"/>
      <c r="I12393" s="107"/>
    </row>
    <row r="12394" spans="8:9" ht="15" x14ac:dyDescent="0.25">
      <c r="H12394" s="107"/>
      <c r="I12394" s="107"/>
    </row>
    <row r="12395" spans="8:9" ht="15" x14ac:dyDescent="0.25">
      <c r="H12395" s="107"/>
      <c r="I12395" s="107"/>
    </row>
    <row r="12396" spans="8:9" ht="15" x14ac:dyDescent="0.25">
      <c r="H12396" s="107"/>
      <c r="I12396" s="107"/>
    </row>
    <row r="12397" spans="8:9" ht="15" x14ac:dyDescent="0.25">
      <c r="H12397" s="107"/>
      <c r="I12397" s="107"/>
    </row>
    <row r="12398" spans="8:9" ht="15" x14ac:dyDescent="0.25">
      <c r="H12398" s="107"/>
      <c r="I12398" s="107"/>
    </row>
    <row r="12399" spans="8:9" ht="15" x14ac:dyDescent="0.25">
      <c r="H12399" s="107"/>
      <c r="I12399" s="107"/>
    </row>
    <row r="12400" spans="8:9" ht="15" x14ac:dyDescent="0.25">
      <c r="H12400" s="107"/>
      <c r="I12400" s="107"/>
    </row>
    <row r="12401" spans="8:9" ht="15" x14ac:dyDescent="0.25">
      <c r="H12401" s="107"/>
      <c r="I12401" s="107"/>
    </row>
    <row r="12402" spans="8:9" ht="15" x14ac:dyDescent="0.25">
      <c r="H12402" s="107"/>
      <c r="I12402" s="107"/>
    </row>
    <row r="12403" spans="8:9" ht="15" x14ac:dyDescent="0.25">
      <c r="H12403" s="107"/>
      <c r="I12403" s="107"/>
    </row>
    <row r="12404" spans="8:9" ht="15" x14ac:dyDescent="0.25">
      <c r="H12404" s="107"/>
      <c r="I12404" s="107"/>
    </row>
    <row r="12405" spans="8:9" ht="15" x14ac:dyDescent="0.25">
      <c r="H12405" s="107"/>
      <c r="I12405" s="107"/>
    </row>
    <row r="12406" spans="8:9" ht="15" x14ac:dyDescent="0.25">
      <c r="H12406" s="107"/>
      <c r="I12406" s="107"/>
    </row>
    <row r="12407" spans="8:9" ht="15" x14ac:dyDescent="0.25">
      <c r="H12407" s="107"/>
      <c r="I12407" s="107"/>
    </row>
    <row r="12408" spans="8:9" ht="15" x14ac:dyDescent="0.25">
      <c r="H12408" s="107"/>
      <c r="I12408" s="107"/>
    </row>
    <row r="12409" spans="8:9" ht="15" x14ac:dyDescent="0.25">
      <c r="H12409" s="107"/>
      <c r="I12409" s="107"/>
    </row>
    <row r="12410" spans="8:9" ht="15" x14ac:dyDescent="0.25">
      <c r="H12410" s="107"/>
      <c r="I12410" s="107"/>
    </row>
    <row r="12411" spans="8:9" ht="15" x14ac:dyDescent="0.25">
      <c r="H12411" s="107"/>
      <c r="I12411" s="107"/>
    </row>
    <row r="12412" spans="8:9" ht="15" x14ac:dyDescent="0.25">
      <c r="H12412" s="107"/>
      <c r="I12412" s="107"/>
    </row>
    <row r="12413" spans="8:9" ht="15" x14ac:dyDescent="0.25">
      <c r="H12413" s="107"/>
      <c r="I12413" s="107"/>
    </row>
    <row r="12414" spans="8:9" ht="15" x14ac:dyDescent="0.25">
      <c r="H12414" s="107"/>
      <c r="I12414" s="107"/>
    </row>
    <row r="12415" spans="8:9" ht="15" x14ac:dyDescent="0.25">
      <c r="H12415" s="107"/>
      <c r="I12415" s="107"/>
    </row>
    <row r="12416" spans="8:9" ht="15" x14ac:dyDescent="0.25">
      <c r="H12416" s="107"/>
      <c r="I12416" s="107"/>
    </row>
    <row r="12417" spans="8:9" ht="15" x14ac:dyDescent="0.25">
      <c r="H12417" s="107"/>
      <c r="I12417" s="107"/>
    </row>
    <row r="12418" spans="8:9" ht="15" x14ac:dyDescent="0.25">
      <c r="H12418" s="107"/>
      <c r="I12418" s="107"/>
    </row>
    <row r="12419" spans="8:9" ht="15" x14ac:dyDescent="0.25">
      <c r="H12419" s="107"/>
      <c r="I12419" s="107"/>
    </row>
    <row r="12420" spans="8:9" ht="15" x14ac:dyDescent="0.25">
      <c r="H12420" s="107"/>
      <c r="I12420" s="107"/>
    </row>
    <row r="12421" spans="8:9" ht="15" x14ac:dyDescent="0.25">
      <c r="H12421" s="107"/>
      <c r="I12421" s="107"/>
    </row>
    <row r="12422" spans="8:9" ht="15" x14ac:dyDescent="0.25">
      <c r="H12422" s="107"/>
      <c r="I12422" s="107"/>
    </row>
    <row r="12423" spans="8:9" ht="15" x14ac:dyDescent="0.25">
      <c r="H12423" s="107"/>
      <c r="I12423" s="107"/>
    </row>
    <row r="12424" spans="8:9" ht="15" x14ac:dyDescent="0.25">
      <c r="H12424" s="107"/>
      <c r="I12424" s="107"/>
    </row>
    <row r="12425" spans="8:9" ht="15" x14ac:dyDescent="0.25">
      <c r="H12425" s="107"/>
      <c r="I12425" s="107"/>
    </row>
    <row r="12426" spans="8:9" ht="15" x14ac:dyDescent="0.25">
      <c r="H12426" s="107"/>
      <c r="I12426" s="107"/>
    </row>
    <row r="12427" spans="8:9" ht="15" x14ac:dyDescent="0.25">
      <c r="H12427" s="107"/>
      <c r="I12427" s="107"/>
    </row>
    <row r="12428" spans="8:9" ht="15" x14ac:dyDescent="0.25">
      <c r="H12428" s="107"/>
      <c r="I12428" s="107"/>
    </row>
    <row r="12429" spans="8:9" ht="15" x14ac:dyDescent="0.25">
      <c r="H12429" s="107"/>
      <c r="I12429" s="107"/>
    </row>
    <row r="12430" spans="8:9" ht="15" x14ac:dyDescent="0.25">
      <c r="H12430" s="107"/>
      <c r="I12430" s="107"/>
    </row>
    <row r="12431" spans="8:9" ht="15" x14ac:dyDescent="0.25">
      <c r="H12431" s="107"/>
      <c r="I12431" s="107"/>
    </row>
    <row r="12432" spans="8:9" ht="15" x14ac:dyDescent="0.25">
      <c r="H12432" s="107"/>
      <c r="I12432" s="107"/>
    </row>
    <row r="12433" spans="8:9" ht="15" x14ac:dyDescent="0.25">
      <c r="H12433" s="107"/>
      <c r="I12433" s="107"/>
    </row>
    <row r="12434" spans="8:9" ht="15" x14ac:dyDescent="0.25">
      <c r="H12434" s="107"/>
      <c r="I12434" s="107"/>
    </row>
    <row r="12435" spans="8:9" ht="15" x14ac:dyDescent="0.25">
      <c r="H12435" s="107"/>
      <c r="I12435" s="107"/>
    </row>
    <row r="12436" spans="8:9" ht="15" x14ac:dyDescent="0.25">
      <c r="H12436" s="107"/>
      <c r="I12436" s="107"/>
    </row>
    <row r="12437" spans="8:9" ht="15" x14ac:dyDescent="0.25">
      <c r="H12437" s="107"/>
      <c r="I12437" s="107"/>
    </row>
    <row r="12438" spans="8:9" ht="15" x14ac:dyDescent="0.25">
      <c r="H12438" s="107"/>
      <c r="I12438" s="107"/>
    </row>
    <row r="12439" spans="8:9" ht="15" x14ac:dyDescent="0.25">
      <c r="H12439" s="107"/>
      <c r="I12439" s="107"/>
    </row>
    <row r="12440" spans="8:9" ht="15" x14ac:dyDescent="0.25">
      <c r="H12440" s="107"/>
      <c r="I12440" s="107"/>
    </row>
    <row r="12441" spans="8:9" ht="15" x14ac:dyDescent="0.25">
      <c r="H12441" s="107"/>
      <c r="I12441" s="107"/>
    </row>
    <row r="12442" spans="8:9" ht="15" x14ac:dyDescent="0.25">
      <c r="H12442" s="107"/>
      <c r="I12442" s="107"/>
    </row>
    <row r="12443" spans="8:9" ht="15" x14ac:dyDescent="0.25">
      <c r="H12443" s="107"/>
      <c r="I12443" s="107"/>
    </row>
    <row r="12444" spans="8:9" ht="15" x14ac:dyDescent="0.25">
      <c r="H12444" s="107"/>
      <c r="I12444" s="107"/>
    </row>
    <row r="12445" spans="8:9" ht="15" x14ac:dyDescent="0.25">
      <c r="H12445" s="107"/>
      <c r="I12445" s="107"/>
    </row>
    <row r="12446" spans="8:9" ht="15" x14ac:dyDescent="0.25">
      <c r="H12446" s="107"/>
      <c r="I12446" s="107"/>
    </row>
    <row r="12447" spans="8:9" ht="15" x14ac:dyDescent="0.25">
      <c r="H12447" s="107"/>
      <c r="I12447" s="107"/>
    </row>
    <row r="12448" spans="8:9" ht="15" x14ac:dyDescent="0.25">
      <c r="H12448" s="107"/>
      <c r="I12448" s="107"/>
    </row>
    <row r="12449" spans="8:9" ht="15" x14ac:dyDescent="0.25">
      <c r="H12449" s="107"/>
      <c r="I12449" s="107"/>
    </row>
    <row r="12450" spans="8:9" ht="15" x14ac:dyDescent="0.25">
      <c r="H12450" s="107"/>
      <c r="I12450" s="107"/>
    </row>
    <row r="12451" spans="8:9" ht="15" x14ac:dyDescent="0.25">
      <c r="H12451" s="107"/>
      <c r="I12451" s="107"/>
    </row>
    <row r="12452" spans="8:9" ht="15" x14ac:dyDescent="0.25">
      <c r="H12452" s="107"/>
      <c r="I12452" s="107"/>
    </row>
    <row r="12453" spans="8:9" ht="15" x14ac:dyDescent="0.25">
      <c r="H12453" s="107"/>
      <c r="I12453" s="107"/>
    </row>
    <row r="12454" spans="8:9" ht="15" x14ac:dyDescent="0.25">
      <c r="H12454" s="107"/>
      <c r="I12454" s="107"/>
    </row>
    <row r="12455" spans="8:9" ht="15" x14ac:dyDescent="0.25">
      <c r="H12455" s="107"/>
      <c r="I12455" s="107"/>
    </row>
    <row r="12456" spans="8:9" ht="15" x14ac:dyDescent="0.25">
      <c r="H12456" s="107"/>
      <c r="I12456" s="107"/>
    </row>
    <row r="12457" spans="8:9" ht="15" x14ac:dyDescent="0.25">
      <c r="H12457" s="107"/>
      <c r="I12457" s="107"/>
    </row>
    <row r="12458" spans="8:9" ht="15" x14ac:dyDescent="0.25">
      <c r="H12458" s="107"/>
      <c r="I12458" s="107"/>
    </row>
    <row r="12459" spans="8:9" ht="15" x14ac:dyDescent="0.25">
      <c r="H12459" s="107"/>
      <c r="I12459" s="107"/>
    </row>
    <row r="12460" spans="8:9" ht="15" x14ac:dyDescent="0.25">
      <c r="H12460" s="107"/>
      <c r="I12460" s="107"/>
    </row>
    <row r="12461" spans="8:9" ht="15" x14ac:dyDescent="0.25">
      <c r="H12461" s="107"/>
      <c r="I12461" s="107"/>
    </row>
    <row r="12462" spans="8:9" ht="15" x14ac:dyDescent="0.25">
      <c r="H12462" s="107"/>
      <c r="I12462" s="107"/>
    </row>
    <row r="12463" spans="8:9" ht="15" x14ac:dyDescent="0.25">
      <c r="H12463" s="107"/>
      <c r="I12463" s="107"/>
    </row>
    <row r="12464" spans="8:9" ht="15" x14ac:dyDescent="0.25">
      <c r="H12464" s="107"/>
      <c r="I12464" s="107"/>
    </row>
    <row r="12465" spans="8:9" ht="15" x14ac:dyDescent="0.25">
      <c r="H12465" s="107"/>
      <c r="I12465" s="107"/>
    </row>
    <row r="12466" spans="8:9" ht="15" x14ac:dyDescent="0.25">
      <c r="H12466" s="107"/>
      <c r="I12466" s="107"/>
    </row>
    <row r="12467" spans="8:9" ht="15" x14ac:dyDescent="0.25">
      <c r="H12467" s="107"/>
      <c r="I12467" s="107"/>
    </row>
    <row r="12468" spans="8:9" ht="15" x14ac:dyDescent="0.25">
      <c r="H12468" s="107"/>
      <c r="I12468" s="107"/>
    </row>
    <row r="12469" spans="8:9" ht="15" x14ac:dyDescent="0.25">
      <c r="H12469" s="107"/>
      <c r="I12469" s="107"/>
    </row>
    <row r="12470" spans="8:9" ht="15" x14ac:dyDescent="0.25">
      <c r="H12470" s="107"/>
      <c r="I12470" s="107"/>
    </row>
    <row r="12471" spans="8:9" ht="15" x14ac:dyDescent="0.25">
      <c r="H12471" s="107"/>
      <c r="I12471" s="107"/>
    </row>
    <row r="12472" spans="8:9" ht="15" x14ac:dyDescent="0.25">
      <c r="H12472" s="107"/>
      <c r="I12472" s="107"/>
    </row>
    <row r="12473" spans="8:9" ht="15" x14ac:dyDescent="0.25">
      <c r="H12473" s="107"/>
      <c r="I12473" s="107"/>
    </row>
    <row r="12474" spans="8:9" ht="15" x14ac:dyDescent="0.25">
      <c r="H12474" s="107"/>
      <c r="I12474" s="107"/>
    </row>
    <row r="12475" spans="8:9" ht="15" x14ac:dyDescent="0.25">
      <c r="H12475" s="107"/>
      <c r="I12475" s="107"/>
    </row>
    <row r="12476" spans="8:9" ht="15" x14ac:dyDescent="0.25">
      <c r="H12476" s="107"/>
      <c r="I12476" s="107"/>
    </row>
    <row r="12477" spans="8:9" ht="15" x14ac:dyDescent="0.25">
      <c r="H12477" s="107"/>
      <c r="I12477" s="107"/>
    </row>
    <row r="12478" spans="8:9" ht="15" x14ac:dyDescent="0.25">
      <c r="H12478" s="107"/>
      <c r="I12478" s="107"/>
    </row>
    <row r="12479" spans="8:9" ht="15" x14ac:dyDescent="0.25">
      <c r="H12479" s="107"/>
      <c r="I12479" s="107"/>
    </row>
    <row r="12480" spans="8:9" ht="15" x14ac:dyDescent="0.25">
      <c r="H12480" s="107"/>
      <c r="I12480" s="107"/>
    </row>
    <row r="12481" spans="8:9" ht="15" x14ac:dyDescent="0.25">
      <c r="H12481" s="107"/>
      <c r="I12481" s="107"/>
    </row>
    <row r="12482" spans="8:9" ht="15" x14ac:dyDescent="0.25">
      <c r="H12482" s="107"/>
      <c r="I12482" s="107"/>
    </row>
    <row r="12483" spans="8:9" ht="15" x14ac:dyDescent="0.25">
      <c r="H12483" s="107"/>
      <c r="I12483" s="107"/>
    </row>
    <row r="12484" spans="8:9" ht="15" x14ac:dyDescent="0.25">
      <c r="H12484" s="107"/>
      <c r="I12484" s="107"/>
    </row>
    <row r="12485" spans="8:9" ht="15" x14ac:dyDescent="0.25">
      <c r="H12485" s="107"/>
      <c r="I12485" s="107"/>
    </row>
    <row r="12486" spans="8:9" ht="15" x14ac:dyDescent="0.25">
      <c r="H12486" s="107"/>
      <c r="I12486" s="107"/>
    </row>
    <row r="12487" spans="8:9" ht="15" x14ac:dyDescent="0.25">
      <c r="H12487" s="107"/>
      <c r="I12487" s="107"/>
    </row>
    <row r="12488" spans="8:9" ht="15" x14ac:dyDescent="0.25">
      <c r="H12488" s="107"/>
      <c r="I12488" s="107"/>
    </row>
    <row r="12489" spans="8:9" ht="15" x14ac:dyDescent="0.25">
      <c r="H12489" s="107"/>
      <c r="I12489" s="107"/>
    </row>
    <row r="12490" spans="8:9" ht="15" x14ac:dyDescent="0.25">
      <c r="H12490" s="107"/>
      <c r="I12490" s="107"/>
    </row>
    <row r="12491" spans="8:9" ht="15" x14ac:dyDescent="0.25">
      <c r="H12491" s="107"/>
      <c r="I12491" s="107"/>
    </row>
    <row r="12492" spans="8:9" ht="15" x14ac:dyDescent="0.25">
      <c r="H12492" s="107"/>
      <c r="I12492" s="107"/>
    </row>
    <row r="12493" spans="8:9" ht="15" x14ac:dyDescent="0.25">
      <c r="H12493" s="107"/>
      <c r="I12493" s="107"/>
    </row>
    <row r="12494" spans="8:9" ht="15" x14ac:dyDescent="0.25">
      <c r="H12494" s="107"/>
      <c r="I12494" s="107"/>
    </row>
    <row r="12495" spans="8:9" ht="15" x14ac:dyDescent="0.25">
      <c r="H12495" s="107"/>
      <c r="I12495" s="107"/>
    </row>
    <row r="12496" spans="8:9" ht="15" x14ac:dyDescent="0.25">
      <c r="H12496" s="107"/>
      <c r="I12496" s="107"/>
    </row>
    <row r="12497" spans="8:9" ht="15" x14ac:dyDescent="0.25">
      <c r="H12497" s="107"/>
      <c r="I12497" s="107"/>
    </row>
    <row r="12498" spans="8:9" ht="15" x14ac:dyDescent="0.25">
      <c r="H12498" s="107"/>
      <c r="I12498" s="107"/>
    </row>
    <row r="12499" spans="8:9" ht="15" x14ac:dyDescent="0.25">
      <c r="H12499" s="107"/>
      <c r="I12499" s="107"/>
    </row>
    <row r="12500" spans="8:9" ht="15" x14ac:dyDescent="0.25">
      <c r="H12500" s="107"/>
      <c r="I12500" s="107"/>
    </row>
    <row r="12501" spans="8:9" ht="15" x14ac:dyDescent="0.25">
      <c r="H12501" s="107"/>
      <c r="I12501" s="107"/>
    </row>
    <row r="12502" spans="8:9" ht="15" x14ac:dyDescent="0.25">
      <c r="H12502" s="107"/>
      <c r="I12502" s="107"/>
    </row>
    <row r="12503" spans="8:9" ht="15" x14ac:dyDescent="0.25">
      <c r="H12503" s="107"/>
      <c r="I12503" s="107"/>
    </row>
    <row r="12504" spans="8:9" ht="15" x14ac:dyDescent="0.25">
      <c r="H12504" s="107"/>
      <c r="I12504" s="107"/>
    </row>
    <row r="12505" spans="8:9" ht="15" x14ac:dyDescent="0.25">
      <c r="H12505" s="107"/>
      <c r="I12505" s="107"/>
    </row>
    <row r="12506" spans="8:9" ht="15" x14ac:dyDescent="0.25">
      <c r="H12506" s="107"/>
      <c r="I12506" s="107"/>
    </row>
    <row r="12507" spans="8:9" ht="15" x14ac:dyDescent="0.25">
      <c r="H12507" s="107"/>
      <c r="I12507" s="107"/>
    </row>
    <row r="12508" spans="8:9" ht="15" x14ac:dyDescent="0.25">
      <c r="H12508" s="107"/>
      <c r="I12508" s="107"/>
    </row>
    <row r="12509" spans="8:9" ht="15" x14ac:dyDescent="0.25">
      <c r="H12509" s="107"/>
      <c r="I12509" s="107"/>
    </row>
    <row r="12510" spans="8:9" ht="15" x14ac:dyDescent="0.25">
      <c r="H12510" s="107"/>
      <c r="I12510" s="107"/>
    </row>
    <row r="12511" spans="8:9" ht="15" x14ac:dyDescent="0.25">
      <c r="H12511" s="107"/>
      <c r="I12511" s="107"/>
    </row>
    <row r="12512" spans="8:9" ht="15" x14ac:dyDescent="0.25">
      <c r="H12512" s="107"/>
      <c r="I12512" s="107"/>
    </row>
    <row r="12513" spans="8:9" ht="15" x14ac:dyDescent="0.25">
      <c r="H12513" s="107"/>
      <c r="I12513" s="107"/>
    </row>
    <row r="12514" spans="8:9" ht="15" x14ac:dyDescent="0.25">
      <c r="H12514" s="107"/>
      <c r="I12514" s="107"/>
    </row>
    <row r="12515" spans="8:9" ht="15" x14ac:dyDescent="0.25">
      <c r="H12515" s="107"/>
      <c r="I12515" s="107"/>
    </row>
    <row r="12516" spans="8:9" ht="15" x14ac:dyDescent="0.25">
      <c r="H12516" s="107"/>
      <c r="I12516" s="107"/>
    </row>
    <row r="12517" spans="8:9" ht="15" x14ac:dyDescent="0.25">
      <c r="H12517" s="107"/>
      <c r="I12517" s="107"/>
    </row>
    <row r="12518" spans="8:9" ht="15" x14ac:dyDescent="0.25">
      <c r="H12518" s="107"/>
      <c r="I12518" s="107"/>
    </row>
    <row r="12519" spans="8:9" ht="15" x14ac:dyDescent="0.25">
      <c r="H12519" s="107"/>
      <c r="I12519" s="107"/>
    </row>
    <row r="12520" spans="8:9" ht="15" x14ac:dyDescent="0.25">
      <c r="H12520" s="107"/>
      <c r="I12520" s="107"/>
    </row>
    <row r="12521" spans="8:9" ht="15" x14ac:dyDescent="0.25">
      <c r="H12521" s="107"/>
      <c r="I12521" s="107"/>
    </row>
    <row r="12522" spans="8:9" ht="15" x14ac:dyDescent="0.25">
      <c r="H12522" s="107"/>
      <c r="I12522" s="107"/>
    </row>
    <row r="12523" spans="8:9" ht="15" x14ac:dyDescent="0.25">
      <c r="H12523" s="107"/>
      <c r="I12523" s="107"/>
    </row>
    <row r="12524" spans="8:9" ht="15" x14ac:dyDescent="0.25">
      <c r="H12524" s="107"/>
      <c r="I12524" s="107"/>
    </row>
    <row r="12525" spans="8:9" ht="15" x14ac:dyDescent="0.25">
      <c r="H12525" s="107"/>
      <c r="I12525" s="107"/>
    </row>
    <row r="12526" spans="8:9" ht="15" x14ac:dyDescent="0.25">
      <c r="H12526" s="107"/>
      <c r="I12526" s="107"/>
    </row>
    <row r="12527" spans="8:9" ht="15" x14ac:dyDescent="0.25">
      <c r="H12527" s="107"/>
      <c r="I12527" s="107"/>
    </row>
    <row r="12528" spans="8:9" ht="15" x14ac:dyDescent="0.25">
      <c r="H12528" s="107"/>
      <c r="I12528" s="107"/>
    </row>
    <row r="12529" spans="8:9" ht="15" x14ac:dyDescent="0.25">
      <c r="H12529" s="107"/>
      <c r="I12529" s="107"/>
    </row>
    <row r="12530" spans="8:9" ht="15" x14ac:dyDescent="0.25">
      <c r="H12530" s="107"/>
      <c r="I12530" s="107"/>
    </row>
    <row r="12531" spans="8:9" ht="15" x14ac:dyDescent="0.25">
      <c r="H12531" s="107"/>
      <c r="I12531" s="107"/>
    </row>
    <row r="12532" spans="8:9" ht="15" x14ac:dyDescent="0.25">
      <c r="H12532" s="107"/>
      <c r="I12532" s="107"/>
    </row>
    <row r="12533" spans="8:9" ht="15" x14ac:dyDescent="0.25">
      <c r="H12533" s="107"/>
      <c r="I12533" s="107"/>
    </row>
    <row r="12534" spans="8:9" ht="15" x14ac:dyDescent="0.25">
      <c r="H12534" s="107"/>
      <c r="I12534" s="107"/>
    </row>
    <row r="12535" spans="8:9" ht="15" x14ac:dyDescent="0.25">
      <c r="H12535" s="107"/>
      <c r="I12535" s="107"/>
    </row>
    <row r="12536" spans="8:9" ht="15" x14ac:dyDescent="0.25">
      <c r="H12536" s="107"/>
      <c r="I12536" s="107"/>
    </row>
    <row r="12537" spans="8:9" ht="15" x14ac:dyDescent="0.25">
      <c r="H12537" s="107"/>
      <c r="I12537" s="107"/>
    </row>
    <row r="12538" spans="8:9" ht="15" x14ac:dyDescent="0.25">
      <c r="H12538" s="107"/>
      <c r="I12538" s="107"/>
    </row>
    <row r="12539" spans="8:9" ht="15" x14ac:dyDescent="0.25">
      <c r="H12539" s="107"/>
      <c r="I12539" s="107"/>
    </row>
    <row r="12540" spans="8:9" ht="15" x14ac:dyDescent="0.25">
      <c r="H12540" s="107"/>
      <c r="I12540" s="107"/>
    </row>
    <row r="12541" spans="8:9" ht="15" x14ac:dyDescent="0.25">
      <c r="H12541" s="107"/>
      <c r="I12541" s="107"/>
    </row>
    <row r="12542" spans="8:9" ht="15" x14ac:dyDescent="0.25">
      <c r="H12542" s="107"/>
      <c r="I12542" s="107"/>
    </row>
    <row r="12543" spans="8:9" ht="15" x14ac:dyDescent="0.25">
      <c r="H12543" s="107"/>
      <c r="I12543" s="107"/>
    </row>
    <row r="12544" spans="8:9" ht="15" x14ac:dyDescent="0.25">
      <c r="H12544" s="107"/>
      <c r="I12544" s="107"/>
    </row>
    <row r="12545" spans="8:9" ht="15" x14ac:dyDescent="0.25">
      <c r="H12545" s="107"/>
      <c r="I12545" s="107"/>
    </row>
    <row r="12546" spans="8:9" ht="15" x14ac:dyDescent="0.25">
      <c r="H12546" s="107"/>
      <c r="I12546" s="107"/>
    </row>
    <row r="12547" spans="8:9" ht="15" x14ac:dyDescent="0.25">
      <c r="H12547" s="107"/>
      <c r="I12547" s="107"/>
    </row>
    <row r="12548" spans="8:9" ht="15" x14ac:dyDescent="0.25">
      <c r="H12548" s="107"/>
      <c r="I12548" s="107"/>
    </row>
    <row r="12549" spans="8:9" ht="15" x14ac:dyDescent="0.25">
      <c r="H12549" s="107"/>
      <c r="I12549" s="107"/>
    </row>
    <row r="12550" spans="8:9" ht="15" x14ac:dyDescent="0.25">
      <c r="H12550" s="107"/>
      <c r="I12550" s="107"/>
    </row>
    <row r="12551" spans="8:9" ht="15" x14ac:dyDescent="0.25">
      <c r="H12551" s="107"/>
      <c r="I12551" s="107"/>
    </row>
    <row r="12552" spans="8:9" ht="15" x14ac:dyDescent="0.25">
      <c r="H12552" s="107"/>
      <c r="I12552" s="107"/>
    </row>
    <row r="12553" spans="8:9" ht="15" x14ac:dyDescent="0.25">
      <c r="H12553" s="107"/>
      <c r="I12553" s="107"/>
    </row>
    <row r="12554" spans="8:9" ht="15" x14ac:dyDescent="0.25">
      <c r="H12554" s="107"/>
      <c r="I12554" s="107"/>
    </row>
    <row r="12555" spans="8:9" ht="15" x14ac:dyDescent="0.25">
      <c r="H12555" s="107"/>
      <c r="I12555" s="107"/>
    </row>
    <row r="12556" spans="8:9" ht="15" x14ac:dyDescent="0.25">
      <c r="H12556" s="107"/>
      <c r="I12556" s="107"/>
    </row>
    <row r="12557" spans="8:9" ht="15" x14ac:dyDescent="0.25">
      <c r="H12557" s="107"/>
      <c r="I12557" s="107"/>
    </row>
    <row r="12558" spans="8:9" ht="15" x14ac:dyDescent="0.25">
      <c r="H12558" s="107"/>
      <c r="I12558" s="107"/>
    </row>
    <row r="12559" spans="8:9" ht="15" x14ac:dyDescent="0.25">
      <c r="H12559" s="107"/>
      <c r="I12559" s="107"/>
    </row>
    <row r="12560" spans="8:9" ht="15" x14ac:dyDescent="0.25">
      <c r="H12560" s="107"/>
      <c r="I12560" s="107"/>
    </row>
    <row r="12561" spans="8:9" ht="15" x14ac:dyDescent="0.25">
      <c r="H12561" s="107"/>
      <c r="I12561" s="107"/>
    </row>
    <row r="12562" spans="8:9" ht="15" x14ac:dyDescent="0.25">
      <c r="H12562" s="107"/>
      <c r="I12562" s="107"/>
    </row>
    <row r="12563" spans="8:9" ht="15" x14ac:dyDescent="0.25">
      <c r="H12563" s="107"/>
      <c r="I12563" s="107"/>
    </row>
    <row r="12564" spans="8:9" ht="15" x14ac:dyDescent="0.25">
      <c r="H12564" s="107"/>
      <c r="I12564" s="107"/>
    </row>
    <row r="12565" spans="8:9" ht="15" x14ac:dyDescent="0.25">
      <c r="H12565" s="107"/>
      <c r="I12565" s="107"/>
    </row>
    <row r="12566" spans="8:9" ht="15" x14ac:dyDescent="0.25">
      <c r="H12566" s="107"/>
      <c r="I12566" s="107"/>
    </row>
    <row r="12567" spans="8:9" ht="15" x14ac:dyDescent="0.25">
      <c r="H12567" s="107"/>
      <c r="I12567" s="107"/>
    </row>
    <row r="12568" spans="8:9" ht="15" x14ac:dyDescent="0.25">
      <c r="H12568" s="107"/>
      <c r="I12568" s="107"/>
    </row>
    <row r="12569" spans="8:9" ht="15" x14ac:dyDescent="0.25">
      <c r="H12569" s="107"/>
      <c r="I12569" s="107"/>
    </row>
    <row r="12570" spans="8:9" ht="15" x14ac:dyDescent="0.25">
      <c r="H12570" s="107"/>
      <c r="I12570" s="107"/>
    </row>
    <row r="12571" spans="8:9" ht="15" x14ac:dyDescent="0.25">
      <c r="H12571" s="107"/>
      <c r="I12571" s="107"/>
    </row>
    <row r="12572" spans="8:9" ht="15" x14ac:dyDescent="0.25">
      <c r="H12572" s="107"/>
      <c r="I12572" s="107"/>
    </row>
    <row r="12573" spans="8:9" ht="15" x14ac:dyDescent="0.25">
      <c r="H12573" s="107"/>
      <c r="I12573" s="107"/>
    </row>
    <row r="12574" spans="8:9" ht="15" x14ac:dyDescent="0.25">
      <c r="H12574" s="107"/>
      <c r="I12574" s="107"/>
    </row>
    <row r="12575" spans="8:9" ht="15" x14ac:dyDescent="0.25">
      <c r="H12575" s="107"/>
      <c r="I12575" s="107"/>
    </row>
    <row r="12576" spans="8:9" ht="15" x14ac:dyDescent="0.25">
      <c r="H12576" s="107"/>
      <c r="I12576" s="107"/>
    </row>
    <row r="12577" spans="8:9" ht="15" x14ac:dyDescent="0.25">
      <c r="H12577" s="107"/>
      <c r="I12577" s="107"/>
    </row>
    <row r="12578" spans="8:9" ht="15" x14ac:dyDescent="0.25">
      <c r="H12578" s="107"/>
      <c r="I12578" s="107"/>
    </row>
    <row r="12579" spans="8:9" ht="15" x14ac:dyDescent="0.25">
      <c r="H12579" s="107"/>
      <c r="I12579" s="107"/>
    </row>
    <row r="12580" spans="8:9" ht="15" x14ac:dyDescent="0.25">
      <c r="H12580" s="107"/>
      <c r="I12580" s="107"/>
    </row>
    <row r="12581" spans="8:9" ht="15" x14ac:dyDescent="0.25">
      <c r="H12581" s="107"/>
      <c r="I12581" s="107"/>
    </row>
    <row r="12582" spans="8:9" ht="15" x14ac:dyDescent="0.25">
      <c r="H12582" s="107"/>
      <c r="I12582" s="107"/>
    </row>
    <row r="12583" spans="8:9" ht="15" x14ac:dyDescent="0.25">
      <c r="H12583" s="107"/>
      <c r="I12583" s="107"/>
    </row>
    <row r="12584" spans="8:9" ht="15" x14ac:dyDescent="0.25">
      <c r="H12584" s="107"/>
      <c r="I12584" s="107"/>
    </row>
    <row r="12585" spans="8:9" ht="15" x14ac:dyDescent="0.25">
      <c r="H12585" s="107"/>
      <c r="I12585" s="107"/>
    </row>
    <row r="12586" spans="8:9" ht="15" x14ac:dyDescent="0.25">
      <c r="H12586" s="107"/>
      <c r="I12586" s="107"/>
    </row>
    <row r="12587" spans="8:9" ht="15" x14ac:dyDescent="0.25">
      <c r="H12587" s="107"/>
      <c r="I12587" s="107"/>
    </row>
    <row r="12588" spans="8:9" ht="15" x14ac:dyDescent="0.25">
      <c r="H12588" s="107"/>
      <c r="I12588" s="107"/>
    </row>
    <row r="12589" spans="8:9" ht="15" x14ac:dyDescent="0.25">
      <c r="H12589" s="107"/>
      <c r="I12589" s="107"/>
    </row>
    <row r="12590" spans="8:9" ht="15" x14ac:dyDescent="0.25">
      <c r="H12590" s="107"/>
      <c r="I12590" s="107"/>
    </row>
    <row r="12591" spans="8:9" ht="15" x14ac:dyDescent="0.25">
      <c r="H12591" s="107"/>
      <c r="I12591" s="107"/>
    </row>
    <row r="12592" spans="8:9" ht="15" x14ac:dyDescent="0.25">
      <c r="H12592" s="107"/>
      <c r="I12592" s="107"/>
    </row>
    <row r="12593" spans="8:9" ht="15" x14ac:dyDescent="0.25">
      <c r="H12593" s="107"/>
      <c r="I12593" s="107"/>
    </row>
    <row r="12594" spans="8:9" ht="15" x14ac:dyDescent="0.25">
      <c r="H12594" s="107"/>
      <c r="I12594" s="107"/>
    </row>
    <row r="12595" spans="8:9" ht="15" x14ac:dyDescent="0.25">
      <c r="H12595" s="107"/>
      <c r="I12595" s="107"/>
    </row>
    <row r="12596" spans="8:9" ht="15" x14ac:dyDescent="0.25">
      <c r="H12596" s="107"/>
      <c r="I12596" s="107"/>
    </row>
    <row r="12597" spans="8:9" ht="15" x14ac:dyDescent="0.25">
      <c r="H12597" s="107"/>
      <c r="I12597" s="107"/>
    </row>
    <row r="12598" spans="8:9" ht="15" x14ac:dyDescent="0.25">
      <c r="H12598" s="107"/>
      <c r="I12598" s="107"/>
    </row>
    <row r="12599" spans="8:9" ht="15" x14ac:dyDescent="0.25">
      <c r="H12599" s="107"/>
      <c r="I12599" s="107"/>
    </row>
    <row r="12600" spans="8:9" ht="15" x14ac:dyDescent="0.25">
      <c r="H12600" s="107"/>
      <c r="I12600" s="107"/>
    </row>
    <row r="12601" spans="8:9" ht="15" x14ac:dyDescent="0.25">
      <c r="H12601" s="107"/>
      <c r="I12601" s="107"/>
    </row>
    <row r="12602" spans="8:9" ht="15" x14ac:dyDescent="0.25">
      <c r="H12602" s="107"/>
      <c r="I12602" s="107"/>
    </row>
    <row r="12603" spans="8:9" ht="15" x14ac:dyDescent="0.25">
      <c r="H12603" s="107"/>
      <c r="I12603" s="107"/>
    </row>
    <row r="12604" spans="8:9" ht="15" x14ac:dyDescent="0.25">
      <c r="H12604" s="107"/>
      <c r="I12604" s="107"/>
    </row>
    <row r="12605" spans="8:9" ht="15" x14ac:dyDescent="0.25">
      <c r="H12605" s="107"/>
      <c r="I12605" s="107"/>
    </row>
    <row r="12606" spans="8:9" ht="15" x14ac:dyDescent="0.25">
      <c r="H12606" s="107"/>
      <c r="I12606" s="107"/>
    </row>
    <row r="12607" spans="8:9" ht="15" x14ac:dyDescent="0.25">
      <c r="H12607" s="107"/>
      <c r="I12607" s="107"/>
    </row>
    <row r="12608" spans="8:9" ht="15" x14ac:dyDescent="0.25">
      <c r="H12608" s="107"/>
      <c r="I12608" s="107"/>
    </row>
    <row r="12609" spans="8:9" ht="15" x14ac:dyDescent="0.25">
      <c r="H12609" s="107"/>
      <c r="I12609" s="107"/>
    </row>
    <row r="12610" spans="8:9" ht="15" x14ac:dyDescent="0.25">
      <c r="H12610" s="107"/>
      <c r="I12610" s="107"/>
    </row>
    <row r="12611" spans="8:9" ht="15" x14ac:dyDescent="0.25">
      <c r="H12611" s="107"/>
      <c r="I12611" s="107"/>
    </row>
    <row r="12612" spans="8:9" ht="15" x14ac:dyDescent="0.25">
      <c r="H12612" s="107"/>
      <c r="I12612" s="107"/>
    </row>
    <row r="12613" spans="8:9" ht="15" x14ac:dyDescent="0.25">
      <c r="H12613" s="107"/>
      <c r="I12613" s="107"/>
    </row>
    <row r="12614" spans="8:9" ht="15" x14ac:dyDescent="0.25">
      <c r="H12614" s="107"/>
      <c r="I12614" s="107"/>
    </row>
    <row r="12615" spans="8:9" ht="15" x14ac:dyDescent="0.25">
      <c r="H12615" s="107"/>
      <c r="I12615" s="107"/>
    </row>
    <row r="12616" spans="8:9" ht="15" x14ac:dyDescent="0.25">
      <c r="H12616" s="107"/>
      <c r="I12616" s="107"/>
    </row>
    <row r="12617" spans="8:9" ht="15" x14ac:dyDescent="0.25">
      <c r="H12617" s="107"/>
      <c r="I12617" s="107"/>
    </row>
    <row r="12618" spans="8:9" ht="15" x14ac:dyDescent="0.25">
      <c r="H12618" s="107"/>
      <c r="I12618" s="107"/>
    </row>
    <row r="12619" spans="8:9" ht="15" x14ac:dyDescent="0.25">
      <c r="H12619" s="107"/>
      <c r="I12619" s="107"/>
    </row>
    <row r="12620" spans="8:9" ht="15" x14ac:dyDescent="0.25">
      <c r="H12620" s="107"/>
      <c r="I12620" s="107"/>
    </row>
    <row r="12621" spans="8:9" ht="15" x14ac:dyDescent="0.25">
      <c r="H12621" s="107"/>
      <c r="I12621" s="107"/>
    </row>
    <row r="12622" spans="8:9" ht="15" x14ac:dyDescent="0.25">
      <c r="H12622" s="107"/>
      <c r="I12622" s="107"/>
    </row>
    <row r="12623" spans="8:9" ht="15" x14ac:dyDescent="0.25">
      <c r="H12623" s="107"/>
      <c r="I12623" s="107"/>
    </row>
    <row r="12624" spans="8:9" ht="15" x14ac:dyDescent="0.25">
      <c r="H12624" s="107"/>
      <c r="I12624" s="107"/>
    </row>
    <row r="12625" spans="8:9" ht="15" x14ac:dyDescent="0.25">
      <c r="H12625" s="107"/>
      <c r="I12625" s="107"/>
    </row>
    <row r="12626" spans="8:9" ht="15" x14ac:dyDescent="0.25">
      <c r="H12626" s="107"/>
      <c r="I12626" s="107"/>
    </row>
    <row r="12627" spans="8:9" ht="15" x14ac:dyDescent="0.25">
      <c r="H12627" s="107"/>
      <c r="I12627" s="107"/>
    </row>
    <row r="12628" spans="8:9" ht="15" x14ac:dyDescent="0.25">
      <c r="H12628" s="107"/>
      <c r="I12628" s="107"/>
    </row>
    <row r="12629" spans="8:9" ht="15" x14ac:dyDescent="0.25">
      <c r="H12629" s="107"/>
      <c r="I12629" s="107"/>
    </row>
    <row r="12630" spans="8:9" ht="15" x14ac:dyDescent="0.25">
      <c r="H12630" s="107"/>
      <c r="I12630" s="107"/>
    </row>
    <row r="12631" spans="8:9" ht="15" x14ac:dyDescent="0.25">
      <c r="H12631" s="107"/>
      <c r="I12631" s="107"/>
    </row>
    <row r="12632" spans="8:9" ht="15" x14ac:dyDescent="0.25">
      <c r="H12632" s="107"/>
      <c r="I12632" s="107"/>
    </row>
    <row r="12633" spans="8:9" ht="15" x14ac:dyDescent="0.25">
      <c r="H12633" s="107"/>
      <c r="I12633" s="107"/>
    </row>
    <row r="12634" spans="8:9" ht="15" x14ac:dyDescent="0.25">
      <c r="H12634" s="107"/>
      <c r="I12634" s="107"/>
    </row>
    <row r="12635" spans="8:9" ht="15" x14ac:dyDescent="0.25">
      <c r="H12635" s="107"/>
      <c r="I12635" s="107"/>
    </row>
    <row r="12636" spans="8:9" ht="15" x14ac:dyDescent="0.25">
      <c r="H12636" s="107"/>
      <c r="I12636" s="107"/>
    </row>
    <row r="12637" spans="8:9" ht="15" x14ac:dyDescent="0.25">
      <c r="H12637" s="107"/>
      <c r="I12637" s="107"/>
    </row>
    <row r="12638" spans="8:9" ht="15" x14ac:dyDescent="0.25">
      <c r="H12638" s="107"/>
      <c r="I12638" s="107"/>
    </row>
    <row r="12639" spans="8:9" ht="15" x14ac:dyDescent="0.25">
      <c r="H12639" s="107"/>
      <c r="I12639" s="107"/>
    </row>
    <row r="12640" spans="8:9" ht="15" x14ac:dyDescent="0.25">
      <c r="H12640" s="107"/>
      <c r="I12640" s="107"/>
    </row>
    <row r="12641" spans="8:9" ht="15" x14ac:dyDescent="0.25">
      <c r="H12641" s="107"/>
      <c r="I12641" s="107"/>
    </row>
    <row r="12642" spans="8:9" ht="15" x14ac:dyDescent="0.25">
      <c r="H12642" s="107"/>
      <c r="I12642" s="107"/>
    </row>
    <row r="12643" spans="8:9" ht="15" x14ac:dyDescent="0.25">
      <c r="H12643" s="107"/>
      <c r="I12643" s="107"/>
    </row>
    <row r="12644" spans="8:9" ht="15" x14ac:dyDescent="0.25">
      <c r="H12644" s="107"/>
      <c r="I12644" s="107"/>
    </row>
    <row r="12645" spans="8:9" ht="15" x14ac:dyDescent="0.25">
      <c r="H12645" s="107"/>
      <c r="I12645" s="107"/>
    </row>
    <row r="12646" spans="8:9" ht="15" x14ac:dyDescent="0.25">
      <c r="H12646" s="107"/>
      <c r="I12646" s="107"/>
    </row>
    <row r="12647" spans="8:9" ht="15" x14ac:dyDescent="0.25">
      <c r="H12647" s="107"/>
      <c r="I12647" s="107"/>
    </row>
    <row r="12648" spans="8:9" ht="15" x14ac:dyDescent="0.25">
      <c r="H12648" s="107"/>
      <c r="I12648" s="107"/>
    </row>
    <row r="12649" spans="8:9" ht="15" x14ac:dyDescent="0.25">
      <c r="H12649" s="107"/>
      <c r="I12649" s="107"/>
    </row>
    <row r="12650" spans="8:9" ht="15" x14ac:dyDescent="0.25">
      <c r="H12650" s="107"/>
      <c r="I12650" s="107"/>
    </row>
    <row r="12651" spans="8:9" ht="15" x14ac:dyDescent="0.25">
      <c r="H12651" s="107"/>
      <c r="I12651" s="107"/>
    </row>
    <row r="12652" spans="8:9" ht="15" x14ac:dyDescent="0.25">
      <c r="H12652" s="107"/>
      <c r="I12652" s="107"/>
    </row>
    <row r="12653" spans="8:9" ht="15" x14ac:dyDescent="0.25">
      <c r="H12653" s="107"/>
      <c r="I12653" s="107"/>
    </row>
    <row r="12654" spans="8:9" ht="15" x14ac:dyDescent="0.25">
      <c r="H12654" s="107"/>
      <c r="I12654" s="107"/>
    </row>
    <row r="12655" spans="8:9" ht="15" x14ac:dyDescent="0.25">
      <c r="H12655" s="107"/>
      <c r="I12655" s="107"/>
    </row>
  </sheetData>
  <sheetProtection sheet="1" objects="1" scenarios="1"/>
  <autoFilter ref="A1:C752" xr:uid="{4EAB1EB5-D852-4710-87D0-2028438AC46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59"/>
  <sheetViews>
    <sheetView workbookViewId="0">
      <selection activeCell="C4" sqref="C4"/>
    </sheetView>
  </sheetViews>
  <sheetFormatPr defaultRowHeight="12.75" x14ac:dyDescent="0.2"/>
  <cols>
    <col min="1" max="1" width="12.5703125" customWidth="1"/>
    <col min="2" max="2" width="14.5703125" style="17" customWidth="1"/>
    <col min="3" max="3" width="14.5703125" bestFit="1" customWidth="1"/>
    <col min="4" max="4" width="11.28515625" customWidth="1"/>
    <col min="5" max="5" width="16.42578125" customWidth="1"/>
    <col min="6" max="6" width="15.28515625" style="117" customWidth="1"/>
    <col min="7" max="7" width="16.28515625" style="117" bestFit="1" customWidth="1"/>
    <col min="8" max="8" width="14.28515625" bestFit="1" customWidth="1"/>
    <col min="9" max="9" width="19.42578125" customWidth="1"/>
    <col min="10" max="10" width="13.28515625" customWidth="1"/>
    <col min="11" max="11" width="44.5703125" style="44" bestFit="1" customWidth="1"/>
  </cols>
  <sheetData>
    <row r="1" spans="1:11" x14ac:dyDescent="0.2">
      <c r="A1" s="208" t="s">
        <v>27</v>
      </c>
      <c r="B1" s="208"/>
      <c r="C1" s="208"/>
      <c r="D1" s="208"/>
      <c r="E1" s="208"/>
      <c r="F1" s="208"/>
      <c r="G1" s="208"/>
      <c r="H1" s="208"/>
      <c r="I1" s="208"/>
      <c r="J1" s="208"/>
      <c r="K1" s="208"/>
    </row>
    <row r="2" spans="1:11" ht="25.5" x14ac:dyDescent="0.2">
      <c r="A2" s="37" t="s">
        <v>28</v>
      </c>
      <c r="B2" s="38" t="s">
        <v>29</v>
      </c>
      <c r="C2" s="37" t="s">
        <v>30</v>
      </c>
      <c r="D2" s="37" t="s">
        <v>31</v>
      </c>
      <c r="E2" s="37" t="s">
        <v>32</v>
      </c>
      <c r="F2" s="128" t="s">
        <v>33</v>
      </c>
      <c r="G2" s="128" t="s">
        <v>34</v>
      </c>
      <c r="H2" s="37" t="s">
        <v>35</v>
      </c>
      <c r="I2" s="37" t="s">
        <v>36</v>
      </c>
      <c r="J2" s="187"/>
      <c r="K2" s="39"/>
    </row>
    <row r="3" spans="1:11" s="43" customFormat="1" x14ac:dyDescent="0.2">
      <c r="A3" s="42">
        <v>1000</v>
      </c>
      <c r="B3" s="40"/>
      <c r="C3" s="41" t="s">
        <v>24972</v>
      </c>
      <c r="D3" s="42">
        <v>13</v>
      </c>
      <c r="E3" s="41" t="s">
        <v>26</v>
      </c>
      <c r="F3" s="129" t="s">
        <v>37</v>
      </c>
      <c r="G3" s="120"/>
      <c r="H3" s="41" t="s">
        <v>50</v>
      </c>
      <c r="I3" s="150" t="str">
        <f>'Sundry Creditor'!N3&amp;" "&amp;H3</f>
        <v xml:space="preserve"> Sundry Creditor</v>
      </c>
      <c r="J3" s="188"/>
      <c r="K3" s="39"/>
    </row>
    <row r="4" spans="1:11" ht="38.1" customHeight="1" x14ac:dyDescent="0.2"/>
    <row r="5" spans="1:11" ht="28.5" customHeight="1" x14ac:dyDescent="0.2">
      <c r="A5" s="45" t="s">
        <v>12</v>
      </c>
      <c r="B5" s="46" t="s">
        <v>11</v>
      </c>
      <c r="C5" s="45" t="s">
        <v>38</v>
      </c>
      <c r="D5" s="45" t="s">
        <v>39</v>
      </c>
      <c r="E5" s="45" t="s">
        <v>40</v>
      </c>
      <c r="F5" s="121" t="s">
        <v>41</v>
      </c>
      <c r="G5" s="121" t="s">
        <v>42</v>
      </c>
      <c r="H5" s="45" t="s">
        <v>43</v>
      </c>
      <c r="I5" s="45" t="s">
        <v>28</v>
      </c>
      <c r="J5" s="47" t="s">
        <v>44</v>
      </c>
      <c r="K5" s="47" t="s">
        <v>45</v>
      </c>
    </row>
    <row r="6" spans="1:11" s="62" customFormat="1" x14ac:dyDescent="0.2">
      <c r="A6" s="62">
        <v>94504</v>
      </c>
      <c r="B6" s="63"/>
      <c r="C6" s="62">
        <f>IF('Sundry Creditor'!C9="","",'Sundry Creditor'!C9)</f>
        <v>105283</v>
      </c>
      <c r="D6" s="62" t="str">
        <f>IF('Sundry Creditor'!D9="","",'Sundry Creditor'!D9)</f>
        <v/>
      </c>
      <c r="E6" s="62" t="str">
        <f>IF('Sundry Creditor'!F9="","",'Sundry Creditor'!E9)</f>
        <v/>
      </c>
      <c r="F6" s="130" t="str">
        <f>IF('Sundry Creditor'!I9&lt;0,-'Sundry Creditor'!I9,"")</f>
        <v/>
      </c>
      <c r="G6" s="130">
        <f>IF('Sundry Creditor'!I9&lt;0,"",'Sundry Creditor'!I9)</f>
        <v>0</v>
      </c>
      <c r="H6" s="62" t="str">
        <f t="shared" ref="H6:H18" si="0">IF(A6="","","VN")</f>
        <v>VN</v>
      </c>
      <c r="I6" s="62">
        <f t="shared" ref="I6:I25" si="1">IF(A6="","",1000)</f>
        <v>1000</v>
      </c>
      <c r="K6" s="48" t="str">
        <f t="shared" ref="K6:K9" si="2">IF(A6="","","Sundry Creditor")</f>
        <v>Sundry Creditor</v>
      </c>
    </row>
    <row r="7" spans="1:11" s="62" customFormat="1" x14ac:dyDescent="0.2">
      <c r="A7" s="62">
        <v>94505</v>
      </c>
      <c r="B7" s="63"/>
      <c r="C7" s="62">
        <f>IF('Sundry Creditor'!C10="","",'Sundry Creditor'!C10)</f>
        <v>105283</v>
      </c>
      <c r="D7" s="62" t="str">
        <f>IF('Sundry Creditor'!D10="","",'Sundry Creditor'!D10)</f>
        <v/>
      </c>
      <c r="E7" s="62" t="str">
        <f>IF('Sundry Creditor'!F10="","",'Sundry Creditor'!E10)</f>
        <v/>
      </c>
      <c r="F7" s="130" t="str">
        <f>IF('Sundry Creditor'!I10&lt;0,-'Sundry Creditor'!I10,"")</f>
        <v/>
      </c>
      <c r="G7" s="130">
        <f>IF('Sundry Creditor'!I10&lt;0,"",'Sundry Creditor'!I10)</f>
        <v>0</v>
      </c>
      <c r="H7" s="62" t="str">
        <f t="shared" si="0"/>
        <v>VN</v>
      </c>
      <c r="I7" s="62">
        <f t="shared" si="1"/>
        <v>1000</v>
      </c>
      <c r="K7" s="48" t="str">
        <f t="shared" si="2"/>
        <v>Sundry Creditor</v>
      </c>
    </row>
    <row r="8" spans="1:11" s="62" customFormat="1" x14ac:dyDescent="0.2">
      <c r="A8" s="62">
        <v>94506</v>
      </c>
      <c r="B8" s="63"/>
      <c r="C8" s="62">
        <f>IF('Sundry Creditor'!C11="","",'Sundry Creditor'!C11)</f>
        <v>105283</v>
      </c>
      <c r="D8" s="62" t="str">
        <f>IF('Sundry Creditor'!D11="","",'Sundry Creditor'!D11)</f>
        <v/>
      </c>
      <c r="E8" s="62" t="str">
        <f>IF('Sundry Creditor'!F11="","",'Sundry Creditor'!E11)</f>
        <v/>
      </c>
      <c r="F8" s="130" t="str">
        <f>IF('Sundry Creditor'!I11&lt;0,-'Sundry Creditor'!I11,"")</f>
        <v/>
      </c>
      <c r="G8" s="130">
        <f>IF('Sundry Creditor'!I11&lt;0,"",'Sundry Creditor'!I11)</f>
        <v>0</v>
      </c>
      <c r="H8" s="62" t="str">
        <f t="shared" si="0"/>
        <v>VN</v>
      </c>
      <c r="I8" s="62">
        <f t="shared" si="1"/>
        <v>1000</v>
      </c>
      <c r="K8" s="48" t="str">
        <f t="shared" si="2"/>
        <v>Sundry Creditor</v>
      </c>
    </row>
    <row r="9" spans="1:11" s="62" customFormat="1" x14ac:dyDescent="0.2">
      <c r="A9" s="62">
        <v>94507</v>
      </c>
      <c r="B9" s="63"/>
      <c r="C9" s="62">
        <f>IF('Sundry Creditor'!C12="","",'Sundry Creditor'!C12)</f>
        <v>105283</v>
      </c>
      <c r="D9" s="62" t="str">
        <f>IF('Sundry Creditor'!D12="","",'Sundry Creditor'!D12)</f>
        <v/>
      </c>
      <c r="E9" s="62" t="str">
        <f>IF('Sundry Creditor'!F12="","",'Sundry Creditor'!E12)</f>
        <v/>
      </c>
      <c r="F9" s="130" t="str">
        <f>IF('Sundry Creditor'!I12&lt;0,-'Sundry Creditor'!I12,"")</f>
        <v/>
      </c>
      <c r="G9" s="130">
        <f>IF('Sundry Creditor'!I12&lt;0,"",'Sundry Creditor'!I12)</f>
        <v>0</v>
      </c>
      <c r="H9" s="62" t="str">
        <f t="shared" si="0"/>
        <v>VN</v>
      </c>
      <c r="I9" s="62">
        <f t="shared" si="1"/>
        <v>1000</v>
      </c>
      <c r="K9" s="48" t="str">
        <f t="shared" si="2"/>
        <v>Sundry Creditor</v>
      </c>
    </row>
    <row r="10" spans="1:11" s="62" customFormat="1" x14ac:dyDescent="0.2">
      <c r="A10" s="62">
        <v>94511</v>
      </c>
      <c r="B10" s="63"/>
      <c r="C10" s="62">
        <f>IF('Sundry Creditor'!C13="","",'Sundry Creditor'!C13)</f>
        <v>105283</v>
      </c>
      <c r="D10" s="62" t="str">
        <f>IF('Sundry Creditor'!D13="","",'Sundry Creditor'!D13)</f>
        <v/>
      </c>
      <c r="E10" s="62" t="str">
        <f>IF('Sundry Creditor'!F13="","",'Sundry Creditor'!E13)</f>
        <v/>
      </c>
      <c r="F10" s="130" t="str">
        <f>IF('Sundry Creditor'!I13&lt;0,-'Sundry Creditor'!I13,"")</f>
        <v/>
      </c>
      <c r="G10" s="130">
        <f>IF('Sundry Creditor'!I13&lt;0,"",'Sundry Creditor'!I13)</f>
        <v>0</v>
      </c>
      <c r="H10" s="62" t="str">
        <f t="shared" si="0"/>
        <v>VN</v>
      </c>
      <c r="I10" s="62">
        <f t="shared" si="1"/>
        <v>1000</v>
      </c>
      <c r="K10" s="48" t="str">
        <f>IF(A10="","","Sundry Creditor")</f>
        <v>Sundry Creditor</v>
      </c>
    </row>
    <row r="11" spans="1:11" s="62" customFormat="1" x14ac:dyDescent="0.2">
      <c r="A11" s="62">
        <v>94509</v>
      </c>
      <c r="B11" s="63"/>
      <c r="C11" s="62">
        <f>IF('Sundry Creditor'!C14="","",'Sundry Creditor'!C14)</f>
        <v>105283</v>
      </c>
      <c r="D11" s="62" t="str">
        <f>IF('Sundry Creditor'!D14="","",'Sundry Creditor'!D14)</f>
        <v/>
      </c>
      <c r="E11" s="62" t="str">
        <f>IF('Sundry Creditor'!F14="","",'Sundry Creditor'!E14)</f>
        <v/>
      </c>
      <c r="F11" s="130" t="str">
        <f>IF('Sundry Creditor'!I14&lt;0,-'Sundry Creditor'!I14,"")</f>
        <v/>
      </c>
      <c r="G11" s="130">
        <f>IF('Sundry Creditor'!I14&lt;0,"",'Sundry Creditor'!I14)</f>
        <v>0</v>
      </c>
      <c r="H11" s="62" t="str">
        <f t="shared" si="0"/>
        <v>VN</v>
      </c>
      <c r="I11" s="62">
        <f t="shared" si="1"/>
        <v>1000</v>
      </c>
      <c r="K11" s="48" t="str">
        <f t="shared" ref="K11:K14" si="3">IF(A11="","","Sundry Creditor")</f>
        <v>Sundry Creditor</v>
      </c>
    </row>
    <row r="12" spans="1:11" s="62" customFormat="1" x14ac:dyDescent="0.2">
      <c r="A12" s="62">
        <v>94509</v>
      </c>
      <c r="B12" s="63"/>
      <c r="C12" s="62">
        <f>IF('Sundry Creditor'!C16="","",'Sundry Creditor'!C16)</f>
        <v>105283</v>
      </c>
      <c r="D12" s="62" t="str">
        <f>IF('Sundry Creditor'!D16="","",'Sundry Creditor'!D16)</f>
        <v/>
      </c>
      <c r="E12" s="62" t="str">
        <f>IF('Sundry Creditor'!F16="","",'Sundry Creditor'!E16)</f>
        <v/>
      </c>
      <c r="F12" s="130" t="str">
        <f>IF('Sundry Creditor'!I15&lt;0,-'Sundry Creditor'!I15,"")</f>
        <v/>
      </c>
      <c r="G12" s="130">
        <f>IF('Sundry Creditor'!I15&lt;0,"",'Sundry Creditor'!I15)</f>
        <v>0</v>
      </c>
      <c r="H12" s="62" t="str">
        <f t="shared" si="0"/>
        <v>VN</v>
      </c>
      <c r="I12" s="62">
        <f t="shared" si="1"/>
        <v>1000</v>
      </c>
      <c r="K12" s="48" t="str">
        <f t="shared" si="3"/>
        <v>Sundry Creditor</v>
      </c>
    </row>
    <row r="13" spans="1:11" s="62" customFormat="1" x14ac:dyDescent="0.2">
      <c r="A13" s="62">
        <v>94509</v>
      </c>
      <c r="B13" s="63"/>
      <c r="C13" s="62">
        <f>IF('Sundry Creditor'!C17="","",'Sundry Creditor'!C17)</f>
        <v>105283</v>
      </c>
      <c r="F13" s="130" t="str">
        <f>IF('Sundry Creditor'!I16&lt;0,-'Sundry Creditor'!I16,"")</f>
        <v/>
      </c>
      <c r="G13" s="130">
        <f>IF('Sundry Creditor'!I16&lt;0,"",'Sundry Creditor'!I16)</f>
        <v>0</v>
      </c>
      <c r="H13" s="62" t="str">
        <f t="shared" si="0"/>
        <v>VN</v>
      </c>
      <c r="I13" s="62">
        <f t="shared" si="1"/>
        <v>1000</v>
      </c>
      <c r="K13" s="48" t="str">
        <f t="shared" si="3"/>
        <v>Sundry Creditor</v>
      </c>
    </row>
    <row r="14" spans="1:11" s="62" customFormat="1" x14ac:dyDescent="0.2">
      <c r="A14" s="62">
        <v>94509</v>
      </c>
      <c r="B14" s="63"/>
      <c r="C14" s="62">
        <f>IF('Sundry Creditor'!C17="","",'Sundry Creditor'!C17)</f>
        <v>105283</v>
      </c>
      <c r="D14" s="62" t="str">
        <f>IF('Sundry Creditor'!D17="","",'Sundry Creditor'!D17)</f>
        <v/>
      </c>
      <c r="E14" s="62" t="str">
        <f>IF('Sundry Creditor'!F17="","",'Sundry Creditor'!E17)</f>
        <v/>
      </c>
      <c r="F14" s="130" t="str">
        <f>IF('Sundry Creditor'!I17&lt;0,-'Sundry Creditor'!I17,"")</f>
        <v/>
      </c>
      <c r="G14" s="130">
        <f>IF('Sundry Creditor'!I17&lt;0,"",'Sundry Creditor'!I17)</f>
        <v>0</v>
      </c>
      <c r="H14" s="62" t="str">
        <f t="shared" si="0"/>
        <v>VN</v>
      </c>
      <c r="I14" s="62">
        <f t="shared" si="1"/>
        <v>1000</v>
      </c>
      <c r="K14" s="48" t="str">
        <f t="shared" si="3"/>
        <v>Sundry Creditor</v>
      </c>
    </row>
    <row r="15" spans="1:11" s="62" customFormat="1" x14ac:dyDescent="0.2">
      <c r="A15" s="62">
        <v>94520</v>
      </c>
      <c r="B15" s="63"/>
      <c r="C15" s="62">
        <f>IF('Sundry Creditor'!C18="","",'Sundry Creditor'!C18)</f>
        <v>105283</v>
      </c>
      <c r="D15" s="62" t="str">
        <f>IF('Sundry Creditor'!D18="","",'Sundry Creditor'!D18)</f>
        <v/>
      </c>
      <c r="E15" s="62" t="str">
        <f>IF('Sundry Creditor'!F18="","",'Sundry Creditor'!E18)</f>
        <v/>
      </c>
      <c r="F15" s="130" t="str">
        <f>IF('Sundry Creditor'!I18&lt;0,-'Sundry Creditor'!I18,"")</f>
        <v/>
      </c>
      <c r="G15" s="130">
        <f>IF('Sundry Creditor'!I18&lt;0,"",'Sundry Creditor'!I18)</f>
        <v>0</v>
      </c>
      <c r="H15" s="62" t="str">
        <f t="shared" si="0"/>
        <v>VN</v>
      </c>
      <c r="I15" s="62">
        <f t="shared" si="1"/>
        <v>1000</v>
      </c>
      <c r="K15" s="48" t="str">
        <f>IF(A15="","","Income Received In Advance")</f>
        <v>Income Received In Advance</v>
      </c>
    </row>
    <row r="16" spans="1:11" s="62" customFormat="1" x14ac:dyDescent="0.2">
      <c r="A16" s="62">
        <v>94510</v>
      </c>
      <c r="B16" s="63"/>
      <c r="C16" s="62">
        <f>IF('Sundry Creditor'!C19="","",'Sundry Creditor'!C19)</f>
        <v>105283</v>
      </c>
      <c r="D16" s="62" t="str">
        <f>IF('Sundry Creditor'!D19="","",'Sundry Creditor'!D19)</f>
        <v/>
      </c>
      <c r="E16" s="62" t="str">
        <f>IF('Sundry Creditor'!F19="","",'Sundry Creditor'!E19)</f>
        <v/>
      </c>
      <c r="F16" s="130" t="str">
        <f>IF('Sundry Creditor'!I19&lt;0,-'Sundry Creditor'!I19,"")</f>
        <v/>
      </c>
      <c r="G16" s="130">
        <f>IF('Sundry Creditor'!I19&lt;0,"",'Sundry Creditor'!I19)</f>
        <v>0</v>
      </c>
      <c r="H16" s="62" t="str">
        <f t="shared" si="0"/>
        <v>VN</v>
      </c>
      <c r="I16" s="62">
        <f t="shared" si="1"/>
        <v>1000</v>
      </c>
      <c r="K16" s="48" t="s">
        <v>24806</v>
      </c>
    </row>
    <row r="17" spans="1:11" s="118" customFormat="1" x14ac:dyDescent="0.2">
      <c r="A17" s="118">
        <v>94513</v>
      </c>
      <c r="B17" s="148"/>
      <c r="C17" s="118">
        <f>IF('Sundry Creditor'!C20="","",'Sundry Creditor'!C20)</f>
        <v>105283</v>
      </c>
      <c r="D17" s="118" t="str">
        <f>IF('Sundry Creditor'!D20="","",'Sundry Creditor'!D20)</f>
        <v/>
      </c>
      <c r="E17" s="118" t="str">
        <f>IF('Sundry Creditor'!F20="","",'Sundry Creditor'!E20)</f>
        <v/>
      </c>
      <c r="F17" s="131" t="str">
        <f>IF('Sundry Creditor'!I20&lt;0,-'Sundry Creditor'!I20,"")</f>
        <v/>
      </c>
      <c r="G17" s="131">
        <f>IF('Sundry Creditor'!I20&lt;0,"",'Sundry Creditor'!I20)</f>
        <v>0</v>
      </c>
      <c r="H17" s="118" t="str">
        <f t="shared" si="0"/>
        <v>VN</v>
      </c>
      <c r="I17" s="118">
        <f t="shared" si="1"/>
        <v>1000</v>
      </c>
      <c r="K17" s="119" t="s">
        <v>24807</v>
      </c>
    </row>
    <row r="18" spans="1:11" s="62" customFormat="1" x14ac:dyDescent="0.2">
      <c r="A18" s="63" t="str">
        <f>IF('Sundry Creditor'!G24="","",'Sundry Creditor'!G24)</f>
        <v/>
      </c>
      <c r="B18" s="63" t="str">
        <f>IF('Sundry Creditor'!C24="","",IF('Sundry Creditor'!G24&lt;70000,'Sundry Creditor'!C24,""))</f>
        <v/>
      </c>
      <c r="C18" s="62" t="str">
        <f>IF('Sundry Creditor'!C24="","",IF('Sundry Creditor'!G24&gt;69999,'Sundry Creditor'!C24,""))</f>
        <v/>
      </c>
      <c r="D18" s="62" t="str">
        <f>IF('Sundry Creditor'!D24="","",'Sundry Creditor'!D24)</f>
        <v/>
      </c>
      <c r="E18" s="62" t="str">
        <f>IF('Sundry Creditor'!F24="","",'Sundry Creditor'!F24)</f>
        <v/>
      </c>
      <c r="F18" s="130" t="str">
        <f>IF('Sundry Creditor'!I24="","",IF('Sundry Creditor'!J24="D",'Sundry Creditor'!I24,""))</f>
        <v/>
      </c>
      <c r="G18" s="130" t="str">
        <f>IF('Sundry Creditor'!I24="","",IF('Sundry Creditor'!J24="C",'Sundry Creditor'!I24,""))</f>
        <v/>
      </c>
      <c r="H18" s="62" t="str">
        <f t="shared" si="0"/>
        <v/>
      </c>
      <c r="I18" s="62" t="str">
        <f t="shared" si="1"/>
        <v/>
      </c>
      <c r="K18" s="48" t="str">
        <f>IF('Sundry Creditor'!K24="", "",CONCATENATE('Sundry Creditor'!K24," ",'Sundry Creditor'!O24))</f>
        <v/>
      </c>
    </row>
    <row r="19" spans="1:11" s="62" customFormat="1" x14ac:dyDescent="0.2">
      <c r="A19" s="63" t="str">
        <f>IF('Sundry Creditor'!G25="","",'Sundry Creditor'!G25)</f>
        <v/>
      </c>
      <c r="B19" s="63" t="str">
        <f>IF('Sundry Creditor'!C25="","",IF('Sundry Creditor'!G25&lt;70000,'Sundry Creditor'!C25,""))</f>
        <v/>
      </c>
      <c r="C19" s="62" t="str">
        <f>IF('Sundry Creditor'!C25="","",IF('Sundry Creditor'!G25&gt;69999,'Sundry Creditor'!C25,""))</f>
        <v/>
      </c>
      <c r="D19" s="62" t="str">
        <f>IF('Sundry Creditor'!D25="","",'Sundry Creditor'!D25)</f>
        <v/>
      </c>
      <c r="E19" s="62" t="str">
        <f>IF('Sundry Creditor'!F25="","",'Sundry Creditor'!F25)</f>
        <v/>
      </c>
      <c r="F19" s="130" t="str">
        <f>IF('Sundry Creditor'!I25="","",IF('Sundry Creditor'!J25="D",'Sundry Creditor'!I25,""))</f>
        <v/>
      </c>
      <c r="G19" s="130" t="str">
        <f>IF('Sundry Creditor'!I25="","",IF('Sundry Creditor'!J25="C",'Sundry Creditor'!I25,""))</f>
        <v/>
      </c>
      <c r="H19" s="62" t="str">
        <f t="shared" ref="H19" si="4">IF(A19="","",IF(OR(A19=96030,A19=96040),"AN",IF(A19=80061,"VN",IF(LEFT(A19,1)="7","AN",IF(LEFT(A19,1)="8","AN","VN")))))</f>
        <v/>
      </c>
      <c r="I19" s="62" t="str">
        <f t="shared" si="1"/>
        <v/>
      </c>
      <c r="K19" s="48" t="str">
        <f>IF('Sundry Creditor'!K25="", "",CONCATENATE('Sundry Creditor'!K25," ",'Sundry Creditor'!O25))</f>
        <v/>
      </c>
    </row>
    <row r="20" spans="1:11" s="62" customFormat="1" x14ac:dyDescent="0.2">
      <c r="A20" s="63" t="str">
        <f>IF('Sundry Creditor'!G26="","",'Sundry Creditor'!G26)</f>
        <v/>
      </c>
      <c r="B20" s="63" t="str">
        <f>IF('Sundry Creditor'!C26="","",IF('Sundry Creditor'!G26&lt;70000,'Sundry Creditor'!C26,""))</f>
        <v/>
      </c>
      <c r="C20" s="62" t="str">
        <f>IF('Sundry Creditor'!C26="","",IF('Sundry Creditor'!G26&gt;69999,'Sundry Creditor'!C26,""))</f>
        <v/>
      </c>
      <c r="D20" s="62" t="str">
        <f>IF('Sundry Creditor'!D26="","",'Sundry Creditor'!D26)</f>
        <v/>
      </c>
      <c r="E20" s="62" t="str">
        <f>IF('Sundry Creditor'!F26="","",'Sundry Creditor'!F26)</f>
        <v/>
      </c>
      <c r="F20" s="130" t="str">
        <f>IF('Sundry Creditor'!I26="","",IF('Sundry Creditor'!J26="D",'Sundry Creditor'!I26,""))</f>
        <v/>
      </c>
      <c r="G20" s="130" t="str">
        <f>IF('Sundry Creditor'!I26="","",IF('Sundry Creditor'!J26="C",'Sundry Creditor'!I26,""))</f>
        <v/>
      </c>
      <c r="H20" s="62" t="str">
        <f t="shared" ref="H20:H83" si="5">IF(A20="","",IF(OR(A20=96030,A20=96040),"AN",IF(A20=80061,"VN",IF(LEFT(A20,1)="7","AN",IF(LEFT(A20,1)="8","AN","VN")))))</f>
        <v/>
      </c>
      <c r="I20" s="62" t="str">
        <f t="shared" si="1"/>
        <v/>
      </c>
      <c r="K20" s="48" t="str">
        <f>IF('Sundry Creditor'!K26="", "",CONCATENATE('Sundry Creditor'!K26," ",'Sundry Creditor'!O26))</f>
        <v/>
      </c>
    </row>
    <row r="21" spans="1:11" s="62" customFormat="1" x14ac:dyDescent="0.2">
      <c r="A21" s="63" t="str">
        <f>IF('Sundry Creditor'!G27="","",'Sundry Creditor'!G27)</f>
        <v/>
      </c>
      <c r="B21" s="63" t="str">
        <f>IF('Sundry Creditor'!C27="","",IF('Sundry Creditor'!G27&lt;70000,'Sundry Creditor'!C27,""))</f>
        <v/>
      </c>
      <c r="C21" s="62" t="str">
        <f>IF('Sundry Creditor'!C27="","",IF('Sundry Creditor'!G27&gt;69999,'Sundry Creditor'!C27,""))</f>
        <v/>
      </c>
      <c r="D21" s="62" t="str">
        <f>IF('Sundry Creditor'!D27="","",'Sundry Creditor'!D27)</f>
        <v/>
      </c>
      <c r="E21" s="62" t="str">
        <f>IF('Sundry Creditor'!F27="","",'Sundry Creditor'!F27)</f>
        <v/>
      </c>
      <c r="F21" s="130" t="str">
        <f>IF('Sundry Creditor'!I27="","",IF('Sundry Creditor'!J27="D",'Sundry Creditor'!I27,""))</f>
        <v/>
      </c>
      <c r="G21" s="130" t="str">
        <f>IF('Sundry Creditor'!I27="","",IF('Sundry Creditor'!J27="C",'Sundry Creditor'!I27,""))</f>
        <v/>
      </c>
      <c r="H21" s="62" t="str">
        <f t="shared" si="5"/>
        <v/>
      </c>
      <c r="I21" s="62" t="str">
        <f t="shared" si="1"/>
        <v/>
      </c>
      <c r="K21" s="48" t="str">
        <f>IF('Sundry Creditor'!K27="", "",CONCATENATE('Sundry Creditor'!K27," ",'Sundry Creditor'!O27))</f>
        <v/>
      </c>
    </row>
    <row r="22" spans="1:11" s="62" customFormat="1" x14ac:dyDescent="0.2">
      <c r="A22" s="63" t="str">
        <f>IF('Sundry Creditor'!G28="","",'Sundry Creditor'!G28)</f>
        <v/>
      </c>
      <c r="B22" s="63" t="str">
        <f>IF('Sundry Creditor'!C28="","",IF('Sundry Creditor'!G28&lt;70000,'Sundry Creditor'!C28,""))</f>
        <v/>
      </c>
      <c r="C22" s="62" t="str">
        <f>IF('Sundry Creditor'!C28="","",IF('Sundry Creditor'!G28&gt;69999,'Sundry Creditor'!C28,""))</f>
        <v/>
      </c>
      <c r="D22" s="62" t="str">
        <f>IF('Sundry Creditor'!D28="","",'Sundry Creditor'!D28)</f>
        <v/>
      </c>
      <c r="E22" s="62" t="str">
        <f>IF('Sundry Creditor'!F28="","",'Sundry Creditor'!F28)</f>
        <v/>
      </c>
      <c r="F22" s="130" t="str">
        <f>IF('Sundry Creditor'!I28="","",IF('Sundry Creditor'!J28="D",'Sundry Creditor'!I28,""))</f>
        <v/>
      </c>
      <c r="G22" s="130" t="str">
        <f>IF('Sundry Creditor'!I28="","",IF('Sundry Creditor'!J28="C",'Sundry Creditor'!I28,""))</f>
        <v/>
      </c>
      <c r="H22" s="62" t="str">
        <f t="shared" si="5"/>
        <v/>
      </c>
      <c r="I22" s="62" t="str">
        <f t="shared" si="1"/>
        <v/>
      </c>
      <c r="K22" s="48" t="str">
        <f>IF('Sundry Creditor'!K28="", "",CONCATENATE('Sundry Creditor'!K28," ",'Sundry Creditor'!O28))</f>
        <v/>
      </c>
    </row>
    <row r="23" spans="1:11" s="62" customFormat="1" x14ac:dyDescent="0.2">
      <c r="A23" s="63" t="str">
        <f>IF('Sundry Creditor'!G29="","",'Sundry Creditor'!G29)</f>
        <v/>
      </c>
      <c r="B23" s="63" t="str">
        <f>IF('Sundry Creditor'!C29="","",IF('Sundry Creditor'!G29&lt;70000,'Sundry Creditor'!C29,""))</f>
        <v/>
      </c>
      <c r="C23" s="62" t="str">
        <f>IF('Sundry Creditor'!C29="","",IF('Sundry Creditor'!G29&gt;69999,'Sundry Creditor'!C29,""))</f>
        <v/>
      </c>
      <c r="D23" s="62" t="str">
        <f>IF('Sundry Creditor'!D29="","",'Sundry Creditor'!D29)</f>
        <v/>
      </c>
      <c r="E23" s="62" t="str">
        <f>IF('Sundry Creditor'!F29="","",'Sundry Creditor'!F29)</f>
        <v/>
      </c>
      <c r="F23" s="130" t="str">
        <f>IF('Sundry Creditor'!I29="","",IF('Sundry Creditor'!J29="D",'Sundry Creditor'!I29,""))</f>
        <v/>
      </c>
      <c r="G23" s="130" t="str">
        <f>IF('Sundry Creditor'!I29="","",IF('Sundry Creditor'!J29="C",'Sundry Creditor'!I29,""))</f>
        <v/>
      </c>
      <c r="H23" s="62" t="str">
        <f t="shared" si="5"/>
        <v/>
      </c>
      <c r="I23" s="62" t="str">
        <f t="shared" si="1"/>
        <v/>
      </c>
      <c r="K23" s="48" t="str">
        <f>IF('Sundry Creditor'!K29="", "",CONCATENATE('Sundry Creditor'!K29," ",'Sundry Creditor'!O29))</f>
        <v/>
      </c>
    </row>
    <row r="24" spans="1:11" s="62" customFormat="1" x14ac:dyDescent="0.2">
      <c r="A24" s="63" t="str">
        <f>IF('Sundry Creditor'!G30="","",'Sundry Creditor'!G30)</f>
        <v/>
      </c>
      <c r="B24" s="63" t="str">
        <f>IF('Sundry Creditor'!C30="","",IF('Sundry Creditor'!G30&lt;70000,'Sundry Creditor'!C30,""))</f>
        <v/>
      </c>
      <c r="C24" s="62" t="str">
        <f>IF('Sundry Creditor'!C30="","",IF('Sundry Creditor'!G30&gt;69999,'Sundry Creditor'!C30,""))</f>
        <v/>
      </c>
      <c r="D24" s="62" t="str">
        <f>IF('Sundry Creditor'!D30="","",'Sundry Creditor'!D30)</f>
        <v/>
      </c>
      <c r="E24" s="62" t="str">
        <f>IF('Sundry Creditor'!F30="","",'Sundry Creditor'!F30)</f>
        <v/>
      </c>
      <c r="F24" s="130" t="str">
        <f>IF('Sundry Creditor'!I30="","",IF('Sundry Creditor'!J30="D",'Sundry Creditor'!I30,""))</f>
        <v/>
      </c>
      <c r="G24" s="130" t="str">
        <f>IF('Sundry Creditor'!I30="","",IF('Sundry Creditor'!J30="C",'Sundry Creditor'!I30,""))</f>
        <v/>
      </c>
      <c r="H24" s="62" t="str">
        <f t="shared" si="5"/>
        <v/>
      </c>
      <c r="I24" s="62" t="str">
        <f t="shared" si="1"/>
        <v/>
      </c>
      <c r="K24" s="48" t="str">
        <f>IF('Sundry Creditor'!K30="", "",CONCATENATE('Sundry Creditor'!K30," ",'Sundry Creditor'!O30))</f>
        <v/>
      </c>
    </row>
    <row r="25" spans="1:11" s="62" customFormat="1" x14ac:dyDescent="0.2">
      <c r="A25" s="63" t="str">
        <f>IF('Sundry Creditor'!G31="","",'Sundry Creditor'!G31)</f>
        <v/>
      </c>
      <c r="B25" s="63" t="str">
        <f>IF('Sundry Creditor'!C31="","",IF('Sundry Creditor'!G31&lt;70000,'Sundry Creditor'!C31,""))</f>
        <v/>
      </c>
      <c r="C25" s="62" t="str">
        <f>IF('Sundry Creditor'!C31="","",IF('Sundry Creditor'!G31&gt;69999,'Sundry Creditor'!C31,""))</f>
        <v/>
      </c>
      <c r="D25" s="62" t="str">
        <f>IF('Sundry Creditor'!D31="","",'Sundry Creditor'!D31)</f>
        <v/>
      </c>
      <c r="E25" s="62" t="str">
        <f>IF('Sundry Creditor'!F31="","",'Sundry Creditor'!F31)</f>
        <v/>
      </c>
      <c r="F25" s="130" t="str">
        <f>IF('Sundry Creditor'!I31="","",IF('Sundry Creditor'!J31="D",'Sundry Creditor'!I31,""))</f>
        <v/>
      </c>
      <c r="G25" s="130" t="str">
        <f>IF('Sundry Creditor'!I31="","",IF('Sundry Creditor'!J31="C",'Sundry Creditor'!I31,""))</f>
        <v/>
      </c>
      <c r="H25" s="62" t="str">
        <f t="shared" si="5"/>
        <v/>
      </c>
      <c r="I25" s="62" t="str">
        <f t="shared" si="1"/>
        <v/>
      </c>
      <c r="K25" s="48" t="str">
        <f>IF('Sundry Creditor'!K31="", "",CONCATENATE('Sundry Creditor'!K31," ",'Sundry Creditor'!O31))</f>
        <v/>
      </c>
    </row>
    <row r="26" spans="1:11" s="62" customFormat="1" x14ac:dyDescent="0.2">
      <c r="A26" s="63" t="str">
        <f>IF('Sundry Creditor'!G32="","",'Sundry Creditor'!G32)</f>
        <v/>
      </c>
      <c r="B26" s="63" t="str">
        <f>IF('Sundry Creditor'!C32="","",IF('Sundry Creditor'!G32&lt;70000,'Sundry Creditor'!C32,""))</f>
        <v/>
      </c>
      <c r="C26" s="62" t="str">
        <f>IF('Sundry Creditor'!C32="","",IF('Sundry Creditor'!G32&gt;69999,'Sundry Creditor'!C32,""))</f>
        <v/>
      </c>
      <c r="D26" s="62" t="str">
        <f>IF('Sundry Creditor'!D32="","",'Sundry Creditor'!D32)</f>
        <v/>
      </c>
      <c r="E26" s="62" t="str">
        <f>IF('Sundry Creditor'!F32="","",'Sundry Creditor'!F32)</f>
        <v/>
      </c>
      <c r="F26" s="130" t="str">
        <f>IF('Sundry Creditor'!I32="","",IF('Sundry Creditor'!J32="D",'Sundry Creditor'!I32,""))</f>
        <v/>
      </c>
      <c r="G26" s="130" t="str">
        <f>IF('Sundry Creditor'!I32="","",IF('Sundry Creditor'!J32="C",'Sundry Creditor'!I32,""))</f>
        <v/>
      </c>
      <c r="H26" s="62" t="str">
        <f t="shared" si="5"/>
        <v/>
      </c>
      <c r="I26" s="62" t="str">
        <f t="shared" ref="I26:I89" si="6">IF(A26="","",1000)</f>
        <v/>
      </c>
      <c r="K26" s="48" t="str">
        <f>IF('Sundry Creditor'!K32="", "",CONCATENATE('Sundry Creditor'!K32," ",'Sundry Creditor'!O32))</f>
        <v/>
      </c>
    </row>
    <row r="27" spans="1:11" s="62" customFormat="1" x14ac:dyDescent="0.2">
      <c r="A27" s="63" t="str">
        <f>IF('Sundry Creditor'!G33="","",'Sundry Creditor'!G33)</f>
        <v/>
      </c>
      <c r="B27" s="63" t="str">
        <f>IF('Sundry Creditor'!C33="","",IF('Sundry Creditor'!G33&lt;70000,'Sundry Creditor'!C33,""))</f>
        <v/>
      </c>
      <c r="C27" s="62" t="str">
        <f>IF('Sundry Creditor'!C33="","",IF('Sundry Creditor'!G33&gt;69999,'Sundry Creditor'!C33,""))</f>
        <v/>
      </c>
      <c r="D27" s="62" t="str">
        <f>IF('Sundry Creditor'!D33="","",'Sundry Creditor'!D33)</f>
        <v/>
      </c>
      <c r="E27" s="62" t="str">
        <f>IF('Sundry Creditor'!F33="","",'Sundry Creditor'!F33)</f>
        <v/>
      </c>
      <c r="F27" s="130" t="str">
        <f>IF('Sundry Creditor'!I33="","",IF('Sundry Creditor'!J33="D",'Sundry Creditor'!I33,""))</f>
        <v/>
      </c>
      <c r="G27" s="130" t="str">
        <f>IF('Sundry Creditor'!I33="","",IF('Sundry Creditor'!J33="C",'Sundry Creditor'!I33,""))</f>
        <v/>
      </c>
      <c r="H27" s="62" t="str">
        <f t="shared" si="5"/>
        <v/>
      </c>
      <c r="I27" s="62" t="str">
        <f t="shared" si="6"/>
        <v/>
      </c>
      <c r="K27" s="48" t="str">
        <f>IF('Sundry Creditor'!K33="", "",CONCATENATE('Sundry Creditor'!K33," ",'Sundry Creditor'!O33))</f>
        <v/>
      </c>
    </row>
    <row r="28" spans="1:11" s="62" customFormat="1" x14ac:dyDescent="0.2">
      <c r="A28" s="63" t="str">
        <f>IF('Sundry Creditor'!G34="","",'Sundry Creditor'!G34)</f>
        <v/>
      </c>
      <c r="B28" s="63" t="str">
        <f>IF('Sundry Creditor'!C34="","",IF('Sundry Creditor'!G34&lt;70000,'Sundry Creditor'!C34,""))</f>
        <v/>
      </c>
      <c r="C28" s="62" t="str">
        <f>IF('Sundry Creditor'!C34="","",IF('Sundry Creditor'!G34&gt;69999,'Sundry Creditor'!C34,""))</f>
        <v/>
      </c>
      <c r="D28" s="62" t="str">
        <f>IF('Sundry Creditor'!D34="","",'Sundry Creditor'!D34)</f>
        <v/>
      </c>
      <c r="E28" s="62" t="str">
        <f>IF('Sundry Creditor'!F34="","",'Sundry Creditor'!F34)</f>
        <v/>
      </c>
      <c r="F28" s="130" t="str">
        <f>IF('Sundry Creditor'!I34="","",IF('Sundry Creditor'!J34="D",'Sundry Creditor'!I34,""))</f>
        <v/>
      </c>
      <c r="G28" s="130" t="str">
        <f>IF('Sundry Creditor'!I34="","",IF('Sundry Creditor'!J34="C",'Sundry Creditor'!I34,""))</f>
        <v/>
      </c>
      <c r="H28" s="62" t="str">
        <f t="shared" si="5"/>
        <v/>
      </c>
      <c r="I28" s="62" t="str">
        <f t="shared" si="6"/>
        <v/>
      </c>
      <c r="K28" s="48" t="str">
        <f>IF('Sundry Creditor'!K34="", "",CONCATENATE('Sundry Creditor'!K34," ",'Sundry Creditor'!O34))</f>
        <v/>
      </c>
    </row>
    <row r="29" spans="1:11" s="62" customFormat="1" x14ac:dyDescent="0.2">
      <c r="A29" s="63" t="str">
        <f>IF('Sundry Creditor'!G35="","",'Sundry Creditor'!G35)</f>
        <v/>
      </c>
      <c r="B29" s="63" t="str">
        <f>IF('Sundry Creditor'!C35="","",IF('Sundry Creditor'!G35&lt;70000,'Sundry Creditor'!C35,""))</f>
        <v/>
      </c>
      <c r="C29" s="62" t="str">
        <f>IF('Sundry Creditor'!C35="","",IF('Sundry Creditor'!G35&gt;69999,'Sundry Creditor'!C35,""))</f>
        <v/>
      </c>
      <c r="D29" s="62" t="str">
        <f>IF('Sundry Creditor'!D35="","",'Sundry Creditor'!D35)</f>
        <v/>
      </c>
      <c r="E29" s="62" t="str">
        <f>IF('Sundry Creditor'!F35="","",'Sundry Creditor'!F35)</f>
        <v/>
      </c>
      <c r="F29" s="130" t="str">
        <f>IF('Sundry Creditor'!I35="","",IF('Sundry Creditor'!J35="D",'Sundry Creditor'!I35,""))</f>
        <v/>
      </c>
      <c r="G29" s="130" t="str">
        <f>IF('Sundry Creditor'!I35="","",IF('Sundry Creditor'!J35="C",'Sundry Creditor'!I35,""))</f>
        <v/>
      </c>
      <c r="H29" s="62" t="str">
        <f t="shared" si="5"/>
        <v/>
      </c>
      <c r="I29" s="62" t="str">
        <f t="shared" si="6"/>
        <v/>
      </c>
      <c r="K29" s="48" t="str">
        <f>IF('Sundry Creditor'!K35="", "",CONCATENATE('Sundry Creditor'!K35," ",'Sundry Creditor'!O35))</f>
        <v/>
      </c>
    </row>
    <row r="30" spans="1:11" s="62" customFormat="1" x14ac:dyDescent="0.2">
      <c r="A30" s="63" t="str">
        <f>IF('Sundry Creditor'!G36="","",'Sundry Creditor'!G36)</f>
        <v/>
      </c>
      <c r="B30" s="63" t="str">
        <f>IF('Sundry Creditor'!C36="","",IF('Sundry Creditor'!G36&lt;70000,'Sundry Creditor'!C36,""))</f>
        <v/>
      </c>
      <c r="C30" s="62" t="str">
        <f>IF('Sundry Creditor'!C36="","",IF('Sundry Creditor'!G36&gt;69999,'Sundry Creditor'!C36,""))</f>
        <v/>
      </c>
      <c r="D30" s="62" t="str">
        <f>IF('Sundry Creditor'!D36="","",'Sundry Creditor'!D36)</f>
        <v/>
      </c>
      <c r="E30" s="62" t="str">
        <f>IF('Sundry Creditor'!F36="","",'Sundry Creditor'!F36)</f>
        <v/>
      </c>
      <c r="F30" s="130" t="str">
        <f>IF('Sundry Creditor'!I36="","",IF('Sundry Creditor'!J36="D",'Sundry Creditor'!I36,""))</f>
        <v/>
      </c>
      <c r="G30" s="130" t="str">
        <f>IF('Sundry Creditor'!I36="","",IF('Sundry Creditor'!J36="C",'Sundry Creditor'!I36,""))</f>
        <v/>
      </c>
      <c r="H30" s="62" t="str">
        <f t="shared" si="5"/>
        <v/>
      </c>
      <c r="I30" s="62" t="str">
        <f t="shared" si="6"/>
        <v/>
      </c>
      <c r="K30" s="48" t="str">
        <f>IF('Sundry Creditor'!K36="", "",CONCATENATE('Sundry Creditor'!K36," ",'Sundry Creditor'!O36))</f>
        <v/>
      </c>
    </row>
    <row r="31" spans="1:11" s="62" customFormat="1" x14ac:dyDescent="0.2">
      <c r="A31" s="63" t="str">
        <f>IF('Sundry Creditor'!G37="","",'Sundry Creditor'!G37)</f>
        <v/>
      </c>
      <c r="B31" s="63" t="str">
        <f>IF('Sundry Creditor'!C37="","",IF('Sundry Creditor'!G37&lt;70000,'Sundry Creditor'!C37,""))</f>
        <v/>
      </c>
      <c r="C31" s="62" t="str">
        <f>IF('Sundry Creditor'!C37="","",IF('Sundry Creditor'!G37&gt;69999,'Sundry Creditor'!C37,""))</f>
        <v/>
      </c>
      <c r="D31" s="62" t="str">
        <f>IF('Sundry Creditor'!D37="","",'Sundry Creditor'!D37)</f>
        <v/>
      </c>
      <c r="E31" s="62" t="str">
        <f>IF('Sundry Creditor'!F37="","",'Sundry Creditor'!F37)</f>
        <v/>
      </c>
      <c r="F31" s="130" t="str">
        <f>IF('Sundry Creditor'!I37="","",IF('Sundry Creditor'!J37="D",'Sundry Creditor'!I37,""))</f>
        <v/>
      </c>
      <c r="G31" s="130" t="str">
        <f>IF('Sundry Creditor'!I37="","",IF('Sundry Creditor'!J37="C",'Sundry Creditor'!I37,""))</f>
        <v/>
      </c>
      <c r="H31" s="62" t="str">
        <f t="shared" si="5"/>
        <v/>
      </c>
      <c r="I31" s="62" t="str">
        <f t="shared" si="6"/>
        <v/>
      </c>
      <c r="K31" s="48" t="str">
        <f>IF('Sundry Creditor'!K37="", "",CONCATENATE('Sundry Creditor'!K37," ",'Sundry Creditor'!O37))</f>
        <v/>
      </c>
    </row>
    <row r="32" spans="1:11" s="62" customFormat="1" x14ac:dyDescent="0.2">
      <c r="A32" s="63" t="str">
        <f>IF('Sundry Creditor'!G38="","",'Sundry Creditor'!G38)</f>
        <v/>
      </c>
      <c r="B32" s="63" t="str">
        <f>IF('Sundry Creditor'!C38="","",IF('Sundry Creditor'!G38&lt;70000,'Sundry Creditor'!C38,""))</f>
        <v/>
      </c>
      <c r="C32" s="62" t="str">
        <f>IF('Sundry Creditor'!C38="","",IF('Sundry Creditor'!G38&gt;69999,'Sundry Creditor'!C38,""))</f>
        <v/>
      </c>
      <c r="D32" s="62" t="str">
        <f>IF('Sundry Creditor'!D38="","",'Sundry Creditor'!D38)</f>
        <v/>
      </c>
      <c r="E32" s="62" t="str">
        <f>IF('Sundry Creditor'!F38="","",'Sundry Creditor'!F38)</f>
        <v/>
      </c>
      <c r="F32" s="130" t="str">
        <f>IF('Sundry Creditor'!I38="","",IF('Sundry Creditor'!J38="D",'Sundry Creditor'!I38,""))</f>
        <v/>
      </c>
      <c r="G32" s="130" t="str">
        <f>IF('Sundry Creditor'!I38="","",IF('Sundry Creditor'!J38="C",'Sundry Creditor'!I38,""))</f>
        <v/>
      </c>
      <c r="H32" s="62" t="str">
        <f t="shared" si="5"/>
        <v/>
      </c>
      <c r="I32" s="62" t="str">
        <f t="shared" si="6"/>
        <v/>
      </c>
      <c r="K32" s="48" t="str">
        <f>IF('Sundry Creditor'!K38="", "",CONCATENATE('Sundry Creditor'!K38," ",'Sundry Creditor'!O38))</f>
        <v/>
      </c>
    </row>
    <row r="33" spans="1:11" s="62" customFormat="1" x14ac:dyDescent="0.2">
      <c r="A33" s="63" t="str">
        <f>IF('Sundry Creditor'!G39="","",'Sundry Creditor'!G39)</f>
        <v/>
      </c>
      <c r="B33" s="63" t="str">
        <f>IF('Sundry Creditor'!C39="","",IF('Sundry Creditor'!G39&lt;70000,'Sundry Creditor'!C39,""))</f>
        <v/>
      </c>
      <c r="C33" s="62" t="str">
        <f>IF('Sundry Creditor'!C39="","",IF('Sundry Creditor'!G39&gt;69999,'Sundry Creditor'!C39,""))</f>
        <v/>
      </c>
      <c r="D33" s="62" t="str">
        <f>IF('Sundry Creditor'!D39="","",'Sundry Creditor'!D39)</f>
        <v/>
      </c>
      <c r="E33" s="62" t="str">
        <f>IF('Sundry Creditor'!F39="","",'Sundry Creditor'!F39)</f>
        <v/>
      </c>
      <c r="F33" s="130" t="str">
        <f>IF('Sundry Creditor'!I39="","",IF('Sundry Creditor'!J39="D",'Sundry Creditor'!I39,""))</f>
        <v/>
      </c>
      <c r="G33" s="130" t="str">
        <f>IF('Sundry Creditor'!I39="","",IF('Sundry Creditor'!J39="C",'Sundry Creditor'!I39,""))</f>
        <v/>
      </c>
      <c r="H33" s="62" t="str">
        <f t="shared" si="5"/>
        <v/>
      </c>
      <c r="I33" s="62" t="str">
        <f t="shared" si="6"/>
        <v/>
      </c>
      <c r="K33" s="48" t="str">
        <f>IF('Sundry Creditor'!K39="", "",CONCATENATE('Sundry Creditor'!K39," ",'Sundry Creditor'!O39))</f>
        <v/>
      </c>
    </row>
    <row r="34" spans="1:11" s="62" customFormat="1" x14ac:dyDescent="0.2">
      <c r="A34" s="63" t="str">
        <f>IF('Sundry Creditor'!G40="","",'Sundry Creditor'!G40)</f>
        <v/>
      </c>
      <c r="B34" s="63" t="str">
        <f>IF('Sundry Creditor'!C40="","",IF('Sundry Creditor'!G40&lt;70000,'Sundry Creditor'!C40,""))</f>
        <v/>
      </c>
      <c r="C34" s="62" t="str">
        <f>IF('Sundry Creditor'!C40="","",IF('Sundry Creditor'!G40&gt;69999,'Sundry Creditor'!C40,""))</f>
        <v/>
      </c>
      <c r="D34" s="62" t="str">
        <f>IF('Sundry Creditor'!D40="","",'Sundry Creditor'!D40)</f>
        <v/>
      </c>
      <c r="E34" s="62" t="str">
        <f>IF('Sundry Creditor'!F40="","",'Sundry Creditor'!F40)</f>
        <v/>
      </c>
      <c r="F34" s="130" t="str">
        <f>IF('Sundry Creditor'!I40="","",IF('Sundry Creditor'!J40="D",'Sundry Creditor'!I40,""))</f>
        <v/>
      </c>
      <c r="G34" s="130" t="str">
        <f>IF('Sundry Creditor'!I40="","",IF('Sundry Creditor'!J40="C",'Sundry Creditor'!I40,""))</f>
        <v/>
      </c>
      <c r="H34" s="62" t="str">
        <f t="shared" si="5"/>
        <v/>
      </c>
      <c r="I34" s="62" t="str">
        <f t="shared" si="6"/>
        <v/>
      </c>
      <c r="K34" s="48" t="str">
        <f>IF('Sundry Creditor'!K40="", "",CONCATENATE('Sundry Creditor'!K40," ",'Sundry Creditor'!O40))</f>
        <v/>
      </c>
    </row>
    <row r="35" spans="1:11" s="62" customFormat="1" x14ac:dyDescent="0.2">
      <c r="A35" s="63" t="str">
        <f>IF('Sundry Creditor'!G41="","",'Sundry Creditor'!G41)</f>
        <v/>
      </c>
      <c r="B35" s="63" t="str">
        <f>IF('Sundry Creditor'!C41="","",IF('Sundry Creditor'!G41&lt;70000,'Sundry Creditor'!C41,""))</f>
        <v/>
      </c>
      <c r="C35" s="62" t="str">
        <f>IF('Sundry Creditor'!C41="","",IF('Sundry Creditor'!G41&gt;69999,'Sundry Creditor'!C41,""))</f>
        <v/>
      </c>
      <c r="D35" s="62" t="str">
        <f>IF('Sundry Creditor'!D41="","",'Sundry Creditor'!D41)</f>
        <v/>
      </c>
      <c r="E35" s="62" t="str">
        <f>IF('Sundry Creditor'!F41="","",'Sundry Creditor'!F41)</f>
        <v/>
      </c>
      <c r="F35" s="130" t="str">
        <f>IF('Sundry Creditor'!I41="","",IF('Sundry Creditor'!J41="D",'Sundry Creditor'!I41,""))</f>
        <v/>
      </c>
      <c r="G35" s="130" t="str">
        <f>IF('Sundry Creditor'!I41="","",IF('Sundry Creditor'!J41="C",'Sundry Creditor'!I41,""))</f>
        <v/>
      </c>
      <c r="H35" s="62" t="str">
        <f t="shared" si="5"/>
        <v/>
      </c>
      <c r="I35" s="62" t="str">
        <f t="shared" si="6"/>
        <v/>
      </c>
      <c r="K35" s="48" t="str">
        <f>IF('Sundry Creditor'!K41="", "",CONCATENATE('Sundry Creditor'!K41," ",'Sundry Creditor'!O41))</f>
        <v/>
      </c>
    </row>
    <row r="36" spans="1:11" s="62" customFormat="1" x14ac:dyDescent="0.2">
      <c r="A36" s="63" t="str">
        <f>IF('Sundry Creditor'!G42="","",'Sundry Creditor'!G42)</f>
        <v/>
      </c>
      <c r="B36" s="63" t="str">
        <f>IF('Sundry Creditor'!C42="","",IF('Sundry Creditor'!G42&lt;70000,'Sundry Creditor'!C42,""))</f>
        <v/>
      </c>
      <c r="C36" s="62" t="str">
        <f>IF('Sundry Creditor'!C42="","",IF('Sundry Creditor'!G42&gt;69999,'Sundry Creditor'!C42,""))</f>
        <v/>
      </c>
      <c r="D36" s="62" t="str">
        <f>IF('Sundry Creditor'!D42="","",'Sundry Creditor'!D42)</f>
        <v/>
      </c>
      <c r="E36" s="62" t="str">
        <f>IF('Sundry Creditor'!F42="","",'Sundry Creditor'!F42)</f>
        <v/>
      </c>
      <c r="F36" s="130" t="str">
        <f>IF('Sundry Creditor'!I42="","",IF('Sundry Creditor'!J42="D",'Sundry Creditor'!I42,""))</f>
        <v/>
      </c>
      <c r="G36" s="130" t="str">
        <f>IF('Sundry Creditor'!I42="","",IF('Sundry Creditor'!J42="C",'Sundry Creditor'!I42,""))</f>
        <v/>
      </c>
      <c r="H36" s="62" t="str">
        <f t="shared" si="5"/>
        <v/>
      </c>
      <c r="I36" s="62" t="str">
        <f t="shared" si="6"/>
        <v/>
      </c>
      <c r="K36" s="48" t="str">
        <f>IF('Sundry Creditor'!K42="", "",CONCATENATE('Sundry Creditor'!K42," ",'Sundry Creditor'!O42))</f>
        <v/>
      </c>
    </row>
    <row r="37" spans="1:11" s="62" customFormat="1" x14ac:dyDescent="0.2">
      <c r="A37" s="63" t="str">
        <f>IF('Sundry Creditor'!G43="","",'Sundry Creditor'!G43)</f>
        <v/>
      </c>
      <c r="B37" s="63" t="str">
        <f>IF('Sundry Creditor'!C43="","",IF('Sundry Creditor'!G43&lt;70000,'Sundry Creditor'!C43,""))</f>
        <v/>
      </c>
      <c r="C37" s="62" t="str">
        <f>IF('Sundry Creditor'!C43="","",IF('Sundry Creditor'!G43&gt;69999,'Sundry Creditor'!C43,""))</f>
        <v/>
      </c>
      <c r="D37" s="62" t="str">
        <f>IF('Sundry Creditor'!D43="","",'Sundry Creditor'!D43)</f>
        <v/>
      </c>
      <c r="E37" s="62" t="str">
        <f>IF('Sundry Creditor'!F43="","",'Sundry Creditor'!F43)</f>
        <v/>
      </c>
      <c r="F37" s="130" t="str">
        <f>IF('Sundry Creditor'!I43="","",IF('Sundry Creditor'!J43="D",'Sundry Creditor'!I43,""))</f>
        <v/>
      </c>
      <c r="G37" s="130" t="str">
        <f>IF('Sundry Creditor'!I43="","",IF('Sundry Creditor'!J43="C",'Sundry Creditor'!I43,""))</f>
        <v/>
      </c>
      <c r="H37" s="62" t="str">
        <f t="shared" si="5"/>
        <v/>
      </c>
      <c r="I37" s="62" t="str">
        <f t="shared" si="6"/>
        <v/>
      </c>
      <c r="K37" s="48" t="str">
        <f>IF('Sundry Creditor'!K43="", "",CONCATENATE('Sundry Creditor'!K43," ",'Sundry Creditor'!O43))</f>
        <v/>
      </c>
    </row>
    <row r="38" spans="1:11" s="62" customFormat="1" x14ac:dyDescent="0.2">
      <c r="A38" s="63" t="str">
        <f>IF('Sundry Creditor'!G44="","",'Sundry Creditor'!G44)</f>
        <v/>
      </c>
      <c r="B38" s="63" t="str">
        <f>IF('Sundry Creditor'!C44="","",IF('Sundry Creditor'!G44&lt;70000,'Sundry Creditor'!C44,""))</f>
        <v/>
      </c>
      <c r="C38" s="62" t="str">
        <f>IF('Sundry Creditor'!C44="","",IF('Sundry Creditor'!G44&gt;69999,'Sundry Creditor'!C44,""))</f>
        <v/>
      </c>
      <c r="D38" s="62" t="str">
        <f>IF('Sundry Creditor'!D44="","",'Sundry Creditor'!D44)</f>
        <v/>
      </c>
      <c r="E38" s="62" t="str">
        <f>IF('Sundry Creditor'!F44="","",'Sundry Creditor'!F44)</f>
        <v/>
      </c>
      <c r="F38" s="130" t="str">
        <f>IF('Sundry Creditor'!I44="","",IF('Sundry Creditor'!J44="D",'Sundry Creditor'!I44,""))</f>
        <v/>
      </c>
      <c r="G38" s="130" t="str">
        <f>IF('Sundry Creditor'!I44="","",IF('Sundry Creditor'!J44="C",'Sundry Creditor'!I44,""))</f>
        <v/>
      </c>
      <c r="H38" s="62" t="str">
        <f t="shared" si="5"/>
        <v/>
      </c>
      <c r="I38" s="62" t="str">
        <f t="shared" si="6"/>
        <v/>
      </c>
      <c r="K38" s="48" t="str">
        <f>IF('Sundry Creditor'!K44="", "",CONCATENATE('Sundry Creditor'!K44," ",'Sundry Creditor'!O44))</f>
        <v/>
      </c>
    </row>
    <row r="39" spans="1:11" s="62" customFormat="1" x14ac:dyDescent="0.2">
      <c r="A39" s="63" t="str">
        <f>IF('Sundry Creditor'!G45="","",'Sundry Creditor'!G45)</f>
        <v/>
      </c>
      <c r="B39" s="63" t="str">
        <f>IF('Sundry Creditor'!C45="","",IF('Sundry Creditor'!G45&lt;70000,'Sundry Creditor'!C45,""))</f>
        <v/>
      </c>
      <c r="C39" s="62" t="str">
        <f>IF('Sundry Creditor'!C45="","",IF('Sundry Creditor'!G45&gt;69999,'Sundry Creditor'!C45,""))</f>
        <v/>
      </c>
      <c r="D39" s="62" t="str">
        <f>IF('Sundry Creditor'!D45="","",'Sundry Creditor'!D45)</f>
        <v/>
      </c>
      <c r="E39" s="62" t="str">
        <f>IF('Sundry Creditor'!F45="","",'Sundry Creditor'!F45)</f>
        <v/>
      </c>
      <c r="F39" s="130" t="str">
        <f>IF('Sundry Creditor'!I45="","",IF('Sundry Creditor'!J45="D",'Sundry Creditor'!I45,""))</f>
        <v/>
      </c>
      <c r="G39" s="130" t="str">
        <f>IF('Sundry Creditor'!I45="","",IF('Sundry Creditor'!J45="C",'Sundry Creditor'!I45,""))</f>
        <v/>
      </c>
      <c r="H39" s="62" t="str">
        <f t="shared" si="5"/>
        <v/>
      </c>
      <c r="I39" s="62" t="str">
        <f t="shared" si="6"/>
        <v/>
      </c>
      <c r="K39" s="48" t="str">
        <f>IF('Sundry Creditor'!K45="", "",CONCATENATE('Sundry Creditor'!K45," ",'Sundry Creditor'!O45))</f>
        <v/>
      </c>
    </row>
    <row r="40" spans="1:11" s="62" customFormat="1" x14ac:dyDescent="0.2">
      <c r="A40" s="63" t="str">
        <f>IF('Sundry Creditor'!G46="","",'Sundry Creditor'!G46)</f>
        <v/>
      </c>
      <c r="B40" s="63" t="str">
        <f>IF('Sundry Creditor'!C46="","",IF('Sundry Creditor'!G46&lt;70000,'Sundry Creditor'!C46,""))</f>
        <v/>
      </c>
      <c r="C40" s="62" t="str">
        <f>IF('Sundry Creditor'!C46="","",IF('Sundry Creditor'!G46&gt;69999,'Sundry Creditor'!C46,""))</f>
        <v/>
      </c>
      <c r="D40" s="62" t="str">
        <f>IF('Sundry Creditor'!D46="","",'Sundry Creditor'!D46)</f>
        <v/>
      </c>
      <c r="E40" s="62" t="str">
        <f>IF('Sundry Creditor'!F46="","",'Sundry Creditor'!F46)</f>
        <v/>
      </c>
      <c r="F40" s="130" t="str">
        <f>IF('Sundry Creditor'!I46="","",IF('Sundry Creditor'!J46="D",'Sundry Creditor'!I46,""))</f>
        <v/>
      </c>
      <c r="G40" s="130" t="str">
        <f>IF('Sundry Creditor'!I46="","",IF('Sundry Creditor'!J46="C",'Sundry Creditor'!I46,""))</f>
        <v/>
      </c>
      <c r="H40" s="62" t="str">
        <f t="shared" si="5"/>
        <v/>
      </c>
      <c r="I40" s="62" t="str">
        <f t="shared" si="6"/>
        <v/>
      </c>
      <c r="K40" s="48" t="str">
        <f>IF('Sundry Creditor'!K46="", "",CONCATENATE('Sundry Creditor'!K46," ",'Sundry Creditor'!O46))</f>
        <v/>
      </c>
    </row>
    <row r="41" spans="1:11" s="62" customFormat="1" x14ac:dyDescent="0.2">
      <c r="A41" s="63" t="str">
        <f>IF('Sundry Creditor'!G47="","",'Sundry Creditor'!G47)</f>
        <v/>
      </c>
      <c r="B41" s="63" t="str">
        <f>IF('Sundry Creditor'!C47="","",IF('Sundry Creditor'!G47&lt;70000,'Sundry Creditor'!C47,""))</f>
        <v/>
      </c>
      <c r="C41" s="62" t="str">
        <f>IF('Sundry Creditor'!C47="","",IF('Sundry Creditor'!G47&gt;69999,'Sundry Creditor'!C47,""))</f>
        <v/>
      </c>
      <c r="D41" s="62" t="str">
        <f>IF('Sundry Creditor'!D47="","",'Sundry Creditor'!D47)</f>
        <v/>
      </c>
      <c r="E41" s="62" t="str">
        <f>IF('Sundry Creditor'!F47="","",'Sundry Creditor'!F47)</f>
        <v/>
      </c>
      <c r="F41" s="130" t="str">
        <f>IF('Sundry Creditor'!I47="","",IF('Sundry Creditor'!J47="D",'Sundry Creditor'!I47,""))</f>
        <v/>
      </c>
      <c r="G41" s="130" t="str">
        <f>IF('Sundry Creditor'!I47="","",IF('Sundry Creditor'!J47="C",'Sundry Creditor'!I47,""))</f>
        <v/>
      </c>
      <c r="H41" s="62" t="str">
        <f t="shared" si="5"/>
        <v/>
      </c>
      <c r="I41" s="62" t="str">
        <f t="shared" si="6"/>
        <v/>
      </c>
      <c r="K41" s="48" t="str">
        <f>IF('Sundry Creditor'!K47="", "",CONCATENATE('Sundry Creditor'!K47," ",'Sundry Creditor'!O47))</f>
        <v/>
      </c>
    </row>
    <row r="42" spans="1:11" s="62" customFormat="1" x14ac:dyDescent="0.2">
      <c r="A42" s="63" t="str">
        <f>IF('Sundry Creditor'!G48="","",'Sundry Creditor'!G48)</f>
        <v/>
      </c>
      <c r="B42" s="63" t="str">
        <f>IF('Sundry Creditor'!C48="","",IF('Sundry Creditor'!G48&lt;70000,'Sundry Creditor'!C48,""))</f>
        <v/>
      </c>
      <c r="C42" s="62" t="str">
        <f>IF('Sundry Creditor'!C48="","",IF('Sundry Creditor'!G48&gt;69999,'Sundry Creditor'!C48,""))</f>
        <v/>
      </c>
      <c r="D42" s="62" t="str">
        <f>IF('Sundry Creditor'!D48="","",'Sundry Creditor'!D48)</f>
        <v/>
      </c>
      <c r="E42" s="62" t="str">
        <f>IF('Sundry Creditor'!F48="","",'Sundry Creditor'!F48)</f>
        <v/>
      </c>
      <c r="F42" s="130" t="str">
        <f>IF('Sundry Creditor'!I48="","",IF('Sundry Creditor'!J48="D",'Sundry Creditor'!I48,""))</f>
        <v/>
      </c>
      <c r="G42" s="130" t="str">
        <f>IF('Sundry Creditor'!I48="","",IF('Sundry Creditor'!J48="C",'Sundry Creditor'!I48,""))</f>
        <v/>
      </c>
      <c r="H42" s="62" t="str">
        <f t="shared" si="5"/>
        <v/>
      </c>
      <c r="I42" s="62" t="str">
        <f t="shared" si="6"/>
        <v/>
      </c>
      <c r="K42" s="48" t="str">
        <f>IF('Sundry Creditor'!K48="", "",CONCATENATE('Sundry Creditor'!K48," ",'Sundry Creditor'!O48))</f>
        <v/>
      </c>
    </row>
    <row r="43" spans="1:11" s="62" customFormat="1" x14ac:dyDescent="0.2">
      <c r="A43" s="63" t="str">
        <f>IF('Sundry Creditor'!G49="","",'Sundry Creditor'!G49)</f>
        <v/>
      </c>
      <c r="B43" s="63" t="str">
        <f>IF('Sundry Creditor'!C49="","",IF('Sundry Creditor'!G49&lt;70000,'Sundry Creditor'!C49,""))</f>
        <v/>
      </c>
      <c r="C43" s="62" t="str">
        <f>IF('Sundry Creditor'!C49="","",IF('Sundry Creditor'!G49&gt;69999,'Sundry Creditor'!C49,""))</f>
        <v/>
      </c>
      <c r="D43" s="62" t="str">
        <f>IF('Sundry Creditor'!D49="","",'Sundry Creditor'!D49)</f>
        <v/>
      </c>
      <c r="E43" s="62" t="str">
        <f>IF('Sundry Creditor'!F49="","",'Sundry Creditor'!F49)</f>
        <v/>
      </c>
      <c r="F43" s="130" t="str">
        <f>IF('Sundry Creditor'!I49="","",IF('Sundry Creditor'!J49="D",'Sundry Creditor'!I49,""))</f>
        <v/>
      </c>
      <c r="G43" s="130" t="str">
        <f>IF('Sundry Creditor'!I49="","",IF('Sundry Creditor'!J49="C",'Sundry Creditor'!I49,""))</f>
        <v/>
      </c>
      <c r="H43" s="62" t="str">
        <f t="shared" si="5"/>
        <v/>
      </c>
      <c r="I43" s="62" t="str">
        <f t="shared" si="6"/>
        <v/>
      </c>
      <c r="K43" s="48" t="str">
        <f>IF('Sundry Creditor'!K49="", "",CONCATENATE('Sundry Creditor'!K49," ",'Sundry Creditor'!O49))</f>
        <v/>
      </c>
    </row>
    <row r="44" spans="1:11" s="62" customFormat="1" x14ac:dyDescent="0.2">
      <c r="A44" s="63" t="str">
        <f>IF('Sundry Creditor'!G50="","",'Sundry Creditor'!G50)</f>
        <v/>
      </c>
      <c r="B44" s="63" t="str">
        <f>IF('Sundry Creditor'!C50="","",IF('Sundry Creditor'!G50&lt;70000,'Sundry Creditor'!C50,""))</f>
        <v/>
      </c>
      <c r="C44" s="62" t="str">
        <f>IF('Sundry Creditor'!C50="","",IF('Sundry Creditor'!G50&gt;69999,'Sundry Creditor'!C50,""))</f>
        <v/>
      </c>
      <c r="D44" s="62" t="str">
        <f>IF('Sundry Creditor'!D50="","",'Sundry Creditor'!D50)</f>
        <v/>
      </c>
      <c r="E44" s="62" t="str">
        <f>IF('Sundry Creditor'!F50="","",'Sundry Creditor'!F50)</f>
        <v/>
      </c>
      <c r="F44" s="130" t="str">
        <f>IF('Sundry Creditor'!I50="","",IF('Sundry Creditor'!J50="D",'Sundry Creditor'!I50,""))</f>
        <v/>
      </c>
      <c r="G44" s="130" t="str">
        <f>IF('Sundry Creditor'!I50="","",IF('Sundry Creditor'!J50="C",'Sundry Creditor'!I50,""))</f>
        <v/>
      </c>
      <c r="H44" s="62" t="str">
        <f t="shared" si="5"/>
        <v/>
      </c>
      <c r="I44" s="62" t="str">
        <f t="shared" si="6"/>
        <v/>
      </c>
      <c r="K44" s="48" t="str">
        <f>IF('Sundry Creditor'!K50="", "",CONCATENATE('Sundry Creditor'!K50," ",'Sundry Creditor'!O50))</f>
        <v/>
      </c>
    </row>
    <row r="45" spans="1:11" s="62" customFormat="1" x14ac:dyDescent="0.2">
      <c r="A45" s="63" t="str">
        <f>IF('Sundry Creditor'!G51="","",'Sundry Creditor'!G51)</f>
        <v/>
      </c>
      <c r="B45" s="63" t="str">
        <f>IF('Sundry Creditor'!C51="","",IF('Sundry Creditor'!G51&lt;70000,'Sundry Creditor'!C51,""))</f>
        <v/>
      </c>
      <c r="C45" s="62" t="str">
        <f>IF('Sundry Creditor'!C51="","",IF('Sundry Creditor'!G51&gt;69999,'Sundry Creditor'!C51,""))</f>
        <v/>
      </c>
      <c r="D45" s="62" t="str">
        <f>IF('Sundry Creditor'!D51="","",'Sundry Creditor'!D51)</f>
        <v/>
      </c>
      <c r="E45" s="62" t="str">
        <f>IF('Sundry Creditor'!F51="","",'Sundry Creditor'!F51)</f>
        <v/>
      </c>
      <c r="F45" s="130" t="str">
        <f>IF('Sundry Creditor'!I51="","",IF('Sundry Creditor'!J51="D",'Sundry Creditor'!I51,""))</f>
        <v/>
      </c>
      <c r="G45" s="130" t="str">
        <f>IF('Sundry Creditor'!I51="","",IF('Sundry Creditor'!J51="C",'Sundry Creditor'!I51,""))</f>
        <v/>
      </c>
      <c r="H45" s="62" t="str">
        <f t="shared" si="5"/>
        <v/>
      </c>
      <c r="I45" s="62" t="str">
        <f t="shared" si="6"/>
        <v/>
      </c>
      <c r="K45" s="48" t="str">
        <f>IF('Sundry Creditor'!K51="", "",CONCATENATE('Sundry Creditor'!K51," ",'Sundry Creditor'!O51))</f>
        <v/>
      </c>
    </row>
    <row r="46" spans="1:11" s="62" customFormat="1" x14ac:dyDescent="0.2">
      <c r="A46" s="63" t="str">
        <f>IF('Sundry Creditor'!G52="","",'Sundry Creditor'!G52)</f>
        <v/>
      </c>
      <c r="B46" s="63" t="str">
        <f>IF('Sundry Creditor'!C52="","",IF('Sundry Creditor'!G52&lt;70000,'Sundry Creditor'!C52,""))</f>
        <v/>
      </c>
      <c r="C46" s="62" t="str">
        <f>IF('Sundry Creditor'!C52="","",IF('Sundry Creditor'!G52&gt;69999,'Sundry Creditor'!C52,""))</f>
        <v/>
      </c>
      <c r="D46" s="62" t="str">
        <f>IF('Sundry Creditor'!D52="","",'Sundry Creditor'!D52)</f>
        <v/>
      </c>
      <c r="E46" s="62" t="str">
        <f>IF('Sundry Creditor'!F52="","",'Sundry Creditor'!F52)</f>
        <v/>
      </c>
      <c r="F46" s="130" t="str">
        <f>IF('Sundry Creditor'!I52="","",IF('Sundry Creditor'!J52="D",'Sundry Creditor'!I52,""))</f>
        <v/>
      </c>
      <c r="G46" s="130" t="str">
        <f>IF('Sundry Creditor'!I52="","",IF('Sundry Creditor'!J52="C",'Sundry Creditor'!I52,""))</f>
        <v/>
      </c>
      <c r="H46" s="62" t="str">
        <f t="shared" si="5"/>
        <v/>
      </c>
      <c r="I46" s="62" t="str">
        <f t="shared" si="6"/>
        <v/>
      </c>
      <c r="K46" s="48" t="str">
        <f>IF('Sundry Creditor'!K52="", "",CONCATENATE('Sundry Creditor'!K52," ",'Sundry Creditor'!O52))</f>
        <v/>
      </c>
    </row>
    <row r="47" spans="1:11" s="62" customFormat="1" x14ac:dyDescent="0.2">
      <c r="A47" s="63" t="str">
        <f>IF('Sundry Creditor'!G53="","",'Sundry Creditor'!G53)</f>
        <v/>
      </c>
      <c r="B47" s="63" t="str">
        <f>IF('Sundry Creditor'!C53="","",IF('Sundry Creditor'!G53&lt;70000,'Sundry Creditor'!C53,""))</f>
        <v/>
      </c>
      <c r="C47" s="62" t="str">
        <f>IF('Sundry Creditor'!C53="","",IF('Sundry Creditor'!G53&gt;69999,'Sundry Creditor'!C53,""))</f>
        <v/>
      </c>
      <c r="D47" s="62" t="str">
        <f>IF('Sundry Creditor'!D53="","",'Sundry Creditor'!D53)</f>
        <v/>
      </c>
      <c r="E47" s="62" t="str">
        <f>IF('Sundry Creditor'!F53="","",'Sundry Creditor'!F53)</f>
        <v/>
      </c>
      <c r="F47" s="130" t="str">
        <f>IF('Sundry Creditor'!I53="","",IF('Sundry Creditor'!J53="D",'Sundry Creditor'!I53,""))</f>
        <v/>
      </c>
      <c r="G47" s="130" t="str">
        <f>IF('Sundry Creditor'!I53="","",IF('Sundry Creditor'!J53="C",'Sundry Creditor'!I53,""))</f>
        <v/>
      </c>
      <c r="H47" s="62" t="str">
        <f t="shared" si="5"/>
        <v/>
      </c>
      <c r="I47" s="62" t="str">
        <f t="shared" si="6"/>
        <v/>
      </c>
      <c r="K47" s="48" t="str">
        <f>IF('Sundry Creditor'!K53="", "",CONCATENATE('Sundry Creditor'!K53," ",'Sundry Creditor'!O53))</f>
        <v/>
      </c>
    </row>
    <row r="48" spans="1:11" s="62" customFormat="1" x14ac:dyDescent="0.2">
      <c r="A48" s="63" t="str">
        <f>IF('Sundry Creditor'!G54="","",'Sundry Creditor'!G54)</f>
        <v/>
      </c>
      <c r="B48" s="63" t="str">
        <f>IF('Sundry Creditor'!C54="","",IF('Sundry Creditor'!G54&lt;70000,'Sundry Creditor'!C54,""))</f>
        <v/>
      </c>
      <c r="C48" s="62" t="str">
        <f>IF('Sundry Creditor'!C54="","",IF('Sundry Creditor'!G54&gt;69999,'Sundry Creditor'!C54,""))</f>
        <v/>
      </c>
      <c r="D48" s="62" t="str">
        <f>IF('Sundry Creditor'!D54="","",'Sundry Creditor'!D54)</f>
        <v/>
      </c>
      <c r="E48" s="62" t="str">
        <f>IF('Sundry Creditor'!F54="","",'Sundry Creditor'!F54)</f>
        <v/>
      </c>
      <c r="F48" s="130" t="str">
        <f>IF('Sundry Creditor'!I54="","",IF('Sundry Creditor'!J54="D",'Sundry Creditor'!I54,""))</f>
        <v/>
      </c>
      <c r="G48" s="130" t="str">
        <f>IF('Sundry Creditor'!I54="","",IF('Sundry Creditor'!J54="C",'Sundry Creditor'!I54,""))</f>
        <v/>
      </c>
      <c r="H48" s="62" t="str">
        <f t="shared" si="5"/>
        <v/>
      </c>
      <c r="I48" s="62" t="str">
        <f t="shared" si="6"/>
        <v/>
      </c>
      <c r="K48" s="48" t="str">
        <f>IF('Sundry Creditor'!K54="", "",CONCATENATE('Sundry Creditor'!K54," ",'Sundry Creditor'!O54))</f>
        <v/>
      </c>
    </row>
    <row r="49" spans="1:11" s="62" customFormat="1" x14ac:dyDescent="0.2">
      <c r="A49" s="63" t="str">
        <f>IF('Sundry Creditor'!G55="","",'Sundry Creditor'!G55)</f>
        <v/>
      </c>
      <c r="B49" s="63" t="str">
        <f>IF('Sundry Creditor'!C55="","",IF('Sundry Creditor'!G55&lt;70000,'Sundry Creditor'!C55,""))</f>
        <v/>
      </c>
      <c r="C49" s="62" t="str">
        <f>IF('Sundry Creditor'!C55="","",IF('Sundry Creditor'!G55&gt;69999,'Sundry Creditor'!C55,""))</f>
        <v/>
      </c>
      <c r="D49" s="62" t="str">
        <f>IF('Sundry Creditor'!D55="","",'Sundry Creditor'!D55)</f>
        <v/>
      </c>
      <c r="E49" s="62" t="str">
        <f>IF('Sundry Creditor'!F55="","",'Sundry Creditor'!F55)</f>
        <v/>
      </c>
      <c r="F49" s="130" t="str">
        <f>IF('Sundry Creditor'!I55="","",IF('Sundry Creditor'!J55="D",'Sundry Creditor'!I55,""))</f>
        <v/>
      </c>
      <c r="G49" s="130" t="str">
        <f>IF('Sundry Creditor'!I55="","",IF('Sundry Creditor'!J55="C",'Sundry Creditor'!I55,""))</f>
        <v/>
      </c>
      <c r="H49" s="62" t="str">
        <f t="shared" si="5"/>
        <v/>
      </c>
      <c r="I49" s="62" t="str">
        <f t="shared" si="6"/>
        <v/>
      </c>
      <c r="K49" s="48" t="str">
        <f>IF('Sundry Creditor'!K55="", "",CONCATENATE('Sundry Creditor'!K55," ",'Sundry Creditor'!O55))</f>
        <v/>
      </c>
    </row>
    <row r="50" spans="1:11" s="62" customFormat="1" x14ac:dyDescent="0.2">
      <c r="A50" s="63" t="str">
        <f>IF('Sundry Creditor'!G56="","",'Sundry Creditor'!G56)</f>
        <v/>
      </c>
      <c r="B50" s="63" t="str">
        <f>IF('Sundry Creditor'!C56="","",IF('Sundry Creditor'!G56&lt;70000,'Sundry Creditor'!C56,""))</f>
        <v/>
      </c>
      <c r="C50" s="62" t="str">
        <f>IF('Sundry Creditor'!C56="","",IF('Sundry Creditor'!G56&gt;69999,'Sundry Creditor'!C56,""))</f>
        <v/>
      </c>
      <c r="D50" s="62" t="str">
        <f>IF('Sundry Creditor'!D56="","",'Sundry Creditor'!D56)</f>
        <v/>
      </c>
      <c r="E50" s="62" t="str">
        <f>IF('Sundry Creditor'!F56="","",'Sundry Creditor'!F56)</f>
        <v/>
      </c>
      <c r="F50" s="130" t="str">
        <f>IF('Sundry Creditor'!I56="","",IF('Sundry Creditor'!J56="D",'Sundry Creditor'!I56,""))</f>
        <v/>
      </c>
      <c r="G50" s="130" t="str">
        <f>IF('Sundry Creditor'!I56="","",IF('Sundry Creditor'!J56="C",'Sundry Creditor'!I56,""))</f>
        <v/>
      </c>
      <c r="H50" s="62" t="str">
        <f t="shared" si="5"/>
        <v/>
      </c>
      <c r="I50" s="62" t="str">
        <f t="shared" si="6"/>
        <v/>
      </c>
      <c r="K50" s="48" t="str">
        <f>IF('Sundry Creditor'!K56="", "",CONCATENATE('Sundry Creditor'!K56," ",'Sundry Creditor'!O56))</f>
        <v/>
      </c>
    </row>
    <row r="51" spans="1:11" s="62" customFormat="1" x14ac:dyDescent="0.2">
      <c r="A51" s="63" t="str">
        <f>IF('Sundry Creditor'!G57="","",'Sundry Creditor'!G57)</f>
        <v/>
      </c>
      <c r="B51" s="63" t="str">
        <f>IF('Sundry Creditor'!C57="","",IF('Sundry Creditor'!G57&lt;70000,'Sundry Creditor'!C57,""))</f>
        <v/>
      </c>
      <c r="C51" s="62" t="str">
        <f>IF('Sundry Creditor'!C57="","",IF('Sundry Creditor'!G57&gt;69999,'Sundry Creditor'!C57,""))</f>
        <v/>
      </c>
      <c r="D51" s="62" t="str">
        <f>IF('Sundry Creditor'!D57="","",'Sundry Creditor'!D57)</f>
        <v/>
      </c>
      <c r="E51" s="62" t="str">
        <f>IF('Sundry Creditor'!F57="","",'Sundry Creditor'!F57)</f>
        <v/>
      </c>
      <c r="F51" s="130" t="str">
        <f>IF('Sundry Creditor'!I57="","",IF('Sundry Creditor'!J57="D",'Sundry Creditor'!I57,""))</f>
        <v/>
      </c>
      <c r="G51" s="130" t="str">
        <f>IF('Sundry Creditor'!I57="","",IF('Sundry Creditor'!J57="C",'Sundry Creditor'!I57,""))</f>
        <v/>
      </c>
      <c r="H51" s="62" t="str">
        <f t="shared" si="5"/>
        <v/>
      </c>
      <c r="I51" s="62" t="str">
        <f t="shared" si="6"/>
        <v/>
      </c>
      <c r="K51" s="48" t="str">
        <f>IF('Sundry Creditor'!K57="", "",CONCATENATE('Sundry Creditor'!K57," ",'Sundry Creditor'!O57))</f>
        <v/>
      </c>
    </row>
    <row r="52" spans="1:11" s="62" customFormat="1" x14ac:dyDescent="0.2">
      <c r="A52" s="63" t="str">
        <f>IF('Sundry Creditor'!G58="","",'Sundry Creditor'!G58)</f>
        <v/>
      </c>
      <c r="B52" s="63" t="str">
        <f>IF('Sundry Creditor'!C58="","",IF('Sundry Creditor'!G58&lt;70000,'Sundry Creditor'!C58,""))</f>
        <v/>
      </c>
      <c r="C52" s="62" t="str">
        <f>IF('Sundry Creditor'!C58="","",IF('Sundry Creditor'!G58&gt;69999,'Sundry Creditor'!C58,""))</f>
        <v/>
      </c>
      <c r="D52" s="62" t="str">
        <f>IF('Sundry Creditor'!D58="","",'Sundry Creditor'!D58)</f>
        <v/>
      </c>
      <c r="E52" s="62" t="str">
        <f>IF('Sundry Creditor'!F58="","",'Sundry Creditor'!F58)</f>
        <v/>
      </c>
      <c r="F52" s="130" t="str">
        <f>IF('Sundry Creditor'!I58="","",IF('Sundry Creditor'!J58="D",'Sundry Creditor'!I58,""))</f>
        <v/>
      </c>
      <c r="G52" s="130" t="str">
        <f>IF('Sundry Creditor'!I58="","",IF('Sundry Creditor'!J58="C",'Sundry Creditor'!I58,""))</f>
        <v/>
      </c>
      <c r="H52" s="62" t="str">
        <f t="shared" si="5"/>
        <v/>
      </c>
      <c r="I52" s="62" t="str">
        <f t="shared" si="6"/>
        <v/>
      </c>
      <c r="K52" s="48" t="str">
        <f>IF('Sundry Creditor'!K58="", "",CONCATENATE('Sundry Creditor'!K58," ",'Sundry Creditor'!O58))</f>
        <v/>
      </c>
    </row>
    <row r="53" spans="1:11" s="62" customFormat="1" x14ac:dyDescent="0.2">
      <c r="A53" s="63" t="str">
        <f>IF('Sundry Creditor'!G59="","",'Sundry Creditor'!G59)</f>
        <v/>
      </c>
      <c r="B53" s="63" t="str">
        <f>IF('Sundry Creditor'!C59="","",IF('Sundry Creditor'!G59&lt;70000,'Sundry Creditor'!C59,""))</f>
        <v/>
      </c>
      <c r="C53" s="62" t="str">
        <f>IF('Sundry Creditor'!C59="","",IF('Sundry Creditor'!G59&gt;69999,'Sundry Creditor'!C59,""))</f>
        <v/>
      </c>
      <c r="D53" s="62" t="str">
        <f>IF('Sundry Creditor'!D59="","",'Sundry Creditor'!D59)</f>
        <v/>
      </c>
      <c r="E53" s="62" t="str">
        <f>IF('Sundry Creditor'!F59="","",'Sundry Creditor'!F59)</f>
        <v/>
      </c>
      <c r="F53" s="130" t="str">
        <f>IF('Sundry Creditor'!I59="","",IF('Sundry Creditor'!J59="D",'Sundry Creditor'!I59,""))</f>
        <v/>
      </c>
      <c r="G53" s="130" t="str">
        <f>IF('Sundry Creditor'!I59="","",IF('Sundry Creditor'!J59="C",'Sundry Creditor'!I59,""))</f>
        <v/>
      </c>
      <c r="H53" s="62" t="str">
        <f t="shared" si="5"/>
        <v/>
      </c>
      <c r="I53" s="62" t="str">
        <f t="shared" si="6"/>
        <v/>
      </c>
      <c r="K53" s="48" t="str">
        <f>IF('Sundry Creditor'!K59="", "",CONCATENATE('Sundry Creditor'!K59," ",'Sundry Creditor'!O59))</f>
        <v/>
      </c>
    </row>
    <row r="54" spans="1:11" s="62" customFormat="1" x14ac:dyDescent="0.2">
      <c r="A54" s="63" t="str">
        <f>IF('Sundry Creditor'!G60="","",'Sundry Creditor'!G60)</f>
        <v/>
      </c>
      <c r="B54" s="63" t="str">
        <f>IF('Sundry Creditor'!C60="","",IF('Sundry Creditor'!G60&lt;70000,'Sundry Creditor'!C60,""))</f>
        <v/>
      </c>
      <c r="C54" s="62" t="str">
        <f>IF('Sundry Creditor'!C60="","",IF('Sundry Creditor'!G60&gt;69999,'Sundry Creditor'!C60,""))</f>
        <v/>
      </c>
      <c r="D54" s="62" t="str">
        <f>IF('Sundry Creditor'!D60="","",'Sundry Creditor'!D60)</f>
        <v/>
      </c>
      <c r="E54" s="62" t="str">
        <f>IF('Sundry Creditor'!F60="","",'Sundry Creditor'!F60)</f>
        <v/>
      </c>
      <c r="F54" s="130" t="str">
        <f>IF('Sundry Creditor'!I60="","",IF('Sundry Creditor'!J60="D",'Sundry Creditor'!I60,""))</f>
        <v/>
      </c>
      <c r="G54" s="130" t="str">
        <f>IF('Sundry Creditor'!I60="","",IF('Sundry Creditor'!J60="C",'Sundry Creditor'!I60,""))</f>
        <v/>
      </c>
      <c r="H54" s="62" t="str">
        <f t="shared" si="5"/>
        <v/>
      </c>
      <c r="I54" s="62" t="str">
        <f t="shared" si="6"/>
        <v/>
      </c>
      <c r="K54" s="48" t="str">
        <f>IF('Sundry Creditor'!K60="", "",CONCATENATE('Sundry Creditor'!K60," ",'Sundry Creditor'!O60))</f>
        <v/>
      </c>
    </row>
    <row r="55" spans="1:11" s="62" customFormat="1" x14ac:dyDescent="0.2">
      <c r="A55" s="63" t="str">
        <f>IF('Sundry Creditor'!G61="","",'Sundry Creditor'!G61)</f>
        <v/>
      </c>
      <c r="B55" s="63" t="str">
        <f>IF('Sundry Creditor'!C61="","",IF('Sundry Creditor'!G61&lt;70000,'Sundry Creditor'!C61,""))</f>
        <v/>
      </c>
      <c r="C55" s="62" t="str">
        <f>IF('Sundry Creditor'!C61="","",IF('Sundry Creditor'!G61&gt;69999,'Sundry Creditor'!C61,""))</f>
        <v/>
      </c>
      <c r="D55" s="62" t="str">
        <f>IF('Sundry Creditor'!D61="","",'Sundry Creditor'!D61)</f>
        <v/>
      </c>
      <c r="E55" s="62" t="str">
        <f>IF('Sundry Creditor'!F61="","",'Sundry Creditor'!F61)</f>
        <v/>
      </c>
      <c r="F55" s="130" t="str">
        <f>IF('Sundry Creditor'!I61="","",IF('Sundry Creditor'!J61="D",'Sundry Creditor'!I61,""))</f>
        <v/>
      </c>
      <c r="G55" s="130" t="str">
        <f>IF('Sundry Creditor'!I61="","",IF('Sundry Creditor'!J61="C",'Sundry Creditor'!I61,""))</f>
        <v/>
      </c>
      <c r="H55" s="62" t="str">
        <f t="shared" si="5"/>
        <v/>
      </c>
      <c r="I55" s="62" t="str">
        <f t="shared" si="6"/>
        <v/>
      </c>
      <c r="K55" s="48" t="str">
        <f>IF('Sundry Creditor'!K61="", "",CONCATENATE('Sundry Creditor'!K61," ",'Sundry Creditor'!O61))</f>
        <v/>
      </c>
    </row>
    <row r="56" spans="1:11" s="62" customFormat="1" x14ac:dyDescent="0.2">
      <c r="A56" s="63" t="str">
        <f>IF('Sundry Creditor'!G62="","",'Sundry Creditor'!G62)</f>
        <v/>
      </c>
      <c r="B56" s="63" t="str">
        <f>IF('Sundry Creditor'!C62="","",IF('Sundry Creditor'!G62&lt;70000,'Sundry Creditor'!C62,""))</f>
        <v/>
      </c>
      <c r="C56" s="62" t="str">
        <f>IF('Sundry Creditor'!C62="","",IF('Sundry Creditor'!G62&gt;69999,'Sundry Creditor'!C62,""))</f>
        <v/>
      </c>
      <c r="D56" s="62" t="str">
        <f>IF('Sundry Creditor'!D62="","",'Sundry Creditor'!D62)</f>
        <v/>
      </c>
      <c r="E56" s="62" t="str">
        <f>IF('Sundry Creditor'!F62="","",'Sundry Creditor'!F62)</f>
        <v/>
      </c>
      <c r="F56" s="130" t="str">
        <f>IF('Sundry Creditor'!I62="","",IF('Sundry Creditor'!J62="D",'Sundry Creditor'!I62,""))</f>
        <v/>
      </c>
      <c r="G56" s="130" t="str">
        <f>IF('Sundry Creditor'!I62="","",IF('Sundry Creditor'!J62="C",'Sundry Creditor'!I62,""))</f>
        <v/>
      </c>
      <c r="H56" s="62" t="str">
        <f t="shared" si="5"/>
        <v/>
      </c>
      <c r="I56" s="62" t="str">
        <f t="shared" si="6"/>
        <v/>
      </c>
      <c r="K56" s="48" t="str">
        <f>IF('Sundry Creditor'!K62="", "",CONCATENATE('Sundry Creditor'!K62," ",'Sundry Creditor'!O62))</f>
        <v/>
      </c>
    </row>
    <row r="57" spans="1:11" s="62" customFormat="1" x14ac:dyDescent="0.2">
      <c r="A57" s="63" t="str">
        <f>IF('Sundry Creditor'!G63="","",'Sundry Creditor'!G63)</f>
        <v/>
      </c>
      <c r="B57" s="63" t="str">
        <f>IF('Sundry Creditor'!C63="","",IF('Sundry Creditor'!G63&lt;70000,'Sundry Creditor'!C63,""))</f>
        <v/>
      </c>
      <c r="C57" s="62" t="str">
        <f>IF('Sundry Creditor'!C63="","",IF('Sundry Creditor'!G63&gt;69999,'Sundry Creditor'!C63,""))</f>
        <v/>
      </c>
      <c r="D57" s="62" t="str">
        <f>IF('Sundry Creditor'!D63="","",'Sundry Creditor'!D63)</f>
        <v/>
      </c>
      <c r="E57" s="62" t="str">
        <f>IF('Sundry Creditor'!F63="","",'Sundry Creditor'!F63)</f>
        <v/>
      </c>
      <c r="F57" s="130" t="str">
        <f>IF('Sundry Creditor'!I63="","",IF('Sundry Creditor'!J63="D",'Sundry Creditor'!I63,""))</f>
        <v/>
      </c>
      <c r="G57" s="130" t="str">
        <f>IF('Sundry Creditor'!I63="","",IF('Sundry Creditor'!J63="C",'Sundry Creditor'!I63,""))</f>
        <v/>
      </c>
      <c r="H57" s="62" t="str">
        <f t="shared" si="5"/>
        <v/>
      </c>
      <c r="I57" s="62" t="str">
        <f t="shared" si="6"/>
        <v/>
      </c>
      <c r="K57" s="48" t="str">
        <f>IF('Sundry Creditor'!K63="", "",CONCATENATE('Sundry Creditor'!K63," ",'Sundry Creditor'!O63))</f>
        <v/>
      </c>
    </row>
    <row r="58" spans="1:11" s="62" customFormat="1" x14ac:dyDescent="0.2">
      <c r="A58" s="63" t="str">
        <f>IF('Sundry Creditor'!G64="","",'Sundry Creditor'!G64)</f>
        <v/>
      </c>
      <c r="B58" s="63" t="str">
        <f>IF('Sundry Creditor'!C64="","",IF('Sundry Creditor'!G64&lt;70000,'Sundry Creditor'!C64,""))</f>
        <v/>
      </c>
      <c r="C58" s="62" t="str">
        <f>IF('Sundry Creditor'!C64="","",IF('Sundry Creditor'!G64&gt;69999,'Sundry Creditor'!C64,""))</f>
        <v/>
      </c>
      <c r="D58" s="62" t="str">
        <f>IF('Sundry Creditor'!D64="","",'Sundry Creditor'!D64)</f>
        <v/>
      </c>
      <c r="E58" s="62" t="str">
        <f>IF('Sundry Creditor'!F64="","",'Sundry Creditor'!F64)</f>
        <v/>
      </c>
      <c r="F58" s="130" t="str">
        <f>IF('Sundry Creditor'!I64="","",IF('Sundry Creditor'!J64="D",'Sundry Creditor'!I64,""))</f>
        <v/>
      </c>
      <c r="G58" s="130" t="str">
        <f>IF('Sundry Creditor'!I64="","",IF('Sundry Creditor'!J64="C",'Sundry Creditor'!I64,""))</f>
        <v/>
      </c>
      <c r="H58" s="62" t="str">
        <f t="shared" si="5"/>
        <v/>
      </c>
      <c r="I58" s="62" t="str">
        <f t="shared" si="6"/>
        <v/>
      </c>
      <c r="K58" s="48" t="str">
        <f>IF('Sundry Creditor'!K64="", "",CONCATENATE('Sundry Creditor'!K64," ",'Sundry Creditor'!O64))</f>
        <v/>
      </c>
    </row>
    <row r="59" spans="1:11" s="62" customFormat="1" x14ac:dyDescent="0.2">
      <c r="A59" s="63" t="str">
        <f>IF('Sundry Creditor'!G65="","",'Sundry Creditor'!G65)</f>
        <v/>
      </c>
      <c r="B59" s="63" t="str">
        <f>IF('Sundry Creditor'!C65="","",IF('Sundry Creditor'!G65&lt;70000,'Sundry Creditor'!C65,""))</f>
        <v/>
      </c>
      <c r="C59" s="62" t="str">
        <f>IF('Sundry Creditor'!C65="","",IF('Sundry Creditor'!G65&gt;69999,'Sundry Creditor'!C65,""))</f>
        <v/>
      </c>
      <c r="D59" s="62" t="str">
        <f>IF('Sundry Creditor'!D65="","",'Sundry Creditor'!D65)</f>
        <v/>
      </c>
      <c r="E59" s="62" t="str">
        <f>IF('Sundry Creditor'!F65="","",'Sundry Creditor'!F65)</f>
        <v/>
      </c>
      <c r="F59" s="130" t="str">
        <f>IF('Sundry Creditor'!I65="","",IF('Sundry Creditor'!J65="D",'Sundry Creditor'!I65,""))</f>
        <v/>
      </c>
      <c r="G59" s="130" t="str">
        <f>IF('Sundry Creditor'!I65="","",IF('Sundry Creditor'!J65="C",'Sundry Creditor'!I65,""))</f>
        <v/>
      </c>
      <c r="H59" s="62" t="str">
        <f t="shared" si="5"/>
        <v/>
      </c>
      <c r="I59" s="62" t="str">
        <f t="shared" si="6"/>
        <v/>
      </c>
      <c r="K59" s="48" t="str">
        <f>IF('Sundry Creditor'!K65="", "",CONCATENATE('Sundry Creditor'!K65," ",'Sundry Creditor'!O65))</f>
        <v/>
      </c>
    </row>
    <row r="60" spans="1:11" s="62" customFormat="1" x14ac:dyDescent="0.2">
      <c r="A60" s="63" t="str">
        <f>IF('Sundry Creditor'!G66="","",'Sundry Creditor'!G66)</f>
        <v/>
      </c>
      <c r="B60" s="63" t="str">
        <f>IF('Sundry Creditor'!C66="","",IF('Sundry Creditor'!G66&lt;70000,'Sundry Creditor'!C66,""))</f>
        <v/>
      </c>
      <c r="C60" s="62" t="str">
        <f>IF('Sundry Creditor'!C66="","",IF('Sundry Creditor'!G66&gt;69999,'Sundry Creditor'!C66,""))</f>
        <v/>
      </c>
      <c r="D60" s="62" t="str">
        <f>IF('Sundry Creditor'!D66="","",'Sundry Creditor'!D66)</f>
        <v/>
      </c>
      <c r="E60" s="62" t="str">
        <f>IF('Sundry Creditor'!F66="","",'Sundry Creditor'!F66)</f>
        <v/>
      </c>
      <c r="F60" s="130" t="str">
        <f>IF('Sundry Creditor'!I66="","",IF('Sundry Creditor'!J66="D",'Sundry Creditor'!I66,""))</f>
        <v/>
      </c>
      <c r="G60" s="130" t="str">
        <f>IF('Sundry Creditor'!I66="","",IF('Sundry Creditor'!J66="C",'Sundry Creditor'!I66,""))</f>
        <v/>
      </c>
      <c r="H60" s="62" t="str">
        <f t="shared" si="5"/>
        <v/>
      </c>
      <c r="I60" s="62" t="str">
        <f t="shared" si="6"/>
        <v/>
      </c>
      <c r="K60" s="48" t="str">
        <f>IF('Sundry Creditor'!K66="", "",CONCATENATE('Sundry Creditor'!K66," ",'Sundry Creditor'!O66))</f>
        <v/>
      </c>
    </row>
    <row r="61" spans="1:11" s="62" customFormat="1" x14ac:dyDescent="0.2">
      <c r="A61" s="63" t="str">
        <f>IF('Sundry Creditor'!G67="","",'Sundry Creditor'!G67)</f>
        <v/>
      </c>
      <c r="B61" s="63" t="str">
        <f>IF('Sundry Creditor'!C67="","",IF('Sundry Creditor'!G67&lt;70000,'Sundry Creditor'!C67,""))</f>
        <v/>
      </c>
      <c r="C61" s="62" t="str">
        <f>IF('Sundry Creditor'!C67="","",IF('Sundry Creditor'!G67&gt;69999,'Sundry Creditor'!C67,""))</f>
        <v/>
      </c>
      <c r="D61" s="62" t="str">
        <f>IF('Sundry Creditor'!D67="","",'Sundry Creditor'!D67)</f>
        <v/>
      </c>
      <c r="E61" s="62" t="str">
        <f>IF('Sundry Creditor'!F67="","",'Sundry Creditor'!F67)</f>
        <v/>
      </c>
      <c r="F61" s="130" t="str">
        <f>IF('Sundry Creditor'!I67="","",IF('Sundry Creditor'!J67="D",'Sundry Creditor'!I67,""))</f>
        <v/>
      </c>
      <c r="G61" s="130" t="str">
        <f>IF('Sundry Creditor'!I67="","",IF('Sundry Creditor'!J67="C",'Sundry Creditor'!I67,""))</f>
        <v/>
      </c>
      <c r="H61" s="62" t="str">
        <f t="shared" si="5"/>
        <v/>
      </c>
      <c r="I61" s="62" t="str">
        <f t="shared" si="6"/>
        <v/>
      </c>
      <c r="K61" s="48" t="str">
        <f>IF('Sundry Creditor'!K67="", "",CONCATENATE('Sundry Creditor'!K67," ",'Sundry Creditor'!O67))</f>
        <v/>
      </c>
    </row>
    <row r="62" spans="1:11" s="62" customFormat="1" x14ac:dyDescent="0.2">
      <c r="A62" s="63" t="str">
        <f>IF('Sundry Creditor'!G68="","",'Sundry Creditor'!G68)</f>
        <v/>
      </c>
      <c r="B62" s="63" t="str">
        <f>IF('Sundry Creditor'!C68="","",IF('Sundry Creditor'!G68&lt;70000,'Sundry Creditor'!C68,""))</f>
        <v/>
      </c>
      <c r="C62" s="62" t="str">
        <f>IF('Sundry Creditor'!C68="","",IF('Sundry Creditor'!G68&gt;69999,'Sundry Creditor'!C68,""))</f>
        <v/>
      </c>
      <c r="D62" s="62" t="str">
        <f>IF('Sundry Creditor'!D68="","",'Sundry Creditor'!D68)</f>
        <v/>
      </c>
      <c r="E62" s="62" t="str">
        <f>IF('Sundry Creditor'!F68="","",'Sundry Creditor'!F68)</f>
        <v/>
      </c>
      <c r="F62" s="130" t="str">
        <f>IF('Sundry Creditor'!I68="","",IF('Sundry Creditor'!J68="D",'Sundry Creditor'!I68,""))</f>
        <v/>
      </c>
      <c r="G62" s="130" t="str">
        <f>IF('Sundry Creditor'!I68="","",IF('Sundry Creditor'!J68="C",'Sundry Creditor'!I68,""))</f>
        <v/>
      </c>
      <c r="H62" s="62" t="str">
        <f t="shared" si="5"/>
        <v/>
      </c>
      <c r="I62" s="62" t="str">
        <f t="shared" si="6"/>
        <v/>
      </c>
      <c r="K62" s="48" t="str">
        <f>IF('Sundry Creditor'!K68="", "",CONCATENATE('Sundry Creditor'!K68," ",'Sundry Creditor'!O68))</f>
        <v/>
      </c>
    </row>
    <row r="63" spans="1:11" s="62" customFormat="1" x14ac:dyDescent="0.2">
      <c r="A63" s="63" t="str">
        <f>IF('Sundry Creditor'!G69="","",'Sundry Creditor'!G69)</f>
        <v/>
      </c>
      <c r="B63" s="63" t="str">
        <f>IF('Sundry Creditor'!C69="","",IF('Sundry Creditor'!G69&lt;70000,'Sundry Creditor'!C69,""))</f>
        <v/>
      </c>
      <c r="C63" s="62" t="str">
        <f>IF('Sundry Creditor'!C69="","",IF('Sundry Creditor'!G69&gt;69999,'Sundry Creditor'!C69,""))</f>
        <v/>
      </c>
      <c r="D63" s="62" t="str">
        <f>IF('Sundry Creditor'!D69="","",'Sundry Creditor'!D69)</f>
        <v/>
      </c>
      <c r="E63" s="62" t="str">
        <f>IF('Sundry Creditor'!F69="","",'Sundry Creditor'!F69)</f>
        <v/>
      </c>
      <c r="F63" s="130" t="str">
        <f>IF('Sundry Creditor'!I69="","",IF('Sundry Creditor'!J69="D",'Sundry Creditor'!I69,""))</f>
        <v/>
      </c>
      <c r="G63" s="130" t="str">
        <f>IF('Sundry Creditor'!I69="","",IF('Sundry Creditor'!J69="C",'Sundry Creditor'!I69,""))</f>
        <v/>
      </c>
      <c r="H63" s="62" t="str">
        <f t="shared" si="5"/>
        <v/>
      </c>
      <c r="I63" s="62" t="str">
        <f t="shared" si="6"/>
        <v/>
      </c>
      <c r="K63" s="48" t="str">
        <f>IF('Sundry Creditor'!K69="", "",CONCATENATE('Sundry Creditor'!K69," ",'Sundry Creditor'!O69))</f>
        <v/>
      </c>
    </row>
    <row r="64" spans="1:11" s="62" customFormat="1" x14ac:dyDescent="0.2">
      <c r="A64" s="63" t="str">
        <f>IF('Sundry Creditor'!G70="","",'Sundry Creditor'!G70)</f>
        <v/>
      </c>
      <c r="B64" s="63" t="str">
        <f>IF('Sundry Creditor'!C70="","",IF('Sundry Creditor'!G70&lt;70000,'Sundry Creditor'!C70,""))</f>
        <v/>
      </c>
      <c r="C64" s="62" t="str">
        <f>IF('Sundry Creditor'!C70="","",IF('Sundry Creditor'!G70&gt;69999,'Sundry Creditor'!C70,""))</f>
        <v/>
      </c>
      <c r="D64" s="62" t="str">
        <f>IF('Sundry Creditor'!D70="","",'Sundry Creditor'!D70)</f>
        <v/>
      </c>
      <c r="E64" s="62" t="str">
        <f>IF('Sundry Creditor'!F70="","",'Sundry Creditor'!F70)</f>
        <v/>
      </c>
      <c r="F64" s="130" t="str">
        <f>IF('Sundry Creditor'!I70="","",IF('Sundry Creditor'!J70="D",'Sundry Creditor'!I70,""))</f>
        <v/>
      </c>
      <c r="G64" s="130" t="str">
        <f>IF('Sundry Creditor'!I70="","",IF('Sundry Creditor'!J70="C",'Sundry Creditor'!I70,""))</f>
        <v/>
      </c>
      <c r="H64" s="62" t="str">
        <f t="shared" si="5"/>
        <v/>
      </c>
      <c r="I64" s="62" t="str">
        <f t="shared" si="6"/>
        <v/>
      </c>
      <c r="K64" s="48" t="str">
        <f>IF('Sundry Creditor'!K70="", "",CONCATENATE('Sundry Creditor'!K70," ",'Sundry Creditor'!O70))</f>
        <v/>
      </c>
    </row>
    <row r="65" spans="1:11" s="62" customFormat="1" x14ac:dyDescent="0.2">
      <c r="A65" s="63" t="str">
        <f>IF('Sundry Creditor'!G71="","",'Sundry Creditor'!G71)</f>
        <v/>
      </c>
      <c r="B65" s="63" t="str">
        <f>IF('Sundry Creditor'!C71="","",IF('Sundry Creditor'!G71&lt;70000,'Sundry Creditor'!C71,""))</f>
        <v/>
      </c>
      <c r="C65" s="62" t="str">
        <f>IF('Sundry Creditor'!C71="","",IF('Sundry Creditor'!G71&gt;69999,'Sundry Creditor'!C71,""))</f>
        <v/>
      </c>
      <c r="D65" s="62" t="str">
        <f>IF('Sundry Creditor'!D71="","",'Sundry Creditor'!D71)</f>
        <v/>
      </c>
      <c r="E65" s="62" t="str">
        <f>IF('Sundry Creditor'!F71="","",'Sundry Creditor'!F71)</f>
        <v/>
      </c>
      <c r="F65" s="130" t="str">
        <f>IF('Sundry Creditor'!I71="","",IF('Sundry Creditor'!J71="D",'Sundry Creditor'!I71,""))</f>
        <v/>
      </c>
      <c r="G65" s="130" t="str">
        <f>IF('Sundry Creditor'!I71="","",IF('Sundry Creditor'!J71="C",'Sundry Creditor'!I71,""))</f>
        <v/>
      </c>
      <c r="H65" s="62" t="str">
        <f t="shared" si="5"/>
        <v/>
      </c>
      <c r="I65" s="62" t="str">
        <f t="shared" si="6"/>
        <v/>
      </c>
      <c r="K65" s="48" t="str">
        <f>IF('Sundry Creditor'!K71="", "",CONCATENATE('Sundry Creditor'!K71," ",'Sundry Creditor'!O71))</f>
        <v/>
      </c>
    </row>
    <row r="66" spans="1:11" s="62" customFormat="1" x14ac:dyDescent="0.2">
      <c r="A66" s="63" t="str">
        <f>IF('Sundry Creditor'!G72="","",'Sundry Creditor'!G72)</f>
        <v/>
      </c>
      <c r="B66" s="63" t="str">
        <f>IF('Sundry Creditor'!C72="","",IF('Sundry Creditor'!G72&lt;70000,'Sundry Creditor'!C72,""))</f>
        <v/>
      </c>
      <c r="C66" s="62" t="str">
        <f>IF('Sundry Creditor'!C72="","",IF('Sundry Creditor'!G72&gt;69999,'Sundry Creditor'!C72,""))</f>
        <v/>
      </c>
      <c r="D66" s="62" t="str">
        <f>IF('Sundry Creditor'!D72="","",'Sundry Creditor'!D72)</f>
        <v/>
      </c>
      <c r="E66" s="62" t="str">
        <f>IF('Sundry Creditor'!F72="","",'Sundry Creditor'!F72)</f>
        <v/>
      </c>
      <c r="F66" s="130" t="str">
        <f>IF('Sundry Creditor'!I72="","",IF('Sundry Creditor'!J72="D",'Sundry Creditor'!I72,""))</f>
        <v/>
      </c>
      <c r="G66" s="130" t="str">
        <f>IF('Sundry Creditor'!I72="","",IF('Sundry Creditor'!J72="C",'Sundry Creditor'!I72,""))</f>
        <v/>
      </c>
      <c r="H66" s="62" t="str">
        <f t="shared" si="5"/>
        <v/>
      </c>
      <c r="I66" s="62" t="str">
        <f t="shared" si="6"/>
        <v/>
      </c>
      <c r="K66" s="48" t="str">
        <f>IF('Sundry Creditor'!K72="", "",CONCATENATE('Sundry Creditor'!K72," ",'Sundry Creditor'!O72))</f>
        <v/>
      </c>
    </row>
    <row r="67" spans="1:11" s="62" customFormat="1" x14ac:dyDescent="0.2">
      <c r="A67" s="63" t="str">
        <f>IF('Sundry Creditor'!G73="","",'Sundry Creditor'!G73)</f>
        <v/>
      </c>
      <c r="B67" s="63" t="str">
        <f>IF('Sundry Creditor'!C73="","",IF('Sundry Creditor'!G73&lt;70000,'Sundry Creditor'!C73,""))</f>
        <v/>
      </c>
      <c r="C67" s="62" t="str">
        <f>IF('Sundry Creditor'!C73="","",IF('Sundry Creditor'!G73&gt;69999,'Sundry Creditor'!C73,""))</f>
        <v/>
      </c>
      <c r="D67" s="62" t="str">
        <f>IF('Sundry Creditor'!D73="","",'Sundry Creditor'!D73)</f>
        <v/>
      </c>
      <c r="E67" s="62" t="str">
        <f>IF('Sundry Creditor'!F73="","",'Sundry Creditor'!F73)</f>
        <v/>
      </c>
      <c r="F67" s="130" t="str">
        <f>IF('Sundry Creditor'!I73="","",IF('Sundry Creditor'!J73="D",'Sundry Creditor'!I73,""))</f>
        <v/>
      </c>
      <c r="G67" s="130" t="str">
        <f>IF('Sundry Creditor'!I73="","",IF('Sundry Creditor'!J73="C",'Sundry Creditor'!I73,""))</f>
        <v/>
      </c>
      <c r="H67" s="62" t="str">
        <f t="shared" si="5"/>
        <v/>
      </c>
      <c r="I67" s="62" t="str">
        <f t="shared" si="6"/>
        <v/>
      </c>
      <c r="K67" s="48" t="str">
        <f>IF('Sundry Creditor'!K73="", "",CONCATENATE('Sundry Creditor'!K73," ",'Sundry Creditor'!O73))</f>
        <v/>
      </c>
    </row>
    <row r="68" spans="1:11" s="62" customFormat="1" x14ac:dyDescent="0.2">
      <c r="A68" s="63" t="str">
        <f>IF('Sundry Creditor'!G74="","",'Sundry Creditor'!G74)</f>
        <v/>
      </c>
      <c r="B68" s="63" t="str">
        <f>IF('Sundry Creditor'!C74="","",IF('Sundry Creditor'!G74&lt;70000,'Sundry Creditor'!C74,""))</f>
        <v/>
      </c>
      <c r="C68" s="62" t="str">
        <f>IF('Sundry Creditor'!C74="","",IF('Sundry Creditor'!G74&gt;69999,'Sundry Creditor'!C74,""))</f>
        <v/>
      </c>
      <c r="D68" s="62" t="str">
        <f>IF('Sundry Creditor'!D74="","",'Sundry Creditor'!D74)</f>
        <v/>
      </c>
      <c r="E68" s="62" t="str">
        <f>IF('Sundry Creditor'!F74="","",'Sundry Creditor'!F74)</f>
        <v/>
      </c>
      <c r="F68" s="130" t="str">
        <f>IF('Sundry Creditor'!I74="","",IF('Sundry Creditor'!J74="D",'Sundry Creditor'!I74,""))</f>
        <v/>
      </c>
      <c r="G68" s="130" t="str">
        <f>IF('Sundry Creditor'!I74="","",IF('Sundry Creditor'!J74="C",'Sundry Creditor'!I74,""))</f>
        <v/>
      </c>
      <c r="H68" s="62" t="str">
        <f t="shared" si="5"/>
        <v/>
      </c>
      <c r="I68" s="62" t="str">
        <f t="shared" si="6"/>
        <v/>
      </c>
      <c r="K68" s="48" t="str">
        <f>IF('Sundry Creditor'!K74="", "",CONCATENATE('Sundry Creditor'!K74," ",'Sundry Creditor'!O74))</f>
        <v/>
      </c>
    </row>
    <row r="69" spans="1:11" s="62" customFormat="1" x14ac:dyDescent="0.2">
      <c r="A69" s="63" t="str">
        <f>IF('Sundry Creditor'!G75="","",'Sundry Creditor'!G75)</f>
        <v/>
      </c>
      <c r="B69" s="63" t="str">
        <f>IF('Sundry Creditor'!C75="","",IF('Sundry Creditor'!G75&lt;70000,'Sundry Creditor'!C75,""))</f>
        <v/>
      </c>
      <c r="C69" s="62" t="str">
        <f>IF('Sundry Creditor'!C75="","",IF('Sundry Creditor'!G75&gt;69999,'Sundry Creditor'!C75,""))</f>
        <v/>
      </c>
      <c r="D69" s="62" t="str">
        <f>IF('Sundry Creditor'!D75="","",'Sundry Creditor'!D75)</f>
        <v/>
      </c>
      <c r="E69" s="62" t="str">
        <f>IF('Sundry Creditor'!F75="","",'Sundry Creditor'!F75)</f>
        <v/>
      </c>
      <c r="F69" s="130" t="str">
        <f>IF('Sundry Creditor'!I75="","",IF('Sundry Creditor'!J75="D",'Sundry Creditor'!I75,""))</f>
        <v/>
      </c>
      <c r="G69" s="130" t="str">
        <f>IF('Sundry Creditor'!I75="","",IF('Sundry Creditor'!J75="C",'Sundry Creditor'!I75,""))</f>
        <v/>
      </c>
      <c r="H69" s="62" t="str">
        <f t="shared" si="5"/>
        <v/>
      </c>
      <c r="I69" s="62" t="str">
        <f t="shared" si="6"/>
        <v/>
      </c>
      <c r="K69" s="48" t="str">
        <f>IF('Sundry Creditor'!K75="", "",CONCATENATE('Sundry Creditor'!K75," ",'Sundry Creditor'!O75))</f>
        <v/>
      </c>
    </row>
    <row r="70" spans="1:11" s="62" customFormat="1" x14ac:dyDescent="0.2">
      <c r="A70" s="63" t="str">
        <f>IF('Sundry Creditor'!G76="","",'Sundry Creditor'!G76)</f>
        <v/>
      </c>
      <c r="B70" s="63" t="str">
        <f>IF('Sundry Creditor'!C76="","",IF('Sundry Creditor'!G76&lt;70000,'Sundry Creditor'!C76,""))</f>
        <v/>
      </c>
      <c r="C70" s="62" t="str">
        <f>IF('Sundry Creditor'!C76="","",IF('Sundry Creditor'!G76&gt;69999,'Sundry Creditor'!C76,""))</f>
        <v/>
      </c>
      <c r="D70" s="62" t="str">
        <f>IF('Sundry Creditor'!D76="","",'Sundry Creditor'!D76)</f>
        <v/>
      </c>
      <c r="E70" s="62" t="str">
        <f>IF('Sundry Creditor'!F76="","",'Sundry Creditor'!F76)</f>
        <v/>
      </c>
      <c r="F70" s="130" t="str">
        <f>IF('Sundry Creditor'!I76="","",IF('Sundry Creditor'!J76="D",'Sundry Creditor'!I76,""))</f>
        <v/>
      </c>
      <c r="G70" s="130" t="str">
        <f>IF('Sundry Creditor'!I76="","",IF('Sundry Creditor'!J76="C",'Sundry Creditor'!I76,""))</f>
        <v/>
      </c>
      <c r="H70" s="62" t="str">
        <f t="shared" si="5"/>
        <v/>
      </c>
      <c r="I70" s="62" t="str">
        <f t="shared" si="6"/>
        <v/>
      </c>
      <c r="K70" s="48" t="str">
        <f>IF('Sundry Creditor'!K76="", "",CONCATENATE('Sundry Creditor'!K76," ",'Sundry Creditor'!O76))</f>
        <v/>
      </c>
    </row>
    <row r="71" spans="1:11" s="62" customFormat="1" x14ac:dyDescent="0.2">
      <c r="A71" s="63" t="str">
        <f>IF('Sundry Creditor'!G77="","",'Sundry Creditor'!G77)</f>
        <v/>
      </c>
      <c r="B71" s="63" t="str">
        <f>IF('Sundry Creditor'!C77="","",IF('Sundry Creditor'!G77&lt;70000,'Sundry Creditor'!C77,""))</f>
        <v/>
      </c>
      <c r="C71" s="62" t="str">
        <f>IF('Sundry Creditor'!C77="","",IF('Sundry Creditor'!G77&gt;69999,'Sundry Creditor'!C77,""))</f>
        <v/>
      </c>
      <c r="D71" s="62" t="str">
        <f>IF('Sundry Creditor'!D77="","",'Sundry Creditor'!D77)</f>
        <v/>
      </c>
      <c r="E71" s="62" t="str">
        <f>IF('Sundry Creditor'!F77="","",'Sundry Creditor'!F77)</f>
        <v/>
      </c>
      <c r="F71" s="130" t="str">
        <f>IF('Sundry Creditor'!I77="","",IF('Sundry Creditor'!J77="D",'Sundry Creditor'!I77,""))</f>
        <v/>
      </c>
      <c r="G71" s="130" t="str">
        <f>IF('Sundry Creditor'!I77="","",IF('Sundry Creditor'!J77="C",'Sundry Creditor'!I77,""))</f>
        <v/>
      </c>
      <c r="H71" s="62" t="str">
        <f t="shared" si="5"/>
        <v/>
      </c>
      <c r="I71" s="62" t="str">
        <f t="shared" si="6"/>
        <v/>
      </c>
      <c r="K71" s="48" t="str">
        <f>IF('Sundry Creditor'!K77="", "",CONCATENATE('Sundry Creditor'!K77," ",'Sundry Creditor'!O77))</f>
        <v/>
      </c>
    </row>
    <row r="72" spans="1:11" s="62" customFormat="1" x14ac:dyDescent="0.2">
      <c r="A72" s="63" t="str">
        <f>IF('Sundry Creditor'!G78="","",'Sundry Creditor'!G78)</f>
        <v/>
      </c>
      <c r="B72" s="63" t="str">
        <f>IF('Sundry Creditor'!C78="","",IF('Sundry Creditor'!G78&lt;70000,'Sundry Creditor'!C78,""))</f>
        <v/>
      </c>
      <c r="C72" s="62" t="str">
        <f>IF('Sundry Creditor'!C78="","",IF('Sundry Creditor'!G78&gt;69999,'Sundry Creditor'!C78,""))</f>
        <v/>
      </c>
      <c r="D72" s="62" t="str">
        <f>IF('Sundry Creditor'!D78="","",'Sundry Creditor'!D78)</f>
        <v/>
      </c>
      <c r="E72" s="62" t="str">
        <f>IF('Sundry Creditor'!F78="","",'Sundry Creditor'!F78)</f>
        <v/>
      </c>
      <c r="F72" s="130" t="str">
        <f>IF('Sundry Creditor'!I78="","",IF('Sundry Creditor'!J78="D",'Sundry Creditor'!I78,""))</f>
        <v/>
      </c>
      <c r="G72" s="130" t="str">
        <f>IF('Sundry Creditor'!I78="","",IF('Sundry Creditor'!J78="C",'Sundry Creditor'!I78,""))</f>
        <v/>
      </c>
      <c r="H72" s="62" t="str">
        <f t="shared" si="5"/>
        <v/>
      </c>
      <c r="I72" s="62" t="str">
        <f t="shared" si="6"/>
        <v/>
      </c>
      <c r="K72" s="48" t="str">
        <f>IF('Sundry Creditor'!K78="", "",CONCATENATE('Sundry Creditor'!K78," ",'Sundry Creditor'!O78))</f>
        <v/>
      </c>
    </row>
    <row r="73" spans="1:11" s="62" customFormat="1" x14ac:dyDescent="0.2">
      <c r="A73" s="63" t="str">
        <f>IF('Sundry Creditor'!G79="","",'Sundry Creditor'!G79)</f>
        <v/>
      </c>
      <c r="B73" s="63" t="str">
        <f>IF('Sundry Creditor'!C79="","",IF('Sundry Creditor'!G79&lt;70000,'Sundry Creditor'!C79,""))</f>
        <v/>
      </c>
      <c r="C73" s="62" t="str">
        <f>IF('Sundry Creditor'!C79="","",IF('Sundry Creditor'!G79&gt;69999,'Sundry Creditor'!C79,""))</f>
        <v/>
      </c>
      <c r="D73" s="62" t="str">
        <f>IF('Sundry Creditor'!D79="","",'Sundry Creditor'!D79)</f>
        <v/>
      </c>
      <c r="E73" s="62" t="str">
        <f>IF('Sundry Creditor'!F79="","",'Sundry Creditor'!F79)</f>
        <v/>
      </c>
      <c r="F73" s="130" t="str">
        <f>IF('Sundry Creditor'!I79="","",IF('Sundry Creditor'!J79="D",'Sundry Creditor'!I79,""))</f>
        <v/>
      </c>
      <c r="G73" s="130" t="str">
        <f>IF('Sundry Creditor'!I79="","",IF('Sundry Creditor'!J79="C",'Sundry Creditor'!I79,""))</f>
        <v/>
      </c>
      <c r="H73" s="62" t="str">
        <f t="shared" si="5"/>
        <v/>
      </c>
      <c r="I73" s="62" t="str">
        <f t="shared" si="6"/>
        <v/>
      </c>
      <c r="K73" s="48" t="str">
        <f>IF('Sundry Creditor'!K79="", "",CONCATENATE('Sundry Creditor'!K79," ",'Sundry Creditor'!O79))</f>
        <v/>
      </c>
    </row>
    <row r="74" spans="1:11" s="62" customFormat="1" x14ac:dyDescent="0.2">
      <c r="A74" s="63" t="str">
        <f>IF('Sundry Creditor'!G80="","",'Sundry Creditor'!G80)</f>
        <v/>
      </c>
      <c r="B74" s="63" t="str">
        <f>IF('Sundry Creditor'!C80="","",IF('Sundry Creditor'!G80&lt;70000,'Sundry Creditor'!C80,""))</f>
        <v/>
      </c>
      <c r="C74" s="62" t="str">
        <f>IF('Sundry Creditor'!C80="","",IF('Sundry Creditor'!G80&gt;69999,'Sundry Creditor'!C80,""))</f>
        <v/>
      </c>
      <c r="D74" s="62" t="str">
        <f>IF('Sundry Creditor'!D80="","",'Sundry Creditor'!D80)</f>
        <v/>
      </c>
      <c r="E74" s="62" t="str">
        <f>IF('Sundry Creditor'!F80="","",'Sundry Creditor'!F80)</f>
        <v/>
      </c>
      <c r="F74" s="130" t="str">
        <f>IF('Sundry Creditor'!I80="","",IF('Sundry Creditor'!J80="D",'Sundry Creditor'!I80,""))</f>
        <v/>
      </c>
      <c r="G74" s="130" t="str">
        <f>IF('Sundry Creditor'!I80="","",IF('Sundry Creditor'!J80="C",'Sundry Creditor'!I80,""))</f>
        <v/>
      </c>
      <c r="H74" s="62" t="str">
        <f t="shared" si="5"/>
        <v/>
      </c>
      <c r="I74" s="62" t="str">
        <f t="shared" si="6"/>
        <v/>
      </c>
      <c r="K74" s="48" t="str">
        <f>IF('Sundry Creditor'!K80="", "",CONCATENATE('Sundry Creditor'!K80," ",'Sundry Creditor'!O80))</f>
        <v/>
      </c>
    </row>
    <row r="75" spans="1:11" s="62" customFormat="1" x14ac:dyDescent="0.2">
      <c r="A75" s="63" t="str">
        <f>IF('Sundry Creditor'!G81="","",'Sundry Creditor'!G81)</f>
        <v/>
      </c>
      <c r="B75" s="63" t="str">
        <f>IF('Sundry Creditor'!C81="","",IF('Sundry Creditor'!G81&lt;70000,'Sundry Creditor'!C81,""))</f>
        <v/>
      </c>
      <c r="C75" s="62" t="str">
        <f>IF('Sundry Creditor'!C81="","",IF('Sundry Creditor'!G81&gt;69999,'Sundry Creditor'!C81,""))</f>
        <v/>
      </c>
      <c r="D75" s="62" t="str">
        <f>IF('Sundry Creditor'!D81="","",'Sundry Creditor'!D81)</f>
        <v/>
      </c>
      <c r="E75" s="62" t="str">
        <f>IF('Sundry Creditor'!F81="","",'Sundry Creditor'!F81)</f>
        <v/>
      </c>
      <c r="F75" s="130" t="str">
        <f>IF('Sundry Creditor'!I81="","",IF('Sundry Creditor'!J81="D",'Sundry Creditor'!I81,""))</f>
        <v/>
      </c>
      <c r="G75" s="130" t="str">
        <f>IF('Sundry Creditor'!I81="","",IF('Sundry Creditor'!J81="C",'Sundry Creditor'!I81,""))</f>
        <v/>
      </c>
      <c r="H75" s="62" t="str">
        <f t="shared" si="5"/>
        <v/>
      </c>
      <c r="I75" s="62" t="str">
        <f t="shared" si="6"/>
        <v/>
      </c>
      <c r="K75" s="48" t="str">
        <f>IF('Sundry Creditor'!K81="", "",CONCATENATE('Sundry Creditor'!K81," ",'Sundry Creditor'!O81))</f>
        <v/>
      </c>
    </row>
    <row r="76" spans="1:11" s="62" customFormat="1" x14ac:dyDescent="0.2">
      <c r="A76" s="63" t="str">
        <f>IF('Sundry Creditor'!G82="","",'Sundry Creditor'!G82)</f>
        <v/>
      </c>
      <c r="B76" s="63" t="str">
        <f>IF('Sundry Creditor'!C82="","",IF('Sundry Creditor'!G82&lt;70000,'Sundry Creditor'!C82,""))</f>
        <v/>
      </c>
      <c r="C76" s="62" t="str">
        <f>IF('Sundry Creditor'!C82="","",IF('Sundry Creditor'!G82&gt;69999,'Sundry Creditor'!C82,""))</f>
        <v/>
      </c>
      <c r="D76" s="62" t="str">
        <f>IF('Sundry Creditor'!D82="","",'Sundry Creditor'!D82)</f>
        <v/>
      </c>
      <c r="E76" s="62" t="str">
        <f>IF('Sundry Creditor'!F82="","",'Sundry Creditor'!F82)</f>
        <v/>
      </c>
      <c r="F76" s="130" t="str">
        <f>IF('Sundry Creditor'!I82="","",IF('Sundry Creditor'!J82="D",'Sundry Creditor'!I82,""))</f>
        <v/>
      </c>
      <c r="G76" s="130" t="str">
        <f>IF('Sundry Creditor'!I82="","",IF('Sundry Creditor'!J82="C",'Sundry Creditor'!I82,""))</f>
        <v/>
      </c>
      <c r="H76" s="62" t="str">
        <f t="shared" si="5"/>
        <v/>
      </c>
      <c r="I76" s="62" t="str">
        <f t="shared" si="6"/>
        <v/>
      </c>
      <c r="K76" s="48" t="str">
        <f>IF('Sundry Creditor'!K82="", "",CONCATENATE('Sundry Creditor'!K82," ",'Sundry Creditor'!O82))</f>
        <v/>
      </c>
    </row>
    <row r="77" spans="1:11" s="62" customFormat="1" x14ac:dyDescent="0.2">
      <c r="A77" s="63" t="str">
        <f>IF('Sundry Creditor'!G83="","",'Sundry Creditor'!G83)</f>
        <v/>
      </c>
      <c r="B77" s="63" t="str">
        <f>IF('Sundry Creditor'!C83="","",IF('Sundry Creditor'!G83&lt;70000,'Sundry Creditor'!C83,""))</f>
        <v/>
      </c>
      <c r="C77" s="62" t="str">
        <f>IF('Sundry Creditor'!C83="","",IF('Sundry Creditor'!G83&gt;69999,'Sundry Creditor'!C83,""))</f>
        <v/>
      </c>
      <c r="D77" s="62" t="str">
        <f>IF('Sundry Creditor'!D83="","",'Sundry Creditor'!D83)</f>
        <v/>
      </c>
      <c r="E77" s="62" t="str">
        <f>IF('Sundry Creditor'!F83="","",'Sundry Creditor'!F83)</f>
        <v/>
      </c>
      <c r="F77" s="130" t="str">
        <f>IF('Sundry Creditor'!I83="","",IF('Sundry Creditor'!J83="D",'Sundry Creditor'!I83,""))</f>
        <v/>
      </c>
      <c r="G77" s="130" t="str">
        <f>IF('Sundry Creditor'!I83="","",IF('Sundry Creditor'!J83="C",'Sundry Creditor'!I83,""))</f>
        <v/>
      </c>
      <c r="H77" s="62" t="str">
        <f t="shared" si="5"/>
        <v/>
      </c>
      <c r="I77" s="62" t="str">
        <f t="shared" si="6"/>
        <v/>
      </c>
      <c r="K77" s="48" t="str">
        <f>IF('Sundry Creditor'!K83="", "",CONCATENATE('Sundry Creditor'!K83," ",'Sundry Creditor'!O83))</f>
        <v/>
      </c>
    </row>
    <row r="78" spans="1:11" s="62" customFormat="1" x14ac:dyDescent="0.2">
      <c r="A78" s="63" t="str">
        <f>IF('Sundry Creditor'!G84="","",'Sundry Creditor'!G84)</f>
        <v/>
      </c>
      <c r="B78" s="63" t="str">
        <f>IF('Sundry Creditor'!C84="","",IF('Sundry Creditor'!G84&lt;70000,'Sundry Creditor'!C84,""))</f>
        <v/>
      </c>
      <c r="C78" s="62" t="str">
        <f>IF('Sundry Creditor'!C84="","",IF('Sundry Creditor'!G84&gt;69999,'Sundry Creditor'!C84,""))</f>
        <v/>
      </c>
      <c r="D78" s="62" t="str">
        <f>IF('Sundry Creditor'!D84="","",'Sundry Creditor'!D84)</f>
        <v/>
      </c>
      <c r="E78" s="62" t="str">
        <f>IF('Sundry Creditor'!F84="","",'Sundry Creditor'!F84)</f>
        <v/>
      </c>
      <c r="F78" s="130" t="str">
        <f>IF('Sundry Creditor'!I84="","",IF('Sundry Creditor'!J84="D",'Sundry Creditor'!I84,""))</f>
        <v/>
      </c>
      <c r="G78" s="130" t="str">
        <f>IF('Sundry Creditor'!I84="","",IF('Sundry Creditor'!J84="C",'Sundry Creditor'!I84,""))</f>
        <v/>
      </c>
      <c r="H78" s="62" t="str">
        <f t="shared" si="5"/>
        <v/>
      </c>
      <c r="I78" s="62" t="str">
        <f t="shared" si="6"/>
        <v/>
      </c>
      <c r="K78" s="48" t="str">
        <f>IF('Sundry Creditor'!K84="", "",CONCATENATE('Sundry Creditor'!K84," ",'Sundry Creditor'!O84))</f>
        <v/>
      </c>
    </row>
    <row r="79" spans="1:11" s="62" customFormat="1" x14ac:dyDescent="0.2">
      <c r="A79" s="63" t="str">
        <f>IF('Sundry Creditor'!G85="","",'Sundry Creditor'!G85)</f>
        <v/>
      </c>
      <c r="B79" s="63" t="str">
        <f>IF('Sundry Creditor'!C85="","",IF('Sundry Creditor'!G85&lt;70000,'Sundry Creditor'!C85,""))</f>
        <v/>
      </c>
      <c r="C79" s="62" t="str">
        <f>IF('Sundry Creditor'!C85="","",IF('Sundry Creditor'!G85&gt;69999,'Sundry Creditor'!C85,""))</f>
        <v/>
      </c>
      <c r="D79" s="62" t="str">
        <f>IF('Sundry Creditor'!D85="","",'Sundry Creditor'!D85)</f>
        <v/>
      </c>
      <c r="E79" s="62" t="str">
        <f>IF('Sundry Creditor'!F85="","",'Sundry Creditor'!F85)</f>
        <v/>
      </c>
      <c r="F79" s="130" t="str">
        <f>IF('Sundry Creditor'!I85="","",IF('Sundry Creditor'!J85="D",'Sundry Creditor'!I85,""))</f>
        <v/>
      </c>
      <c r="G79" s="130" t="str">
        <f>IF('Sundry Creditor'!I85="","",IF('Sundry Creditor'!J85="C",'Sundry Creditor'!I85,""))</f>
        <v/>
      </c>
      <c r="H79" s="62" t="str">
        <f t="shared" si="5"/>
        <v/>
      </c>
      <c r="I79" s="62" t="str">
        <f t="shared" si="6"/>
        <v/>
      </c>
      <c r="K79" s="48" t="str">
        <f>IF('Sundry Creditor'!K85="", "",CONCATENATE('Sundry Creditor'!K85," ",'Sundry Creditor'!O85))</f>
        <v/>
      </c>
    </row>
    <row r="80" spans="1:11" s="62" customFormat="1" x14ac:dyDescent="0.2">
      <c r="A80" s="63" t="str">
        <f>IF('Sundry Creditor'!G86="","",'Sundry Creditor'!G86)</f>
        <v/>
      </c>
      <c r="B80" s="63" t="str">
        <f>IF('Sundry Creditor'!C86="","",IF('Sundry Creditor'!G86&lt;70000,'Sundry Creditor'!C86,""))</f>
        <v/>
      </c>
      <c r="C80" s="62" t="str">
        <f>IF('Sundry Creditor'!C86="","",IF('Sundry Creditor'!G86&gt;69999,'Sundry Creditor'!C86,""))</f>
        <v/>
      </c>
      <c r="D80" s="62" t="str">
        <f>IF('Sundry Creditor'!D86="","",'Sundry Creditor'!D86)</f>
        <v/>
      </c>
      <c r="E80" s="62" t="str">
        <f>IF('Sundry Creditor'!F86="","",'Sundry Creditor'!F86)</f>
        <v/>
      </c>
      <c r="F80" s="130" t="str">
        <f>IF('Sundry Creditor'!I86="","",IF('Sundry Creditor'!J86="D",'Sundry Creditor'!I86,""))</f>
        <v/>
      </c>
      <c r="G80" s="130" t="str">
        <f>IF('Sundry Creditor'!I86="","",IF('Sundry Creditor'!J86="C",'Sundry Creditor'!I86,""))</f>
        <v/>
      </c>
      <c r="H80" s="62" t="str">
        <f t="shared" si="5"/>
        <v/>
      </c>
      <c r="I80" s="62" t="str">
        <f t="shared" si="6"/>
        <v/>
      </c>
      <c r="K80" s="48" t="str">
        <f>IF('Sundry Creditor'!K86="", "",CONCATENATE('Sundry Creditor'!K86," ",'Sundry Creditor'!O86))</f>
        <v/>
      </c>
    </row>
    <row r="81" spans="1:11" s="62" customFormat="1" x14ac:dyDescent="0.2">
      <c r="A81" s="63" t="str">
        <f>IF('Sundry Creditor'!G87="","",'Sundry Creditor'!G87)</f>
        <v/>
      </c>
      <c r="B81" s="63" t="str">
        <f>IF('Sundry Creditor'!C87="","",IF('Sundry Creditor'!G87&lt;70000,'Sundry Creditor'!C87,""))</f>
        <v/>
      </c>
      <c r="C81" s="62" t="str">
        <f>IF('Sundry Creditor'!C87="","",IF('Sundry Creditor'!G87&gt;69999,'Sundry Creditor'!C87,""))</f>
        <v/>
      </c>
      <c r="D81" s="62" t="str">
        <f>IF('Sundry Creditor'!D87="","",'Sundry Creditor'!D87)</f>
        <v/>
      </c>
      <c r="E81" s="62" t="str">
        <f>IF('Sundry Creditor'!F87="","",'Sundry Creditor'!F87)</f>
        <v/>
      </c>
      <c r="F81" s="130" t="str">
        <f>IF('Sundry Creditor'!I87="","",IF('Sundry Creditor'!J87="D",'Sundry Creditor'!I87,""))</f>
        <v/>
      </c>
      <c r="G81" s="130" t="str">
        <f>IF('Sundry Creditor'!I87="","",IF('Sundry Creditor'!J87="C",'Sundry Creditor'!I87,""))</f>
        <v/>
      </c>
      <c r="H81" s="62" t="str">
        <f t="shared" si="5"/>
        <v/>
      </c>
      <c r="I81" s="62" t="str">
        <f t="shared" si="6"/>
        <v/>
      </c>
      <c r="K81" s="48" t="str">
        <f>IF('Sundry Creditor'!K87="", "",CONCATENATE('Sundry Creditor'!K87," ",'Sundry Creditor'!O87))</f>
        <v/>
      </c>
    </row>
    <row r="82" spans="1:11" s="62" customFormat="1" x14ac:dyDescent="0.2">
      <c r="A82" s="63" t="str">
        <f>IF('Sundry Creditor'!G88="","",'Sundry Creditor'!G88)</f>
        <v/>
      </c>
      <c r="B82" s="63" t="str">
        <f>IF('Sundry Creditor'!C88="","",IF('Sundry Creditor'!G88&lt;70000,'Sundry Creditor'!C88,""))</f>
        <v/>
      </c>
      <c r="C82" s="62" t="str">
        <f>IF('Sundry Creditor'!C88="","",IF('Sundry Creditor'!G88&gt;69999,'Sundry Creditor'!C88,""))</f>
        <v/>
      </c>
      <c r="D82" s="62" t="str">
        <f>IF('Sundry Creditor'!D88="","",'Sundry Creditor'!D88)</f>
        <v/>
      </c>
      <c r="E82" s="62" t="str">
        <f>IF('Sundry Creditor'!F88="","",'Sundry Creditor'!F88)</f>
        <v/>
      </c>
      <c r="F82" s="130" t="str">
        <f>IF('Sundry Creditor'!I88="","",IF('Sundry Creditor'!J88="D",'Sundry Creditor'!I88,""))</f>
        <v/>
      </c>
      <c r="G82" s="130" t="str">
        <f>IF('Sundry Creditor'!I88="","",IF('Sundry Creditor'!J88="C",'Sundry Creditor'!I88,""))</f>
        <v/>
      </c>
      <c r="H82" s="62" t="str">
        <f t="shared" si="5"/>
        <v/>
      </c>
      <c r="I82" s="62" t="str">
        <f t="shared" si="6"/>
        <v/>
      </c>
      <c r="K82" s="48" t="str">
        <f>IF('Sundry Creditor'!K88="", "",CONCATENATE('Sundry Creditor'!K88," ",'Sundry Creditor'!O88))</f>
        <v/>
      </c>
    </row>
    <row r="83" spans="1:11" s="62" customFormat="1" x14ac:dyDescent="0.2">
      <c r="A83" s="63" t="str">
        <f>IF('Sundry Creditor'!G89="","",'Sundry Creditor'!G89)</f>
        <v/>
      </c>
      <c r="B83" s="63" t="str">
        <f>IF('Sundry Creditor'!C89="","",IF('Sundry Creditor'!G89&lt;70000,'Sundry Creditor'!C89,""))</f>
        <v/>
      </c>
      <c r="C83" s="62" t="str">
        <f>IF('Sundry Creditor'!C89="","",IF('Sundry Creditor'!G89&gt;69999,'Sundry Creditor'!C89,""))</f>
        <v/>
      </c>
      <c r="D83" s="62" t="str">
        <f>IF('Sundry Creditor'!D89="","",'Sundry Creditor'!D89)</f>
        <v/>
      </c>
      <c r="E83" s="62" t="str">
        <f>IF('Sundry Creditor'!F89="","",'Sundry Creditor'!F89)</f>
        <v/>
      </c>
      <c r="F83" s="130" t="str">
        <f>IF('Sundry Creditor'!I89="","",IF('Sundry Creditor'!J89="D",'Sundry Creditor'!I89,""))</f>
        <v/>
      </c>
      <c r="G83" s="130" t="str">
        <f>IF('Sundry Creditor'!I89="","",IF('Sundry Creditor'!J89="C",'Sundry Creditor'!I89,""))</f>
        <v/>
      </c>
      <c r="H83" s="62" t="str">
        <f t="shared" si="5"/>
        <v/>
      </c>
      <c r="I83" s="62" t="str">
        <f t="shared" si="6"/>
        <v/>
      </c>
      <c r="K83" s="48" t="str">
        <f>IF('Sundry Creditor'!K89="", "",CONCATENATE('Sundry Creditor'!K89," ",'Sundry Creditor'!O89))</f>
        <v/>
      </c>
    </row>
    <row r="84" spans="1:11" s="62" customFormat="1" x14ac:dyDescent="0.2">
      <c r="A84" s="63" t="str">
        <f>IF('Sundry Creditor'!G90="","",'Sundry Creditor'!G90)</f>
        <v/>
      </c>
      <c r="B84" s="63" t="str">
        <f>IF('Sundry Creditor'!C90="","",IF('Sundry Creditor'!G90&lt;70000,'Sundry Creditor'!C90,""))</f>
        <v/>
      </c>
      <c r="C84" s="62" t="str">
        <f>IF('Sundry Creditor'!C90="","",IF('Sundry Creditor'!G90&gt;69999,'Sundry Creditor'!C90,""))</f>
        <v/>
      </c>
      <c r="D84" s="62" t="str">
        <f>IF('Sundry Creditor'!D90="","",'Sundry Creditor'!D90)</f>
        <v/>
      </c>
      <c r="E84" s="62" t="str">
        <f>IF('Sundry Creditor'!F90="","",'Sundry Creditor'!F90)</f>
        <v/>
      </c>
      <c r="F84" s="130" t="str">
        <f>IF('Sundry Creditor'!I90="","",IF('Sundry Creditor'!J90="D",'Sundry Creditor'!I90,""))</f>
        <v/>
      </c>
      <c r="G84" s="130" t="str">
        <f>IF('Sundry Creditor'!I90="","",IF('Sundry Creditor'!J90="C",'Sundry Creditor'!I90,""))</f>
        <v/>
      </c>
      <c r="H84" s="62" t="str">
        <f t="shared" ref="H84:H147" si="7">IF(A84="","",IF(OR(A84=96030,A84=96040),"AN",IF(A84=80061,"VN",IF(LEFT(A84,1)="7","AN",IF(LEFT(A84,1)="8","AN","VN")))))</f>
        <v/>
      </c>
      <c r="I84" s="62" t="str">
        <f t="shared" si="6"/>
        <v/>
      </c>
      <c r="K84" s="48" t="str">
        <f>IF('Sundry Creditor'!K90="", "",CONCATENATE('Sundry Creditor'!K90," ",'Sundry Creditor'!O90))</f>
        <v/>
      </c>
    </row>
    <row r="85" spans="1:11" s="62" customFormat="1" x14ac:dyDescent="0.2">
      <c r="A85" s="63" t="str">
        <f>IF('Sundry Creditor'!G91="","",'Sundry Creditor'!G91)</f>
        <v/>
      </c>
      <c r="B85" s="63" t="str">
        <f>IF('Sundry Creditor'!C91="","",IF('Sundry Creditor'!G91&lt;70000,'Sundry Creditor'!C91,""))</f>
        <v/>
      </c>
      <c r="C85" s="62" t="str">
        <f>IF('Sundry Creditor'!C91="","",IF('Sundry Creditor'!G91&gt;69999,'Sundry Creditor'!C91,""))</f>
        <v/>
      </c>
      <c r="D85" s="62" t="str">
        <f>IF('Sundry Creditor'!D91="","",'Sundry Creditor'!D91)</f>
        <v/>
      </c>
      <c r="E85" s="62" t="str">
        <f>IF('Sundry Creditor'!F91="","",'Sundry Creditor'!F91)</f>
        <v/>
      </c>
      <c r="F85" s="130" t="str">
        <f>IF('Sundry Creditor'!I91="","",IF('Sundry Creditor'!J91="D",'Sundry Creditor'!I91,""))</f>
        <v/>
      </c>
      <c r="G85" s="130" t="str">
        <f>IF('Sundry Creditor'!I91="","",IF('Sundry Creditor'!J91="C",'Sundry Creditor'!I91,""))</f>
        <v/>
      </c>
      <c r="H85" s="62" t="str">
        <f t="shared" si="7"/>
        <v/>
      </c>
      <c r="I85" s="62" t="str">
        <f t="shared" si="6"/>
        <v/>
      </c>
      <c r="K85" s="48" t="str">
        <f>IF('Sundry Creditor'!K91="", "",CONCATENATE('Sundry Creditor'!K91," ",'Sundry Creditor'!O91))</f>
        <v/>
      </c>
    </row>
    <row r="86" spans="1:11" s="62" customFormat="1" x14ac:dyDescent="0.2">
      <c r="A86" s="63" t="str">
        <f>IF('Sundry Creditor'!G92="","",'Sundry Creditor'!G92)</f>
        <v/>
      </c>
      <c r="B86" s="63" t="str">
        <f>IF('Sundry Creditor'!C92="","",IF('Sundry Creditor'!G92&lt;70000,'Sundry Creditor'!C92,""))</f>
        <v/>
      </c>
      <c r="C86" s="62" t="str">
        <f>IF('Sundry Creditor'!C92="","",IF('Sundry Creditor'!G92&gt;69999,'Sundry Creditor'!C92,""))</f>
        <v/>
      </c>
      <c r="D86" s="62" t="str">
        <f>IF('Sundry Creditor'!D92="","",'Sundry Creditor'!D92)</f>
        <v/>
      </c>
      <c r="E86" s="62" t="str">
        <f>IF('Sundry Creditor'!F92="","",'Sundry Creditor'!F92)</f>
        <v/>
      </c>
      <c r="F86" s="130" t="str">
        <f>IF('Sundry Creditor'!I92="","",IF('Sundry Creditor'!J92="D",'Sundry Creditor'!I92,""))</f>
        <v/>
      </c>
      <c r="G86" s="130" t="str">
        <f>IF('Sundry Creditor'!I92="","",IF('Sundry Creditor'!J92="C",'Sundry Creditor'!I92,""))</f>
        <v/>
      </c>
      <c r="H86" s="62" t="str">
        <f t="shared" si="7"/>
        <v/>
      </c>
      <c r="I86" s="62" t="str">
        <f t="shared" si="6"/>
        <v/>
      </c>
      <c r="K86" s="48" t="str">
        <f>IF('Sundry Creditor'!K92="", "",CONCATENATE('Sundry Creditor'!K92," ",'Sundry Creditor'!O92))</f>
        <v/>
      </c>
    </row>
    <row r="87" spans="1:11" s="62" customFormat="1" x14ac:dyDescent="0.2">
      <c r="A87" s="63" t="str">
        <f>IF('Sundry Creditor'!G93="","",'Sundry Creditor'!G93)</f>
        <v/>
      </c>
      <c r="B87" s="63" t="str">
        <f>IF('Sundry Creditor'!C93="","",IF('Sundry Creditor'!G93&lt;70000,'Sundry Creditor'!C93,""))</f>
        <v/>
      </c>
      <c r="C87" s="62" t="str">
        <f>IF('Sundry Creditor'!C93="","",IF('Sundry Creditor'!G93&gt;69999,'Sundry Creditor'!C93,""))</f>
        <v/>
      </c>
      <c r="D87" s="62" t="str">
        <f>IF('Sundry Creditor'!D93="","",'Sundry Creditor'!D93)</f>
        <v/>
      </c>
      <c r="E87" s="62" t="str">
        <f>IF('Sundry Creditor'!F93="","",'Sundry Creditor'!F93)</f>
        <v/>
      </c>
      <c r="F87" s="130" t="str">
        <f>IF('Sundry Creditor'!I93="","",IF('Sundry Creditor'!J93="D",'Sundry Creditor'!I93,""))</f>
        <v/>
      </c>
      <c r="G87" s="130" t="str">
        <f>IF('Sundry Creditor'!I93="","",IF('Sundry Creditor'!J93="C",'Sundry Creditor'!I93,""))</f>
        <v/>
      </c>
      <c r="H87" s="62" t="str">
        <f t="shared" si="7"/>
        <v/>
      </c>
      <c r="I87" s="62" t="str">
        <f t="shared" si="6"/>
        <v/>
      </c>
      <c r="K87" s="48" t="str">
        <f>IF('Sundry Creditor'!K93="", "",CONCATENATE('Sundry Creditor'!K93," ",'Sundry Creditor'!O93))</f>
        <v/>
      </c>
    </row>
    <row r="88" spans="1:11" s="62" customFormat="1" x14ac:dyDescent="0.2">
      <c r="A88" s="63" t="str">
        <f>IF('Sundry Creditor'!G94="","",'Sundry Creditor'!G94)</f>
        <v/>
      </c>
      <c r="B88" s="63" t="str">
        <f>IF('Sundry Creditor'!C94="","",IF('Sundry Creditor'!G94&lt;70000,'Sundry Creditor'!C94,""))</f>
        <v/>
      </c>
      <c r="C88" s="62" t="str">
        <f>IF('Sundry Creditor'!C94="","",IF('Sundry Creditor'!G94&gt;69999,'Sundry Creditor'!C94,""))</f>
        <v/>
      </c>
      <c r="D88" s="62" t="str">
        <f>IF('Sundry Creditor'!D94="","",'Sundry Creditor'!D94)</f>
        <v/>
      </c>
      <c r="E88" s="62" t="str">
        <f>IF('Sundry Creditor'!F94="","",'Sundry Creditor'!F94)</f>
        <v/>
      </c>
      <c r="F88" s="130" t="str">
        <f>IF('Sundry Creditor'!I94="","",IF('Sundry Creditor'!J94="D",'Sundry Creditor'!I94,""))</f>
        <v/>
      </c>
      <c r="G88" s="130" t="str">
        <f>IF('Sundry Creditor'!I94="","",IF('Sundry Creditor'!J94="C",'Sundry Creditor'!I94,""))</f>
        <v/>
      </c>
      <c r="H88" s="62" t="str">
        <f t="shared" si="7"/>
        <v/>
      </c>
      <c r="I88" s="62" t="str">
        <f t="shared" si="6"/>
        <v/>
      </c>
      <c r="K88" s="48" t="str">
        <f>IF('Sundry Creditor'!K94="", "",CONCATENATE('Sundry Creditor'!K94," ",'Sundry Creditor'!O94))</f>
        <v/>
      </c>
    </row>
    <row r="89" spans="1:11" s="62" customFormat="1" x14ac:dyDescent="0.2">
      <c r="A89" s="63" t="str">
        <f>IF('Sundry Creditor'!G95="","",'Sundry Creditor'!G95)</f>
        <v/>
      </c>
      <c r="B89" s="63" t="str">
        <f>IF('Sundry Creditor'!C95="","",IF('Sundry Creditor'!G95&lt;70000,'Sundry Creditor'!C95,""))</f>
        <v/>
      </c>
      <c r="C89" s="62" t="str">
        <f>IF('Sundry Creditor'!C95="","",IF('Sundry Creditor'!G95&gt;69999,'Sundry Creditor'!C95,""))</f>
        <v/>
      </c>
      <c r="D89" s="62" t="str">
        <f>IF('Sundry Creditor'!D95="","",'Sundry Creditor'!D95)</f>
        <v/>
      </c>
      <c r="E89" s="62" t="str">
        <f>IF('Sundry Creditor'!F95="","",'Sundry Creditor'!F95)</f>
        <v/>
      </c>
      <c r="F89" s="130" t="str">
        <f>IF('Sundry Creditor'!I95="","",IF('Sundry Creditor'!J95="D",'Sundry Creditor'!I95,""))</f>
        <v/>
      </c>
      <c r="G89" s="130" t="str">
        <f>IF('Sundry Creditor'!I95="","",IF('Sundry Creditor'!J95="C",'Sundry Creditor'!I95,""))</f>
        <v/>
      </c>
      <c r="H89" s="62" t="str">
        <f t="shared" si="7"/>
        <v/>
      </c>
      <c r="I89" s="62" t="str">
        <f t="shared" si="6"/>
        <v/>
      </c>
      <c r="K89" s="48" t="str">
        <f>IF('Sundry Creditor'!K95="", "",CONCATENATE('Sundry Creditor'!K95," ",'Sundry Creditor'!O95))</f>
        <v/>
      </c>
    </row>
    <row r="90" spans="1:11" s="62" customFormat="1" x14ac:dyDescent="0.2">
      <c r="A90" s="63" t="str">
        <f>IF('Sundry Creditor'!G96="","",'Sundry Creditor'!G96)</f>
        <v/>
      </c>
      <c r="B90" s="63" t="str">
        <f>IF('Sundry Creditor'!C96="","",IF('Sundry Creditor'!G96&lt;70000,'Sundry Creditor'!C96,""))</f>
        <v/>
      </c>
      <c r="C90" s="62" t="str">
        <f>IF('Sundry Creditor'!C96="","",IF('Sundry Creditor'!G96&gt;69999,'Sundry Creditor'!C96,""))</f>
        <v/>
      </c>
      <c r="D90" s="62" t="str">
        <f>IF('Sundry Creditor'!D96="","",'Sundry Creditor'!D96)</f>
        <v/>
      </c>
      <c r="E90" s="62" t="str">
        <f>IF('Sundry Creditor'!F96="","",'Sundry Creditor'!F96)</f>
        <v/>
      </c>
      <c r="F90" s="130" t="str">
        <f>IF('Sundry Creditor'!I96="","",IF('Sundry Creditor'!J96="D",'Sundry Creditor'!I96,""))</f>
        <v/>
      </c>
      <c r="G90" s="130" t="str">
        <f>IF('Sundry Creditor'!I96="","",IF('Sundry Creditor'!J96="C",'Sundry Creditor'!I96,""))</f>
        <v/>
      </c>
      <c r="H90" s="62" t="str">
        <f t="shared" si="7"/>
        <v/>
      </c>
      <c r="I90" s="62" t="str">
        <f t="shared" ref="I90:I153" si="8">IF(A90="","",1000)</f>
        <v/>
      </c>
      <c r="K90" s="48" t="str">
        <f>IF('Sundry Creditor'!K96="", "",CONCATENATE('Sundry Creditor'!K96," ",'Sundry Creditor'!O96))</f>
        <v/>
      </c>
    </row>
    <row r="91" spans="1:11" s="62" customFormat="1" x14ac:dyDescent="0.2">
      <c r="A91" s="63" t="str">
        <f>IF('Sundry Creditor'!G97="","",'Sundry Creditor'!G97)</f>
        <v/>
      </c>
      <c r="B91" s="63" t="str">
        <f>IF('Sundry Creditor'!C97="","",IF('Sundry Creditor'!G97&lt;70000,'Sundry Creditor'!C97,""))</f>
        <v/>
      </c>
      <c r="C91" s="62" t="str">
        <f>IF('Sundry Creditor'!C97="","",IF('Sundry Creditor'!G97&gt;69999,'Sundry Creditor'!C97,""))</f>
        <v/>
      </c>
      <c r="D91" s="62" t="str">
        <f>IF('Sundry Creditor'!D97="","",'Sundry Creditor'!D97)</f>
        <v/>
      </c>
      <c r="E91" s="62" t="str">
        <f>IF('Sundry Creditor'!F97="","",'Sundry Creditor'!F97)</f>
        <v/>
      </c>
      <c r="F91" s="130" t="str">
        <f>IF('Sundry Creditor'!I97="","",IF('Sundry Creditor'!J97="D",'Sundry Creditor'!I97,""))</f>
        <v/>
      </c>
      <c r="G91" s="130" t="str">
        <f>IF('Sundry Creditor'!I97="","",IF('Sundry Creditor'!J97="C",'Sundry Creditor'!I97,""))</f>
        <v/>
      </c>
      <c r="H91" s="62" t="str">
        <f t="shared" si="7"/>
        <v/>
      </c>
      <c r="I91" s="62" t="str">
        <f t="shared" si="8"/>
        <v/>
      </c>
      <c r="K91" s="48" t="str">
        <f>IF('Sundry Creditor'!K97="", "",CONCATENATE('Sundry Creditor'!K97," ",'Sundry Creditor'!O97))</f>
        <v/>
      </c>
    </row>
    <row r="92" spans="1:11" s="62" customFormat="1" x14ac:dyDescent="0.2">
      <c r="A92" s="63" t="str">
        <f>IF('Sundry Creditor'!G98="","",'Sundry Creditor'!G98)</f>
        <v/>
      </c>
      <c r="B92" s="63" t="str">
        <f>IF('Sundry Creditor'!C98="","",IF('Sundry Creditor'!G98&lt;70000,'Sundry Creditor'!C98,""))</f>
        <v/>
      </c>
      <c r="C92" s="62" t="str">
        <f>IF('Sundry Creditor'!C98="","",IF('Sundry Creditor'!G98&gt;69999,'Sundry Creditor'!C98,""))</f>
        <v/>
      </c>
      <c r="D92" s="62" t="str">
        <f>IF('Sundry Creditor'!D98="","",'Sundry Creditor'!D98)</f>
        <v/>
      </c>
      <c r="E92" s="62" t="str">
        <f>IF('Sundry Creditor'!F98="","",'Sundry Creditor'!F98)</f>
        <v/>
      </c>
      <c r="F92" s="130" t="str">
        <f>IF('Sundry Creditor'!I98="","",IF('Sundry Creditor'!J98="D",'Sundry Creditor'!I98,""))</f>
        <v/>
      </c>
      <c r="G92" s="130" t="str">
        <f>IF('Sundry Creditor'!I98="","",IF('Sundry Creditor'!J98="C",'Sundry Creditor'!I98,""))</f>
        <v/>
      </c>
      <c r="H92" s="62" t="str">
        <f t="shared" si="7"/>
        <v/>
      </c>
      <c r="I92" s="62" t="str">
        <f t="shared" si="8"/>
        <v/>
      </c>
      <c r="K92" s="48" t="str">
        <f>IF('Sundry Creditor'!K98="", "",CONCATENATE('Sundry Creditor'!K98," ",'Sundry Creditor'!O98))</f>
        <v/>
      </c>
    </row>
    <row r="93" spans="1:11" s="62" customFormat="1" x14ac:dyDescent="0.2">
      <c r="A93" s="63" t="str">
        <f>IF('Sundry Creditor'!G99="","",'Sundry Creditor'!G99)</f>
        <v/>
      </c>
      <c r="B93" s="63" t="str">
        <f>IF('Sundry Creditor'!C99="","",IF('Sundry Creditor'!G99&lt;70000,'Sundry Creditor'!C99,""))</f>
        <v/>
      </c>
      <c r="C93" s="62" t="str">
        <f>IF('Sundry Creditor'!C99="","",IF('Sundry Creditor'!G99&gt;69999,'Sundry Creditor'!C99,""))</f>
        <v/>
      </c>
      <c r="D93" s="62" t="str">
        <f>IF('Sundry Creditor'!D99="","",'Sundry Creditor'!D99)</f>
        <v/>
      </c>
      <c r="E93" s="62" t="str">
        <f>IF('Sundry Creditor'!F99="","",'Sundry Creditor'!F99)</f>
        <v/>
      </c>
      <c r="F93" s="130" t="str">
        <f>IF('Sundry Creditor'!I99="","",IF('Sundry Creditor'!J99="D",'Sundry Creditor'!I99,""))</f>
        <v/>
      </c>
      <c r="G93" s="130" t="str">
        <f>IF('Sundry Creditor'!I99="","",IF('Sundry Creditor'!J99="C",'Sundry Creditor'!I99,""))</f>
        <v/>
      </c>
      <c r="H93" s="62" t="str">
        <f t="shared" si="7"/>
        <v/>
      </c>
      <c r="I93" s="62" t="str">
        <f t="shared" si="8"/>
        <v/>
      </c>
      <c r="K93" s="48" t="str">
        <f>IF('Sundry Creditor'!K99="", "",CONCATENATE('Sundry Creditor'!K99," ",'Sundry Creditor'!O99))</f>
        <v/>
      </c>
    </row>
    <row r="94" spans="1:11" s="62" customFormat="1" x14ac:dyDescent="0.2">
      <c r="A94" s="63" t="str">
        <f>IF('Sundry Creditor'!G100="","",'Sundry Creditor'!G100)</f>
        <v/>
      </c>
      <c r="B94" s="63" t="str">
        <f>IF('Sundry Creditor'!C100="","",IF('Sundry Creditor'!G100&lt;70000,'Sundry Creditor'!C100,""))</f>
        <v/>
      </c>
      <c r="C94" s="62" t="str">
        <f>IF('Sundry Creditor'!C100="","",IF('Sundry Creditor'!G100&gt;69999,'Sundry Creditor'!C100,""))</f>
        <v/>
      </c>
      <c r="D94" s="62" t="str">
        <f>IF('Sundry Creditor'!D100="","",'Sundry Creditor'!D100)</f>
        <v/>
      </c>
      <c r="E94" s="62" t="str">
        <f>IF('Sundry Creditor'!F100="","",'Sundry Creditor'!F100)</f>
        <v/>
      </c>
      <c r="F94" s="130" t="str">
        <f>IF('Sundry Creditor'!I100="","",IF('Sundry Creditor'!J100="D",'Sundry Creditor'!I100,""))</f>
        <v/>
      </c>
      <c r="G94" s="130" t="str">
        <f>IF('Sundry Creditor'!I100="","",IF('Sundry Creditor'!J100="C",'Sundry Creditor'!I100,""))</f>
        <v/>
      </c>
      <c r="H94" s="62" t="str">
        <f t="shared" si="7"/>
        <v/>
      </c>
      <c r="I94" s="62" t="str">
        <f t="shared" si="8"/>
        <v/>
      </c>
      <c r="K94" s="48" t="str">
        <f>IF('Sundry Creditor'!K100="", "",CONCATENATE('Sundry Creditor'!K100," ",'Sundry Creditor'!O100))</f>
        <v/>
      </c>
    </row>
    <row r="95" spans="1:11" s="62" customFormat="1" x14ac:dyDescent="0.2">
      <c r="A95" s="63" t="str">
        <f>IF('Sundry Creditor'!G101="","",'Sundry Creditor'!G101)</f>
        <v/>
      </c>
      <c r="B95" s="63" t="str">
        <f>IF('Sundry Creditor'!C101="","",IF('Sundry Creditor'!G101&lt;70000,'Sundry Creditor'!C101,""))</f>
        <v/>
      </c>
      <c r="C95" s="62" t="str">
        <f>IF('Sundry Creditor'!C101="","",IF('Sundry Creditor'!G101&gt;69999,'Sundry Creditor'!C101,""))</f>
        <v/>
      </c>
      <c r="D95" s="62" t="str">
        <f>IF('Sundry Creditor'!D101="","",'Sundry Creditor'!D101)</f>
        <v/>
      </c>
      <c r="E95" s="62" t="str">
        <f>IF('Sundry Creditor'!F101="","",'Sundry Creditor'!F101)</f>
        <v/>
      </c>
      <c r="F95" s="130" t="str">
        <f>IF('Sundry Creditor'!I101="","",IF('Sundry Creditor'!J101="D",'Sundry Creditor'!I101,""))</f>
        <v/>
      </c>
      <c r="G95" s="130" t="str">
        <f>IF('Sundry Creditor'!I101="","",IF('Sundry Creditor'!J101="C",'Sundry Creditor'!I101,""))</f>
        <v/>
      </c>
      <c r="H95" s="62" t="str">
        <f t="shared" si="7"/>
        <v/>
      </c>
      <c r="I95" s="62" t="str">
        <f t="shared" si="8"/>
        <v/>
      </c>
      <c r="K95" s="48" t="str">
        <f>IF('Sundry Creditor'!K101="", "",CONCATENATE('Sundry Creditor'!K101," ",'Sundry Creditor'!O101))</f>
        <v/>
      </c>
    </row>
    <row r="96" spans="1:11" s="62" customFormat="1" x14ac:dyDescent="0.2">
      <c r="A96" s="63" t="str">
        <f>IF('Sundry Creditor'!G102="","",'Sundry Creditor'!G102)</f>
        <v/>
      </c>
      <c r="B96" s="63" t="str">
        <f>IF('Sundry Creditor'!C102="","",IF('Sundry Creditor'!G102&lt;70000,'Sundry Creditor'!C102,""))</f>
        <v/>
      </c>
      <c r="C96" s="62" t="str">
        <f>IF('Sundry Creditor'!C102="","",IF('Sundry Creditor'!G102&gt;69999,'Sundry Creditor'!C102,""))</f>
        <v/>
      </c>
      <c r="D96" s="62" t="str">
        <f>IF('Sundry Creditor'!D102="","",'Sundry Creditor'!D102)</f>
        <v/>
      </c>
      <c r="E96" s="62" t="str">
        <f>IF('Sundry Creditor'!F102="","",'Sundry Creditor'!F102)</f>
        <v/>
      </c>
      <c r="F96" s="130" t="str">
        <f>IF('Sundry Creditor'!I102="","",IF('Sundry Creditor'!J102="D",'Sundry Creditor'!I102,""))</f>
        <v/>
      </c>
      <c r="G96" s="130" t="str">
        <f>IF('Sundry Creditor'!I102="","",IF('Sundry Creditor'!J102="C",'Sundry Creditor'!I102,""))</f>
        <v/>
      </c>
      <c r="H96" s="62" t="str">
        <f t="shared" si="7"/>
        <v/>
      </c>
      <c r="I96" s="62" t="str">
        <f t="shared" si="8"/>
        <v/>
      </c>
      <c r="K96" s="48" t="str">
        <f>IF('Sundry Creditor'!K102="", "",CONCATENATE('Sundry Creditor'!K102," ",'Sundry Creditor'!O102))</f>
        <v/>
      </c>
    </row>
    <row r="97" spans="1:11" s="62" customFormat="1" x14ac:dyDescent="0.2">
      <c r="A97" s="63" t="str">
        <f>IF('Sundry Creditor'!G103="","",'Sundry Creditor'!G103)</f>
        <v/>
      </c>
      <c r="B97" s="63" t="str">
        <f>IF('Sundry Creditor'!C103="","",IF('Sundry Creditor'!G103&lt;70000,'Sundry Creditor'!C103,""))</f>
        <v/>
      </c>
      <c r="C97" s="62" t="str">
        <f>IF('Sundry Creditor'!C103="","",IF('Sundry Creditor'!G103&gt;69999,'Sundry Creditor'!C103,""))</f>
        <v/>
      </c>
      <c r="D97" s="62" t="str">
        <f>IF('Sundry Creditor'!D103="","",'Sundry Creditor'!D103)</f>
        <v/>
      </c>
      <c r="E97" s="62" t="str">
        <f>IF('Sundry Creditor'!F103="","",'Sundry Creditor'!F103)</f>
        <v/>
      </c>
      <c r="F97" s="130" t="str">
        <f>IF('Sundry Creditor'!I103="","",IF('Sundry Creditor'!J103="D",'Sundry Creditor'!I103,""))</f>
        <v/>
      </c>
      <c r="G97" s="130" t="str">
        <f>IF('Sundry Creditor'!I103="","",IF('Sundry Creditor'!J103="C",'Sundry Creditor'!I103,""))</f>
        <v/>
      </c>
      <c r="H97" s="62" t="str">
        <f t="shared" si="7"/>
        <v/>
      </c>
      <c r="I97" s="62" t="str">
        <f t="shared" si="8"/>
        <v/>
      </c>
      <c r="K97" s="48" t="str">
        <f>IF('Sundry Creditor'!K103="", "",CONCATENATE('Sundry Creditor'!K103," ",'Sundry Creditor'!O103))</f>
        <v/>
      </c>
    </row>
    <row r="98" spans="1:11" s="62" customFormat="1" x14ac:dyDescent="0.2">
      <c r="A98" s="63" t="str">
        <f>IF('Sundry Creditor'!G104="","",'Sundry Creditor'!G104)</f>
        <v/>
      </c>
      <c r="B98" s="63" t="str">
        <f>IF('Sundry Creditor'!C104="","",IF('Sundry Creditor'!G104&lt;70000,'Sundry Creditor'!C104,""))</f>
        <v/>
      </c>
      <c r="C98" s="62" t="str">
        <f>IF('Sundry Creditor'!C104="","",IF('Sundry Creditor'!G104&gt;69999,'Sundry Creditor'!C104,""))</f>
        <v/>
      </c>
      <c r="D98" s="62" t="str">
        <f>IF('Sundry Creditor'!D104="","",'Sundry Creditor'!D104)</f>
        <v/>
      </c>
      <c r="E98" s="62" t="str">
        <f>IF('Sundry Creditor'!F104="","",'Sundry Creditor'!F104)</f>
        <v/>
      </c>
      <c r="F98" s="130" t="str">
        <f>IF('Sundry Creditor'!I104="","",IF('Sundry Creditor'!J104="D",'Sundry Creditor'!I104,""))</f>
        <v/>
      </c>
      <c r="G98" s="130" t="str">
        <f>IF('Sundry Creditor'!I104="","",IF('Sundry Creditor'!J104="C",'Sundry Creditor'!I104,""))</f>
        <v/>
      </c>
      <c r="H98" s="62" t="str">
        <f t="shared" si="7"/>
        <v/>
      </c>
      <c r="I98" s="62" t="str">
        <f t="shared" si="8"/>
        <v/>
      </c>
      <c r="K98" s="48" t="str">
        <f>IF('Sundry Creditor'!K104="", "",CONCATENATE('Sundry Creditor'!K104," ",'Sundry Creditor'!O104))</f>
        <v/>
      </c>
    </row>
    <row r="99" spans="1:11" s="62" customFormat="1" x14ac:dyDescent="0.2">
      <c r="A99" s="63" t="str">
        <f>IF('Sundry Creditor'!G105="","",'Sundry Creditor'!G105)</f>
        <v/>
      </c>
      <c r="B99" s="63" t="str">
        <f>IF('Sundry Creditor'!C105="","",IF('Sundry Creditor'!G105&lt;70000,'Sundry Creditor'!C105,""))</f>
        <v/>
      </c>
      <c r="C99" s="62" t="str">
        <f>IF('Sundry Creditor'!C105="","",IF('Sundry Creditor'!G105&gt;69999,'Sundry Creditor'!C105,""))</f>
        <v/>
      </c>
      <c r="D99" s="62" t="str">
        <f>IF('Sundry Creditor'!D105="","",'Sundry Creditor'!D105)</f>
        <v/>
      </c>
      <c r="E99" s="62" t="str">
        <f>IF('Sundry Creditor'!F105="","",'Sundry Creditor'!F105)</f>
        <v/>
      </c>
      <c r="F99" s="130" t="str">
        <f>IF('Sundry Creditor'!I105="","",IF('Sundry Creditor'!J105="D",'Sundry Creditor'!I105,""))</f>
        <v/>
      </c>
      <c r="G99" s="130" t="str">
        <f>IF('Sundry Creditor'!I105="","",IF('Sundry Creditor'!J105="C",'Sundry Creditor'!I105,""))</f>
        <v/>
      </c>
      <c r="H99" s="62" t="str">
        <f t="shared" si="7"/>
        <v/>
      </c>
      <c r="I99" s="62" t="str">
        <f t="shared" si="8"/>
        <v/>
      </c>
      <c r="K99" s="48" t="str">
        <f>IF('Sundry Creditor'!K105="", "",CONCATENATE('Sundry Creditor'!K105," ",'Sundry Creditor'!O105))</f>
        <v/>
      </c>
    </row>
    <row r="100" spans="1:11" s="62" customFormat="1" x14ac:dyDescent="0.2">
      <c r="A100" s="63" t="str">
        <f>IF('Sundry Creditor'!G106="","",'Sundry Creditor'!G106)</f>
        <v/>
      </c>
      <c r="B100" s="63" t="str">
        <f>IF('Sundry Creditor'!C106="","",IF('Sundry Creditor'!G106&lt;70000,'Sundry Creditor'!C106,""))</f>
        <v/>
      </c>
      <c r="C100" s="62" t="str">
        <f>IF('Sundry Creditor'!C106="","",IF('Sundry Creditor'!G106&gt;69999,'Sundry Creditor'!C106,""))</f>
        <v/>
      </c>
      <c r="D100" s="62" t="str">
        <f>IF('Sundry Creditor'!D106="","",'Sundry Creditor'!D106)</f>
        <v/>
      </c>
      <c r="E100" s="62" t="str">
        <f>IF('Sundry Creditor'!F106="","",'Sundry Creditor'!F106)</f>
        <v/>
      </c>
      <c r="F100" s="130" t="str">
        <f>IF('Sundry Creditor'!I106="","",IF('Sundry Creditor'!J106="D",'Sundry Creditor'!I106,""))</f>
        <v/>
      </c>
      <c r="G100" s="130" t="str">
        <f>IF('Sundry Creditor'!I106="","",IF('Sundry Creditor'!J106="C",'Sundry Creditor'!I106,""))</f>
        <v/>
      </c>
      <c r="H100" s="62" t="str">
        <f t="shared" si="7"/>
        <v/>
      </c>
      <c r="I100" s="62" t="str">
        <f t="shared" si="8"/>
        <v/>
      </c>
      <c r="K100" s="48" t="str">
        <f>IF('Sundry Creditor'!K106="", "",CONCATENATE('Sundry Creditor'!K106," ",'Sundry Creditor'!O106))</f>
        <v/>
      </c>
    </row>
    <row r="101" spans="1:11" s="62" customFormat="1" x14ac:dyDescent="0.2">
      <c r="A101" s="63" t="str">
        <f>IF('Sundry Creditor'!G107="","",'Sundry Creditor'!G107)</f>
        <v/>
      </c>
      <c r="B101" s="63" t="str">
        <f>IF('Sundry Creditor'!C107="","",IF('Sundry Creditor'!G107&lt;70000,'Sundry Creditor'!C107,""))</f>
        <v/>
      </c>
      <c r="C101" s="62" t="str">
        <f>IF('Sundry Creditor'!C107="","",IF('Sundry Creditor'!G107&gt;69999,'Sundry Creditor'!C107,""))</f>
        <v/>
      </c>
      <c r="D101" s="62" t="str">
        <f>IF('Sundry Creditor'!D107="","",'Sundry Creditor'!D107)</f>
        <v/>
      </c>
      <c r="E101" s="62" t="str">
        <f>IF('Sundry Creditor'!F107="","",'Sundry Creditor'!F107)</f>
        <v/>
      </c>
      <c r="F101" s="130" t="str">
        <f>IF('Sundry Creditor'!I107="","",IF('Sundry Creditor'!J107="D",'Sundry Creditor'!I107,""))</f>
        <v/>
      </c>
      <c r="G101" s="130" t="str">
        <f>IF('Sundry Creditor'!I107="","",IF('Sundry Creditor'!J107="C",'Sundry Creditor'!I107,""))</f>
        <v/>
      </c>
      <c r="H101" s="62" t="str">
        <f t="shared" si="7"/>
        <v/>
      </c>
      <c r="I101" s="62" t="str">
        <f t="shared" si="8"/>
        <v/>
      </c>
      <c r="K101" s="48" t="str">
        <f>IF('Sundry Creditor'!K107="", "",CONCATENATE('Sundry Creditor'!K107," ",'Sundry Creditor'!O107))</f>
        <v/>
      </c>
    </row>
    <row r="102" spans="1:11" s="62" customFormat="1" x14ac:dyDescent="0.2">
      <c r="A102" s="63" t="str">
        <f>IF('Sundry Creditor'!G108="","",'Sundry Creditor'!G108)</f>
        <v/>
      </c>
      <c r="B102" s="63" t="str">
        <f>IF('Sundry Creditor'!C108="","",IF('Sundry Creditor'!G108&lt;70000,'Sundry Creditor'!C108,""))</f>
        <v/>
      </c>
      <c r="C102" s="62" t="str">
        <f>IF('Sundry Creditor'!C108="","",IF('Sundry Creditor'!G108&gt;69999,'Sundry Creditor'!C108,""))</f>
        <v/>
      </c>
      <c r="D102" s="62" t="str">
        <f>IF('Sundry Creditor'!D108="","",'Sundry Creditor'!D108)</f>
        <v/>
      </c>
      <c r="E102" s="62" t="str">
        <f>IF('Sundry Creditor'!F108="","",'Sundry Creditor'!F108)</f>
        <v/>
      </c>
      <c r="F102" s="130" t="str">
        <f>IF('Sundry Creditor'!I108="","",IF('Sundry Creditor'!J108="D",'Sundry Creditor'!I108,""))</f>
        <v/>
      </c>
      <c r="G102" s="130" t="str">
        <f>IF('Sundry Creditor'!I108="","",IF('Sundry Creditor'!J108="C",'Sundry Creditor'!I108,""))</f>
        <v/>
      </c>
      <c r="H102" s="62" t="str">
        <f t="shared" si="7"/>
        <v/>
      </c>
      <c r="I102" s="62" t="str">
        <f t="shared" si="8"/>
        <v/>
      </c>
      <c r="K102" s="48" t="str">
        <f>IF('Sundry Creditor'!K108="", "",CONCATENATE('Sundry Creditor'!K108," ",'Sundry Creditor'!O108))</f>
        <v/>
      </c>
    </row>
    <row r="103" spans="1:11" s="62" customFormat="1" x14ac:dyDescent="0.2">
      <c r="A103" s="63" t="str">
        <f>IF('Sundry Creditor'!G109="","",'Sundry Creditor'!G109)</f>
        <v/>
      </c>
      <c r="B103" s="63" t="str">
        <f>IF('Sundry Creditor'!C109="","",IF('Sundry Creditor'!G109&lt;70000,'Sundry Creditor'!C109,""))</f>
        <v/>
      </c>
      <c r="C103" s="62" t="str">
        <f>IF('Sundry Creditor'!C109="","",IF('Sundry Creditor'!G109&gt;69999,'Sundry Creditor'!C109,""))</f>
        <v/>
      </c>
      <c r="D103" s="62" t="str">
        <f>IF('Sundry Creditor'!D109="","",'Sundry Creditor'!D109)</f>
        <v/>
      </c>
      <c r="E103" s="62" t="str">
        <f>IF('Sundry Creditor'!F109="","",'Sundry Creditor'!F109)</f>
        <v/>
      </c>
      <c r="F103" s="130" t="str">
        <f>IF('Sundry Creditor'!I109="","",IF('Sundry Creditor'!J109="D",'Sundry Creditor'!I109,""))</f>
        <v/>
      </c>
      <c r="G103" s="130" t="str">
        <f>IF('Sundry Creditor'!I109="","",IF('Sundry Creditor'!J109="C",'Sundry Creditor'!I109,""))</f>
        <v/>
      </c>
      <c r="H103" s="62" t="str">
        <f t="shared" si="7"/>
        <v/>
      </c>
      <c r="I103" s="62" t="str">
        <f t="shared" si="8"/>
        <v/>
      </c>
      <c r="K103" s="48" t="str">
        <f>IF('Sundry Creditor'!K109="", "",CONCATENATE('Sundry Creditor'!K109," ",'Sundry Creditor'!O109))</f>
        <v/>
      </c>
    </row>
    <row r="104" spans="1:11" s="62" customFormat="1" x14ac:dyDescent="0.2">
      <c r="A104" s="63" t="str">
        <f>IF('Sundry Creditor'!G110="","",'Sundry Creditor'!G110)</f>
        <v/>
      </c>
      <c r="B104" s="63" t="str">
        <f>IF('Sundry Creditor'!C110="","",IF('Sundry Creditor'!G110&lt;70000,'Sundry Creditor'!C110,""))</f>
        <v/>
      </c>
      <c r="C104" s="62" t="str">
        <f>IF('Sundry Creditor'!C110="","",IF('Sundry Creditor'!G110&gt;69999,'Sundry Creditor'!C110,""))</f>
        <v/>
      </c>
      <c r="D104" s="62" t="str">
        <f>IF('Sundry Creditor'!D110="","",'Sundry Creditor'!D110)</f>
        <v/>
      </c>
      <c r="E104" s="62" t="str">
        <f>IF('Sundry Creditor'!F110="","",'Sundry Creditor'!F110)</f>
        <v/>
      </c>
      <c r="F104" s="130" t="str">
        <f>IF('Sundry Creditor'!I110="","",IF('Sundry Creditor'!J110="D",'Sundry Creditor'!I110,""))</f>
        <v/>
      </c>
      <c r="G104" s="130" t="str">
        <f>IF('Sundry Creditor'!I110="","",IF('Sundry Creditor'!J110="C",'Sundry Creditor'!I110,""))</f>
        <v/>
      </c>
      <c r="H104" s="62" t="str">
        <f t="shared" si="7"/>
        <v/>
      </c>
      <c r="I104" s="62" t="str">
        <f t="shared" si="8"/>
        <v/>
      </c>
      <c r="K104" s="48" t="str">
        <f>IF('Sundry Creditor'!K110="", "",CONCATENATE('Sundry Creditor'!K110," ",'Sundry Creditor'!O110))</f>
        <v/>
      </c>
    </row>
    <row r="105" spans="1:11" s="62" customFormat="1" x14ac:dyDescent="0.2">
      <c r="A105" s="63" t="str">
        <f>IF('Sundry Creditor'!G111="","",'Sundry Creditor'!G111)</f>
        <v/>
      </c>
      <c r="B105" s="63" t="str">
        <f>IF('Sundry Creditor'!C111="","",IF('Sundry Creditor'!G111&lt;70000,'Sundry Creditor'!C111,""))</f>
        <v/>
      </c>
      <c r="C105" s="62" t="str">
        <f>IF('Sundry Creditor'!C111="","",IF('Sundry Creditor'!G111&gt;69999,'Sundry Creditor'!C111,""))</f>
        <v/>
      </c>
      <c r="D105" s="62" t="str">
        <f>IF('Sundry Creditor'!D111="","",'Sundry Creditor'!D111)</f>
        <v/>
      </c>
      <c r="E105" s="62" t="str">
        <f>IF('Sundry Creditor'!F111="","",'Sundry Creditor'!F111)</f>
        <v/>
      </c>
      <c r="F105" s="130" t="str">
        <f>IF('Sundry Creditor'!I111="","",IF('Sundry Creditor'!J111="D",'Sundry Creditor'!I111,""))</f>
        <v/>
      </c>
      <c r="G105" s="130" t="str">
        <f>IF('Sundry Creditor'!I111="","",IF('Sundry Creditor'!J111="C",'Sundry Creditor'!I111,""))</f>
        <v/>
      </c>
      <c r="H105" s="62" t="str">
        <f t="shared" si="7"/>
        <v/>
      </c>
      <c r="I105" s="62" t="str">
        <f t="shared" si="8"/>
        <v/>
      </c>
      <c r="K105" s="48" t="str">
        <f>IF('Sundry Creditor'!K111="", "",CONCATENATE('Sundry Creditor'!K111," ",'Sundry Creditor'!O111))</f>
        <v/>
      </c>
    </row>
    <row r="106" spans="1:11" s="62" customFormat="1" x14ac:dyDescent="0.2">
      <c r="A106" s="63" t="str">
        <f>IF('Sundry Creditor'!G112="","",'Sundry Creditor'!G112)</f>
        <v/>
      </c>
      <c r="B106" s="63" t="str">
        <f>IF('Sundry Creditor'!C112="","",IF('Sundry Creditor'!G112&lt;70000,'Sundry Creditor'!C112,""))</f>
        <v/>
      </c>
      <c r="C106" s="62" t="str">
        <f>IF('Sundry Creditor'!C112="","",IF('Sundry Creditor'!G112&gt;69999,'Sundry Creditor'!C112,""))</f>
        <v/>
      </c>
      <c r="D106" s="62" t="str">
        <f>IF('Sundry Creditor'!D112="","",'Sundry Creditor'!D112)</f>
        <v/>
      </c>
      <c r="E106" s="62" t="str">
        <f>IF('Sundry Creditor'!F112="","",'Sundry Creditor'!F112)</f>
        <v/>
      </c>
      <c r="F106" s="130" t="str">
        <f>IF('Sundry Creditor'!I112="","",IF('Sundry Creditor'!J112="D",'Sundry Creditor'!I112,""))</f>
        <v/>
      </c>
      <c r="G106" s="130" t="str">
        <f>IF('Sundry Creditor'!I112="","",IF('Sundry Creditor'!J112="C",'Sundry Creditor'!I112,""))</f>
        <v/>
      </c>
      <c r="H106" s="62" t="str">
        <f t="shared" si="7"/>
        <v/>
      </c>
      <c r="I106" s="62" t="str">
        <f t="shared" si="8"/>
        <v/>
      </c>
      <c r="K106" s="48" t="str">
        <f>IF('Sundry Creditor'!K112="", "",CONCATENATE('Sundry Creditor'!K112," ",'Sundry Creditor'!O112))</f>
        <v/>
      </c>
    </row>
    <row r="107" spans="1:11" s="62" customFormat="1" x14ac:dyDescent="0.2">
      <c r="A107" s="63" t="str">
        <f>IF('Sundry Creditor'!G113="","",'Sundry Creditor'!G113)</f>
        <v/>
      </c>
      <c r="B107" s="63" t="str">
        <f>IF('Sundry Creditor'!C113="","",IF('Sundry Creditor'!G113&lt;70000,'Sundry Creditor'!C113,""))</f>
        <v/>
      </c>
      <c r="C107" s="62" t="str">
        <f>IF('Sundry Creditor'!C113="","",IF('Sundry Creditor'!G113&gt;69999,'Sundry Creditor'!C113,""))</f>
        <v/>
      </c>
      <c r="D107" s="62" t="str">
        <f>IF('Sundry Creditor'!D113="","",'Sundry Creditor'!D113)</f>
        <v/>
      </c>
      <c r="E107" s="62" t="str">
        <f>IF('Sundry Creditor'!F113="","",'Sundry Creditor'!F113)</f>
        <v/>
      </c>
      <c r="F107" s="130" t="str">
        <f>IF('Sundry Creditor'!I113="","",IF('Sundry Creditor'!J113="D",'Sundry Creditor'!I113,""))</f>
        <v/>
      </c>
      <c r="G107" s="130" t="str">
        <f>IF('Sundry Creditor'!I113="","",IF('Sundry Creditor'!J113="C",'Sundry Creditor'!I113,""))</f>
        <v/>
      </c>
      <c r="H107" s="62" t="str">
        <f t="shared" si="7"/>
        <v/>
      </c>
      <c r="I107" s="62" t="str">
        <f t="shared" si="8"/>
        <v/>
      </c>
      <c r="K107" s="48" t="str">
        <f>IF('Sundry Creditor'!K113="", "",CONCATENATE('Sundry Creditor'!K113," ",'Sundry Creditor'!O113))</f>
        <v/>
      </c>
    </row>
    <row r="108" spans="1:11" s="62" customFormat="1" x14ac:dyDescent="0.2">
      <c r="A108" s="63" t="str">
        <f>IF('Sundry Creditor'!G114="","",'Sundry Creditor'!G114)</f>
        <v/>
      </c>
      <c r="B108" s="63" t="str">
        <f>IF('Sundry Creditor'!C114="","",IF('Sundry Creditor'!G114&lt;70000,'Sundry Creditor'!C114,""))</f>
        <v/>
      </c>
      <c r="C108" s="62" t="str">
        <f>IF('Sundry Creditor'!C114="","",IF('Sundry Creditor'!G114&gt;69999,'Sundry Creditor'!C114,""))</f>
        <v/>
      </c>
      <c r="D108" s="62" t="str">
        <f>IF('Sundry Creditor'!D114="","",'Sundry Creditor'!D114)</f>
        <v/>
      </c>
      <c r="E108" s="62" t="str">
        <f>IF('Sundry Creditor'!F114="","",'Sundry Creditor'!F114)</f>
        <v/>
      </c>
      <c r="F108" s="130" t="str">
        <f>IF('Sundry Creditor'!I114="","",IF('Sundry Creditor'!J114="D",'Sundry Creditor'!I114,""))</f>
        <v/>
      </c>
      <c r="G108" s="130" t="str">
        <f>IF('Sundry Creditor'!I114="","",IF('Sundry Creditor'!J114="C",'Sundry Creditor'!I114,""))</f>
        <v/>
      </c>
      <c r="H108" s="62" t="str">
        <f t="shared" si="7"/>
        <v/>
      </c>
      <c r="I108" s="62" t="str">
        <f t="shared" si="8"/>
        <v/>
      </c>
      <c r="K108" s="48" t="str">
        <f>IF('Sundry Creditor'!K114="", "",CONCATENATE('Sundry Creditor'!K114," ",'Sundry Creditor'!O114))</f>
        <v/>
      </c>
    </row>
    <row r="109" spans="1:11" s="62" customFormat="1" x14ac:dyDescent="0.2">
      <c r="A109" s="63" t="str">
        <f>IF('Sundry Creditor'!G115="","",'Sundry Creditor'!G115)</f>
        <v/>
      </c>
      <c r="B109" s="63" t="str">
        <f>IF('Sundry Creditor'!C115="","",IF('Sundry Creditor'!G115&lt;70000,'Sundry Creditor'!C115,""))</f>
        <v/>
      </c>
      <c r="C109" s="62" t="str">
        <f>IF('Sundry Creditor'!C115="","",IF('Sundry Creditor'!G115&gt;69999,'Sundry Creditor'!C115,""))</f>
        <v/>
      </c>
      <c r="D109" s="62" t="str">
        <f>IF('Sundry Creditor'!D115="","",'Sundry Creditor'!D115)</f>
        <v/>
      </c>
      <c r="E109" s="62" t="str">
        <f>IF('Sundry Creditor'!F115="","",'Sundry Creditor'!F115)</f>
        <v/>
      </c>
      <c r="F109" s="130" t="str">
        <f>IF('Sundry Creditor'!I115="","",IF('Sundry Creditor'!J115="D",'Sundry Creditor'!I115,""))</f>
        <v/>
      </c>
      <c r="G109" s="130" t="str">
        <f>IF('Sundry Creditor'!I115="","",IF('Sundry Creditor'!J115="C",'Sundry Creditor'!I115,""))</f>
        <v/>
      </c>
      <c r="H109" s="62" t="str">
        <f t="shared" si="7"/>
        <v/>
      </c>
      <c r="I109" s="62" t="str">
        <f t="shared" si="8"/>
        <v/>
      </c>
      <c r="K109" s="48" t="str">
        <f>IF('Sundry Creditor'!K115="", "",CONCATENATE('Sundry Creditor'!K115," ",'Sundry Creditor'!O115))</f>
        <v/>
      </c>
    </row>
    <row r="110" spans="1:11" s="62" customFormat="1" x14ac:dyDescent="0.2">
      <c r="A110" s="63" t="str">
        <f>IF('Sundry Creditor'!G116="","",'Sundry Creditor'!G116)</f>
        <v/>
      </c>
      <c r="B110" s="63" t="str">
        <f>IF('Sundry Creditor'!C116="","",IF('Sundry Creditor'!G116&lt;70000,'Sundry Creditor'!C116,""))</f>
        <v/>
      </c>
      <c r="C110" s="62" t="str">
        <f>IF('Sundry Creditor'!C116="","",IF('Sundry Creditor'!G116&gt;69999,'Sundry Creditor'!C116,""))</f>
        <v/>
      </c>
      <c r="D110" s="62" t="str">
        <f>IF('Sundry Creditor'!D116="","",'Sundry Creditor'!D116)</f>
        <v/>
      </c>
      <c r="E110" s="62" t="str">
        <f>IF('Sundry Creditor'!F116="","",'Sundry Creditor'!F116)</f>
        <v/>
      </c>
      <c r="F110" s="130" t="str">
        <f>IF('Sundry Creditor'!I116="","",IF('Sundry Creditor'!J116="D",'Sundry Creditor'!I116,""))</f>
        <v/>
      </c>
      <c r="G110" s="130" t="str">
        <f>IF('Sundry Creditor'!I116="","",IF('Sundry Creditor'!J116="C",'Sundry Creditor'!I116,""))</f>
        <v/>
      </c>
      <c r="H110" s="62" t="str">
        <f t="shared" si="7"/>
        <v/>
      </c>
      <c r="I110" s="62" t="str">
        <f t="shared" si="8"/>
        <v/>
      </c>
      <c r="K110" s="48" t="str">
        <f>IF('Sundry Creditor'!K116="", "",CONCATENATE('Sundry Creditor'!K116," ",'Sundry Creditor'!O116))</f>
        <v/>
      </c>
    </row>
    <row r="111" spans="1:11" s="62" customFormat="1" x14ac:dyDescent="0.2">
      <c r="A111" s="63" t="str">
        <f>IF('Sundry Creditor'!G117="","",'Sundry Creditor'!G117)</f>
        <v/>
      </c>
      <c r="B111" s="63" t="str">
        <f>IF('Sundry Creditor'!C117="","",IF('Sundry Creditor'!G117&lt;70000,'Sundry Creditor'!C117,""))</f>
        <v/>
      </c>
      <c r="C111" s="62" t="str">
        <f>IF('Sundry Creditor'!C117="","",IF('Sundry Creditor'!G117&gt;69999,'Sundry Creditor'!C117,""))</f>
        <v/>
      </c>
      <c r="D111" s="62" t="str">
        <f>IF('Sundry Creditor'!D117="","",'Sundry Creditor'!D117)</f>
        <v/>
      </c>
      <c r="E111" s="62" t="str">
        <f>IF('Sundry Creditor'!F117="","",'Sundry Creditor'!F117)</f>
        <v/>
      </c>
      <c r="F111" s="130" t="str">
        <f>IF('Sundry Creditor'!I117="","",IF('Sundry Creditor'!J117="D",'Sundry Creditor'!I117,""))</f>
        <v/>
      </c>
      <c r="G111" s="130" t="str">
        <f>IF('Sundry Creditor'!I117="","",IF('Sundry Creditor'!J117="C",'Sundry Creditor'!I117,""))</f>
        <v/>
      </c>
      <c r="H111" s="62" t="str">
        <f t="shared" si="7"/>
        <v/>
      </c>
      <c r="I111" s="62" t="str">
        <f t="shared" si="8"/>
        <v/>
      </c>
      <c r="K111" s="48" t="str">
        <f>IF('Sundry Creditor'!K117="", "",CONCATENATE('Sundry Creditor'!K117," ",'Sundry Creditor'!O117))</f>
        <v/>
      </c>
    </row>
    <row r="112" spans="1:11" s="62" customFormat="1" x14ac:dyDescent="0.2">
      <c r="A112" s="63" t="str">
        <f>IF('Sundry Creditor'!G118="","",'Sundry Creditor'!G118)</f>
        <v/>
      </c>
      <c r="B112" s="63" t="str">
        <f>IF('Sundry Creditor'!C118="","",IF('Sundry Creditor'!G118&lt;70000,'Sundry Creditor'!C118,""))</f>
        <v/>
      </c>
      <c r="C112" s="62" t="str">
        <f>IF('Sundry Creditor'!C118="","",IF('Sundry Creditor'!G118&gt;69999,'Sundry Creditor'!C118,""))</f>
        <v/>
      </c>
      <c r="D112" s="62" t="str">
        <f>IF('Sundry Creditor'!D118="","",'Sundry Creditor'!D118)</f>
        <v/>
      </c>
      <c r="E112" s="62" t="str">
        <f>IF('Sundry Creditor'!F118="","",'Sundry Creditor'!F118)</f>
        <v/>
      </c>
      <c r="F112" s="130" t="str">
        <f>IF('Sundry Creditor'!I118="","",IF('Sundry Creditor'!J118="D",'Sundry Creditor'!I118,""))</f>
        <v/>
      </c>
      <c r="G112" s="130" t="str">
        <f>IF('Sundry Creditor'!I118="","",IF('Sundry Creditor'!J118="C",'Sundry Creditor'!I118,""))</f>
        <v/>
      </c>
      <c r="H112" s="62" t="str">
        <f t="shared" si="7"/>
        <v/>
      </c>
      <c r="I112" s="62" t="str">
        <f t="shared" si="8"/>
        <v/>
      </c>
      <c r="K112" s="48" t="str">
        <f>IF('Sundry Creditor'!K118="", "",CONCATENATE('Sundry Creditor'!K118," ",'Sundry Creditor'!O118))</f>
        <v/>
      </c>
    </row>
    <row r="113" spans="1:11" s="62" customFormat="1" x14ac:dyDescent="0.2">
      <c r="A113" s="63" t="str">
        <f>IF('Sundry Creditor'!G119="","",'Sundry Creditor'!G119)</f>
        <v/>
      </c>
      <c r="B113" s="63" t="str">
        <f>IF('Sundry Creditor'!C119="","",IF('Sundry Creditor'!G119&lt;70000,'Sundry Creditor'!C119,""))</f>
        <v/>
      </c>
      <c r="C113" s="62" t="str">
        <f>IF('Sundry Creditor'!C119="","",IF('Sundry Creditor'!G119&gt;69999,'Sundry Creditor'!C119,""))</f>
        <v/>
      </c>
      <c r="D113" s="62" t="str">
        <f>IF('Sundry Creditor'!D119="","",'Sundry Creditor'!D119)</f>
        <v/>
      </c>
      <c r="E113" s="62" t="str">
        <f>IF('Sundry Creditor'!F119="","",'Sundry Creditor'!F119)</f>
        <v/>
      </c>
      <c r="F113" s="130" t="str">
        <f>IF('Sundry Creditor'!I119="","",IF('Sundry Creditor'!J119="D",'Sundry Creditor'!I119,""))</f>
        <v/>
      </c>
      <c r="G113" s="130" t="str">
        <f>IF('Sundry Creditor'!I119="","",IF('Sundry Creditor'!J119="C",'Sundry Creditor'!I119,""))</f>
        <v/>
      </c>
      <c r="H113" s="62" t="str">
        <f t="shared" si="7"/>
        <v/>
      </c>
      <c r="I113" s="62" t="str">
        <f t="shared" si="8"/>
        <v/>
      </c>
      <c r="K113" s="48" t="str">
        <f>IF('Sundry Creditor'!K119="", "",CONCATENATE('Sundry Creditor'!K119," ",'Sundry Creditor'!O119))</f>
        <v/>
      </c>
    </row>
    <row r="114" spans="1:11" s="62" customFormat="1" x14ac:dyDescent="0.2">
      <c r="A114" s="63" t="str">
        <f>IF('Sundry Creditor'!G120="","",'Sundry Creditor'!G120)</f>
        <v/>
      </c>
      <c r="B114" s="63" t="str">
        <f>IF('Sundry Creditor'!C120="","",IF('Sundry Creditor'!G120&lt;70000,'Sundry Creditor'!C120,""))</f>
        <v/>
      </c>
      <c r="C114" s="62" t="str">
        <f>IF('Sundry Creditor'!C120="","",IF('Sundry Creditor'!G120&gt;69999,'Sundry Creditor'!C120,""))</f>
        <v/>
      </c>
      <c r="D114" s="62" t="str">
        <f>IF('Sundry Creditor'!D120="","",'Sundry Creditor'!D120)</f>
        <v/>
      </c>
      <c r="E114" s="62" t="str">
        <f>IF('Sundry Creditor'!F120="","",'Sundry Creditor'!F120)</f>
        <v/>
      </c>
      <c r="F114" s="130" t="str">
        <f>IF('Sundry Creditor'!I120="","",IF('Sundry Creditor'!J120="D",'Sundry Creditor'!I120,""))</f>
        <v/>
      </c>
      <c r="G114" s="130" t="str">
        <f>IF('Sundry Creditor'!I120="","",IF('Sundry Creditor'!J120="C",'Sundry Creditor'!I120,""))</f>
        <v/>
      </c>
      <c r="H114" s="62" t="str">
        <f t="shared" si="7"/>
        <v/>
      </c>
      <c r="I114" s="62" t="str">
        <f t="shared" si="8"/>
        <v/>
      </c>
      <c r="K114" s="48" t="str">
        <f>IF('Sundry Creditor'!K120="", "",CONCATENATE('Sundry Creditor'!K120," ",'Sundry Creditor'!O120))</f>
        <v/>
      </c>
    </row>
    <row r="115" spans="1:11" s="62" customFormat="1" x14ac:dyDescent="0.2">
      <c r="A115" s="63" t="str">
        <f>IF('Sundry Creditor'!G121="","",'Sundry Creditor'!G121)</f>
        <v/>
      </c>
      <c r="B115" s="63" t="str">
        <f>IF('Sundry Creditor'!C121="","",IF('Sundry Creditor'!G121&lt;70000,'Sundry Creditor'!C121,""))</f>
        <v/>
      </c>
      <c r="C115" s="62" t="str">
        <f>IF('Sundry Creditor'!C121="","",IF('Sundry Creditor'!G121&gt;69999,'Sundry Creditor'!C121,""))</f>
        <v/>
      </c>
      <c r="D115" s="62" t="str">
        <f>IF('Sundry Creditor'!D121="","",'Sundry Creditor'!D121)</f>
        <v/>
      </c>
      <c r="E115" s="62" t="str">
        <f>IF('Sundry Creditor'!F121="","",'Sundry Creditor'!F121)</f>
        <v/>
      </c>
      <c r="F115" s="130" t="str">
        <f>IF('Sundry Creditor'!I121="","",IF('Sundry Creditor'!J121="D",'Sundry Creditor'!I121,""))</f>
        <v/>
      </c>
      <c r="G115" s="130" t="str">
        <f>IF('Sundry Creditor'!I121="","",IF('Sundry Creditor'!J121="C",'Sundry Creditor'!I121,""))</f>
        <v/>
      </c>
      <c r="H115" s="62" t="str">
        <f t="shared" si="7"/>
        <v/>
      </c>
      <c r="I115" s="62" t="str">
        <f t="shared" si="8"/>
        <v/>
      </c>
      <c r="K115" s="48" t="str">
        <f>IF('Sundry Creditor'!K121="", "",CONCATENATE('Sundry Creditor'!K121," ",'Sundry Creditor'!O121))</f>
        <v/>
      </c>
    </row>
    <row r="116" spans="1:11" s="62" customFormat="1" x14ac:dyDescent="0.2">
      <c r="A116" s="63" t="str">
        <f>IF('Sundry Creditor'!G122="","",'Sundry Creditor'!G122)</f>
        <v/>
      </c>
      <c r="B116" s="63" t="str">
        <f>IF('Sundry Creditor'!C122="","",IF('Sundry Creditor'!G122&lt;70000,'Sundry Creditor'!C122,""))</f>
        <v/>
      </c>
      <c r="C116" s="62" t="str">
        <f>IF('Sundry Creditor'!C122="","",IF('Sundry Creditor'!G122&gt;69999,'Sundry Creditor'!C122,""))</f>
        <v/>
      </c>
      <c r="D116" s="62" t="str">
        <f>IF('Sundry Creditor'!D122="","",'Sundry Creditor'!D122)</f>
        <v/>
      </c>
      <c r="E116" s="62" t="str">
        <f>IF('Sundry Creditor'!F122="","",'Sundry Creditor'!F122)</f>
        <v/>
      </c>
      <c r="F116" s="130" t="str">
        <f>IF('Sundry Creditor'!I122="","",IF('Sundry Creditor'!J122="D",'Sundry Creditor'!I122,""))</f>
        <v/>
      </c>
      <c r="G116" s="130" t="str">
        <f>IF('Sundry Creditor'!I122="","",IF('Sundry Creditor'!J122="C",'Sundry Creditor'!I122,""))</f>
        <v/>
      </c>
      <c r="H116" s="62" t="str">
        <f t="shared" si="7"/>
        <v/>
      </c>
      <c r="I116" s="62" t="str">
        <f t="shared" si="8"/>
        <v/>
      </c>
      <c r="K116" s="48" t="str">
        <f>IF('Sundry Creditor'!K122="", "",CONCATENATE('Sundry Creditor'!K122," ",'Sundry Creditor'!O122))</f>
        <v/>
      </c>
    </row>
    <row r="117" spans="1:11" s="62" customFormat="1" x14ac:dyDescent="0.2">
      <c r="A117" s="63" t="str">
        <f>IF('Sundry Creditor'!G123="","",'Sundry Creditor'!G123)</f>
        <v/>
      </c>
      <c r="B117" s="63" t="str">
        <f>IF('Sundry Creditor'!C123="","",IF('Sundry Creditor'!G123&lt;70000,'Sundry Creditor'!C123,""))</f>
        <v/>
      </c>
      <c r="C117" s="62" t="str">
        <f>IF('Sundry Creditor'!C123="","",IF('Sundry Creditor'!G123&gt;69999,'Sundry Creditor'!C123,""))</f>
        <v/>
      </c>
      <c r="D117" s="62" t="str">
        <f>IF('Sundry Creditor'!D123="","",'Sundry Creditor'!D123)</f>
        <v/>
      </c>
      <c r="E117" s="62" t="str">
        <f>IF('Sundry Creditor'!F123="","",'Sundry Creditor'!F123)</f>
        <v/>
      </c>
      <c r="F117" s="130" t="str">
        <f>IF('Sundry Creditor'!I123="","",IF('Sundry Creditor'!J123="D",'Sundry Creditor'!I123,""))</f>
        <v/>
      </c>
      <c r="G117" s="130" t="str">
        <f>IF('Sundry Creditor'!I123="","",IF('Sundry Creditor'!J123="C",'Sundry Creditor'!I123,""))</f>
        <v/>
      </c>
      <c r="H117" s="62" t="str">
        <f t="shared" si="7"/>
        <v/>
      </c>
      <c r="I117" s="62" t="str">
        <f t="shared" si="8"/>
        <v/>
      </c>
      <c r="K117" s="48" t="str">
        <f>IF('Sundry Creditor'!K123="", "",CONCATENATE('Sundry Creditor'!K123," ",'Sundry Creditor'!O123))</f>
        <v/>
      </c>
    </row>
    <row r="118" spans="1:11" s="62" customFormat="1" x14ac:dyDescent="0.2">
      <c r="A118" s="63" t="str">
        <f>IF('Sundry Creditor'!G124="","",'Sundry Creditor'!G124)</f>
        <v/>
      </c>
      <c r="B118" s="63" t="str">
        <f>IF('Sundry Creditor'!C124="","",IF('Sundry Creditor'!G124&lt;70000,'Sundry Creditor'!C124,""))</f>
        <v/>
      </c>
      <c r="C118" s="62" t="str">
        <f>IF('Sundry Creditor'!C124="","",IF('Sundry Creditor'!G124&gt;69999,'Sundry Creditor'!C124,""))</f>
        <v/>
      </c>
      <c r="D118" s="62" t="str">
        <f>IF('Sundry Creditor'!D124="","",'Sundry Creditor'!D124)</f>
        <v/>
      </c>
      <c r="E118" s="62" t="str">
        <f>IF('Sundry Creditor'!F124="","",'Sundry Creditor'!F124)</f>
        <v/>
      </c>
      <c r="F118" s="130" t="str">
        <f>IF('Sundry Creditor'!I124="","",IF('Sundry Creditor'!J124="D",'Sundry Creditor'!I124,""))</f>
        <v/>
      </c>
      <c r="G118" s="130" t="str">
        <f>IF('Sundry Creditor'!I124="","",IF('Sundry Creditor'!J124="C",'Sundry Creditor'!I124,""))</f>
        <v/>
      </c>
      <c r="H118" s="62" t="str">
        <f t="shared" si="7"/>
        <v/>
      </c>
      <c r="I118" s="62" t="str">
        <f t="shared" si="8"/>
        <v/>
      </c>
      <c r="K118" s="48" t="str">
        <f>IF('Sundry Creditor'!K124="", "",CONCATENATE('Sundry Creditor'!K124," ",'Sundry Creditor'!O124))</f>
        <v/>
      </c>
    </row>
    <row r="119" spans="1:11" s="62" customFormat="1" x14ac:dyDescent="0.2">
      <c r="A119" s="63" t="str">
        <f>IF('Sundry Creditor'!G125="","",'Sundry Creditor'!G125)</f>
        <v/>
      </c>
      <c r="B119" s="63" t="str">
        <f>IF('Sundry Creditor'!C125="","",IF('Sundry Creditor'!G125&lt;70000,'Sundry Creditor'!C125,""))</f>
        <v/>
      </c>
      <c r="C119" s="62" t="str">
        <f>IF('Sundry Creditor'!C125="","",IF('Sundry Creditor'!G125&gt;69999,'Sundry Creditor'!C125,""))</f>
        <v/>
      </c>
      <c r="D119" s="62" t="str">
        <f>IF('Sundry Creditor'!D125="","",'Sundry Creditor'!D125)</f>
        <v/>
      </c>
      <c r="E119" s="62" t="str">
        <f>IF('Sundry Creditor'!F125="","",'Sundry Creditor'!F125)</f>
        <v/>
      </c>
      <c r="F119" s="130" t="str">
        <f>IF('Sundry Creditor'!I125="","",IF('Sundry Creditor'!J125="D",'Sundry Creditor'!I125,""))</f>
        <v/>
      </c>
      <c r="G119" s="130" t="str">
        <f>IF('Sundry Creditor'!I125="","",IF('Sundry Creditor'!J125="C",'Sundry Creditor'!I125,""))</f>
        <v/>
      </c>
      <c r="H119" s="62" t="str">
        <f t="shared" si="7"/>
        <v/>
      </c>
      <c r="I119" s="62" t="str">
        <f t="shared" si="8"/>
        <v/>
      </c>
      <c r="K119" s="48" t="str">
        <f>IF('Sundry Creditor'!K125="", "",CONCATENATE('Sundry Creditor'!K125," ",'Sundry Creditor'!O125))</f>
        <v/>
      </c>
    </row>
    <row r="120" spans="1:11" s="62" customFormat="1" x14ac:dyDescent="0.2">
      <c r="A120" s="63" t="str">
        <f>IF('Sundry Creditor'!G126="","",'Sundry Creditor'!G126)</f>
        <v/>
      </c>
      <c r="B120" s="63" t="str">
        <f>IF('Sundry Creditor'!C126="","",IF('Sundry Creditor'!G126&lt;70000,'Sundry Creditor'!C126,""))</f>
        <v/>
      </c>
      <c r="C120" s="62" t="str">
        <f>IF('Sundry Creditor'!C126="","",IF('Sundry Creditor'!G126&gt;69999,'Sundry Creditor'!C126,""))</f>
        <v/>
      </c>
      <c r="D120" s="62" t="str">
        <f>IF('Sundry Creditor'!D126="","",'Sundry Creditor'!D126)</f>
        <v/>
      </c>
      <c r="E120" s="62" t="str">
        <f>IF('Sundry Creditor'!F126="","",'Sundry Creditor'!F126)</f>
        <v/>
      </c>
      <c r="F120" s="130" t="str">
        <f>IF('Sundry Creditor'!I126="","",IF('Sundry Creditor'!J126="D",'Sundry Creditor'!I126,""))</f>
        <v/>
      </c>
      <c r="G120" s="130" t="str">
        <f>IF('Sundry Creditor'!I126="","",IF('Sundry Creditor'!J126="C",'Sundry Creditor'!I126,""))</f>
        <v/>
      </c>
      <c r="H120" s="62" t="str">
        <f t="shared" si="7"/>
        <v/>
      </c>
      <c r="I120" s="62" t="str">
        <f t="shared" si="8"/>
        <v/>
      </c>
      <c r="K120" s="48" t="str">
        <f>IF('Sundry Creditor'!K126="", "",CONCATENATE('Sundry Creditor'!K126," ",'Sundry Creditor'!O126))</f>
        <v/>
      </c>
    </row>
    <row r="121" spans="1:11" s="62" customFormat="1" x14ac:dyDescent="0.2">
      <c r="A121" s="63" t="str">
        <f>IF('Sundry Creditor'!G127="","",'Sundry Creditor'!G127)</f>
        <v/>
      </c>
      <c r="B121" s="63" t="str">
        <f>IF('Sundry Creditor'!C127="","",IF('Sundry Creditor'!G127&lt;70000,'Sundry Creditor'!C127,""))</f>
        <v/>
      </c>
      <c r="C121" s="62" t="str">
        <f>IF('Sundry Creditor'!C127="","",IF('Sundry Creditor'!G127&gt;69999,'Sundry Creditor'!C127,""))</f>
        <v/>
      </c>
      <c r="D121" s="62" t="str">
        <f>IF('Sundry Creditor'!D127="","",'Sundry Creditor'!D127)</f>
        <v/>
      </c>
      <c r="E121" s="62" t="str">
        <f>IF('Sundry Creditor'!F127="","",'Sundry Creditor'!F127)</f>
        <v/>
      </c>
      <c r="F121" s="130" t="str">
        <f>IF('Sundry Creditor'!I127="","",IF('Sundry Creditor'!J127="D",'Sundry Creditor'!I127,""))</f>
        <v/>
      </c>
      <c r="G121" s="130" t="str">
        <f>IF('Sundry Creditor'!I127="","",IF('Sundry Creditor'!J127="C",'Sundry Creditor'!I127,""))</f>
        <v/>
      </c>
      <c r="H121" s="62" t="str">
        <f t="shared" si="7"/>
        <v/>
      </c>
      <c r="I121" s="62" t="str">
        <f t="shared" si="8"/>
        <v/>
      </c>
      <c r="K121" s="48" t="str">
        <f>IF('Sundry Creditor'!K127="", "",CONCATENATE('Sundry Creditor'!K127," ",'Sundry Creditor'!O127))</f>
        <v/>
      </c>
    </row>
    <row r="122" spans="1:11" s="62" customFormat="1" x14ac:dyDescent="0.2">
      <c r="A122" s="63" t="str">
        <f>IF('Sundry Creditor'!G128="","",'Sundry Creditor'!G128)</f>
        <v/>
      </c>
      <c r="B122" s="63" t="str">
        <f>IF('Sundry Creditor'!C128="","",IF('Sundry Creditor'!G128&lt;70000,'Sundry Creditor'!C128,""))</f>
        <v/>
      </c>
      <c r="C122" s="62" t="str">
        <f>IF('Sundry Creditor'!C128="","",IF('Sundry Creditor'!G128&gt;69999,'Sundry Creditor'!C128,""))</f>
        <v/>
      </c>
      <c r="D122" s="62" t="str">
        <f>IF('Sundry Creditor'!D128="","",'Sundry Creditor'!D128)</f>
        <v/>
      </c>
      <c r="E122" s="62" t="str">
        <f>IF('Sundry Creditor'!F128="","",'Sundry Creditor'!F128)</f>
        <v/>
      </c>
      <c r="F122" s="130" t="str">
        <f>IF('Sundry Creditor'!I128="","",IF('Sundry Creditor'!J128="D",'Sundry Creditor'!I128,""))</f>
        <v/>
      </c>
      <c r="G122" s="130" t="str">
        <f>IF('Sundry Creditor'!I128="","",IF('Sundry Creditor'!J128="C",'Sundry Creditor'!I128,""))</f>
        <v/>
      </c>
      <c r="H122" s="62" t="str">
        <f t="shared" si="7"/>
        <v/>
      </c>
      <c r="I122" s="62" t="str">
        <f t="shared" si="8"/>
        <v/>
      </c>
      <c r="K122" s="48" t="str">
        <f>IF('Sundry Creditor'!K128="", "",CONCATENATE('Sundry Creditor'!K128," ",'Sundry Creditor'!O128))</f>
        <v/>
      </c>
    </row>
    <row r="123" spans="1:11" s="62" customFormat="1" x14ac:dyDescent="0.2">
      <c r="A123" s="63" t="str">
        <f>IF('Sundry Creditor'!G129="","",'Sundry Creditor'!G129)</f>
        <v/>
      </c>
      <c r="B123" s="63" t="str">
        <f>IF('Sundry Creditor'!C129="","",IF('Sundry Creditor'!G129&lt;70000,'Sundry Creditor'!C129,""))</f>
        <v/>
      </c>
      <c r="C123" s="62" t="str">
        <f>IF('Sundry Creditor'!C129="","",IF('Sundry Creditor'!G129&gt;69999,'Sundry Creditor'!C129,""))</f>
        <v/>
      </c>
      <c r="D123" s="62" t="str">
        <f>IF('Sundry Creditor'!D129="","",'Sundry Creditor'!D129)</f>
        <v/>
      </c>
      <c r="E123" s="62" t="str">
        <f>IF('Sundry Creditor'!F129="","",'Sundry Creditor'!F129)</f>
        <v/>
      </c>
      <c r="F123" s="130" t="str">
        <f>IF('Sundry Creditor'!I129="","",IF('Sundry Creditor'!J129="D",'Sundry Creditor'!I129,""))</f>
        <v/>
      </c>
      <c r="G123" s="130" t="str">
        <f>IF('Sundry Creditor'!I129="","",IF('Sundry Creditor'!J129="C",'Sundry Creditor'!I129,""))</f>
        <v/>
      </c>
      <c r="H123" s="62" t="str">
        <f t="shared" si="7"/>
        <v/>
      </c>
      <c r="I123" s="62" t="str">
        <f t="shared" si="8"/>
        <v/>
      </c>
      <c r="K123" s="48" t="str">
        <f>IF('Sundry Creditor'!K129="", "",CONCATENATE('Sundry Creditor'!K129," ",'Sundry Creditor'!O129))</f>
        <v/>
      </c>
    </row>
    <row r="124" spans="1:11" s="62" customFormat="1" x14ac:dyDescent="0.2">
      <c r="A124" s="63" t="str">
        <f>IF('Sundry Creditor'!G130="","",'Sundry Creditor'!G130)</f>
        <v/>
      </c>
      <c r="B124" s="63" t="str">
        <f>IF('Sundry Creditor'!C130="","",IF('Sundry Creditor'!G130&lt;70000,'Sundry Creditor'!C130,""))</f>
        <v/>
      </c>
      <c r="C124" s="62" t="str">
        <f>IF('Sundry Creditor'!C130="","",IF('Sundry Creditor'!G130&gt;69999,'Sundry Creditor'!C130,""))</f>
        <v/>
      </c>
      <c r="D124" s="62" t="str">
        <f>IF('Sundry Creditor'!D130="","",'Sundry Creditor'!D130)</f>
        <v/>
      </c>
      <c r="E124" s="62" t="str">
        <f>IF('Sundry Creditor'!F130="","",'Sundry Creditor'!F130)</f>
        <v/>
      </c>
      <c r="F124" s="130" t="str">
        <f>IF('Sundry Creditor'!I130="","",IF('Sundry Creditor'!J130="D",'Sundry Creditor'!I130,""))</f>
        <v/>
      </c>
      <c r="G124" s="130" t="str">
        <f>IF('Sundry Creditor'!I130="","",IF('Sundry Creditor'!J130="C",'Sundry Creditor'!I130,""))</f>
        <v/>
      </c>
      <c r="H124" s="62" t="str">
        <f t="shared" si="7"/>
        <v/>
      </c>
      <c r="I124" s="62" t="str">
        <f t="shared" si="8"/>
        <v/>
      </c>
      <c r="K124" s="48" t="str">
        <f>IF('Sundry Creditor'!K130="", "",CONCATENATE('Sundry Creditor'!K130," ",'Sundry Creditor'!O130))</f>
        <v/>
      </c>
    </row>
    <row r="125" spans="1:11" s="62" customFormat="1" x14ac:dyDescent="0.2">
      <c r="A125" s="63" t="str">
        <f>IF('Sundry Creditor'!G131="","",'Sundry Creditor'!G131)</f>
        <v/>
      </c>
      <c r="B125" s="63" t="str">
        <f>IF('Sundry Creditor'!C131="","",IF('Sundry Creditor'!G131&lt;70000,'Sundry Creditor'!C131,""))</f>
        <v/>
      </c>
      <c r="C125" s="62" t="str">
        <f>IF('Sundry Creditor'!C131="","",IF('Sundry Creditor'!G131&gt;69999,'Sundry Creditor'!C131,""))</f>
        <v/>
      </c>
      <c r="D125" s="62" t="str">
        <f>IF('Sundry Creditor'!D131="","",'Sundry Creditor'!D131)</f>
        <v/>
      </c>
      <c r="E125" s="62" t="str">
        <f>IF('Sundry Creditor'!F131="","",'Sundry Creditor'!F131)</f>
        <v/>
      </c>
      <c r="F125" s="130" t="str">
        <f>IF('Sundry Creditor'!I131="","",IF('Sundry Creditor'!J131="D",'Sundry Creditor'!I131,""))</f>
        <v/>
      </c>
      <c r="G125" s="130" t="str">
        <f>IF('Sundry Creditor'!I131="","",IF('Sundry Creditor'!J131="C",'Sundry Creditor'!I131,""))</f>
        <v/>
      </c>
      <c r="H125" s="62" t="str">
        <f t="shared" si="7"/>
        <v/>
      </c>
      <c r="I125" s="62" t="str">
        <f t="shared" si="8"/>
        <v/>
      </c>
      <c r="K125" s="48" t="str">
        <f>IF('Sundry Creditor'!K131="", "",CONCATENATE('Sundry Creditor'!K131," ",'Sundry Creditor'!O131))</f>
        <v/>
      </c>
    </row>
    <row r="126" spans="1:11" s="62" customFormat="1" x14ac:dyDescent="0.2">
      <c r="A126" s="63" t="str">
        <f>IF('Sundry Creditor'!G132="","",'Sundry Creditor'!G132)</f>
        <v/>
      </c>
      <c r="B126" s="63" t="str">
        <f>IF('Sundry Creditor'!C132="","",IF('Sundry Creditor'!G132&lt;70000,'Sundry Creditor'!C132,""))</f>
        <v/>
      </c>
      <c r="C126" s="62" t="str">
        <f>IF('Sundry Creditor'!C132="","",IF('Sundry Creditor'!G132&gt;69999,'Sundry Creditor'!C132,""))</f>
        <v/>
      </c>
      <c r="D126" s="62" t="str">
        <f>IF('Sundry Creditor'!D132="","",'Sundry Creditor'!D132)</f>
        <v/>
      </c>
      <c r="E126" s="62" t="str">
        <f>IF('Sundry Creditor'!F132="","",'Sundry Creditor'!F132)</f>
        <v/>
      </c>
      <c r="F126" s="130" t="str">
        <f>IF('Sundry Creditor'!I132="","",IF('Sundry Creditor'!J132="D",'Sundry Creditor'!I132,""))</f>
        <v/>
      </c>
      <c r="G126" s="130" t="str">
        <f>IF('Sundry Creditor'!I132="","",IF('Sundry Creditor'!J132="C",'Sundry Creditor'!I132,""))</f>
        <v/>
      </c>
      <c r="H126" s="62" t="str">
        <f t="shared" si="7"/>
        <v/>
      </c>
      <c r="I126" s="62" t="str">
        <f t="shared" si="8"/>
        <v/>
      </c>
      <c r="K126" s="48" t="str">
        <f>IF('Sundry Creditor'!K132="", "",CONCATENATE('Sundry Creditor'!K132," ",'Sundry Creditor'!O132))</f>
        <v/>
      </c>
    </row>
    <row r="127" spans="1:11" s="64" customFormat="1" x14ac:dyDescent="0.2">
      <c r="A127" s="63" t="str">
        <f>IF('Sundry Creditor'!G133="","",'Sundry Creditor'!G133)</f>
        <v/>
      </c>
      <c r="B127" s="63" t="str">
        <f>IF('Sundry Creditor'!C133="","",IF('Sundry Creditor'!G133&lt;70000,'Sundry Creditor'!C133,""))</f>
        <v/>
      </c>
      <c r="C127" s="62" t="str">
        <f>IF('Sundry Creditor'!C133="","",IF('Sundry Creditor'!G133&gt;69999,'Sundry Creditor'!C133,""))</f>
        <v/>
      </c>
      <c r="D127" s="62" t="str">
        <f>IF('Sundry Creditor'!D133="","",'Sundry Creditor'!D133)</f>
        <v/>
      </c>
      <c r="E127" s="62" t="str">
        <f>IF('Sundry Creditor'!F133="","",'Sundry Creditor'!F133)</f>
        <v/>
      </c>
      <c r="F127" s="130" t="str">
        <f>IF('Sundry Creditor'!I133="","",IF('Sundry Creditor'!J133="D",'Sundry Creditor'!I133,""))</f>
        <v/>
      </c>
      <c r="G127" s="130" t="str">
        <f>IF('Sundry Creditor'!I133="","",IF('Sundry Creditor'!J133="C",'Sundry Creditor'!I133,""))</f>
        <v/>
      </c>
      <c r="H127" s="62" t="str">
        <f t="shared" si="7"/>
        <v/>
      </c>
      <c r="I127" s="62" t="str">
        <f t="shared" si="8"/>
        <v/>
      </c>
      <c r="J127" s="62"/>
      <c r="K127" s="48" t="str">
        <f>IF('Sundry Creditor'!K133="", "",CONCATENATE('Sundry Creditor'!K133," ",'Sundry Creditor'!O133))</f>
        <v/>
      </c>
    </row>
    <row r="128" spans="1:11" s="64" customFormat="1" x14ac:dyDescent="0.2">
      <c r="A128" s="63" t="str">
        <f>IF('Sundry Creditor'!G134="","",'Sundry Creditor'!G134)</f>
        <v/>
      </c>
      <c r="B128" s="63" t="str">
        <f>IF('Sundry Creditor'!C134="","",IF('Sundry Creditor'!G134&lt;70000,'Sundry Creditor'!C134,""))</f>
        <v/>
      </c>
      <c r="C128" s="62" t="str">
        <f>IF('Sundry Creditor'!C134="","",IF('Sundry Creditor'!G134&gt;69999,'Sundry Creditor'!C134,""))</f>
        <v/>
      </c>
      <c r="D128" s="62" t="str">
        <f>IF('Sundry Creditor'!D134="","",'Sundry Creditor'!D134)</f>
        <v/>
      </c>
      <c r="E128" s="62" t="str">
        <f>IF('Sundry Creditor'!F134="","",'Sundry Creditor'!F134)</f>
        <v/>
      </c>
      <c r="F128" s="130" t="str">
        <f>IF('Sundry Creditor'!I134="","",IF('Sundry Creditor'!J134="D",'Sundry Creditor'!I134,""))</f>
        <v/>
      </c>
      <c r="G128" s="130" t="str">
        <f>IF('Sundry Creditor'!I134="","",IF('Sundry Creditor'!J134="C",'Sundry Creditor'!I134,""))</f>
        <v/>
      </c>
      <c r="H128" s="62" t="str">
        <f t="shared" si="7"/>
        <v/>
      </c>
      <c r="I128" s="62" t="str">
        <f t="shared" si="8"/>
        <v/>
      </c>
      <c r="J128" s="62"/>
      <c r="K128" s="48" t="str">
        <f>IF('Sundry Creditor'!K134="", "",CONCATENATE('Sundry Creditor'!K134," ",'Sundry Creditor'!O134))</f>
        <v/>
      </c>
    </row>
    <row r="129" spans="1:11" x14ac:dyDescent="0.2">
      <c r="A129" s="63" t="str">
        <f>IF('Sundry Creditor'!G135="","",'Sundry Creditor'!G135)</f>
        <v/>
      </c>
      <c r="B129" s="63" t="str">
        <f>IF('Sundry Creditor'!C135="","",IF('Sundry Creditor'!G135&lt;70000,'Sundry Creditor'!C135,""))</f>
        <v/>
      </c>
      <c r="C129" s="62" t="str">
        <f>IF('Sundry Creditor'!C135="","",IF('Sundry Creditor'!G135&gt;69999,'Sundry Creditor'!C135,""))</f>
        <v/>
      </c>
      <c r="D129" s="62" t="str">
        <f>IF('Sundry Creditor'!D135="","",'Sundry Creditor'!D135)</f>
        <v/>
      </c>
      <c r="E129" s="62" t="str">
        <f>IF('Sundry Creditor'!F135="","",'Sundry Creditor'!F135)</f>
        <v/>
      </c>
      <c r="F129" s="130" t="str">
        <f>IF('Sundry Creditor'!I135="","",IF('Sundry Creditor'!J135="D",'Sundry Creditor'!I135,""))</f>
        <v/>
      </c>
      <c r="G129" s="130" t="str">
        <f>IF('Sundry Creditor'!I135="","",IF('Sundry Creditor'!J135="C",'Sundry Creditor'!I135,""))</f>
        <v/>
      </c>
      <c r="H129" s="62" t="str">
        <f t="shared" si="7"/>
        <v/>
      </c>
      <c r="I129" s="62" t="str">
        <f t="shared" si="8"/>
        <v/>
      </c>
      <c r="J129" s="62"/>
      <c r="K129" s="48" t="str">
        <f>IF('Sundry Creditor'!K135="", "",CONCATENATE('Sundry Creditor'!K135," ",'Sundry Creditor'!O135))</f>
        <v/>
      </c>
    </row>
    <row r="130" spans="1:11" x14ac:dyDescent="0.2">
      <c r="A130" s="63" t="str">
        <f>IF('Sundry Creditor'!G136="","",'Sundry Creditor'!G136)</f>
        <v/>
      </c>
      <c r="B130" s="63" t="str">
        <f>IF('Sundry Creditor'!C136="","",IF('Sundry Creditor'!G136&lt;70000,'Sundry Creditor'!C136,""))</f>
        <v/>
      </c>
      <c r="C130" s="62" t="str">
        <f>IF('Sundry Creditor'!C136="","",IF('Sundry Creditor'!G136&gt;69999,'Sundry Creditor'!C136,""))</f>
        <v/>
      </c>
      <c r="D130" s="62" t="str">
        <f>IF('Sundry Creditor'!D136="","",'Sundry Creditor'!D136)</f>
        <v/>
      </c>
      <c r="E130" s="62" t="str">
        <f>IF('Sundry Creditor'!F136="","",'Sundry Creditor'!F136)</f>
        <v/>
      </c>
      <c r="F130" s="130" t="str">
        <f>IF('Sundry Creditor'!I136="","",IF('Sundry Creditor'!J136="D",'Sundry Creditor'!I136,""))</f>
        <v/>
      </c>
      <c r="G130" s="130" t="str">
        <f>IF('Sundry Creditor'!I136="","",IF('Sundry Creditor'!J136="C",'Sundry Creditor'!I136,""))</f>
        <v/>
      </c>
      <c r="H130" s="62" t="str">
        <f t="shared" si="7"/>
        <v/>
      </c>
      <c r="I130" s="62" t="str">
        <f t="shared" si="8"/>
        <v/>
      </c>
      <c r="J130" s="62"/>
      <c r="K130" s="48" t="str">
        <f>IF('Sundry Creditor'!K136="", "",CONCATENATE('Sundry Creditor'!K136," ",'Sundry Creditor'!O136))</f>
        <v/>
      </c>
    </row>
    <row r="131" spans="1:11" x14ac:dyDescent="0.2">
      <c r="A131" s="63" t="str">
        <f>IF('Sundry Creditor'!G137="","",'Sundry Creditor'!G137)</f>
        <v/>
      </c>
      <c r="B131" s="63" t="str">
        <f>IF('Sundry Creditor'!C137="","",IF('Sundry Creditor'!G137&lt;70000,'Sundry Creditor'!C137,""))</f>
        <v/>
      </c>
      <c r="C131" s="62" t="str">
        <f>IF('Sundry Creditor'!C137="","",IF('Sundry Creditor'!G137&gt;69999,'Sundry Creditor'!C137,""))</f>
        <v/>
      </c>
      <c r="D131" s="62" t="str">
        <f>IF('Sundry Creditor'!D137="","",'Sundry Creditor'!D137)</f>
        <v/>
      </c>
      <c r="E131" s="62" t="str">
        <f>IF('Sundry Creditor'!F137="","",'Sundry Creditor'!F137)</f>
        <v/>
      </c>
      <c r="F131" s="130" t="str">
        <f>IF('Sundry Creditor'!I137="","",IF('Sundry Creditor'!J137="D",'Sundry Creditor'!I137,""))</f>
        <v/>
      </c>
      <c r="G131" s="130" t="str">
        <f>IF('Sundry Creditor'!I137="","",IF('Sundry Creditor'!J137="C",'Sundry Creditor'!I137,""))</f>
        <v/>
      </c>
      <c r="H131" s="62" t="str">
        <f t="shared" si="7"/>
        <v/>
      </c>
      <c r="I131" s="62" t="str">
        <f t="shared" si="8"/>
        <v/>
      </c>
      <c r="J131" s="62"/>
      <c r="K131" s="48" t="str">
        <f>IF('Sundry Creditor'!K137="", "",CONCATENATE('Sundry Creditor'!K137," ",'Sundry Creditor'!O137))</f>
        <v/>
      </c>
    </row>
    <row r="132" spans="1:11" x14ac:dyDescent="0.2">
      <c r="A132" s="63" t="str">
        <f>IF('Sundry Creditor'!G138="","",'Sundry Creditor'!G138)</f>
        <v/>
      </c>
      <c r="B132" s="63" t="str">
        <f>IF('Sundry Creditor'!C138="","",IF('Sundry Creditor'!G138&lt;70000,'Sundry Creditor'!C138,""))</f>
        <v/>
      </c>
      <c r="C132" s="62" t="str">
        <f>IF('Sundry Creditor'!C138="","",IF('Sundry Creditor'!G138&gt;69999,'Sundry Creditor'!C138,""))</f>
        <v/>
      </c>
      <c r="D132" s="62" t="str">
        <f>IF('Sundry Creditor'!D138="","",'Sundry Creditor'!D138)</f>
        <v/>
      </c>
      <c r="E132" s="62" t="str">
        <f>IF('Sundry Creditor'!F138="","",'Sundry Creditor'!F138)</f>
        <v/>
      </c>
      <c r="F132" s="130" t="str">
        <f>IF('Sundry Creditor'!I138="","",IF('Sundry Creditor'!J138="D",'Sundry Creditor'!I138,""))</f>
        <v/>
      </c>
      <c r="G132" s="130" t="str">
        <f>IF('Sundry Creditor'!I138="","",IF('Sundry Creditor'!J138="C",'Sundry Creditor'!I138,""))</f>
        <v/>
      </c>
      <c r="H132" s="62" t="str">
        <f t="shared" si="7"/>
        <v/>
      </c>
      <c r="I132" s="62" t="str">
        <f t="shared" si="8"/>
        <v/>
      </c>
      <c r="J132" s="62"/>
      <c r="K132" s="48" t="str">
        <f>IF('Sundry Creditor'!K138="", "",CONCATENATE('Sundry Creditor'!K138," ",'Sundry Creditor'!O138))</f>
        <v/>
      </c>
    </row>
    <row r="133" spans="1:11" x14ac:dyDescent="0.2">
      <c r="A133" s="63" t="str">
        <f>IF('Sundry Creditor'!G139="","",'Sundry Creditor'!G139)</f>
        <v/>
      </c>
      <c r="B133" s="63" t="str">
        <f>IF('Sundry Creditor'!C139="","",IF('Sundry Creditor'!G139&lt;70000,'Sundry Creditor'!C139,""))</f>
        <v/>
      </c>
      <c r="C133" s="62" t="str">
        <f>IF('Sundry Creditor'!C139="","",IF('Sundry Creditor'!G139&gt;69999,'Sundry Creditor'!C139,""))</f>
        <v/>
      </c>
      <c r="D133" s="62" t="str">
        <f>IF('Sundry Creditor'!D139="","",'Sundry Creditor'!D139)</f>
        <v/>
      </c>
      <c r="E133" s="62" t="str">
        <f>IF('Sundry Creditor'!F139="","",'Sundry Creditor'!F139)</f>
        <v/>
      </c>
      <c r="F133" s="130" t="str">
        <f>IF('Sundry Creditor'!I139="","",IF('Sundry Creditor'!J139="D",'Sundry Creditor'!I139,""))</f>
        <v/>
      </c>
      <c r="G133" s="130" t="str">
        <f>IF('Sundry Creditor'!I139="","",IF('Sundry Creditor'!J139="C",'Sundry Creditor'!I139,""))</f>
        <v/>
      </c>
      <c r="H133" s="62" t="str">
        <f t="shared" si="7"/>
        <v/>
      </c>
      <c r="I133" s="62" t="str">
        <f t="shared" si="8"/>
        <v/>
      </c>
      <c r="J133" s="62"/>
      <c r="K133" s="48" t="str">
        <f>IF('Sundry Creditor'!K139="", "",CONCATENATE('Sundry Creditor'!K139," ",'Sundry Creditor'!O139))</f>
        <v/>
      </c>
    </row>
    <row r="134" spans="1:11" x14ac:dyDescent="0.2">
      <c r="A134" s="63" t="str">
        <f>IF('Sundry Creditor'!G140="","",'Sundry Creditor'!G140)</f>
        <v/>
      </c>
      <c r="B134" s="63" t="str">
        <f>IF('Sundry Creditor'!C140="","",IF('Sundry Creditor'!G140&lt;70000,'Sundry Creditor'!C140,""))</f>
        <v/>
      </c>
      <c r="C134" s="62" t="str">
        <f>IF('Sundry Creditor'!C140="","",IF('Sundry Creditor'!G140&gt;69999,'Sundry Creditor'!C140,""))</f>
        <v/>
      </c>
      <c r="D134" s="62" t="str">
        <f>IF('Sundry Creditor'!D140="","",'Sundry Creditor'!D140)</f>
        <v/>
      </c>
      <c r="E134" s="62" t="str">
        <f>IF('Sundry Creditor'!F140="","",'Sundry Creditor'!F140)</f>
        <v/>
      </c>
      <c r="F134" s="130" t="str">
        <f>IF('Sundry Creditor'!I140="","",IF('Sundry Creditor'!J140="D",'Sundry Creditor'!I140,""))</f>
        <v/>
      </c>
      <c r="G134" s="130" t="str">
        <f>IF('Sundry Creditor'!I140="","",IF('Sundry Creditor'!J140="C",'Sundry Creditor'!I140,""))</f>
        <v/>
      </c>
      <c r="H134" s="62" t="str">
        <f t="shared" si="7"/>
        <v/>
      </c>
      <c r="I134" s="62" t="str">
        <f t="shared" si="8"/>
        <v/>
      </c>
      <c r="J134" s="62"/>
      <c r="K134" s="48" t="str">
        <f>IF('Sundry Creditor'!K140="", "",CONCATENATE('Sundry Creditor'!K140," ",'Sundry Creditor'!O140))</f>
        <v/>
      </c>
    </row>
    <row r="135" spans="1:11" x14ac:dyDescent="0.2">
      <c r="A135" s="63" t="str">
        <f>IF('Sundry Creditor'!G141="","",'Sundry Creditor'!G141)</f>
        <v/>
      </c>
      <c r="B135" s="63" t="str">
        <f>IF('Sundry Creditor'!C141="","",IF('Sundry Creditor'!G141&lt;70000,'Sundry Creditor'!C141,""))</f>
        <v/>
      </c>
      <c r="C135" s="62" t="str">
        <f>IF('Sundry Creditor'!C141="","",IF('Sundry Creditor'!G141&gt;69999,'Sundry Creditor'!C141,""))</f>
        <v/>
      </c>
      <c r="D135" s="62" t="str">
        <f>IF('Sundry Creditor'!D141="","",'Sundry Creditor'!D141)</f>
        <v/>
      </c>
      <c r="E135" s="62" t="str">
        <f>IF('Sundry Creditor'!F141="","",'Sundry Creditor'!F141)</f>
        <v/>
      </c>
      <c r="F135" s="130" t="str">
        <f>IF('Sundry Creditor'!I141="","",IF('Sundry Creditor'!J141="D",'Sundry Creditor'!I141,""))</f>
        <v/>
      </c>
      <c r="G135" s="130" t="str">
        <f>IF('Sundry Creditor'!I141="","",IF('Sundry Creditor'!J141="C",'Sundry Creditor'!I141,""))</f>
        <v/>
      </c>
      <c r="H135" s="62" t="str">
        <f t="shared" si="7"/>
        <v/>
      </c>
      <c r="I135" s="62" t="str">
        <f t="shared" si="8"/>
        <v/>
      </c>
      <c r="J135" s="62"/>
      <c r="K135" s="48" t="str">
        <f>IF('Sundry Creditor'!K141="", "",CONCATENATE('Sundry Creditor'!K141," ",'Sundry Creditor'!O141))</f>
        <v/>
      </c>
    </row>
    <row r="136" spans="1:11" x14ac:dyDescent="0.2">
      <c r="A136" s="63" t="str">
        <f>IF('Sundry Creditor'!G142="","",'Sundry Creditor'!G142)</f>
        <v/>
      </c>
      <c r="B136" s="63" t="str">
        <f>IF('Sundry Creditor'!C142="","",IF('Sundry Creditor'!G142&lt;70000,'Sundry Creditor'!C142,""))</f>
        <v/>
      </c>
      <c r="C136" s="62" t="str">
        <f>IF('Sundry Creditor'!C142="","",IF('Sundry Creditor'!G142&gt;69999,'Sundry Creditor'!C142,""))</f>
        <v/>
      </c>
      <c r="D136" s="62" t="str">
        <f>IF('Sundry Creditor'!D142="","",'Sundry Creditor'!D142)</f>
        <v/>
      </c>
      <c r="E136" s="62" t="str">
        <f>IF('Sundry Creditor'!F142="","",'Sundry Creditor'!F142)</f>
        <v/>
      </c>
      <c r="F136" s="130" t="str">
        <f>IF('Sundry Creditor'!I142="","",IF('Sundry Creditor'!J142="D",'Sundry Creditor'!I142,""))</f>
        <v/>
      </c>
      <c r="G136" s="130" t="str">
        <f>IF('Sundry Creditor'!I142="","",IF('Sundry Creditor'!J142="C",'Sundry Creditor'!I142,""))</f>
        <v/>
      </c>
      <c r="H136" s="62" t="str">
        <f t="shared" si="7"/>
        <v/>
      </c>
      <c r="I136" s="62" t="str">
        <f t="shared" si="8"/>
        <v/>
      </c>
      <c r="J136" s="62"/>
      <c r="K136" s="48" t="str">
        <f>IF('Sundry Creditor'!K142="", "",CONCATENATE('Sundry Creditor'!K142," ",'Sundry Creditor'!O142))</f>
        <v/>
      </c>
    </row>
    <row r="137" spans="1:11" x14ac:dyDescent="0.2">
      <c r="A137" s="63" t="str">
        <f>IF('Sundry Creditor'!G143="","",'Sundry Creditor'!G143)</f>
        <v/>
      </c>
      <c r="B137" s="63" t="str">
        <f>IF('Sundry Creditor'!C143="","",IF('Sundry Creditor'!G143&lt;70000,'Sundry Creditor'!C143,""))</f>
        <v/>
      </c>
      <c r="C137" s="62" t="str">
        <f>IF('Sundry Creditor'!C143="","",IF('Sundry Creditor'!G143&gt;69999,'Sundry Creditor'!C143,""))</f>
        <v/>
      </c>
      <c r="D137" s="62" t="str">
        <f>IF('Sundry Creditor'!D143="","",'Sundry Creditor'!D143)</f>
        <v/>
      </c>
      <c r="E137" s="62" t="str">
        <f>IF('Sundry Creditor'!F143="","",'Sundry Creditor'!F143)</f>
        <v/>
      </c>
      <c r="F137" s="130" t="str">
        <f>IF('Sundry Creditor'!I143="","",IF('Sundry Creditor'!J143="D",'Sundry Creditor'!I143,""))</f>
        <v/>
      </c>
      <c r="G137" s="130" t="str">
        <f>IF('Sundry Creditor'!I143="","",IF('Sundry Creditor'!J143="C",'Sundry Creditor'!I143,""))</f>
        <v/>
      </c>
      <c r="H137" s="62" t="str">
        <f t="shared" si="7"/>
        <v/>
      </c>
      <c r="I137" s="62" t="str">
        <f t="shared" si="8"/>
        <v/>
      </c>
      <c r="J137" s="62"/>
      <c r="K137" s="48" t="str">
        <f>IF('Sundry Creditor'!K143="", "",CONCATENATE('Sundry Creditor'!K143," ",'Sundry Creditor'!O143))</f>
        <v/>
      </c>
    </row>
    <row r="138" spans="1:11" x14ac:dyDescent="0.2">
      <c r="A138" s="63" t="str">
        <f>IF('Sundry Creditor'!G144="","",'Sundry Creditor'!G144)</f>
        <v/>
      </c>
      <c r="B138" s="63" t="str">
        <f>IF('Sundry Creditor'!C144="","",IF('Sundry Creditor'!G144&lt;70000,'Sundry Creditor'!C144,""))</f>
        <v/>
      </c>
      <c r="C138" s="62" t="str">
        <f>IF('Sundry Creditor'!C144="","",IF('Sundry Creditor'!G144&gt;69999,'Sundry Creditor'!C144,""))</f>
        <v/>
      </c>
      <c r="D138" s="62" t="str">
        <f>IF('Sundry Creditor'!D144="","",'Sundry Creditor'!D144)</f>
        <v/>
      </c>
      <c r="E138" s="62" t="str">
        <f>IF('Sundry Creditor'!F144="","",'Sundry Creditor'!F144)</f>
        <v/>
      </c>
      <c r="F138" s="130" t="str">
        <f>IF('Sundry Creditor'!I144="","",IF('Sundry Creditor'!J144="D",'Sundry Creditor'!I144,""))</f>
        <v/>
      </c>
      <c r="G138" s="130" t="str">
        <f>IF('Sundry Creditor'!I144="","",IF('Sundry Creditor'!J144="C",'Sundry Creditor'!I144,""))</f>
        <v/>
      </c>
      <c r="H138" s="62" t="str">
        <f t="shared" si="7"/>
        <v/>
      </c>
      <c r="I138" s="62" t="str">
        <f t="shared" si="8"/>
        <v/>
      </c>
      <c r="J138" s="62"/>
      <c r="K138" s="48" t="str">
        <f>IF('Sundry Creditor'!K144="", "",CONCATENATE('Sundry Creditor'!K144," ",'Sundry Creditor'!O144))</f>
        <v/>
      </c>
    </row>
    <row r="139" spans="1:11" x14ac:dyDescent="0.2">
      <c r="A139" s="63" t="str">
        <f>IF('Sundry Creditor'!G145="","",'Sundry Creditor'!G145)</f>
        <v/>
      </c>
      <c r="B139" s="63" t="str">
        <f>IF('Sundry Creditor'!C145="","",IF('Sundry Creditor'!G145&lt;70000,'Sundry Creditor'!C145,""))</f>
        <v/>
      </c>
      <c r="C139" s="62" t="str">
        <f>IF('Sundry Creditor'!C145="","",IF('Sundry Creditor'!G145&gt;69999,'Sundry Creditor'!C145,""))</f>
        <v/>
      </c>
      <c r="D139" s="62" t="str">
        <f>IF('Sundry Creditor'!D145="","",'Sundry Creditor'!D145)</f>
        <v/>
      </c>
      <c r="E139" s="62" t="str">
        <f>IF('Sundry Creditor'!F145="","",'Sundry Creditor'!F145)</f>
        <v/>
      </c>
      <c r="F139" s="130" t="str">
        <f>IF('Sundry Creditor'!I145="","",IF('Sundry Creditor'!J145="D",'Sundry Creditor'!I145,""))</f>
        <v/>
      </c>
      <c r="G139" s="130" t="str">
        <f>IF('Sundry Creditor'!I145="","",IF('Sundry Creditor'!J145="C",'Sundry Creditor'!I145,""))</f>
        <v/>
      </c>
      <c r="H139" s="62" t="str">
        <f t="shared" si="7"/>
        <v/>
      </c>
      <c r="I139" s="62" t="str">
        <f t="shared" si="8"/>
        <v/>
      </c>
      <c r="J139" s="62"/>
      <c r="K139" s="48" t="str">
        <f>IF('Sundry Creditor'!K145="", "",CONCATENATE('Sundry Creditor'!K145," ",'Sundry Creditor'!O145))</f>
        <v/>
      </c>
    </row>
    <row r="140" spans="1:11" x14ac:dyDescent="0.2">
      <c r="A140" s="63" t="str">
        <f>IF('Sundry Creditor'!G146="","",'Sundry Creditor'!G146)</f>
        <v/>
      </c>
      <c r="B140" s="63" t="str">
        <f>IF('Sundry Creditor'!C146="","",IF('Sundry Creditor'!G146&lt;70000,'Sundry Creditor'!C146,""))</f>
        <v/>
      </c>
      <c r="C140" s="62" t="str">
        <f>IF('Sundry Creditor'!C146="","",IF('Sundry Creditor'!G146&gt;69999,'Sundry Creditor'!C146,""))</f>
        <v/>
      </c>
      <c r="D140" s="62" t="str">
        <f>IF('Sundry Creditor'!D146="","",'Sundry Creditor'!D146)</f>
        <v/>
      </c>
      <c r="E140" s="62" t="str">
        <f>IF('Sundry Creditor'!F146="","",'Sundry Creditor'!F146)</f>
        <v/>
      </c>
      <c r="F140" s="130" t="str">
        <f>IF('Sundry Creditor'!I146="","",IF('Sundry Creditor'!J146="D",'Sundry Creditor'!I146,""))</f>
        <v/>
      </c>
      <c r="G140" s="130" t="str">
        <f>IF('Sundry Creditor'!I146="","",IF('Sundry Creditor'!J146="C",'Sundry Creditor'!I146,""))</f>
        <v/>
      </c>
      <c r="H140" s="62" t="str">
        <f t="shared" si="7"/>
        <v/>
      </c>
      <c r="I140" s="62" t="str">
        <f t="shared" si="8"/>
        <v/>
      </c>
      <c r="J140" s="62"/>
      <c r="K140" s="48" t="str">
        <f>IF('Sundry Creditor'!K146="", "",CONCATENATE('Sundry Creditor'!K146," ",'Sundry Creditor'!O146))</f>
        <v/>
      </c>
    </row>
    <row r="141" spans="1:11" x14ac:dyDescent="0.2">
      <c r="A141" s="63" t="str">
        <f>IF('Sundry Creditor'!G147="","",'Sundry Creditor'!G147)</f>
        <v/>
      </c>
      <c r="B141" s="63" t="str">
        <f>IF('Sundry Creditor'!C147="","",IF('Sundry Creditor'!G147&lt;70000,'Sundry Creditor'!C147,""))</f>
        <v/>
      </c>
      <c r="C141" s="62" t="str">
        <f>IF('Sundry Creditor'!C147="","",IF('Sundry Creditor'!G147&gt;69999,'Sundry Creditor'!C147,""))</f>
        <v/>
      </c>
      <c r="D141" s="62" t="str">
        <f>IF('Sundry Creditor'!D147="","",'Sundry Creditor'!D147)</f>
        <v/>
      </c>
      <c r="E141" s="62" t="str">
        <f>IF('Sundry Creditor'!F147="","",'Sundry Creditor'!F147)</f>
        <v/>
      </c>
      <c r="F141" s="130" t="str">
        <f>IF('Sundry Creditor'!I147="","",IF('Sundry Creditor'!J147="D",'Sundry Creditor'!I147,""))</f>
        <v/>
      </c>
      <c r="G141" s="130" t="str">
        <f>IF('Sundry Creditor'!I147="","",IF('Sundry Creditor'!J147="C",'Sundry Creditor'!I147,""))</f>
        <v/>
      </c>
      <c r="H141" s="62" t="str">
        <f t="shared" si="7"/>
        <v/>
      </c>
      <c r="I141" s="62" t="str">
        <f t="shared" si="8"/>
        <v/>
      </c>
      <c r="J141" s="62"/>
      <c r="K141" s="48" t="str">
        <f>IF('Sundry Creditor'!K147="", "",CONCATENATE('Sundry Creditor'!K147," ",'Sundry Creditor'!O147))</f>
        <v/>
      </c>
    </row>
    <row r="142" spans="1:11" x14ac:dyDescent="0.2">
      <c r="A142" s="63" t="str">
        <f>IF('Sundry Creditor'!G148="","",'Sundry Creditor'!G148)</f>
        <v/>
      </c>
      <c r="B142" s="63" t="str">
        <f>IF('Sundry Creditor'!C148="","",IF('Sundry Creditor'!G148&lt;70000,'Sundry Creditor'!C148,""))</f>
        <v/>
      </c>
      <c r="C142" s="62" t="str">
        <f>IF('Sundry Creditor'!C148="","",IF('Sundry Creditor'!G148&gt;69999,'Sundry Creditor'!C148,""))</f>
        <v/>
      </c>
      <c r="D142" s="62" t="str">
        <f>IF('Sundry Creditor'!D148="","",'Sundry Creditor'!D148)</f>
        <v/>
      </c>
      <c r="E142" s="62" t="str">
        <f>IF('Sundry Creditor'!F148="","",'Sundry Creditor'!F148)</f>
        <v/>
      </c>
      <c r="F142" s="130" t="str">
        <f>IF('Sundry Creditor'!I148="","",IF('Sundry Creditor'!J148="D",'Sundry Creditor'!I148,""))</f>
        <v/>
      </c>
      <c r="G142" s="130" t="str">
        <f>IF('Sundry Creditor'!I148="","",IF('Sundry Creditor'!J148="C",'Sundry Creditor'!I148,""))</f>
        <v/>
      </c>
      <c r="H142" s="62" t="str">
        <f t="shared" si="7"/>
        <v/>
      </c>
      <c r="I142" s="62" t="str">
        <f t="shared" si="8"/>
        <v/>
      </c>
      <c r="J142" s="62"/>
      <c r="K142" s="48" t="str">
        <f>IF('Sundry Creditor'!K148="", "",CONCATENATE('Sundry Creditor'!K148," ",'Sundry Creditor'!O148))</f>
        <v/>
      </c>
    </row>
    <row r="143" spans="1:11" x14ac:dyDescent="0.2">
      <c r="A143" s="63" t="str">
        <f>IF('Sundry Creditor'!G149="","",'Sundry Creditor'!G149)</f>
        <v/>
      </c>
      <c r="B143" s="63" t="str">
        <f>IF('Sundry Creditor'!C149="","",IF('Sundry Creditor'!G149&lt;70000,'Sundry Creditor'!C149,""))</f>
        <v/>
      </c>
      <c r="C143" s="62" t="str">
        <f>IF('Sundry Creditor'!C149="","",IF('Sundry Creditor'!G149&gt;69999,'Sundry Creditor'!C149,""))</f>
        <v/>
      </c>
      <c r="D143" s="62" t="str">
        <f>IF('Sundry Creditor'!D149="","",'Sundry Creditor'!D149)</f>
        <v/>
      </c>
      <c r="E143" s="62" t="str">
        <f>IF('Sundry Creditor'!F149="","",'Sundry Creditor'!F149)</f>
        <v/>
      </c>
      <c r="F143" s="130" t="str">
        <f>IF('Sundry Creditor'!I149="","",IF('Sundry Creditor'!J149="D",'Sundry Creditor'!I149,""))</f>
        <v/>
      </c>
      <c r="G143" s="130" t="str">
        <f>IF('Sundry Creditor'!I149="","",IF('Sundry Creditor'!J149="C",'Sundry Creditor'!I149,""))</f>
        <v/>
      </c>
      <c r="H143" s="62" t="str">
        <f t="shared" si="7"/>
        <v/>
      </c>
      <c r="I143" s="62" t="str">
        <f t="shared" si="8"/>
        <v/>
      </c>
      <c r="J143" s="62"/>
      <c r="K143" s="48" t="str">
        <f>IF('Sundry Creditor'!K149="", "",CONCATENATE('Sundry Creditor'!K149," ",'Sundry Creditor'!O149))</f>
        <v/>
      </c>
    </row>
    <row r="144" spans="1:11" x14ac:dyDescent="0.2">
      <c r="A144" s="63" t="str">
        <f>IF('Sundry Creditor'!G150="","",'Sundry Creditor'!G150)</f>
        <v/>
      </c>
      <c r="B144" s="63" t="str">
        <f>IF('Sundry Creditor'!C150="","",IF('Sundry Creditor'!G150&lt;70000,'Sundry Creditor'!C150,""))</f>
        <v/>
      </c>
      <c r="C144" s="62" t="str">
        <f>IF('Sundry Creditor'!C150="","",IF('Sundry Creditor'!G150&gt;69999,'Sundry Creditor'!C150,""))</f>
        <v/>
      </c>
      <c r="D144" s="62" t="str">
        <f>IF('Sundry Creditor'!D150="","",'Sundry Creditor'!D150)</f>
        <v/>
      </c>
      <c r="E144" s="62" t="str">
        <f>IF('Sundry Creditor'!F150="","",'Sundry Creditor'!F150)</f>
        <v/>
      </c>
      <c r="F144" s="130" t="str">
        <f>IF('Sundry Creditor'!I150="","",IF('Sundry Creditor'!J150="D",'Sundry Creditor'!I150,""))</f>
        <v/>
      </c>
      <c r="G144" s="130" t="str">
        <f>IF('Sundry Creditor'!I150="","",IF('Sundry Creditor'!J150="C",'Sundry Creditor'!I150,""))</f>
        <v/>
      </c>
      <c r="H144" s="62" t="str">
        <f t="shared" si="7"/>
        <v/>
      </c>
      <c r="I144" s="62" t="str">
        <f t="shared" si="8"/>
        <v/>
      </c>
      <c r="J144" s="62"/>
      <c r="K144" s="48" t="str">
        <f>IF('Sundry Creditor'!K150="", "",CONCATENATE('Sundry Creditor'!K150," ",'Sundry Creditor'!O150))</f>
        <v/>
      </c>
    </row>
    <row r="145" spans="1:11" x14ac:dyDescent="0.2">
      <c r="A145" s="63" t="str">
        <f>IF('Sundry Creditor'!G151="","",'Sundry Creditor'!G151)</f>
        <v/>
      </c>
      <c r="B145" s="63" t="str">
        <f>IF('Sundry Creditor'!C151="","",IF('Sundry Creditor'!G151&lt;70000,'Sundry Creditor'!C151,""))</f>
        <v/>
      </c>
      <c r="C145" s="62" t="str">
        <f>IF('Sundry Creditor'!C151="","",IF('Sundry Creditor'!G151&gt;69999,'Sundry Creditor'!C151,""))</f>
        <v/>
      </c>
      <c r="D145" s="62" t="str">
        <f>IF('Sundry Creditor'!D151="","",'Sundry Creditor'!D151)</f>
        <v/>
      </c>
      <c r="E145" s="62" t="str">
        <f>IF('Sundry Creditor'!F151="","",'Sundry Creditor'!F151)</f>
        <v/>
      </c>
      <c r="F145" s="130" t="str">
        <f>IF('Sundry Creditor'!I151="","",IF('Sundry Creditor'!J151="D",'Sundry Creditor'!I151,""))</f>
        <v/>
      </c>
      <c r="G145" s="130" t="str">
        <f>IF('Sundry Creditor'!I151="","",IF('Sundry Creditor'!J151="C",'Sundry Creditor'!I151,""))</f>
        <v/>
      </c>
      <c r="H145" s="62" t="str">
        <f t="shared" si="7"/>
        <v/>
      </c>
      <c r="I145" s="62" t="str">
        <f t="shared" si="8"/>
        <v/>
      </c>
      <c r="J145" s="62"/>
      <c r="K145" s="48" t="str">
        <f>IF('Sundry Creditor'!K151="", "",CONCATENATE('Sundry Creditor'!K151," ",'Sundry Creditor'!O151))</f>
        <v/>
      </c>
    </row>
    <row r="146" spans="1:11" x14ac:dyDescent="0.2">
      <c r="A146" s="63" t="str">
        <f>IF('Sundry Creditor'!G152="","",'Sundry Creditor'!G152)</f>
        <v/>
      </c>
      <c r="B146" s="63" t="str">
        <f>IF('Sundry Creditor'!C152="","",IF('Sundry Creditor'!G152&lt;70000,'Sundry Creditor'!C152,""))</f>
        <v/>
      </c>
      <c r="C146" s="62" t="str">
        <f>IF('Sundry Creditor'!C152="","",IF('Sundry Creditor'!G152&gt;69999,'Sundry Creditor'!C152,""))</f>
        <v/>
      </c>
      <c r="D146" s="62" t="str">
        <f>IF('Sundry Creditor'!D152="","",'Sundry Creditor'!D152)</f>
        <v/>
      </c>
      <c r="E146" s="62" t="str">
        <f>IF('Sundry Creditor'!F152="","",'Sundry Creditor'!F152)</f>
        <v/>
      </c>
      <c r="F146" s="130" t="str">
        <f>IF('Sundry Creditor'!I152="","",IF('Sundry Creditor'!J152="D",'Sundry Creditor'!I152,""))</f>
        <v/>
      </c>
      <c r="G146" s="130" t="str">
        <f>IF('Sundry Creditor'!I152="","",IF('Sundry Creditor'!J152="C",'Sundry Creditor'!I152,""))</f>
        <v/>
      </c>
      <c r="H146" s="62" t="str">
        <f t="shared" si="7"/>
        <v/>
      </c>
      <c r="I146" s="62" t="str">
        <f t="shared" si="8"/>
        <v/>
      </c>
      <c r="J146" s="62"/>
      <c r="K146" s="48" t="str">
        <f>IF('Sundry Creditor'!K152="", "",CONCATENATE('Sundry Creditor'!K152," ",'Sundry Creditor'!O152))</f>
        <v/>
      </c>
    </row>
    <row r="147" spans="1:11" x14ac:dyDescent="0.2">
      <c r="A147" s="63" t="str">
        <f>IF('Sundry Creditor'!G153="","",'Sundry Creditor'!G153)</f>
        <v/>
      </c>
      <c r="B147" s="63" t="str">
        <f>IF('Sundry Creditor'!C153="","",IF('Sundry Creditor'!G153&lt;70000,'Sundry Creditor'!C153,""))</f>
        <v/>
      </c>
      <c r="C147" s="62" t="str">
        <f>IF('Sundry Creditor'!C153="","",IF('Sundry Creditor'!G153&gt;69999,'Sundry Creditor'!C153,""))</f>
        <v/>
      </c>
      <c r="D147" s="62" t="str">
        <f>IF('Sundry Creditor'!D153="","",'Sundry Creditor'!D153)</f>
        <v/>
      </c>
      <c r="E147" s="62" t="str">
        <f>IF('Sundry Creditor'!F153="","",'Sundry Creditor'!F153)</f>
        <v/>
      </c>
      <c r="F147" s="130" t="str">
        <f>IF('Sundry Creditor'!I153="","",IF('Sundry Creditor'!J153="D",'Sundry Creditor'!I153,""))</f>
        <v/>
      </c>
      <c r="G147" s="130" t="str">
        <f>IF('Sundry Creditor'!I153="","",IF('Sundry Creditor'!J153="C",'Sundry Creditor'!I153,""))</f>
        <v/>
      </c>
      <c r="H147" s="62" t="str">
        <f t="shared" si="7"/>
        <v/>
      </c>
      <c r="I147" s="62" t="str">
        <f t="shared" si="8"/>
        <v/>
      </c>
      <c r="J147" s="62"/>
      <c r="K147" s="48" t="str">
        <f>IF('Sundry Creditor'!K153="", "",CONCATENATE('Sundry Creditor'!K153," ",'Sundry Creditor'!O153))</f>
        <v/>
      </c>
    </row>
    <row r="148" spans="1:11" x14ac:dyDescent="0.2">
      <c r="A148" s="63" t="str">
        <f>IF('Sundry Creditor'!G154="","",'Sundry Creditor'!G154)</f>
        <v/>
      </c>
      <c r="B148" s="63" t="str">
        <f>IF('Sundry Creditor'!C154="","",IF('Sundry Creditor'!G154&lt;70000,'Sundry Creditor'!C154,""))</f>
        <v/>
      </c>
      <c r="C148" s="62" t="str">
        <f>IF('Sundry Creditor'!C154="","",IF('Sundry Creditor'!G154&gt;69999,'Sundry Creditor'!C154,""))</f>
        <v/>
      </c>
      <c r="D148" s="62" t="str">
        <f>IF('Sundry Creditor'!D154="","",'Sundry Creditor'!D154)</f>
        <v/>
      </c>
      <c r="E148" s="62" t="str">
        <f>IF('Sundry Creditor'!F154="","",'Sundry Creditor'!F154)</f>
        <v/>
      </c>
      <c r="F148" s="130" t="str">
        <f>IF('Sundry Creditor'!I154="","",IF('Sundry Creditor'!J154="D",'Sundry Creditor'!I154,""))</f>
        <v/>
      </c>
      <c r="G148" s="130" t="str">
        <f>IF('Sundry Creditor'!I154="","",IF('Sundry Creditor'!J154="C",'Sundry Creditor'!I154,""))</f>
        <v/>
      </c>
      <c r="H148" s="62" t="str">
        <f t="shared" ref="H148:H211" si="9">IF(A148="","",IF(OR(A148=96030,A148=96040),"AN",IF(A148=80061,"VN",IF(LEFT(A148,1)="7","AN",IF(LEFT(A148,1)="8","AN","VN")))))</f>
        <v/>
      </c>
      <c r="I148" s="62" t="str">
        <f t="shared" si="8"/>
        <v/>
      </c>
      <c r="J148" s="62"/>
      <c r="K148" s="48" t="str">
        <f>IF('Sundry Creditor'!K154="", "",CONCATENATE('Sundry Creditor'!K154," ",'Sundry Creditor'!O154))</f>
        <v/>
      </c>
    </row>
    <row r="149" spans="1:11" x14ac:dyDescent="0.2">
      <c r="A149" s="63" t="str">
        <f>IF('Sundry Creditor'!G155="","",'Sundry Creditor'!G155)</f>
        <v/>
      </c>
      <c r="B149" s="63" t="str">
        <f>IF('Sundry Creditor'!C155="","",IF('Sundry Creditor'!G155&lt;70000,'Sundry Creditor'!C155,""))</f>
        <v/>
      </c>
      <c r="C149" s="62" t="str">
        <f>IF('Sundry Creditor'!C155="","",IF('Sundry Creditor'!G155&gt;69999,'Sundry Creditor'!C155,""))</f>
        <v/>
      </c>
      <c r="D149" s="62" t="str">
        <f>IF('Sundry Creditor'!D155="","",'Sundry Creditor'!D155)</f>
        <v/>
      </c>
      <c r="E149" s="62" t="str">
        <f>IF('Sundry Creditor'!F155="","",'Sundry Creditor'!F155)</f>
        <v/>
      </c>
      <c r="F149" s="130" t="str">
        <f>IF('Sundry Creditor'!I155="","",IF('Sundry Creditor'!J155="D",'Sundry Creditor'!I155,""))</f>
        <v/>
      </c>
      <c r="G149" s="130" t="str">
        <f>IF('Sundry Creditor'!I155="","",IF('Sundry Creditor'!J155="C",'Sundry Creditor'!I155,""))</f>
        <v/>
      </c>
      <c r="H149" s="62" t="str">
        <f t="shared" si="9"/>
        <v/>
      </c>
      <c r="I149" s="62" t="str">
        <f t="shared" si="8"/>
        <v/>
      </c>
      <c r="J149" s="62"/>
      <c r="K149" s="48" t="str">
        <f>IF('Sundry Creditor'!K155="", "",CONCATENATE('Sundry Creditor'!K155," ",'Sundry Creditor'!O155))</f>
        <v/>
      </c>
    </row>
    <row r="150" spans="1:11" x14ac:dyDescent="0.2">
      <c r="A150" s="63" t="str">
        <f>IF('Sundry Creditor'!G156="","",'Sundry Creditor'!G156)</f>
        <v/>
      </c>
      <c r="B150" s="63" t="str">
        <f>IF('Sundry Creditor'!C156="","",IF('Sundry Creditor'!G156&lt;70000,'Sundry Creditor'!C156,""))</f>
        <v/>
      </c>
      <c r="C150" s="62" t="str">
        <f>IF('Sundry Creditor'!C156="","",IF('Sundry Creditor'!G156&gt;69999,'Sundry Creditor'!C156,""))</f>
        <v/>
      </c>
      <c r="D150" s="62" t="str">
        <f>IF('Sundry Creditor'!D156="","",'Sundry Creditor'!D156)</f>
        <v/>
      </c>
      <c r="E150" s="62" t="str">
        <f>IF('Sundry Creditor'!F156="","",'Sundry Creditor'!F156)</f>
        <v/>
      </c>
      <c r="F150" s="130" t="str">
        <f>IF('Sundry Creditor'!I156="","",IF('Sundry Creditor'!J156="D",'Sundry Creditor'!I156,""))</f>
        <v/>
      </c>
      <c r="G150" s="130" t="str">
        <f>IF('Sundry Creditor'!I156="","",IF('Sundry Creditor'!J156="C",'Sundry Creditor'!I156,""))</f>
        <v/>
      </c>
      <c r="H150" s="62" t="str">
        <f t="shared" si="9"/>
        <v/>
      </c>
      <c r="I150" s="62" t="str">
        <f t="shared" si="8"/>
        <v/>
      </c>
      <c r="J150" s="62"/>
      <c r="K150" s="48" t="str">
        <f>IF('Sundry Creditor'!K156="", "",CONCATENATE('Sundry Creditor'!K156," ",'Sundry Creditor'!O156))</f>
        <v/>
      </c>
    </row>
    <row r="151" spans="1:11" x14ac:dyDescent="0.2">
      <c r="A151" s="63" t="str">
        <f>IF('Sundry Creditor'!G157="","",'Sundry Creditor'!G157)</f>
        <v/>
      </c>
      <c r="B151" s="63" t="str">
        <f>IF('Sundry Creditor'!C157="","",IF('Sundry Creditor'!G157&lt;70000,'Sundry Creditor'!C157,""))</f>
        <v/>
      </c>
      <c r="C151" s="62" t="str">
        <f>IF('Sundry Creditor'!C157="","",IF('Sundry Creditor'!G157&gt;69999,'Sundry Creditor'!C157,""))</f>
        <v/>
      </c>
      <c r="D151" s="62" t="str">
        <f>IF('Sundry Creditor'!D157="","",'Sundry Creditor'!D157)</f>
        <v/>
      </c>
      <c r="E151" s="62" t="str">
        <f>IF('Sundry Creditor'!F157="","",'Sundry Creditor'!F157)</f>
        <v/>
      </c>
      <c r="F151" s="130" t="str">
        <f>IF('Sundry Creditor'!I157="","",IF('Sundry Creditor'!J157="D",'Sundry Creditor'!I157,""))</f>
        <v/>
      </c>
      <c r="G151" s="130" t="str">
        <f>IF('Sundry Creditor'!I157="","",IF('Sundry Creditor'!J157="C",'Sundry Creditor'!I157,""))</f>
        <v/>
      </c>
      <c r="H151" s="62" t="str">
        <f t="shared" si="9"/>
        <v/>
      </c>
      <c r="I151" s="62" t="str">
        <f t="shared" si="8"/>
        <v/>
      </c>
      <c r="J151" s="62"/>
      <c r="K151" s="48" t="str">
        <f>IF('Sundry Creditor'!K157="", "",CONCATENATE('Sundry Creditor'!K157," ",'Sundry Creditor'!O157))</f>
        <v/>
      </c>
    </row>
    <row r="152" spans="1:11" x14ac:dyDescent="0.2">
      <c r="A152" s="63" t="str">
        <f>IF('Sundry Creditor'!G158="","",'Sundry Creditor'!G158)</f>
        <v/>
      </c>
      <c r="B152" s="63" t="str">
        <f>IF('Sundry Creditor'!C158="","",IF('Sundry Creditor'!G158&lt;70000,'Sundry Creditor'!C158,""))</f>
        <v/>
      </c>
      <c r="C152" s="62" t="str">
        <f>IF('Sundry Creditor'!C158="","",IF('Sundry Creditor'!G158&gt;69999,'Sundry Creditor'!C158,""))</f>
        <v/>
      </c>
      <c r="D152" s="62" t="str">
        <f>IF('Sundry Creditor'!D158="","",'Sundry Creditor'!D158)</f>
        <v/>
      </c>
      <c r="E152" s="62" t="str">
        <f>IF('Sundry Creditor'!F158="","",'Sundry Creditor'!F158)</f>
        <v/>
      </c>
      <c r="F152" s="130" t="str">
        <f>IF('Sundry Creditor'!I158="","",IF('Sundry Creditor'!J158="D",'Sundry Creditor'!I158,""))</f>
        <v/>
      </c>
      <c r="G152" s="130" t="str">
        <f>IF('Sundry Creditor'!I158="","",IF('Sundry Creditor'!J158="C",'Sundry Creditor'!I158,""))</f>
        <v/>
      </c>
      <c r="H152" s="62" t="str">
        <f t="shared" si="9"/>
        <v/>
      </c>
      <c r="I152" s="62" t="str">
        <f t="shared" si="8"/>
        <v/>
      </c>
      <c r="J152" s="62"/>
      <c r="K152" s="48" t="str">
        <f>IF('Sundry Creditor'!K158="", "",CONCATENATE('Sundry Creditor'!K158," ",'Sundry Creditor'!O158))</f>
        <v/>
      </c>
    </row>
    <row r="153" spans="1:11" x14ac:dyDescent="0.2">
      <c r="A153" s="63" t="str">
        <f>IF('Sundry Creditor'!G159="","",'Sundry Creditor'!G159)</f>
        <v/>
      </c>
      <c r="B153" s="63" t="str">
        <f>IF('Sundry Creditor'!C159="","",IF('Sundry Creditor'!G159&lt;70000,'Sundry Creditor'!C159,""))</f>
        <v/>
      </c>
      <c r="C153" s="62" t="str">
        <f>IF('Sundry Creditor'!C159="","",IF('Sundry Creditor'!G159&gt;69999,'Sundry Creditor'!C159,""))</f>
        <v/>
      </c>
      <c r="D153" s="62" t="str">
        <f>IF('Sundry Creditor'!D159="","",'Sundry Creditor'!D159)</f>
        <v/>
      </c>
      <c r="E153" s="62" t="str">
        <f>IF('Sundry Creditor'!F159="","",'Sundry Creditor'!F159)</f>
        <v/>
      </c>
      <c r="F153" s="130" t="str">
        <f>IF('Sundry Creditor'!I159="","",IF('Sundry Creditor'!J159="D",'Sundry Creditor'!I159,""))</f>
        <v/>
      </c>
      <c r="G153" s="130" t="str">
        <f>IF('Sundry Creditor'!I159="","",IF('Sundry Creditor'!J159="C",'Sundry Creditor'!I159,""))</f>
        <v/>
      </c>
      <c r="H153" s="62" t="str">
        <f t="shared" si="9"/>
        <v/>
      </c>
      <c r="I153" s="62" t="str">
        <f t="shared" si="8"/>
        <v/>
      </c>
      <c r="J153" s="62"/>
      <c r="K153" s="48" t="str">
        <f>IF('Sundry Creditor'!K159="", "",CONCATENATE('Sundry Creditor'!K159," ",'Sundry Creditor'!O159))</f>
        <v/>
      </c>
    </row>
    <row r="154" spans="1:11" x14ac:dyDescent="0.2">
      <c r="A154" s="63" t="str">
        <f>IF('Sundry Creditor'!G160="","",'Sundry Creditor'!G160)</f>
        <v/>
      </c>
      <c r="B154" s="63" t="str">
        <f>IF('Sundry Creditor'!C160="","",IF('Sundry Creditor'!G160&lt;70000,'Sundry Creditor'!C160,""))</f>
        <v/>
      </c>
      <c r="C154" s="62" t="str">
        <f>IF('Sundry Creditor'!C160="","",IF('Sundry Creditor'!G160&gt;69999,'Sundry Creditor'!C160,""))</f>
        <v/>
      </c>
      <c r="D154" s="62" t="str">
        <f>IF('Sundry Creditor'!D160="","",'Sundry Creditor'!D160)</f>
        <v/>
      </c>
      <c r="E154" s="62" t="str">
        <f>IF('Sundry Creditor'!F160="","",'Sundry Creditor'!F160)</f>
        <v/>
      </c>
      <c r="F154" s="130" t="str">
        <f>IF('Sundry Creditor'!I160="","",IF('Sundry Creditor'!J160="D",'Sundry Creditor'!I160,""))</f>
        <v/>
      </c>
      <c r="G154" s="130" t="str">
        <f>IF('Sundry Creditor'!I160="","",IF('Sundry Creditor'!J160="C",'Sundry Creditor'!I160,""))</f>
        <v/>
      </c>
      <c r="H154" s="62" t="str">
        <f t="shared" si="9"/>
        <v/>
      </c>
      <c r="I154" s="62" t="str">
        <f t="shared" ref="I154:I217" si="10">IF(A154="","",1000)</f>
        <v/>
      </c>
      <c r="J154" s="62"/>
      <c r="K154" s="48" t="str">
        <f>IF('Sundry Creditor'!K160="", "",CONCATENATE('Sundry Creditor'!K160," ",'Sundry Creditor'!O160))</f>
        <v/>
      </c>
    </row>
    <row r="155" spans="1:11" x14ac:dyDescent="0.2">
      <c r="A155" s="63" t="str">
        <f>IF('Sundry Creditor'!G161="","",'Sundry Creditor'!G161)</f>
        <v/>
      </c>
      <c r="B155" s="63" t="str">
        <f>IF('Sundry Creditor'!C161="","",IF('Sundry Creditor'!G161&lt;70000,'Sundry Creditor'!C161,""))</f>
        <v/>
      </c>
      <c r="C155" s="62" t="str">
        <f>IF('Sundry Creditor'!C161="","",IF('Sundry Creditor'!G161&gt;69999,'Sundry Creditor'!C161,""))</f>
        <v/>
      </c>
      <c r="D155" s="62" t="str">
        <f>IF('Sundry Creditor'!D161="","",'Sundry Creditor'!D161)</f>
        <v/>
      </c>
      <c r="E155" s="62" t="str">
        <f>IF('Sundry Creditor'!F161="","",'Sundry Creditor'!F161)</f>
        <v/>
      </c>
      <c r="F155" s="130" t="str">
        <f>IF('Sundry Creditor'!I161="","",IF('Sundry Creditor'!J161="D",'Sundry Creditor'!I161,""))</f>
        <v/>
      </c>
      <c r="G155" s="130" t="str">
        <f>IF('Sundry Creditor'!I161="","",IF('Sundry Creditor'!J161="C",'Sundry Creditor'!I161,""))</f>
        <v/>
      </c>
      <c r="H155" s="62" t="str">
        <f t="shared" si="9"/>
        <v/>
      </c>
      <c r="I155" s="62" t="str">
        <f t="shared" si="10"/>
        <v/>
      </c>
      <c r="J155" s="62"/>
      <c r="K155" s="48" t="str">
        <f>IF('Sundry Creditor'!K161="", "",CONCATENATE('Sundry Creditor'!K161," ",'Sundry Creditor'!O161))</f>
        <v/>
      </c>
    </row>
    <row r="156" spans="1:11" x14ac:dyDescent="0.2">
      <c r="A156" s="63" t="str">
        <f>IF('Sundry Creditor'!G162="","",'Sundry Creditor'!G162)</f>
        <v/>
      </c>
      <c r="B156" s="63" t="str">
        <f>IF('Sundry Creditor'!C162="","",IF('Sundry Creditor'!G162&lt;70000,'Sundry Creditor'!C162,""))</f>
        <v/>
      </c>
      <c r="C156" s="62" t="str">
        <f>IF('Sundry Creditor'!C162="","",IF('Sundry Creditor'!G162&gt;69999,'Sundry Creditor'!C162,""))</f>
        <v/>
      </c>
      <c r="D156" s="62" t="str">
        <f>IF('Sundry Creditor'!D162="","",'Sundry Creditor'!D162)</f>
        <v/>
      </c>
      <c r="E156" s="62" t="str">
        <f>IF('Sundry Creditor'!F162="","",'Sundry Creditor'!F162)</f>
        <v/>
      </c>
      <c r="F156" s="130" t="str">
        <f>IF('Sundry Creditor'!I162="","",IF('Sundry Creditor'!J162="D",'Sundry Creditor'!I162,""))</f>
        <v/>
      </c>
      <c r="G156" s="130" t="str">
        <f>IF('Sundry Creditor'!I162="","",IF('Sundry Creditor'!J162="C",'Sundry Creditor'!I162,""))</f>
        <v/>
      </c>
      <c r="H156" s="62" t="str">
        <f t="shared" si="9"/>
        <v/>
      </c>
      <c r="I156" s="62" t="str">
        <f t="shared" si="10"/>
        <v/>
      </c>
      <c r="J156" s="62"/>
      <c r="K156" s="48" t="str">
        <f>IF('Sundry Creditor'!K162="", "",CONCATENATE('Sundry Creditor'!K162," ",'Sundry Creditor'!O162))</f>
        <v/>
      </c>
    </row>
    <row r="157" spans="1:11" x14ac:dyDescent="0.2">
      <c r="A157" s="63" t="str">
        <f>IF('Sundry Creditor'!G163="","",'Sundry Creditor'!G163)</f>
        <v/>
      </c>
      <c r="B157" s="63" t="str">
        <f>IF('Sundry Creditor'!C163="","",IF('Sundry Creditor'!G163&lt;70000,'Sundry Creditor'!C163,""))</f>
        <v/>
      </c>
      <c r="C157" s="62" t="str">
        <f>IF('Sundry Creditor'!C163="","",IF('Sundry Creditor'!G163&gt;69999,'Sundry Creditor'!C163,""))</f>
        <v/>
      </c>
      <c r="D157" s="62" t="str">
        <f>IF('Sundry Creditor'!D163="","",'Sundry Creditor'!D163)</f>
        <v/>
      </c>
      <c r="E157" s="62" t="str">
        <f>IF('Sundry Creditor'!F163="","",'Sundry Creditor'!F163)</f>
        <v/>
      </c>
      <c r="F157" s="130" t="str">
        <f>IF('Sundry Creditor'!I163="","",IF('Sundry Creditor'!J163="D",'Sundry Creditor'!I163,""))</f>
        <v/>
      </c>
      <c r="G157" s="130" t="str">
        <f>IF('Sundry Creditor'!I163="","",IF('Sundry Creditor'!J163="C",'Sundry Creditor'!I163,""))</f>
        <v/>
      </c>
      <c r="H157" s="62" t="str">
        <f t="shared" si="9"/>
        <v/>
      </c>
      <c r="I157" s="62" t="str">
        <f t="shared" si="10"/>
        <v/>
      </c>
      <c r="J157" s="62"/>
      <c r="K157" s="48" t="str">
        <f>IF('Sundry Creditor'!K163="", "",CONCATENATE('Sundry Creditor'!K163," ",'Sundry Creditor'!O163))</f>
        <v/>
      </c>
    </row>
    <row r="158" spans="1:11" x14ac:dyDescent="0.2">
      <c r="A158" s="63" t="str">
        <f>IF('Sundry Creditor'!G164="","",'Sundry Creditor'!G164)</f>
        <v/>
      </c>
      <c r="B158" s="63" t="str">
        <f>IF('Sundry Creditor'!C164="","",IF('Sundry Creditor'!G164&lt;70000,'Sundry Creditor'!C164,""))</f>
        <v/>
      </c>
      <c r="C158" s="62" t="str">
        <f>IF('Sundry Creditor'!C164="","",IF('Sundry Creditor'!G164&gt;69999,'Sundry Creditor'!C164,""))</f>
        <v/>
      </c>
      <c r="D158" s="62" t="str">
        <f>IF('Sundry Creditor'!D164="","",'Sundry Creditor'!D164)</f>
        <v/>
      </c>
      <c r="E158" s="62" t="str">
        <f>IF('Sundry Creditor'!F164="","",'Sundry Creditor'!F164)</f>
        <v/>
      </c>
      <c r="F158" s="130" t="str">
        <f>IF('Sundry Creditor'!I164="","",IF('Sundry Creditor'!J164="D",'Sundry Creditor'!I164,""))</f>
        <v/>
      </c>
      <c r="G158" s="130" t="str">
        <f>IF('Sundry Creditor'!I164="","",IF('Sundry Creditor'!J164="C",'Sundry Creditor'!I164,""))</f>
        <v/>
      </c>
      <c r="H158" s="62" t="str">
        <f t="shared" si="9"/>
        <v/>
      </c>
      <c r="I158" s="62" t="str">
        <f t="shared" si="10"/>
        <v/>
      </c>
      <c r="J158" s="62"/>
      <c r="K158" s="48" t="str">
        <f>IF('Sundry Creditor'!K164="", "",CONCATENATE('Sundry Creditor'!K164," ",'Sundry Creditor'!O164))</f>
        <v/>
      </c>
    </row>
    <row r="159" spans="1:11" x14ac:dyDescent="0.2">
      <c r="A159" s="63" t="str">
        <f>IF('Sundry Creditor'!G165="","",'Sundry Creditor'!G165)</f>
        <v/>
      </c>
      <c r="B159" s="63" t="str">
        <f>IF('Sundry Creditor'!C165="","",IF('Sundry Creditor'!G165&lt;70000,'Sundry Creditor'!C165,""))</f>
        <v/>
      </c>
      <c r="C159" s="62" t="str">
        <f>IF('Sundry Creditor'!C165="","",IF('Sundry Creditor'!G165&gt;69999,'Sundry Creditor'!C165,""))</f>
        <v/>
      </c>
      <c r="D159" s="62" t="str">
        <f>IF('Sundry Creditor'!D165="","",'Sundry Creditor'!D165)</f>
        <v/>
      </c>
      <c r="E159" s="62" t="str">
        <f>IF('Sundry Creditor'!F165="","",'Sundry Creditor'!F165)</f>
        <v/>
      </c>
      <c r="F159" s="130" t="str">
        <f>IF('Sundry Creditor'!I165="","",IF('Sundry Creditor'!J165="D",'Sundry Creditor'!I165,""))</f>
        <v/>
      </c>
      <c r="G159" s="130" t="str">
        <f>IF('Sundry Creditor'!I165="","",IF('Sundry Creditor'!J165="C",'Sundry Creditor'!I165,""))</f>
        <v/>
      </c>
      <c r="H159" s="62" t="str">
        <f t="shared" si="9"/>
        <v/>
      </c>
      <c r="I159" s="62" t="str">
        <f t="shared" si="10"/>
        <v/>
      </c>
      <c r="J159" s="62"/>
      <c r="K159" s="48" t="str">
        <f>IF('Sundry Creditor'!K165="", "",CONCATENATE('Sundry Creditor'!K165," ",'Sundry Creditor'!O165))</f>
        <v/>
      </c>
    </row>
    <row r="160" spans="1:11" x14ac:dyDescent="0.2">
      <c r="A160" s="63" t="str">
        <f>IF('Sundry Creditor'!G166="","",'Sundry Creditor'!G166)</f>
        <v/>
      </c>
      <c r="B160" s="63" t="str">
        <f>IF('Sundry Creditor'!C166="","",IF('Sundry Creditor'!G166&lt;70000,'Sundry Creditor'!C166,""))</f>
        <v/>
      </c>
      <c r="C160" s="62" t="str">
        <f>IF('Sundry Creditor'!C166="","",IF('Sundry Creditor'!G166&gt;69999,'Sundry Creditor'!C166,""))</f>
        <v/>
      </c>
      <c r="D160" s="62" t="str">
        <f>IF('Sundry Creditor'!D166="","",'Sundry Creditor'!D166)</f>
        <v/>
      </c>
      <c r="E160" s="62" t="str">
        <f>IF('Sundry Creditor'!F166="","",'Sundry Creditor'!F166)</f>
        <v/>
      </c>
      <c r="F160" s="130" t="str">
        <f>IF('Sundry Creditor'!I166="","",IF('Sundry Creditor'!J166="D",'Sundry Creditor'!I166,""))</f>
        <v/>
      </c>
      <c r="G160" s="130" t="str">
        <f>IF('Sundry Creditor'!I166="","",IF('Sundry Creditor'!J166="C",'Sundry Creditor'!I166,""))</f>
        <v/>
      </c>
      <c r="H160" s="62" t="str">
        <f t="shared" si="9"/>
        <v/>
      </c>
      <c r="I160" s="62" t="str">
        <f t="shared" si="10"/>
        <v/>
      </c>
      <c r="J160" s="62"/>
      <c r="K160" s="48" t="str">
        <f>IF('Sundry Creditor'!K166="", "",CONCATENATE('Sundry Creditor'!K166," ",'Sundry Creditor'!O166))</f>
        <v/>
      </c>
    </row>
    <row r="161" spans="1:11" x14ac:dyDescent="0.2">
      <c r="A161" s="63" t="str">
        <f>IF('Sundry Creditor'!G167="","",'Sundry Creditor'!G167)</f>
        <v/>
      </c>
      <c r="B161" s="63" t="str">
        <f>IF('Sundry Creditor'!C167="","",IF('Sundry Creditor'!G167&lt;70000,'Sundry Creditor'!C167,""))</f>
        <v/>
      </c>
      <c r="C161" s="62" t="str">
        <f>IF('Sundry Creditor'!C167="","",IF('Sundry Creditor'!G167&gt;69999,'Sundry Creditor'!C167,""))</f>
        <v/>
      </c>
      <c r="D161" s="62" t="str">
        <f>IF('Sundry Creditor'!D167="","",'Sundry Creditor'!D167)</f>
        <v/>
      </c>
      <c r="E161" s="62" t="str">
        <f>IF('Sundry Creditor'!F167="","",'Sundry Creditor'!F167)</f>
        <v/>
      </c>
      <c r="F161" s="130" t="str">
        <f>IF('Sundry Creditor'!I167="","",IF('Sundry Creditor'!J167="D",'Sundry Creditor'!I167,""))</f>
        <v/>
      </c>
      <c r="G161" s="130" t="str">
        <f>IF('Sundry Creditor'!I167="","",IF('Sundry Creditor'!J167="C",'Sundry Creditor'!I167,""))</f>
        <v/>
      </c>
      <c r="H161" s="62" t="str">
        <f t="shared" si="9"/>
        <v/>
      </c>
      <c r="I161" s="62" t="str">
        <f t="shared" si="10"/>
        <v/>
      </c>
      <c r="J161" s="62"/>
      <c r="K161" s="48" t="str">
        <f>IF('Sundry Creditor'!K167="", "",CONCATENATE('Sundry Creditor'!K167," ",'Sundry Creditor'!O167))</f>
        <v/>
      </c>
    </row>
    <row r="162" spans="1:11" x14ac:dyDescent="0.2">
      <c r="A162" s="63" t="str">
        <f>IF('Sundry Creditor'!G168="","",'Sundry Creditor'!G168)</f>
        <v/>
      </c>
      <c r="B162" s="63" t="str">
        <f>IF('Sundry Creditor'!C168="","",IF('Sundry Creditor'!G168&lt;70000,'Sundry Creditor'!C168,""))</f>
        <v/>
      </c>
      <c r="C162" s="62" t="str">
        <f>IF('Sundry Creditor'!C168="","",IF('Sundry Creditor'!G168&gt;69999,'Sundry Creditor'!C168,""))</f>
        <v/>
      </c>
      <c r="D162" s="62" t="str">
        <f>IF('Sundry Creditor'!D168="","",'Sundry Creditor'!D168)</f>
        <v/>
      </c>
      <c r="E162" s="62" t="str">
        <f>IF('Sundry Creditor'!F168="","",'Sundry Creditor'!F168)</f>
        <v/>
      </c>
      <c r="F162" s="130" t="str">
        <f>IF('Sundry Creditor'!I168="","",IF('Sundry Creditor'!J168="D",'Sundry Creditor'!I168,""))</f>
        <v/>
      </c>
      <c r="G162" s="130" t="str">
        <f>IF('Sundry Creditor'!I168="","",IF('Sundry Creditor'!J168="C",'Sundry Creditor'!I168,""))</f>
        <v/>
      </c>
      <c r="H162" s="62" t="str">
        <f t="shared" si="9"/>
        <v/>
      </c>
      <c r="I162" s="62" t="str">
        <f t="shared" si="10"/>
        <v/>
      </c>
      <c r="J162" s="62"/>
      <c r="K162" s="48" t="str">
        <f>IF('Sundry Creditor'!K168="", "",CONCATENATE('Sundry Creditor'!K168," ",'Sundry Creditor'!O168))</f>
        <v/>
      </c>
    </row>
    <row r="163" spans="1:11" x14ac:dyDescent="0.2">
      <c r="A163" s="63" t="str">
        <f>IF('Sundry Creditor'!G169="","",'Sundry Creditor'!G169)</f>
        <v/>
      </c>
      <c r="B163" s="63" t="str">
        <f>IF('Sundry Creditor'!C169="","",IF('Sundry Creditor'!G169&lt;70000,'Sundry Creditor'!C169,""))</f>
        <v/>
      </c>
      <c r="C163" s="62" t="str">
        <f>IF('Sundry Creditor'!C169="","",IF('Sundry Creditor'!G169&gt;69999,'Sundry Creditor'!C169,""))</f>
        <v/>
      </c>
      <c r="D163" s="62" t="str">
        <f>IF('Sundry Creditor'!D169="","",'Sundry Creditor'!D169)</f>
        <v/>
      </c>
      <c r="E163" s="62" t="str">
        <f>IF('Sundry Creditor'!F169="","",'Sundry Creditor'!F169)</f>
        <v/>
      </c>
      <c r="F163" s="130" t="str">
        <f>IF('Sundry Creditor'!I169="","",IF('Sundry Creditor'!J169="D",'Sundry Creditor'!I169,""))</f>
        <v/>
      </c>
      <c r="G163" s="130" t="str">
        <f>IF('Sundry Creditor'!I169="","",IF('Sundry Creditor'!J169="C",'Sundry Creditor'!I169,""))</f>
        <v/>
      </c>
      <c r="H163" s="62" t="str">
        <f t="shared" si="9"/>
        <v/>
      </c>
      <c r="I163" s="62" t="str">
        <f t="shared" si="10"/>
        <v/>
      </c>
      <c r="J163" s="62"/>
      <c r="K163" s="48" t="str">
        <f>IF('Sundry Creditor'!K169="", "",CONCATENATE('Sundry Creditor'!K169," ",'Sundry Creditor'!O169))</f>
        <v/>
      </c>
    </row>
    <row r="164" spans="1:11" x14ac:dyDescent="0.2">
      <c r="A164" s="63" t="str">
        <f>IF('Sundry Creditor'!G170="","",'Sundry Creditor'!G170)</f>
        <v/>
      </c>
      <c r="B164" s="63" t="str">
        <f>IF('Sundry Creditor'!C170="","",IF('Sundry Creditor'!G170&lt;70000,'Sundry Creditor'!C170,""))</f>
        <v/>
      </c>
      <c r="C164" s="62" t="str">
        <f>IF('Sundry Creditor'!C170="","",IF('Sundry Creditor'!G170&gt;69999,'Sundry Creditor'!C170,""))</f>
        <v/>
      </c>
      <c r="D164" s="62" t="str">
        <f>IF('Sundry Creditor'!D170="","",'Sundry Creditor'!D170)</f>
        <v/>
      </c>
      <c r="E164" s="62" t="str">
        <f>IF('Sundry Creditor'!F170="","",'Sundry Creditor'!F170)</f>
        <v/>
      </c>
      <c r="F164" s="130" t="str">
        <f>IF('Sundry Creditor'!I170="","",IF('Sundry Creditor'!J170="D",'Sundry Creditor'!I170,""))</f>
        <v/>
      </c>
      <c r="G164" s="130" t="str">
        <f>IF('Sundry Creditor'!I170="","",IF('Sundry Creditor'!J170="C",'Sundry Creditor'!I170,""))</f>
        <v/>
      </c>
      <c r="H164" s="62" t="str">
        <f t="shared" si="9"/>
        <v/>
      </c>
      <c r="I164" s="62" t="str">
        <f t="shared" si="10"/>
        <v/>
      </c>
      <c r="J164" s="62"/>
      <c r="K164" s="48" t="str">
        <f>IF('Sundry Creditor'!K170="", "",CONCATENATE('Sundry Creditor'!K170," ",'Sundry Creditor'!O170))</f>
        <v/>
      </c>
    </row>
    <row r="165" spans="1:11" x14ac:dyDescent="0.2">
      <c r="A165" s="63" t="str">
        <f>IF('Sundry Creditor'!G171="","",'Sundry Creditor'!G171)</f>
        <v/>
      </c>
      <c r="B165" s="63" t="str">
        <f>IF('Sundry Creditor'!C171="","",IF('Sundry Creditor'!G171&lt;70000,'Sundry Creditor'!C171,""))</f>
        <v/>
      </c>
      <c r="C165" s="62" t="str">
        <f>IF('Sundry Creditor'!C171="","",IF('Sundry Creditor'!G171&gt;69999,'Sundry Creditor'!C171,""))</f>
        <v/>
      </c>
      <c r="D165" s="62" t="str">
        <f>IF('Sundry Creditor'!D171="","",'Sundry Creditor'!D171)</f>
        <v/>
      </c>
      <c r="E165" s="62" t="str">
        <f>IF('Sundry Creditor'!F171="","",'Sundry Creditor'!F171)</f>
        <v/>
      </c>
      <c r="F165" s="130" t="str">
        <f>IF('Sundry Creditor'!I171="","",IF('Sundry Creditor'!J171="D",'Sundry Creditor'!I171,""))</f>
        <v/>
      </c>
      <c r="G165" s="130" t="str">
        <f>IF('Sundry Creditor'!I171="","",IF('Sundry Creditor'!J171="C",'Sundry Creditor'!I171,""))</f>
        <v/>
      </c>
      <c r="H165" s="62" t="str">
        <f t="shared" si="9"/>
        <v/>
      </c>
      <c r="I165" s="62" t="str">
        <f t="shared" si="10"/>
        <v/>
      </c>
      <c r="J165" s="62"/>
      <c r="K165" s="48" t="str">
        <f>IF('Sundry Creditor'!K171="", "",CONCATENATE('Sundry Creditor'!K171," ",'Sundry Creditor'!O171))</f>
        <v/>
      </c>
    </row>
    <row r="166" spans="1:11" x14ac:dyDescent="0.2">
      <c r="A166" s="63" t="str">
        <f>IF('Sundry Creditor'!G172="","",'Sundry Creditor'!G172)</f>
        <v/>
      </c>
      <c r="B166" s="63" t="str">
        <f>IF('Sundry Creditor'!C172="","",IF('Sundry Creditor'!G172&lt;70000,'Sundry Creditor'!C172,""))</f>
        <v/>
      </c>
      <c r="C166" s="62" t="str">
        <f>IF('Sundry Creditor'!C172="","",IF('Sundry Creditor'!G172&gt;69999,'Sundry Creditor'!C172,""))</f>
        <v/>
      </c>
      <c r="D166" s="62" t="str">
        <f>IF('Sundry Creditor'!D172="","",'Sundry Creditor'!D172)</f>
        <v/>
      </c>
      <c r="E166" s="62" t="str">
        <f>IF('Sundry Creditor'!F172="","",'Sundry Creditor'!F172)</f>
        <v/>
      </c>
      <c r="F166" s="130" t="str">
        <f>IF('Sundry Creditor'!I172="","",IF('Sundry Creditor'!J172="D",'Sundry Creditor'!I172,""))</f>
        <v/>
      </c>
      <c r="G166" s="130" t="str">
        <f>IF('Sundry Creditor'!I172="","",IF('Sundry Creditor'!J172="C",'Sundry Creditor'!I172,""))</f>
        <v/>
      </c>
      <c r="H166" s="62" t="str">
        <f t="shared" si="9"/>
        <v/>
      </c>
      <c r="I166" s="62" t="str">
        <f t="shared" si="10"/>
        <v/>
      </c>
      <c r="J166" s="62"/>
      <c r="K166" s="48" t="str">
        <f>IF('Sundry Creditor'!K172="", "",CONCATENATE('Sundry Creditor'!K172," ",'Sundry Creditor'!O172))</f>
        <v/>
      </c>
    </row>
    <row r="167" spans="1:11" x14ac:dyDescent="0.2">
      <c r="A167" s="63" t="str">
        <f>IF('Sundry Creditor'!G173="","",'Sundry Creditor'!G173)</f>
        <v/>
      </c>
      <c r="B167" s="63" t="str">
        <f>IF('Sundry Creditor'!C173="","",IF('Sundry Creditor'!G173&lt;70000,'Sundry Creditor'!C173,""))</f>
        <v/>
      </c>
      <c r="C167" s="62" t="str">
        <f>IF('Sundry Creditor'!C173="","",IF('Sundry Creditor'!G173&gt;69999,'Sundry Creditor'!C173,""))</f>
        <v/>
      </c>
      <c r="D167" s="62" t="str">
        <f>IF('Sundry Creditor'!D173="","",'Sundry Creditor'!D173)</f>
        <v/>
      </c>
      <c r="E167" s="62" t="str">
        <f>IF('Sundry Creditor'!F173="","",'Sundry Creditor'!F173)</f>
        <v/>
      </c>
      <c r="F167" s="130" t="str">
        <f>IF('Sundry Creditor'!I173="","",IF('Sundry Creditor'!J173="D",'Sundry Creditor'!I173,""))</f>
        <v/>
      </c>
      <c r="G167" s="130" t="str">
        <f>IF('Sundry Creditor'!I173="","",IF('Sundry Creditor'!J173="C",'Sundry Creditor'!I173,""))</f>
        <v/>
      </c>
      <c r="H167" s="62" t="str">
        <f t="shared" si="9"/>
        <v/>
      </c>
      <c r="I167" s="62" t="str">
        <f t="shared" si="10"/>
        <v/>
      </c>
      <c r="J167" s="62"/>
      <c r="K167" s="48" t="str">
        <f>IF('Sundry Creditor'!K173="", "",CONCATENATE('Sundry Creditor'!K173," ",'Sundry Creditor'!O173))</f>
        <v/>
      </c>
    </row>
    <row r="168" spans="1:11" x14ac:dyDescent="0.2">
      <c r="A168" s="63" t="str">
        <f>IF('Sundry Creditor'!G174="","",'Sundry Creditor'!G174)</f>
        <v/>
      </c>
      <c r="B168" s="63" t="str">
        <f>IF('Sundry Creditor'!C174="","",IF('Sundry Creditor'!G174&lt;70000,'Sundry Creditor'!C174,""))</f>
        <v/>
      </c>
      <c r="C168" s="62" t="str">
        <f>IF('Sundry Creditor'!C174="","",IF('Sundry Creditor'!G174&gt;69999,'Sundry Creditor'!C174,""))</f>
        <v/>
      </c>
      <c r="D168" s="62" t="str">
        <f>IF('Sundry Creditor'!D174="","",'Sundry Creditor'!D174)</f>
        <v/>
      </c>
      <c r="E168" s="62" t="str">
        <f>IF('Sundry Creditor'!F174="","",'Sundry Creditor'!F174)</f>
        <v/>
      </c>
      <c r="F168" s="130" t="str">
        <f>IF('Sundry Creditor'!I174="","",IF('Sundry Creditor'!J174="D",'Sundry Creditor'!I174,""))</f>
        <v/>
      </c>
      <c r="G168" s="130" t="str">
        <f>IF('Sundry Creditor'!I174="","",IF('Sundry Creditor'!J174="C",'Sundry Creditor'!I174,""))</f>
        <v/>
      </c>
      <c r="H168" s="62" t="str">
        <f t="shared" si="9"/>
        <v/>
      </c>
      <c r="I168" s="62" t="str">
        <f t="shared" si="10"/>
        <v/>
      </c>
      <c r="J168" s="62"/>
      <c r="K168" s="48" t="str">
        <f>IF('Sundry Creditor'!K174="", "",CONCATENATE('Sundry Creditor'!K174," ",'Sundry Creditor'!O174))</f>
        <v/>
      </c>
    </row>
    <row r="169" spans="1:11" x14ac:dyDescent="0.2">
      <c r="A169" s="63" t="str">
        <f>IF('Sundry Creditor'!G175="","",'Sundry Creditor'!G175)</f>
        <v/>
      </c>
      <c r="B169" s="63" t="str">
        <f>IF('Sundry Creditor'!C175="","",IF('Sundry Creditor'!G175&lt;70000,'Sundry Creditor'!C175,""))</f>
        <v/>
      </c>
      <c r="C169" s="62" t="str">
        <f>IF('Sundry Creditor'!C175="","",IF('Sundry Creditor'!G175&gt;69999,'Sundry Creditor'!C175,""))</f>
        <v/>
      </c>
      <c r="D169" s="62" t="str">
        <f>IF('Sundry Creditor'!D175="","",'Sundry Creditor'!D175)</f>
        <v/>
      </c>
      <c r="E169" s="62" t="str">
        <f>IF('Sundry Creditor'!F175="","",'Sundry Creditor'!F175)</f>
        <v/>
      </c>
      <c r="F169" s="130" t="str">
        <f>IF('Sundry Creditor'!I175="","",IF('Sundry Creditor'!J175="D",'Sundry Creditor'!I175,""))</f>
        <v/>
      </c>
      <c r="G169" s="130" t="str">
        <f>IF('Sundry Creditor'!I175="","",IF('Sundry Creditor'!J175="C",'Sundry Creditor'!I175,""))</f>
        <v/>
      </c>
      <c r="H169" s="62" t="str">
        <f t="shared" si="9"/>
        <v/>
      </c>
      <c r="I169" s="62" t="str">
        <f t="shared" si="10"/>
        <v/>
      </c>
      <c r="J169" s="62"/>
      <c r="K169" s="48" t="str">
        <f>IF('Sundry Creditor'!K175="", "",CONCATENATE('Sundry Creditor'!K175," ",'Sundry Creditor'!O175))</f>
        <v/>
      </c>
    </row>
    <row r="170" spans="1:11" x14ac:dyDescent="0.2">
      <c r="A170" s="63" t="str">
        <f>IF('Sundry Creditor'!G176="","",'Sundry Creditor'!G176)</f>
        <v/>
      </c>
      <c r="B170" s="63" t="str">
        <f>IF('Sundry Creditor'!C176="","",IF('Sundry Creditor'!G176&lt;70000,'Sundry Creditor'!C176,""))</f>
        <v/>
      </c>
      <c r="C170" s="62" t="str">
        <f>IF('Sundry Creditor'!C176="","",IF('Sundry Creditor'!G176&gt;69999,'Sundry Creditor'!C176,""))</f>
        <v/>
      </c>
      <c r="D170" s="62" t="str">
        <f>IF('Sundry Creditor'!D176="","",'Sundry Creditor'!D176)</f>
        <v/>
      </c>
      <c r="E170" s="62" t="str">
        <f>IF('Sundry Creditor'!F176="","",'Sundry Creditor'!F176)</f>
        <v/>
      </c>
      <c r="F170" s="130" t="str">
        <f>IF('Sundry Creditor'!I176="","",IF('Sundry Creditor'!J176="D",'Sundry Creditor'!I176,""))</f>
        <v/>
      </c>
      <c r="G170" s="130" t="str">
        <f>IF('Sundry Creditor'!I176="","",IF('Sundry Creditor'!J176="C",'Sundry Creditor'!I176,""))</f>
        <v/>
      </c>
      <c r="H170" s="62" t="str">
        <f t="shared" si="9"/>
        <v/>
      </c>
      <c r="I170" s="62" t="str">
        <f t="shared" si="10"/>
        <v/>
      </c>
      <c r="J170" s="62"/>
      <c r="K170" s="48" t="str">
        <f>IF('Sundry Creditor'!K176="", "",CONCATENATE('Sundry Creditor'!K176," ",'Sundry Creditor'!O176))</f>
        <v/>
      </c>
    </row>
    <row r="171" spans="1:11" x14ac:dyDescent="0.2">
      <c r="A171" s="63" t="str">
        <f>IF('Sundry Creditor'!G177="","",'Sundry Creditor'!G177)</f>
        <v/>
      </c>
      <c r="B171" s="63" t="str">
        <f>IF('Sundry Creditor'!C177="","",IF('Sundry Creditor'!G177&lt;70000,'Sundry Creditor'!C177,""))</f>
        <v/>
      </c>
      <c r="C171" s="62" t="str">
        <f>IF('Sundry Creditor'!C177="","",IF('Sundry Creditor'!G177&gt;69999,'Sundry Creditor'!C177,""))</f>
        <v/>
      </c>
      <c r="D171" s="62" t="str">
        <f>IF('Sundry Creditor'!D177="","",'Sundry Creditor'!D177)</f>
        <v/>
      </c>
      <c r="E171" s="62" t="str">
        <f>IF('Sundry Creditor'!F177="","",'Sundry Creditor'!F177)</f>
        <v/>
      </c>
      <c r="F171" s="130" t="str">
        <f>IF('Sundry Creditor'!I177="","",IF('Sundry Creditor'!J177="D",'Sundry Creditor'!I177,""))</f>
        <v/>
      </c>
      <c r="G171" s="130" t="str">
        <f>IF('Sundry Creditor'!I177="","",IF('Sundry Creditor'!J177="C",'Sundry Creditor'!I177,""))</f>
        <v/>
      </c>
      <c r="H171" s="62" t="str">
        <f t="shared" si="9"/>
        <v/>
      </c>
      <c r="I171" s="62" t="str">
        <f t="shared" si="10"/>
        <v/>
      </c>
      <c r="J171" s="62"/>
      <c r="K171" s="48" t="str">
        <f>IF('Sundry Creditor'!K177="", "",CONCATENATE('Sundry Creditor'!K177," ",'Sundry Creditor'!O177))</f>
        <v/>
      </c>
    </row>
    <row r="172" spans="1:11" x14ac:dyDescent="0.2">
      <c r="A172" s="63" t="str">
        <f>IF('Sundry Creditor'!G178="","",'Sundry Creditor'!G178)</f>
        <v/>
      </c>
      <c r="B172" s="63" t="str">
        <f>IF('Sundry Creditor'!C178="","",IF('Sundry Creditor'!G178&lt;70000,'Sundry Creditor'!C178,""))</f>
        <v/>
      </c>
      <c r="C172" s="62" t="str">
        <f>IF('Sundry Creditor'!C178="","",IF('Sundry Creditor'!G178&gt;69999,'Sundry Creditor'!C178,""))</f>
        <v/>
      </c>
      <c r="D172" s="62" t="str">
        <f>IF('Sundry Creditor'!D178="","",'Sundry Creditor'!D178)</f>
        <v/>
      </c>
      <c r="E172" s="62" t="str">
        <f>IF('Sundry Creditor'!F178="","",'Sundry Creditor'!F178)</f>
        <v/>
      </c>
      <c r="F172" s="130" t="str">
        <f>IF('Sundry Creditor'!I178="","",IF('Sundry Creditor'!J178="D",'Sundry Creditor'!I178,""))</f>
        <v/>
      </c>
      <c r="G172" s="130" t="str">
        <f>IF('Sundry Creditor'!I178="","",IF('Sundry Creditor'!J178="C",'Sundry Creditor'!I178,""))</f>
        <v/>
      </c>
      <c r="H172" s="62" t="str">
        <f t="shared" si="9"/>
        <v/>
      </c>
      <c r="I172" s="62" t="str">
        <f t="shared" si="10"/>
        <v/>
      </c>
      <c r="J172" s="62"/>
      <c r="K172" s="48" t="str">
        <f>IF('Sundry Creditor'!K178="", "",CONCATENATE('Sundry Creditor'!K178," ",'Sundry Creditor'!O178))</f>
        <v/>
      </c>
    </row>
    <row r="173" spans="1:11" x14ac:dyDescent="0.2">
      <c r="A173" s="63" t="str">
        <f>IF('Sundry Creditor'!G179="","",'Sundry Creditor'!G179)</f>
        <v/>
      </c>
      <c r="B173" s="63" t="str">
        <f>IF('Sundry Creditor'!C179="","",IF('Sundry Creditor'!G179&lt;70000,'Sundry Creditor'!C179,""))</f>
        <v/>
      </c>
      <c r="C173" s="62" t="str">
        <f>IF('Sundry Creditor'!C179="","",IF('Sundry Creditor'!G179&gt;69999,'Sundry Creditor'!C179,""))</f>
        <v/>
      </c>
      <c r="D173" s="62" t="str">
        <f>IF('Sundry Creditor'!D179="","",'Sundry Creditor'!D179)</f>
        <v/>
      </c>
      <c r="E173" s="62" t="str">
        <f>IF('Sundry Creditor'!F179="","",'Sundry Creditor'!F179)</f>
        <v/>
      </c>
      <c r="F173" s="130" t="str">
        <f>IF('Sundry Creditor'!I179="","",IF('Sundry Creditor'!J179="D",'Sundry Creditor'!I179,""))</f>
        <v/>
      </c>
      <c r="G173" s="130" t="str">
        <f>IF('Sundry Creditor'!I179="","",IF('Sundry Creditor'!J179="C",'Sundry Creditor'!I179,""))</f>
        <v/>
      </c>
      <c r="H173" s="62" t="str">
        <f t="shared" si="9"/>
        <v/>
      </c>
      <c r="I173" s="62" t="str">
        <f t="shared" si="10"/>
        <v/>
      </c>
      <c r="J173" s="62"/>
      <c r="K173" s="48" t="str">
        <f>IF('Sundry Creditor'!K179="", "",CONCATENATE('Sundry Creditor'!K179," ",'Sundry Creditor'!O179))</f>
        <v/>
      </c>
    </row>
    <row r="174" spans="1:11" x14ac:dyDescent="0.2">
      <c r="A174" s="63" t="str">
        <f>IF('Sundry Creditor'!G180="","",'Sundry Creditor'!G180)</f>
        <v/>
      </c>
      <c r="B174" s="63" t="str">
        <f>IF('Sundry Creditor'!C180="","",IF('Sundry Creditor'!G180&lt;70000,'Sundry Creditor'!C180,""))</f>
        <v/>
      </c>
      <c r="C174" s="62" t="str">
        <f>IF('Sundry Creditor'!C180="","",IF('Sundry Creditor'!G180&gt;69999,'Sundry Creditor'!C180,""))</f>
        <v/>
      </c>
      <c r="D174" s="62" t="str">
        <f>IF('Sundry Creditor'!D180="","",'Sundry Creditor'!D180)</f>
        <v/>
      </c>
      <c r="E174" s="62" t="str">
        <f>IF('Sundry Creditor'!F180="","",'Sundry Creditor'!F180)</f>
        <v/>
      </c>
      <c r="F174" s="130" t="str">
        <f>IF('Sundry Creditor'!I180="","",IF('Sundry Creditor'!J180="D",'Sundry Creditor'!I180,""))</f>
        <v/>
      </c>
      <c r="G174" s="130" t="str">
        <f>IF('Sundry Creditor'!I180="","",IF('Sundry Creditor'!J180="C",'Sundry Creditor'!I180,""))</f>
        <v/>
      </c>
      <c r="H174" s="62" t="str">
        <f t="shared" si="9"/>
        <v/>
      </c>
      <c r="I174" s="62" t="str">
        <f t="shared" si="10"/>
        <v/>
      </c>
      <c r="J174" s="62"/>
      <c r="K174" s="48" t="str">
        <f>IF('Sundry Creditor'!K180="", "",CONCATENATE('Sundry Creditor'!K180," ",'Sundry Creditor'!O180))</f>
        <v/>
      </c>
    </row>
    <row r="175" spans="1:11" x14ac:dyDescent="0.2">
      <c r="A175" s="63" t="str">
        <f>IF('Sundry Creditor'!G181="","",'Sundry Creditor'!G181)</f>
        <v/>
      </c>
      <c r="B175" s="63" t="str">
        <f>IF('Sundry Creditor'!C181="","",IF('Sundry Creditor'!G181&lt;70000,'Sundry Creditor'!C181,""))</f>
        <v/>
      </c>
      <c r="C175" s="62" t="str">
        <f>IF('Sundry Creditor'!C181="","",IF('Sundry Creditor'!G181&gt;69999,'Sundry Creditor'!C181,""))</f>
        <v/>
      </c>
      <c r="D175" s="62" t="str">
        <f>IF('Sundry Creditor'!D181="","",'Sundry Creditor'!D181)</f>
        <v/>
      </c>
      <c r="E175" s="62" t="str">
        <f>IF('Sundry Creditor'!F181="","",'Sundry Creditor'!F181)</f>
        <v/>
      </c>
      <c r="F175" s="130" t="str">
        <f>IF('Sundry Creditor'!I181="","",IF('Sundry Creditor'!J181="D",'Sundry Creditor'!I181,""))</f>
        <v/>
      </c>
      <c r="G175" s="130" t="str">
        <f>IF('Sundry Creditor'!I181="","",IF('Sundry Creditor'!J181="C",'Sundry Creditor'!I181,""))</f>
        <v/>
      </c>
      <c r="H175" s="62" t="str">
        <f t="shared" si="9"/>
        <v/>
      </c>
      <c r="I175" s="62" t="str">
        <f t="shared" si="10"/>
        <v/>
      </c>
      <c r="J175" s="62"/>
      <c r="K175" s="48" t="str">
        <f>IF('Sundry Creditor'!K181="", "",CONCATENATE('Sundry Creditor'!K181," ",'Sundry Creditor'!O181))</f>
        <v/>
      </c>
    </row>
    <row r="176" spans="1:11" x14ac:dyDescent="0.2">
      <c r="A176" s="63" t="str">
        <f>IF('Sundry Creditor'!G182="","",'Sundry Creditor'!G182)</f>
        <v/>
      </c>
      <c r="B176" s="63" t="str">
        <f>IF('Sundry Creditor'!C182="","",IF('Sundry Creditor'!G182&lt;70000,'Sundry Creditor'!C182,""))</f>
        <v/>
      </c>
      <c r="C176" s="62" t="str">
        <f>IF('Sundry Creditor'!C182="","",IF('Sundry Creditor'!G182&gt;69999,'Sundry Creditor'!C182,""))</f>
        <v/>
      </c>
      <c r="D176" s="62" t="str">
        <f>IF('Sundry Creditor'!D182="","",'Sundry Creditor'!D182)</f>
        <v/>
      </c>
      <c r="E176" s="62" t="str">
        <f>IF('Sundry Creditor'!F182="","",'Sundry Creditor'!F182)</f>
        <v/>
      </c>
      <c r="F176" s="130" t="str">
        <f>IF('Sundry Creditor'!I182="","",IF('Sundry Creditor'!J182="D",'Sundry Creditor'!I182,""))</f>
        <v/>
      </c>
      <c r="G176" s="130" t="str">
        <f>IF('Sundry Creditor'!I182="","",IF('Sundry Creditor'!J182="C",'Sundry Creditor'!I182,""))</f>
        <v/>
      </c>
      <c r="H176" s="62" t="str">
        <f t="shared" si="9"/>
        <v/>
      </c>
      <c r="I176" s="62" t="str">
        <f t="shared" si="10"/>
        <v/>
      </c>
      <c r="J176" s="62"/>
      <c r="K176" s="48" t="str">
        <f>IF('Sundry Creditor'!K182="", "",CONCATENATE('Sundry Creditor'!K182," ",'Sundry Creditor'!O182))</f>
        <v/>
      </c>
    </row>
    <row r="177" spans="1:11" x14ac:dyDescent="0.2">
      <c r="A177" s="63" t="str">
        <f>IF('Sundry Creditor'!G183="","",'Sundry Creditor'!G183)</f>
        <v/>
      </c>
      <c r="B177" s="63" t="str">
        <f>IF('Sundry Creditor'!C183="","",IF('Sundry Creditor'!G183&lt;70000,'Sundry Creditor'!C183,""))</f>
        <v/>
      </c>
      <c r="C177" s="62" t="str">
        <f>IF('Sundry Creditor'!C183="","",IF('Sundry Creditor'!G183&gt;69999,'Sundry Creditor'!C183,""))</f>
        <v/>
      </c>
      <c r="D177" s="62" t="str">
        <f>IF('Sundry Creditor'!D183="","",'Sundry Creditor'!D183)</f>
        <v/>
      </c>
      <c r="E177" s="62" t="str">
        <f>IF('Sundry Creditor'!F183="","",'Sundry Creditor'!F183)</f>
        <v/>
      </c>
      <c r="F177" s="130" t="str">
        <f>IF('Sundry Creditor'!I183="","",IF('Sundry Creditor'!J183="D",'Sundry Creditor'!I183,""))</f>
        <v/>
      </c>
      <c r="G177" s="130" t="str">
        <f>IF('Sundry Creditor'!I183="","",IF('Sundry Creditor'!J183="C",'Sundry Creditor'!I183,""))</f>
        <v/>
      </c>
      <c r="H177" s="62" t="str">
        <f t="shared" si="9"/>
        <v/>
      </c>
      <c r="I177" s="62" t="str">
        <f t="shared" si="10"/>
        <v/>
      </c>
      <c r="J177" s="62"/>
      <c r="K177" s="48" t="str">
        <f>IF('Sundry Creditor'!K183="", "",CONCATENATE('Sundry Creditor'!K183," ",'Sundry Creditor'!O183))</f>
        <v/>
      </c>
    </row>
    <row r="178" spans="1:11" x14ac:dyDescent="0.2">
      <c r="A178" s="63" t="str">
        <f>IF('Sundry Creditor'!G184="","",'Sundry Creditor'!G184)</f>
        <v/>
      </c>
      <c r="B178" s="63" t="str">
        <f>IF('Sundry Creditor'!C184="","",IF('Sundry Creditor'!G184&lt;70000,'Sundry Creditor'!C184,""))</f>
        <v/>
      </c>
      <c r="C178" s="62" t="str">
        <f>IF('Sundry Creditor'!C184="","",IF('Sundry Creditor'!G184&gt;69999,'Sundry Creditor'!C184,""))</f>
        <v/>
      </c>
      <c r="D178" s="62" t="str">
        <f>IF('Sundry Creditor'!D184="","",'Sundry Creditor'!D184)</f>
        <v/>
      </c>
      <c r="E178" s="62" t="str">
        <f>IF('Sundry Creditor'!F184="","",'Sundry Creditor'!F184)</f>
        <v/>
      </c>
      <c r="F178" s="130" t="str">
        <f>IF('Sundry Creditor'!I184="","",IF('Sundry Creditor'!J184="D",'Sundry Creditor'!I184,""))</f>
        <v/>
      </c>
      <c r="G178" s="130" t="str">
        <f>IF('Sundry Creditor'!I184="","",IF('Sundry Creditor'!J184="C",'Sundry Creditor'!I184,""))</f>
        <v/>
      </c>
      <c r="H178" s="62" t="str">
        <f t="shared" si="9"/>
        <v/>
      </c>
      <c r="I178" s="62" t="str">
        <f t="shared" si="10"/>
        <v/>
      </c>
      <c r="J178" s="62"/>
      <c r="K178" s="48" t="str">
        <f>IF('Sundry Creditor'!K184="", "",CONCATENATE('Sundry Creditor'!K184," ",'Sundry Creditor'!O184))</f>
        <v/>
      </c>
    </row>
    <row r="179" spans="1:11" x14ac:dyDescent="0.2">
      <c r="A179" s="63" t="str">
        <f>IF('Sundry Creditor'!G185="","",'Sundry Creditor'!G185)</f>
        <v/>
      </c>
      <c r="B179" s="63" t="str">
        <f>IF('Sundry Creditor'!C185="","",IF('Sundry Creditor'!G185&lt;70000,'Sundry Creditor'!C185,""))</f>
        <v/>
      </c>
      <c r="C179" s="62" t="str">
        <f>IF('Sundry Creditor'!C185="","",IF('Sundry Creditor'!G185&gt;69999,'Sundry Creditor'!C185,""))</f>
        <v/>
      </c>
      <c r="D179" s="62" t="str">
        <f>IF('Sundry Creditor'!D185="","",'Sundry Creditor'!D185)</f>
        <v/>
      </c>
      <c r="E179" s="62" t="str">
        <f>IF('Sundry Creditor'!F185="","",'Sundry Creditor'!F185)</f>
        <v/>
      </c>
      <c r="F179" s="130" t="str">
        <f>IF('Sundry Creditor'!I185="","",IF('Sundry Creditor'!J185="D",'Sundry Creditor'!I185,""))</f>
        <v/>
      </c>
      <c r="G179" s="130" t="str">
        <f>IF('Sundry Creditor'!I185="","",IF('Sundry Creditor'!J185="C",'Sundry Creditor'!I185,""))</f>
        <v/>
      </c>
      <c r="H179" s="62" t="str">
        <f t="shared" si="9"/>
        <v/>
      </c>
      <c r="I179" s="62" t="str">
        <f t="shared" si="10"/>
        <v/>
      </c>
      <c r="J179" s="62"/>
      <c r="K179" s="48" t="str">
        <f>IF('Sundry Creditor'!K185="", "",CONCATENATE('Sundry Creditor'!K185," ",'Sundry Creditor'!O185))</f>
        <v/>
      </c>
    </row>
    <row r="180" spans="1:11" x14ac:dyDescent="0.2">
      <c r="A180" s="63" t="str">
        <f>IF('Sundry Creditor'!G186="","",'Sundry Creditor'!G186)</f>
        <v/>
      </c>
      <c r="B180" s="63" t="str">
        <f>IF('Sundry Creditor'!C186="","",IF('Sundry Creditor'!G186&lt;70000,'Sundry Creditor'!C186,""))</f>
        <v/>
      </c>
      <c r="C180" s="62" t="str">
        <f>IF('Sundry Creditor'!C186="","",IF('Sundry Creditor'!G186&gt;69999,'Sundry Creditor'!C186,""))</f>
        <v/>
      </c>
      <c r="D180" s="62" t="str">
        <f>IF('Sundry Creditor'!D186="","",'Sundry Creditor'!D186)</f>
        <v/>
      </c>
      <c r="E180" s="62" t="str">
        <f>IF('Sundry Creditor'!F186="","",'Sundry Creditor'!F186)</f>
        <v/>
      </c>
      <c r="F180" s="130" t="str">
        <f>IF('Sundry Creditor'!I186="","",IF('Sundry Creditor'!J186="D",'Sundry Creditor'!I186,""))</f>
        <v/>
      </c>
      <c r="G180" s="130" t="str">
        <f>IF('Sundry Creditor'!I186="","",IF('Sundry Creditor'!J186="C",'Sundry Creditor'!I186,""))</f>
        <v/>
      </c>
      <c r="H180" s="62" t="str">
        <f t="shared" si="9"/>
        <v/>
      </c>
      <c r="I180" s="62" t="str">
        <f t="shared" si="10"/>
        <v/>
      </c>
      <c r="J180" s="62"/>
      <c r="K180" s="48" t="str">
        <f>IF('Sundry Creditor'!K186="", "",CONCATENATE('Sundry Creditor'!K186," ",'Sundry Creditor'!O186))</f>
        <v/>
      </c>
    </row>
    <row r="181" spans="1:11" x14ac:dyDescent="0.2">
      <c r="A181" s="63" t="str">
        <f>IF('Sundry Creditor'!G187="","",'Sundry Creditor'!G187)</f>
        <v/>
      </c>
      <c r="B181" s="63" t="str">
        <f>IF('Sundry Creditor'!C187="","",IF('Sundry Creditor'!G187&lt;70000,'Sundry Creditor'!C187,""))</f>
        <v/>
      </c>
      <c r="C181" s="62" t="str">
        <f>IF('Sundry Creditor'!C187="","",IF('Sundry Creditor'!G187&gt;69999,'Sundry Creditor'!C187,""))</f>
        <v/>
      </c>
      <c r="D181" s="62" t="str">
        <f>IF('Sundry Creditor'!D187="","",'Sundry Creditor'!D187)</f>
        <v/>
      </c>
      <c r="E181" s="62" t="str">
        <f>IF('Sundry Creditor'!F187="","",'Sundry Creditor'!F187)</f>
        <v/>
      </c>
      <c r="F181" s="130" t="str">
        <f>IF('Sundry Creditor'!I187="","",IF('Sundry Creditor'!J187="D",'Sundry Creditor'!I187,""))</f>
        <v/>
      </c>
      <c r="G181" s="130" t="str">
        <f>IF('Sundry Creditor'!I187="","",IF('Sundry Creditor'!J187="C",'Sundry Creditor'!I187,""))</f>
        <v/>
      </c>
      <c r="H181" s="62" t="str">
        <f t="shared" si="9"/>
        <v/>
      </c>
      <c r="I181" s="62" t="str">
        <f t="shared" si="10"/>
        <v/>
      </c>
      <c r="J181" s="62"/>
      <c r="K181" s="48" t="str">
        <f>IF('Sundry Creditor'!K187="", "",CONCATENATE('Sundry Creditor'!K187," ",'Sundry Creditor'!O187))</f>
        <v/>
      </c>
    </row>
    <row r="182" spans="1:11" x14ac:dyDescent="0.2">
      <c r="A182" s="63" t="str">
        <f>IF('Sundry Creditor'!G188="","",'Sundry Creditor'!G188)</f>
        <v/>
      </c>
      <c r="B182" s="63" t="str">
        <f>IF('Sundry Creditor'!C188="","",IF('Sundry Creditor'!G188&lt;70000,'Sundry Creditor'!C188,""))</f>
        <v/>
      </c>
      <c r="C182" s="62" t="str">
        <f>IF('Sundry Creditor'!C188="","",IF('Sundry Creditor'!G188&gt;69999,'Sundry Creditor'!C188,""))</f>
        <v/>
      </c>
      <c r="D182" s="62" t="str">
        <f>IF('Sundry Creditor'!D188="","",'Sundry Creditor'!D188)</f>
        <v/>
      </c>
      <c r="E182" s="62" t="str">
        <f>IF('Sundry Creditor'!F188="","",'Sundry Creditor'!F188)</f>
        <v/>
      </c>
      <c r="F182" s="130" t="str">
        <f>IF('Sundry Creditor'!I188="","",IF('Sundry Creditor'!J188="D",'Sundry Creditor'!I188,""))</f>
        <v/>
      </c>
      <c r="G182" s="130" t="str">
        <f>IF('Sundry Creditor'!I188="","",IF('Sundry Creditor'!J188="C",'Sundry Creditor'!I188,""))</f>
        <v/>
      </c>
      <c r="H182" s="62" t="str">
        <f t="shared" si="9"/>
        <v/>
      </c>
      <c r="I182" s="62" t="str">
        <f t="shared" si="10"/>
        <v/>
      </c>
      <c r="J182" s="62"/>
      <c r="K182" s="48" t="str">
        <f>IF('Sundry Creditor'!K188="", "",CONCATENATE('Sundry Creditor'!K188," ",'Sundry Creditor'!O188))</f>
        <v/>
      </c>
    </row>
    <row r="183" spans="1:11" x14ac:dyDescent="0.2">
      <c r="A183" s="63" t="str">
        <f>IF('Sundry Creditor'!G189="","",'Sundry Creditor'!G189)</f>
        <v/>
      </c>
      <c r="B183" s="63" t="str">
        <f>IF('Sundry Creditor'!C189="","",IF('Sundry Creditor'!G189&lt;70000,'Sundry Creditor'!C189,""))</f>
        <v/>
      </c>
      <c r="C183" s="62" t="str">
        <f>IF('Sundry Creditor'!C189="","",IF('Sundry Creditor'!G189&gt;69999,'Sundry Creditor'!C189,""))</f>
        <v/>
      </c>
      <c r="D183" s="62" t="str">
        <f>IF('Sundry Creditor'!D189="","",'Sundry Creditor'!D189)</f>
        <v/>
      </c>
      <c r="E183" s="62" t="str">
        <f>IF('Sundry Creditor'!F189="","",'Sundry Creditor'!F189)</f>
        <v/>
      </c>
      <c r="F183" s="130" t="str">
        <f>IF('Sundry Creditor'!I189="","",IF('Sundry Creditor'!J189="D",'Sundry Creditor'!I189,""))</f>
        <v/>
      </c>
      <c r="G183" s="130" t="str">
        <f>IF('Sundry Creditor'!I189="","",IF('Sundry Creditor'!J189="C",'Sundry Creditor'!I189,""))</f>
        <v/>
      </c>
      <c r="H183" s="62" t="str">
        <f t="shared" si="9"/>
        <v/>
      </c>
      <c r="I183" s="62" t="str">
        <f t="shared" si="10"/>
        <v/>
      </c>
      <c r="J183" s="62"/>
      <c r="K183" s="48" t="str">
        <f>IF('Sundry Creditor'!K189="", "",CONCATENATE('Sundry Creditor'!K189," ",'Sundry Creditor'!O189))</f>
        <v/>
      </c>
    </row>
    <row r="184" spans="1:11" x14ac:dyDescent="0.2">
      <c r="A184" s="63" t="str">
        <f>IF('Sundry Creditor'!G190="","",'Sundry Creditor'!G190)</f>
        <v/>
      </c>
      <c r="B184" s="63" t="str">
        <f>IF('Sundry Creditor'!C190="","",IF('Sundry Creditor'!G190&lt;70000,'Sundry Creditor'!C190,""))</f>
        <v/>
      </c>
      <c r="C184" s="62" t="str">
        <f>IF('Sundry Creditor'!C190="","",IF('Sundry Creditor'!G190&gt;69999,'Sundry Creditor'!C190,""))</f>
        <v/>
      </c>
      <c r="D184" s="62" t="str">
        <f>IF('Sundry Creditor'!D190="","",'Sundry Creditor'!D190)</f>
        <v/>
      </c>
      <c r="E184" s="62" t="str">
        <f>IF('Sundry Creditor'!F190="","",'Sundry Creditor'!F190)</f>
        <v/>
      </c>
      <c r="F184" s="130" t="str">
        <f>IF('Sundry Creditor'!I190="","",IF('Sundry Creditor'!J190="D",'Sundry Creditor'!I190,""))</f>
        <v/>
      </c>
      <c r="G184" s="130" t="str">
        <f>IF('Sundry Creditor'!I190="","",IF('Sundry Creditor'!J190="C",'Sundry Creditor'!I190,""))</f>
        <v/>
      </c>
      <c r="H184" s="62" t="str">
        <f t="shared" si="9"/>
        <v/>
      </c>
      <c r="I184" s="62" t="str">
        <f t="shared" si="10"/>
        <v/>
      </c>
      <c r="J184" s="62"/>
      <c r="K184" s="48" t="str">
        <f>IF('Sundry Creditor'!K190="", "",CONCATENATE('Sundry Creditor'!K190," ",'Sundry Creditor'!O190))</f>
        <v/>
      </c>
    </row>
    <row r="185" spans="1:11" x14ac:dyDescent="0.2">
      <c r="A185" s="63" t="str">
        <f>IF('Sundry Creditor'!G191="","",'Sundry Creditor'!G191)</f>
        <v/>
      </c>
      <c r="B185" s="63" t="str">
        <f>IF('Sundry Creditor'!C191="","",IF('Sundry Creditor'!G191&lt;70000,'Sundry Creditor'!C191,""))</f>
        <v/>
      </c>
      <c r="C185" s="62" t="str">
        <f>IF('Sundry Creditor'!C191="","",IF('Sundry Creditor'!G191&gt;69999,'Sundry Creditor'!C191,""))</f>
        <v/>
      </c>
      <c r="D185" s="62" t="str">
        <f>IF('Sundry Creditor'!D191="","",'Sundry Creditor'!D191)</f>
        <v/>
      </c>
      <c r="E185" s="62" t="str">
        <f>IF('Sundry Creditor'!F191="","",'Sundry Creditor'!F191)</f>
        <v/>
      </c>
      <c r="F185" s="130" t="str">
        <f>IF('Sundry Creditor'!I191="","",IF('Sundry Creditor'!J191="D",'Sundry Creditor'!I191,""))</f>
        <v/>
      </c>
      <c r="G185" s="130" t="str">
        <f>IF('Sundry Creditor'!I191="","",IF('Sundry Creditor'!J191="C",'Sundry Creditor'!I191,""))</f>
        <v/>
      </c>
      <c r="H185" s="62" t="str">
        <f t="shared" si="9"/>
        <v/>
      </c>
      <c r="I185" s="62" t="str">
        <f t="shared" si="10"/>
        <v/>
      </c>
      <c r="J185" s="62"/>
      <c r="K185" s="48" t="str">
        <f>IF('Sundry Creditor'!K191="", "",CONCATENATE('Sundry Creditor'!K191," ",'Sundry Creditor'!O191))</f>
        <v/>
      </c>
    </row>
    <row r="186" spans="1:11" x14ac:dyDescent="0.2">
      <c r="A186" s="63" t="str">
        <f>IF('Sundry Creditor'!G192="","",'Sundry Creditor'!G192)</f>
        <v/>
      </c>
      <c r="B186" s="63" t="str">
        <f>IF('Sundry Creditor'!C192="","",IF('Sundry Creditor'!G192&lt;70000,'Sundry Creditor'!C192,""))</f>
        <v/>
      </c>
      <c r="C186" s="62" t="str">
        <f>IF('Sundry Creditor'!C192="","",IF('Sundry Creditor'!G192&gt;69999,'Sundry Creditor'!C192,""))</f>
        <v/>
      </c>
      <c r="D186" s="62" t="str">
        <f>IF('Sundry Creditor'!D192="","",'Sundry Creditor'!D192)</f>
        <v/>
      </c>
      <c r="E186" s="62" t="str">
        <f>IF('Sundry Creditor'!F192="","",'Sundry Creditor'!F192)</f>
        <v/>
      </c>
      <c r="F186" s="130" t="str">
        <f>IF('Sundry Creditor'!I192="","",IF('Sundry Creditor'!J192="D",'Sundry Creditor'!I192,""))</f>
        <v/>
      </c>
      <c r="G186" s="130" t="str">
        <f>IF('Sundry Creditor'!I192="","",IF('Sundry Creditor'!J192="C",'Sundry Creditor'!I192,""))</f>
        <v/>
      </c>
      <c r="H186" s="62" t="str">
        <f t="shared" si="9"/>
        <v/>
      </c>
      <c r="I186" s="62" t="str">
        <f t="shared" si="10"/>
        <v/>
      </c>
      <c r="J186" s="62"/>
      <c r="K186" s="48" t="str">
        <f>IF('Sundry Creditor'!K192="", "",CONCATENATE('Sundry Creditor'!K192," ",'Sundry Creditor'!O192))</f>
        <v/>
      </c>
    </row>
    <row r="187" spans="1:11" x14ac:dyDescent="0.2">
      <c r="A187" s="63" t="str">
        <f>IF('Sundry Creditor'!G193="","",'Sundry Creditor'!G193)</f>
        <v/>
      </c>
      <c r="B187" s="63" t="str">
        <f>IF('Sundry Creditor'!C193="","",IF('Sundry Creditor'!G193&lt;70000,'Sundry Creditor'!C193,""))</f>
        <v/>
      </c>
      <c r="C187" s="62" t="str">
        <f>IF('Sundry Creditor'!C193="","",IF('Sundry Creditor'!G193&gt;69999,'Sundry Creditor'!C193,""))</f>
        <v/>
      </c>
      <c r="D187" s="62" t="str">
        <f>IF('Sundry Creditor'!D193="","",'Sundry Creditor'!D193)</f>
        <v/>
      </c>
      <c r="E187" s="62" t="str">
        <f>IF('Sundry Creditor'!F193="","",'Sundry Creditor'!F193)</f>
        <v/>
      </c>
      <c r="F187" s="130" t="str">
        <f>IF('Sundry Creditor'!I193="","",IF('Sundry Creditor'!J193="D",'Sundry Creditor'!I193,""))</f>
        <v/>
      </c>
      <c r="G187" s="130" t="str">
        <f>IF('Sundry Creditor'!I193="","",IF('Sundry Creditor'!J193="C",'Sundry Creditor'!I193,""))</f>
        <v/>
      </c>
      <c r="H187" s="62" t="str">
        <f t="shared" si="9"/>
        <v/>
      </c>
      <c r="I187" s="62" t="str">
        <f t="shared" si="10"/>
        <v/>
      </c>
      <c r="J187" s="62"/>
      <c r="K187" s="48" t="str">
        <f>IF('Sundry Creditor'!K193="", "",CONCATENATE('Sundry Creditor'!K193," ",'Sundry Creditor'!O193))</f>
        <v/>
      </c>
    </row>
    <row r="188" spans="1:11" x14ac:dyDescent="0.2">
      <c r="A188" s="63" t="str">
        <f>IF('Sundry Creditor'!G194="","",'Sundry Creditor'!G194)</f>
        <v/>
      </c>
      <c r="B188" s="63" t="str">
        <f>IF('Sundry Creditor'!C194="","",IF('Sundry Creditor'!G194&lt;70000,'Sundry Creditor'!C194,""))</f>
        <v/>
      </c>
      <c r="C188" s="62" t="str">
        <f>IF('Sundry Creditor'!C194="","",IF('Sundry Creditor'!G194&gt;69999,'Sundry Creditor'!C194,""))</f>
        <v/>
      </c>
      <c r="D188" s="62" t="str">
        <f>IF('Sundry Creditor'!D194="","",'Sundry Creditor'!D194)</f>
        <v/>
      </c>
      <c r="E188" s="62" t="str">
        <f>IF('Sundry Creditor'!F194="","",'Sundry Creditor'!F194)</f>
        <v/>
      </c>
      <c r="F188" s="130" t="str">
        <f>IF('Sundry Creditor'!I194="","",IF('Sundry Creditor'!J194="D",'Sundry Creditor'!I194,""))</f>
        <v/>
      </c>
      <c r="G188" s="130" t="str">
        <f>IF('Sundry Creditor'!I194="","",IF('Sundry Creditor'!J194="C",'Sundry Creditor'!I194,""))</f>
        <v/>
      </c>
      <c r="H188" s="62" t="str">
        <f t="shared" si="9"/>
        <v/>
      </c>
      <c r="I188" s="62" t="str">
        <f t="shared" si="10"/>
        <v/>
      </c>
      <c r="J188" s="62"/>
      <c r="K188" s="48" t="str">
        <f>IF('Sundry Creditor'!K194="", "",CONCATENATE('Sundry Creditor'!K194," ",'Sundry Creditor'!O194))</f>
        <v/>
      </c>
    </row>
    <row r="189" spans="1:11" x14ac:dyDescent="0.2">
      <c r="A189" s="63" t="str">
        <f>IF('Sundry Creditor'!G195="","",'Sundry Creditor'!G195)</f>
        <v/>
      </c>
      <c r="B189" s="63" t="str">
        <f>IF('Sundry Creditor'!C195="","",IF('Sundry Creditor'!G195&lt;70000,'Sundry Creditor'!C195,""))</f>
        <v/>
      </c>
      <c r="C189" s="62" t="str">
        <f>IF('Sundry Creditor'!C195="","",IF('Sundry Creditor'!G195&gt;69999,'Sundry Creditor'!C195,""))</f>
        <v/>
      </c>
      <c r="D189" s="62" t="str">
        <f>IF('Sundry Creditor'!D195="","",'Sundry Creditor'!D195)</f>
        <v/>
      </c>
      <c r="E189" s="62" t="str">
        <f>IF('Sundry Creditor'!F195="","",'Sundry Creditor'!F195)</f>
        <v/>
      </c>
      <c r="F189" s="130" t="str">
        <f>IF('Sundry Creditor'!I195="","",IF('Sundry Creditor'!J195="D",'Sundry Creditor'!I195,""))</f>
        <v/>
      </c>
      <c r="G189" s="130" t="str">
        <f>IF('Sundry Creditor'!I195="","",IF('Sundry Creditor'!J195="C",'Sundry Creditor'!I195,""))</f>
        <v/>
      </c>
      <c r="H189" s="62" t="str">
        <f t="shared" si="9"/>
        <v/>
      </c>
      <c r="I189" s="62" t="str">
        <f t="shared" si="10"/>
        <v/>
      </c>
      <c r="J189" s="62"/>
      <c r="K189" s="48" t="str">
        <f>IF('Sundry Creditor'!K195="", "",CONCATENATE('Sundry Creditor'!K195," ",'Sundry Creditor'!O195))</f>
        <v/>
      </c>
    </row>
    <row r="190" spans="1:11" x14ac:dyDescent="0.2">
      <c r="A190" s="63" t="str">
        <f>IF('Sundry Creditor'!G196="","",'Sundry Creditor'!G196)</f>
        <v/>
      </c>
      <c r="B190" s="63" t="str">
        <f>IF('Sundry Creditor'!C196="","",IF('Sundry Creditor'!G196&lt;70000,'Sundry Creditor'!C196,""))</f>
        <v/>
      </c>
      <c r="C190" s="62" t="str">
        <f>IF('Sundry Creditor'!C196="","",IF('Sundry Creditor'!G196&gt;69999,'Sundry Creditor'!C196,""))</f>
        <v/>
      </c>
      <c r="D190" s="62" t="str">
        <f>IF('Sundry Creditor'!D196="","",'Sundry Creditor'!D196)</f>
        <v/>
      </c>
      <c r="E190" s="62" t="str">
        <f>IF('Sundry Creditor'!F196="","",'Sundry Creditor'!F196)</f>
        <v/>
      </c>
      <c r="F190" s="130" t="str">
        <f>IF('Sundry Creditor'!I196="","",IF('Sundry Creditor'!J196="D",'Sundry Creditor'!I196,""))</f>
        <v/>
      </c>
      <c r="G190" s="130" t="str">
        <f>IF('Sundry Creditor'!I196="","",IF('Sundry Creditor'!J196="C",'Sundry Creditor'!I196,""))</f>
        <v/>
      </c>
      <c r="H190" s="62" t="str">
        <f t="shared" si="9"/>
        <v/>
      </c>
      <c r="I190" s="62" t="str">
        <f t="shared" si="10"/>
        <v/>
      </c>
      <c r="J190" s="62"/>
      <c r="K190" s="48" t="str">
        <f>IF('Sundry Creditor'!K196="", "",CONCATENATE('Sundry Creditor'!K196," ",'Sundry Creditor'!O196))</f>
        <v/>
      </c>
    </row>
    <row r="191" spans="1:11" x14ac:dyDescent="0.2">
      <c r="A191" s="63" t="str">
        <f>IF('Sundry Creditor'!G197="","",'Sundry Creditor'!G197)</f>
        <v/>
      </c>
      <c r="B191" s="63" t="str">
        <f>IF('Sundry Creditor'!C197="","",IF('Sundry Creditor'!G197&lt;70000,'Sundry Creditor'!C197,""))</f>
        <v/>
      </c>
      <c r="C191" s="62" t="str">
        <f>IF('Sundry Creditor'!C197="","",IF('Sundry Creditor'!G197&gt;69999,'Sundry Creditor'!C197,""))</f>
        <v/>
      </c>
      <c r="D191" s="62" t="str">
        <f>IF('Sundry Creditor'!D197="","",'Sundry Creditor'!D197)</f>
        <v/>
      </c>
      <c r="E191" s="62" t="str">
        <f>IF('Sundry Creditor'!F197="","",'Sundry Creditor'!F197)</f>
        <v/>
      </c>
      <c r="F191" s="130" t="str">
        <f>IF('Sundry Creditor'!I197="","",IF('Sundry Creditor'!J197="D",'Sundry Creditor'!I197,""))</f>
        <v/>
      </c>
      <c r="G191" s="130" t="str">
        <f>IF('Sundry Creditor'!I197="","",IF('Sundry Creditor'!J197="C",'Sundry Creditor'!I197,""))</f>
        <v/>
      </c>
      <c r="H191" s="62" t="str">
        <f t="shared" si="9"/>
        <v/>
      </c>
      <c r="I191" s="62" t="str">
        <f t="shared" si="10"/>
        <v/>
      </c>
      <c r="J191" s="62"/>
      <c r="K191" s="48" t="str">
        <f>IF('Sundry Creditor'!K197="", "",CONCATENATE('Sundry Creditor'!K197," ",'Sundry Creditor'!O197))</f>
        <v/>
      </c>
    </row>
    <row r="192" spans="1:11" x14ac:dyDescent="0.2">
      <c r="A192" s="63" t="str">
        <f>IF('Sundry Creditor'!G198="","",'Sundry Creditor'!G198)</f>
        <v/>
      </c>
      <c r="B192" s="63" t="str">
        <f>IF('Sundry Creditor'!C198="","",IF('Sundry Creditor'!G198&lt;70000,'Sundry Creditor'!C198,""))</f>
        <v/>
      </c>
      <c r="C192" s="62" t="str">
        <f>IF('Sundry Creditor'!C198="","",IF('Sundry Creditor'!G198&gt;69999,'Sundry Creditor'!C198,""))</f>
        <v/>
      </c>
      <c r="D192" s="62" t="str">
        <f>IF('Sundry Creditor'!D198="","",'Sundry Creditor'!D198)</f>
        <v/>
      </c>
      <c r="E192" s="62" t="str">
        <f>IF('Sundry Creditor'!F198="","",'Sundry Creditor'!F198)</f>
        <v/>
      </c>
      <c r="F192" s="130" t="str">
        <f>IF('Sundry Creditor'!I198="","",IF('Sundry Creditor'!J198="D",'Sundry Creditor'!I198,""))</f>
        <v/>
      </c>
      <c r="G192" s="130" t="str">
        <f>IF('Sundry Creditor'!I198="","",IF('Sundry Creditor'!J198="C",'Sundry Creditor'!I198,""))</f>
        <v/>
      </c>
      <c r="H192" s="62" t="str">
        <f t="shared" si="9"/>
        <v/>
      </c>
      <c r="I192" s="62" t="str">
        <f t="shared" si="10"/>
        <v/>
      </c>
      <c r="J192" s="62"/>
      <c r="K192" s="48" t="str">
        <f>IF('Sundry Creditor'!K198="", "",CONCATENATE('Sundry Creditor'!K198," ",'Sundry Creditor'!O198))</f>
        <v/>
      </c>
    </row>
    <row r="193" spans="1:11" x14ac:dyDescent="0.2">
      <c r="A193" s="63" t="str">
        <f>IF('Sundry Creditor'!G199="","",'Sundry Creditor'!G199)</f>
        <v/>
      </c>
      <c r="B193" s="63" t="str">
        <f>IF('Sundry Creditor'!C199="","",IF('Sundry Creditor'!G199&lt;70000,'Sundry Creditor'!C199,""))</f>
        <v/>
      </c>
      <c r="C193" s="62" t="str">
        <f>IF('Sundry Creditor'!C199="","",IF('Sundry Creditor'!G199&gt;69999,'Sundry Creditor'!C199,""))</f>
        <v/>
      </c>
      <c r="D193" s="62" t="str">
        <f>IF('Sundry Creditor'!D199="","",'Sundry Creditor'!D199)</f>
        <v/>
      </c>
      <c r="E193" s="62" t="str">
        <f>IF('Sundry Creditor'!F199="","",'Sundry Creditor'!F199)</f>
        <v/>
      </c>
      <c r="F193" s="130" t="str">
        <f>IF('Sundry Creditor'!I199="","",IF('Sundry Creditor'!J199="D",'Sundry Creditor'!I199,""))</f>
        <v/>
      </c>
      <c r="G193" s="130" t="str">
        <f>IF('Sundry Creditor'!I199="","",IF('Sundry Creditor'!J199="C",'Sundry Creditor'!I199,""))</f>
        <v/>
      </c>
      <c r="H193" s="62" t="str">
        <f t="shared" si="9"/>
        <v/>
      </c>
      <c r="I193" s="62" t="str">
        <f t="shared" si="10"/>
        <v/>
      </c>
      <c r="J193" s="62"/>
      <c r="K193" s="48" t="str">
        <f>IF('Sundry Creditor'!K199="", "",CONCATENATE('Sundry Creditor'!K199," ",'Sundry Creditor'!O199))</f>
        <v/>
      </c>
    </row>
    <row r="194" spans="1:11" x14ac:dyDescent="0.2">
      <c r="A194" s="63" t="str">
        <f>IF('Sundry Creditor'!G200="","",'Sundry Creditor'!G200)</f>
        <v/>
      </c>
      <c r="B194" s="63" t="str">
        <f>IF('Sundry Creditor'!C200="","",IF('Sundry Creditor'!G200&lt;70000,'Sundry Creditor'!C200,""))</f>
        <v/>
      </c>
      <c r="C194" s="62" t="str">
        <f>IF('Sundry Creditor'!C200="","",IF('Sundry Creditor'!G200&gt;69999,'Sundry Creditor'!C200,""))</f>
        <v/>
      </c>
      <c r="D194" s="62" t="str">
        <f>IF('Sundry Creditor'!D200="","",'Sundry Creditor'!D200)</f>
        <v/>
      </c>
      <c r="E194" s="62" t="str">
        <f>IF('Sundry Creditor'!F200="","",'Sundry Creditor'!F200)</f>
        <v/>
      </c>
      <c r="F194" s="130" t="str">
        <f>IF('Sundry Creditor'!I200="","",IF('Sundry Creditor'!J200="D",'Sundry Creditor'!I200,""))</f>
        <v/>
      </c>
      <c r="G194" s="130" t="str">
        <f>IF('Sundry Creditor'!I200="","",IF('Sundry Creditor'!J200="C",'Sundry Creditor'!I200,""))</f>
        <v/>
      </c>
      <c r="H194" s="62" t="str">
        <f t="shared" si="9"/>
        <v/>
      </c>
      <c r="I194" s="62" t="str">
        <f t="shared" si="10"/>
        <v/>
      </c>
      <c r="J194" s="62"/>
      <c r="K194" s="48" t="str">
        <f>IF('Sundry Creditor'!K200="", "",CONCATENATE('Sundry Creditor'!K200," ",'Sundry Creditor'!O200))</f>
        <v/>
      </c>
    </row>
    <row r="195" spans="1:11" x14ac:dyDescent="0.2">
      <c r="A195" s="63" t="str">
        <f>IF('Sundry Creditor'!G201="","",'Sundry Creditor'!G201)</f>
        <v/>
      </c>
      <c r="B195" s="63" t="str">
        <f>IF('Sundry Creditor'!C201="","",IF('Sundry Creditor'!G201&lt;70000,'Sundry Creditor'!C201,""))</f>
        <v/>
      </c>
      <c r="C195" s="62" t="str">
        <f>IF('Sundry Creditor'!C201="","",IF('Sundry Creditor'!G201&gt;69999,'Sundry Creditor'!C201,""))</f>
        <v/>
      </c>
      <c r="D195" s="62" t="str">
        <f>IF('Sundry Creditor'!D201="","",'Sundry Creditor'!D201)</f>
        <v/>
      </c>
      <c r="E195" s="62" t="str">
        <f>IF('Sundry Creditor'!F201="","",'Sundry Creditor'!F201)</f>
        <v/>
      </c>
      <c r="F195" s="130" t="str">
        <f>IF('Sundry Creditor'!I201="","",IF('Sundry Creditor'!J201="D",'Sundry Creditor'!I201,""))</f>
        <v/>
      </c>
      <c r="G195" s="130" t="str">
        <f>IF('Sundry Creditor'!I201="","",IF('Sundry Creditor'!J201="C",'Sundry Creditor'!I201,""))</f>
        <v/>
      </c>
      <c r="H195" s="62" t="str">
        <f t="shared" si="9"/>
        <v/>
      </c>
      <c r="I195" s="62" t="str">
        <f t="shared" si="10"/>
        <v/>
      </c>
      <c r="J195" s="62"/>
      <c r="K195" s="48" t="str">
        <f>IF('Sundry Creditor'!K201="", "",CONCATENATE('Sundry Creditor'!K201," ",'Sundry Creditor'!O201))</f>
        <v/>
      </c>
    </row>
    <row r="196" spans="1:11" x14ac:dyDescent="0.2">
      <c r="A196" s="63" t="str">
        <f>IF('Sundry Creditor'!G202="","",'Sundry Creditor'!G202)</f>
        <v/>
      </c>
      <c r="B196" s="63" t="str">
        <f>IF('Sundry Creditor'!C202="","",IF('Sundry Creditor'!G202&lt;70000,'Sundry Creditor'!C202,""))</f>
        <v/>
      </c>
      <c r="C196" s="62" t="str">
        <f>IF('Sundry Creditor'!C202="","",IF('Sundry Creditor'!G202&gt;69999,'Sundry Creditor'!C202,""))</f>
        <v/>
      </c>
      <c r="D196" s="62" t="str">
        <f>IF('Sundry Creditor'!D202="","",'Sundry Creditor'!D202)</f>
        <v/>
      </c>
      <c r="E196" s="62" t="str">
        <f>IF('Sundry Creditor'!F202="","",'Sundry Creditor'!F202)</f>
        <v/>
      </c>
      <c r="F196" s="130" t="str">
        <f>IF('Sundry Creditor'!I202="","",IF('Sundry Creditor'!J202="D",'Sundry Creditor'!I202,""))</f>
        <v/>
      </c>
      <c r="G196" s="130" t="str">
        <f>IF('Sundry Creditor'!I202="","",IF('Sundry Creditor'!J202="C",'Sundry Creditor'!I202,""))</f>
        <v/>
      </c>
      <c r="H196" s="62" t="str">
        <f t="shared" si="9"/>
        <v/>
      </c>
      <c r="I196" s="62" t="str">
        <f t="shared" si="10"/>
        <v/>
      </c>
      <c r="J196" s="62"/>
      <c r="K196" s="48" t="str">
        <f>IF('Sundry Creditor'!K202="", "",CONCATENATE('Sundry Creditor'!K202," ",'Sundry Creditor'!O202))</f>
        <v/>
      </c>
    </row>
    <row r="197" spans="1:11" x14ac:dyDescent="0.2">
      <c r="A197" s="63" t="str">
        <f>IF('Sundry Creditor'!G203="","",'Sundry Creditor'!G203)</f>
        <v/>
      </c>
      <c r="B197" s="63" t="str">
        <f>IF('Sundry Creditor'!C203="","",IF('Sundry Creditor'!G203&lt;70000,'Sundry Creditor'!C203,""))</f>
        <v/>
      </c>
      <c r="C197" s="62" t="str">
        <f>IF('Sundry Creditor'!C203="","",IF('Sundry Creditor'!G203&gt;69999,'Sundry Creditor'!C203,""))</f>
        <v/>
      </c>
      <c r="D197" s="62" t="str">
        <f>IF('Sundry Creditor'!D203="","",'Sundry Creditor'!D203)</f>
        <v/>
      </c>
      <c r="E197" s="62" t="str">
        <f>IF('Sundry Creditor'!F203="","",'Sundry Creditor'!F203)</f>
        <v/>
      </c>
      <c r="F197" s="130" t="str">
        <f>IF('Sundry Creditor'!I203="","",IF('Sundry Creditor'!J203="D",'Sundry Creditor'!I203,""))</f>
        <v/>
      </c>
      <c r="G197" s="130" t="str">
        <f>IF('Sundry Creditor'!I203="","",IF('Sundry Creditor'!J203="C",'Sundry Creditor'!I203,""))</f>
        <v/>
      </c>
      <c r="H197" s="62" t="str">
        <f t="shared" si="9"/>
        <v/>
      </c>
      <c r="I197" s="62" t="str">
        <f t="shared" si="10"/>
        <v/>
      </c>
      <c r="J197" s="62"/>
      <c r="K197" s="48" t="str">
        <f>IF('Sundry Creditor'!K203="", "",CONCATENATE('Sundry Creditor'!K203," ",'Sundry Creditor'!O203))</f>
        <v/>
      </c>
    </row>
    <row r="198" spans="1:11" x14ac:dyDescent="0.2">
      <c r="A198" s="63" t="str">
        <f>IF('Sundry Creditor'!G204="","",'Sundry Creditor'!G204)</f>
        <v/>
      </c>
      <c r="B198" s="63" t="str">
        <f>IF('Sundry Creditor'!C204="","",IF('Sundry Creditor'!G204&lt;70000,'Sundry Creditor'!C204,""))</f>
        <v/>
      </c>
      <c r="C198" s="62" t="str">
        <f>IF('Sundry Creditor'!C204="","",IF('Sundry Creditor'!G204&gt;69999,'Sundry Creditor'!C204,""))</f>
        <v/>
      </c>
      <c r="D198" s="62" t="str">
        <f>IF('Sundry Creditor'!D204="","",'Sundry Creditor'!D204)</f>
        <v/>
      </c>
      <c r="E198" s="62" t="str">
        <f>IF('Sundry Creditor'!F204="","",'Sundry Creditor'!F204)</f>
        <v/>
      </c>
      <c r="F198" s="130" t="str">
        <f>IF('Sundry Creditor'!I204="","",IF('Sundry Creditor'!J204="D",'Sundry Creditor'!I204,""))</f>
        <v/>
      </c>
      <c r="G198" s="130" t="str">
        <f>IF('Sundry Creditor'!I204="","",IF('Sundry Creditor'!J204="C",'Sundry Creditor'!I204,""))</f>
        <v/>
      </c>
      <c r="H198" s="62" t="str">
        <f t="shared" si="9"/>
        <v/>
      </c>
      <c r="I198" s="62" t="str">
        <f t="shared" si="10"/>
        <v/>
      </c>
      <c r="J198" s="62"/>
      <c r="K198" s="48" t="str">
        <f>IF('Sundry Creditor'!K204="", "",CONCATENATE('Sundry Creditor'!K204," ",'Sundry Creditor'!O204))</f>
        <v/>
      </c>
    </row>
    <row r="199" spans="1:11" x14ac:dyDescent="0.2">
      <c r="A199" s="63" t="str">
        <f>IF('Sundry Creditor'!G205="","",'Sundry Creditor'!G205)</f>
        <v/>
      </c>
      <c r="B199" s="63" t="str">
        <f>IF('Sundry Creditor'!C205="","",IF('Sundry Creditor'!G205&lt;70000,'Sundry Creditor'!C205,""))</f>
        <v/>
      </c>
      <c r="C199" s="62" t="str">
        <f>IF('Sundry Creditor'!C205="","",IF('Sundry Creditor'!G205&gt;69999,'Sundry Creditor'!C205,""))</f>
        <v/>
      </c>
      <c r="D199" s="62" t="str">
        <f>IF('Sundry Creditor'!D205="","",'Sundry Creditor'!D205)</f>
        <v/>
      </c>
      <c r="E199" s="62" t="str">
        <f>IF('Sundry Creditor'!F205="","",'Sundry Creditor'!F205)</f>
        <v/>
      </c>
      <c r="F199" s="130" t="str">
        <f>IF('Sundry Creditor'!I205="","",IF('Sundry Creditor'!J205="D",'Sundry Creditor'!I205,""))</f>
        <v/>
      </c>
      <c r="G199" s="130" t="str">
        <f>IF('Sundry Creditor'!I205="","",IF('Sundry Creditor'!J205="C",'Sundry Creditor'!I205,""))</f>
        <v/>
      </c>
      <c r="H199" s="62" t="str">
        <f t="shared" si="9"/>
        <v/>
      </c>
      <c r="I199" s="62" t="str">
        <f t="shared" si="10"/>
        <v/>
      </c>
      <c r="J199" s="62"/>
      <c r="K199" s="48" t="str">
        <f>IF('Sundry Creditor'!K205="", "",CONCATENATE('Sundry Creditor'!K205," ",'Sundry Creditor'!O205))</f>
        <v/>
      </c>
    </row>
    <row r="200" spans="1:11" x14ac:dyDescent="0.2">
      <c r="A200" s="63" t="str">
        <f>IF('Sundry Creditor'!G206="","",'Sundry Creditor'!G206)</f>
        <v/>
      </c>
      <c r="B200" s="63" t="str">
        <f>IF('Sundry Creditor'!C206="","",IF('Sundry Creditor'!G206&lt;70000,'Sundry Creditor'!C206,""))</f>
        <v/>
      </c>
      <c r="C200" s="62" t="str">
        <f>IF('Sundry Creditor'!C206="","",IF('Sundry Creditor'!G206&gt;69999,'Sundry Creditor'!C206,""))</f>
        <v/>
      </c>
      <c r="D200" s="62" t="str">
        <f>IF('Sundry Creditor'!D206="","",'Sundry Creditor'!D206)</f>
        <v/>
      </c>
      <c r="E200" s="62" t="str">
        <f>IF('Sundry Creditor'!F206="","",'Sundry Creditor'!F206)</f>
        <v/>
      </c>
      <c r="F200" s="130" t="str">
        <f>IF('Sundry Creditor'!I206="","",IF('Sundry Creditor'!J206="D",'Sundry Creditor'!I206,""))</f>
        <v/>
      </c>
      <c r="G200" s="130" t="str">
        <f>IF('Sundry Creditor'!I206="","",IF('Sundry Creditor'!J206="C",'Sundry Creditor'!I206,""))</f>
        <v/>
      </c>
      <c r="H200" s="62" t="str">
        <f t="shared" si="9"/>
        <v/>
      </c>
      <c r="I200" s="62" t="str">
        <f t="shared" si="10"/>
        <v/>
      </c>
      <c r="J200" s="62"/>
      <c r="K200" s="48" t="str">
        <f>IF('Sundry Creditor'!K206="", "",CONCATENATE('Sundry Creditor'!K206," ",'Sundry Creditor'!O206))</f>
        <v/>
      </c>
    </row>
    <row r="201" spans="1:11" x14ac:dyDescent="0.2">
      <c r="A201" s="63" t="str">
        <f>IF('Sundry Creditor'!G207="","",'Sundry Creditor'!G207)</f>
        <v/>
      </c>
      <c r="B201" s="63" t="str">
        <f>IF('Sundry Creditor'!C207="","",IF('Sundry Creditor'!G207&lt;70000,'Sundry Creditor'!C207,""))</f>
        <v/>
      </c>
      <c r="C201" s="62" t="str">
        <f>IF('Sundry Creditor'!C207="","",IF('Sundry Creditor'!G207&gt;69999,'Sundry Creditor'!C207,""))</f>
        <v/>
      </c>
      <c r="D201" s="62" t="str">
        <f>IF('Sundry Creditor'!D207="","",'Sundry Creditor'!D207)</f>
        <v/>
      </c>
      <c r="E201" s="62" t="str">
        <f>IF('Sundry Creditor'!F207="","",'Sundry Creditor'!F207)</f>
        <v/>
      </c>
      <c r="F201" s="130" t="str">
        <f>IF('Sundry Creditor'!I207="","",IF('Sundry Creditor'!J207="D",'Sundry Creditor'!I207,""))</f>
        <v/>
      </c>
      <c r="G201" s="130" t="str">
        <f>IF('Sundry Creditor'!I207="","",IF('Sundry Creditor'!J207="C",'Sundry Creditor'!I207,""))</f>
        <v/>
      </c>
      <c r="H201" s="62" t="str">
        <f t="shared" si="9"/>
        <v/>
      </c>
      <c r="I201" s="62" t="str">
        <f t="shared" si="10"/>
        <v/>
      </c>
      <c r="J201" s="62"/>
      <c r="K201" s="48" t="str">
        <f>IF('Sundry Creditor'!K207="", "",CONCATENATE('Sundry Creditor'!K207," ",'Sundry Creditor'!O207))</f>
        <v/>
      </c>
    </row>
    <row r="202" spans="1:11" x14ac:dyDescent="0.2">
      <c r="A202" s="63" t="str">
        <f>IF('Sundry Creditor'!G208="","",'Sundry Creditor'!G208)</f>
        <v/>
      </c>
      <c r="B202" s="63" t="str">
        <f>IF('Sundry Creditor'!C208="","",IF('Sundry Creditor'!G208&lt;70000,'Sundry Creditor'!C208,""))</f>
        <v/>
      </c>
      <c r="C202" s="62" t="str">
        <f>IF('Sundry Creditor'!C208="","",IF('Sundry Creditor'!G208&gt;69999,'Sundry Creditor'!C208,""))</f>
        <v/>
      </c>
      <c r="D202" s="62" t="str">
        <f>IF('Sundry Creditor'!D208="","",'Sundry Creditor'!D208)</f>
        <v/>
      </c>
      <c r="E202" s="62" t="str">
        <f>IF('Sundry Creditor'!F208="","",'Sundry Creditor'!F208)</f>
        <v/>
      </c>
      <c r="F202" s="130" t="str">
        <f>IF('Sundry Creditor'!I208="","",IF('Sundry Creditor'!J208="D",'Sundry Creditor'!I208,""))</f>
        <v/>
      </c>
      <c r="G202" s="130" t="str">
        <f>IF('Sundry Creditor'!I208="","",IF('Sundry Creditor'!J208="C",'Sundry Creditor'!I208,""))</f>
        <v/>
      </c>
      <c r="H202" s="62" t="str">
        <f t="shared" si="9"/>
        <v/>
      </c>
      <c r="I202" s="62" t="str">
        <f t="shared" si="10"/>
        <v/>
      </c>
      <c r="J202" s="62"/>
      <c r="K202" s="48" t="str">
        <f>IF('Sundry Creditor'!K208="", "",CONCATENATE('Sundry Creditor'!K208," ",'Sundry Creditor'!O208))</f>
        <v/>
      </c>
    </row>
    <row r="203" spans="1:11" x14ac:dyDescent="0.2">
      <c r="A203" s="63" t="str">
        <f>IF('Sundry Creditor'!G209="","",'Sundry Creditor'!G209)</f>
        <v/>
      </c>
      <c r="B203" s="63" t="str">
        <f>IF('Sundry Creditor'!C209="","",IF('Sundry Creditor'!G209&lt;70000,'Sundry Creditor'!C209,""))</f>
        <v/>
      </c>
      <c r="C203" s="62" t="str">
        <f>IF('Sundry Creditor'!C209="","",IF('Sundry Creditor'!G209&gt;69999,'Sundry Creditor'!C209,""))</f>
        <v/>
      </c>
      <c r="D203" s="62" t="str">
        <f>IF('Sundry Creditor'!D209="","",'Sundry Creditor'!D209)</f>
        <v/>
      </c>
      <c r="E203" s="62" t="str">
        <f>IF('Sundry Creditor'!F209="","",'Sundry Creditor'!F209)</f>
        <v/>
      </c>
      <c r="F203" s="130" t="str">
        <f>IF('Sundry Creditor'!I209="","",IF('Sundry Creditor'!J209="D",'Sundry Creditor'!I209,""))</f>
        <v/>
      </c>
      <c r="G203" s="130" t="str">
        <f>IF('Sundry Creditor'!I209="","",IF('Sundry Creditor'!J209="C",'Sundry Creditor'!I209,""))</f>
        <v/>
      </c>
      <c r="H203" s="62" t="str">
        <f t="shared" si="9"/>
        <v/>
      </c>
      <c r="I203" s="62" t="str">
        <f t="shared" si="10"/>
        <v/>
      </c>
      <c r="J203" s="62"/>
      <c r="K203" s="48" t="str">
        <f>IF('Sundry Creditor'!K209="", "",CONCATENATE('Sundry Creditor'!K209," ",'Sundry Creditor'!O209))</f>
        <v/>
      </c>
    </row>
    <row r="204" spans="1:11" x14ac:dyDescent="0.2">
      <c r="A204" s="63" t="str">
        <f>IF('Sundry Creditor'!G210="","",'Sundry Creditor'!G210)</f>
        <v/>
      </c>
      <c r="B204" s="63" t="str">
        <f>IF('Sundry Creditor'!C210="","",IF('Sundry Creditor'!G210&lt;70000,'Sundry Creditor'!C210,""))</f>
        <v/>
      </c>
      <c r="C204" s="62" t="str">
        <f>IF('Sundry Creditor'!C210="","",IF('Sundry Creditor'!G210&gt;69999,'Sundry Creditor'!C210,""))</f>
        <v/>
      </c>
      <c r="D204" s="62" t="str">
        <f>IF('Sundry Creditor'!D210="","",'Sundry Creditor'!D210)</f>
        <v/>
      </c>
      <c r="E204" s="62" t="str">
        <f>IF('Sundry Creditor'!F210="","",'Sundry Creditor'!F210)</f>
        <v/>
      </c>
      <c r="F204" s="130" t="str">
        <f>IF('Sundry Creditor'!I210="","",IF('Sundry Creditor'!J210="D",'Sundry Creditor'!I210,""))</f>
        <v/>
      </c>
      <c r="G204" s="130" t="str">
        <f>IF('Sundry Creditor'!I210="","",IF('Sundry Creditor'!J210="C",'Sundry Creditor'!I210,""))</f>
        <v/>
      </c>
      <c r="H204" s="62" t="str">
        <f t="shared" si="9"/>
        <v/>
      </c>
      <c r="I204" s="62" t="str">
        <f t="shared" si="10"/>
        <v/>
      </c>
      <c r="J204" s="62"/>
      <c r="K204" s="48" t="str">
        <f>IF('Sundry Creditor'!K210="", "",CONCATENATE('Sundry Creditor'!K210," ",'Sundry Creditor'!O210))</f>
        <v/>
      </c>
    </row>
    <row r="205" spans="1:11" x14ac:dyDescent="0.2">
      <c r="A205" s="63" t="str">
        <f>IF('Sundry Creditor'!G211="","",'Sundry Creditor'!G211)</f>
        <v/>
      </c>
      <c r="B205" s="63" t="str">
        <f>IF('Sundry Creditor'!C211="","",IF('Sundry Creditor'!G211&lt;70000,'Sundry Creditor'!C211,""))</f>
        <v/>
      </c>
      <c r="C205" s="62" t="str">
        <f>IF('Sundry Creditor'!C211="","",IF('Sundry Creditor'!G211&gt;69999,'Sundry Creditor'!C211,""))</f>
        <v/>
      </c>
      <c r="D205" s="62" t="str">
        <f>IF('Sundry Creditor'!D211="","",'Sundry Creditor'!D211)</f>
        <v/>
      </c>
      <c r="E205" s="62" t="str">
        <f>IF('Sundry Creditor'!F211="","",'Sundry Creditor'!F211)</f>
        <v/>
      </c>
      <c r="F205" s="130" t="str">
        <f>IF('Sundry Creditor'!I211="","",IF('Sundry Creditor'!J211="D",'Sundry Creditor'!I211,""))</f>
        <v/>
      </c>
      <c r="G205" s="130" t="str">
        <f>IF('Sundry Creditor'!I211="","",IF('Sundry Creditor'!J211="C",'Sundry Creditor'!I211,""))</f>
        <v/>
      </c>
      <c r="H205" s="62" t="str">
        <f t="shared" si="9"/>
        <v/>
      </c>
      <c r="I205" s="62" t="str">
        <f t="shared" si="10"/>
        <v/>
      </c>
      <c r="J205" s="62"/>
      <c r="K205" s="48" t="str">
        <f>IF('Sundry Creditor'!K211="", "",CONCATENATE('Sundry Creditor'!K211," ",'Sundry Creditor'!O211))</f>
        <v/>
      </c>
    </row>
    <row r="206" spans="1:11" x14ac:dyDescent="0.2">
      <c r="A206" s="63" t="str">
        <f>IF('Sundry Creditor'!G212="","",'Sundry Creditor'!G212)</f>
        <v/>
      </c>
      <c r="B206" s="63" t="str">
        <f>IF('Sundry Creditor'!C212="","",IF('Sundry Creditor'!G212&lt;70000,'Sundry Creditor'!C212,""))</f>
        <v/>
      </c>
      <c r="C206" s="62" t="str">
        <f>IF('Sundry Creditor'!C212="","",IF('Sundry Creditor'!G212&gt;69999,'Sundry Creditor'!C212,""))</f>
        <v/>
      </c>
      <c r="D206" s="62" t="str">
        <f>IF('Sundry Creditor'!D212="","",'Sundry Creditor'!D212)</f>
        <v/>
      </c>
      <c r="E206" s="62" t="str">
        <f>IF('Sundry Creditor'!F212="","",'Sundry Creditor'!F212)</f>
        <v/>
      </c>
      <c r="F206" s="130" t="str">
        <f>IF('Sundry Creditor'!I212="","",IF('Sundry Creditor'!J212="D",'Sundry Creditor'!I212,""))</f>
        <v/>
      </c>
      <c r="G206" s="130" t="str">
        <f>IF('Sundry Creditor'!I212="","",IF('Sundry Creditor'!J212="C",'Sundry Creditor'!I212,""))</f>
        <v/>
      </c>
      <c r="H206" s="62" t="str">
        <f t="shared" si="9"/>
        <v/>
      </c>
      <c r="I206" s="62" t="str">
        <f t="shared" si="10"/>
        <v/>
      </c>
      <c r="J206" s="62"/>
      <c r="K206" s="48" t="str">
        <f>IF('Sundry Creditor'!K212="", "",CONCATENATE('Sundry Creditor'!K212," ",'Sundry Creditor'!O212))</f>
        <v/>
      </c>
    </row>
    <row r="207" spans="1:11" x14ac:dyDescent="0.2">
      <c r="A207" s="63" t="str">
        <f>IF('Sundry Creditor'!G213="","",'Sundry Creditor'!G213)</f>
        <v/>
      </c>
      <c r="B207" s="63" t="str">
        <f>IF('Sundry Creditor'!C213="","",IF('Sundry Creditor'!G213&lt;70000,'Sundry Creditor'!C213,""))</f>
        <v/>
      </c>
      <c r="C207" s="62" t="str">
        <f>IF('Sundry Creditor'!C213="","",IF('Sundry Creditor'!G213&gt;69999,'Sundry Creditor'!C213,""))</f>
        <v/>
      </c>
      <c r="D207" s="62" t="str">
        <f>IF('Sundry Creditor'!D213="","",'Sundry Creditor'!D213)</f>
        <v/>
      </c>
      <c r="E207" s="62" t="str">
        <f>IF('Sundry Creditor'!F213="","",'Sundry Creditor'!F213)</f>
        <v/>
      </c>
      <c r="F207" s="130" t="str">
        <f>IF('Sundry Creditor'!I213="","",IF('Sundry Creditor'!J213="D",'Sundry Creditor'!I213,""))</f>
        <v/>
      </c>
      <c r="G207" s="130" t="str">
        <f>IF('Sundry Creditor'!I213="","",IF('Sundry Creditor'!J213="C",'Sundry Creditor'!I213,""))</f>
        <v/>
      </c>
      <c r="H207" s="62" t="str">
        <f t="shared" si="9"/>
        <v/>
      </c>
      <c r="I207" s="62" t="str">
        <f t="shared" si="10"/>
        <v/>
      </c>
      <c r="J207" s="62"/>
      <c r="K207" s="48" t="str">
        <f>IF('Sundry Creditor'!K213="", "",CONCATENATE('Sundry Creditor'!K213," ",'Sundry Creditor'!O213))</f>
        <v/>
      </c>
    </row>
    <row r="208" spans="1:11" x14ac:dyDescent="0.2">
      <c r="A208" s="63" t="str">
        <f>IF('Sundry Creditor'!G214="","",'Sundry Creditor'!G214)</f>
        <v/>
      </c>
      <c r="B208" s="63" t="str">
        <f>IF('Sundry Creditor'!C214="","",IF('Sundry Creditor'!G214&lt;70000,'Sundry Creditor'!C214,""))</f>
        <v/>
      </c>
      <c r="C208" s="62" t="str">
        <f>IF('Sundry Creditor'!C214="","",IF('Sundry Creditor'!G214&gt;69999,'Sundry Creditor'!C214,""))</f>
        <v/>
      </c>
      <c r="D208" s="62" t="str">
        <f>IF('Sundry Creditor'!D214="","",'Sundry Creditor'!D214)</f>
        <v/>
      </c>
      <c r="E208" s="62" t="str">
        <f>IF('Sundry Creditor'!F214="","",'Sundry Creditor'!F214)</f>
        <v/>
      </c>
      <c r="F208" s="130" t="str">
        <f>IF('Sundry Creditor'!I214="","",IF('Sundry Creditor'!J214="D",'Sundry Creditor'!I214,""))</f>
        <v/>
      </c>
      <c r="G208" s="130" t="str">
        <f>IF('Sundry Creditor'!I214="","",IF('Sundry Creditor'!J214="C",'Sundry Creditor'!I214,""))</f>
        <v/>
      </c>
      <c r="H208" s="62" t="str">
        <f t="shared" si="9"/>
        <v/>
      </c>
      <c r="I208" s="62" t="str">
        <f t="shared" si="10"/>
        <v/>
      </c>
      <c r="J208" s="62"/>
      <c r="K208" s="48" t="str">
        <f>IF('Sundry Creditor'!K214="", "",CONCATENATE('Sundry Creditor'!K214," ",'Sundry Creditor'!O214))</f>
        <v/>
      </c>
    </row>
    <row r="209" spans="1:11" x14ac:dyDescent="0.2">
      <c r="A209" s="63" t="str">
        <f>IF('Sundry Creditor'!G215="","",'Sundry Creditor'!G215)</f>
        <v/>
      </c>
      <c r="B209" s="63" t="str">
        <f>IF('Sundry Creditor'!C215="","",IF('Sundry Creditor'!G215&lt;70000,'Sundry Creditor'!C215,""))</f>
        <v/>
      </c>
      <c r="C209" s="62" t="str">
        <f>IF('Sundry Creditor'!C215="","",IF('Sundry Creditor'!G215&gt;69999,'Sundry Creditor'!C215,""))</f>
        <v/>
      </c>
      <c r="D209" s="62" t="str">
        <f>IF('Sundry Creditor'!D215="","",'Sundry Creditor'!D215)</f>
        <v/>
      </c>
      <c r="E209" s="62" t="str">
        <f>IF('Sundry Creditor'!F215="","",'Sundry Creditor'!F215)</f>
        <v/>
      </c>
      <c r="F209" s="130" t="str">
        <f>IF('Sundry Creditor'!I215="","",IF('Sundry Creditor'!J215="D",'Sundry Creditor'!I215,""))</f>
        <v/>
      </c>
      <c r="G209" s="130" t="str">
        <f>IF('Sundry Creditor'!I215="","",IF('Sundry Creditor'!J215="C",'Sundry Creditor'!I215,""))</f>
        <v/>
      </c>
      <c r="H209" s="62" t="str">
        <f t="shared" si="9"/>
        <v/>
      </c>
      <c r="I209" s="62" t="str">
        <f t="shared" si="10"/>
        <v/>
      </c>
      <c r="J209" s="62"/>
      <c r="K209" s="48" t="str">
        <f>IF('Sundry Creditor'!K215="", "",CONCATENATE('Sundry Creditor'!K215," ",'Sundry Creditor'!O215))</f>
        <v/>
      </c>
    </row>
    <row r="210" spans="1:11" x14ac:dyDescent="0.2">
      <c r="A210" s="63" t="str">
        <f>IF('Sundry Creditor'!G216="","",'Sundry Creditor'!G216)</f>
        <v/>
      </c>
      <c r="B210" s="63" t="str">
        <f>IF('Sundry Creditor'!C216="","",IF('Sundry Creditor'!G216&lt;70000,'Sundry Creditor'!C216,""))</f>
        <v/>
      </c>
      <c r="C210" s="62" t="str">
        <f>IF('Sundry Creditor'!C216="","",IF('Sundry Creditor'!G216&gt;69999,'Sundry Creditor'!C216,""))</f>
        <v/>
      </c>
      <c r="D210" s="62" t="str">
        <f>IF('Sundry Creditor'!D216="","",'Sundry Creditor'!D216)</f>
        <v/>
      </c>
      <c r="E210" s="62" t="str">
        <f>IF('Sundry Creditor'!F216="","",'Sundry Creditor'!F216)</f>
        <v/>
      </c>
      <c r="F210" s="130" t="str">
        <f>IF('Sundry Creditor'!I216="","",IF('Sundry Creditor'!J216="D",'Sundry Creditor'!I216,""))</f>
        <v/>
      </c>
      <c r="G210" s="130" t="str">
        <f>IF('Sundry Creditor'!I216="","",IF('Sundry Creditor'!J216="C",'Sundry Creditor'!I216,""))</f>
        <v/>
      </c>
      <c r="H210" s="62" t="str">
        <f t="shared" si="9"/>
        <v/>
      </c>
      <c r="I210" s="62" t="str">
        <f t="shared" si="10"/>
        <v/>
      </c>
      <c r="J210" s="62"/>
      <c r="K210" s="48" t="str">
        <f>IF('Sundry Creditor'!K216="", "",CONCATENATE('Sundry Creditor'!K216," ",'Sundry Creditor'!O216))</f>
        <v/>
      </c>
    </row>
    <row r="211" spans="1:11" x14ac:dyDescent="0.2">
      <c r="A211" s="63" t="str">
        <f>IF('Sundry Creditor'!G217="","",'Sundry Creditor'!G217)</f>
        <v/>
      </c>
      <c r="B211" s="63" t="str">
        <f>IF('Sundry Creditor'!C217="","",IF('Sundry Creditor'!G217&lt;70000,'Sundry Creditor'!C217,""))</f>
        <v/>
      </c>
      <c r="C211" s="62" t="str">
        <f>IF('Sundry Creditor'!C217="","",IF('Sundry Creditor'!G217&gt;69999,'Sundry Creditor'!C217,""))</f>
        <v/>
      </c>
      <c r="D211" s="62" t="str">
        <f>IF('Sundry Creditor'!D217="","",'Sundry Creditor'!D217)</f>
        <v/>
      </c>
      <c r="E211" s="62" t="str">
        <f>IF('Sundry Creditor'!F217="","",'Sundry Creditor'!F217)</f>
        <v/>
      </c>
      <c r="F211" s="130" t="str">
        <f>IF('Sundry Creditor'!I217="","",IF('Sundry Creditor'!J217="D",'Sundry Creditor'!I217,""))</f>
        <v/>
      </c>
      <c r="G211" s="130" t="str">
        <f>IF('Sundry Creditor'!I217="","",IF('Sundry Creditor'!J217="C",'Sundry Creditor'!I217,""))</f>
        <v/>
      </c>
      <c r="H211" s="62" t="str">
        <f t="shared" si="9"/>
        <v/>
      </c>
      <c r="I211" s="62" t="str">
        <f t="shared" si="10"/>
        <v/>
      </c>
      <c r="J211" s="62"/>
      <c r="K211" s="48" t="str">
        <f>IF('Sundry Creditor'!K217="", "",CONCATENATE('Sundry Creditor'!K217," ",'Sundry Creditor'!O217))</f>
        <v/>
      </c>
    </row>
    <row r="212" spans="1:11" x14ac:dyDescent="0.2">
      <c r="A212" s="63" t="str">
        <f>IF('Sundry Creditor'!G218="","",'Sundry Creditor'!G218)</f>
        <v/>
      </c>
      <c r="B212" s="63" t="str">
        <f>IF('Sundry Creditor'!C218="","",IF('Sundry Creditor'!G218&lt;70000,'Sundry Creditor'!C218,""))</f>
        <v/>
      </c>
      <c r="C212" s="62" t="str">
        <f>IF('Sundry Creditor'!C218="","",IF('Sundry Creditor'!G218&gt;69999,'Sundry Creditor'!C218,""))</f>
        <v/>
      </c>
      <c r="D212" s="62" t="str">
        <f>IF('Sundry Creditor'!D218="","",'Sundry Creditor'!D218)</f>
        <v/>
      </c>
      <c r="E212" s="62" t="str">
        <f>IF('Sundry Creditor'!F218="","",'Sundry Creditor'!F218)</f>
        <v/>
      </c>
      <c r="F212" s="130" t="str">
        <f>IF('Sundry Creditor'!I218="","",IF('Sundry Creditor'!J218="D",'Sundry Creditor'!I218,""))</f>
        <v/>
      </c>
      <c r="G212" s="130" t="str">
        <f>IF('Sundry Creditor'!I218="","",IF('Sundry Creditor'!J218="C",'Sundry Creditor'!I218,""))</f>
        <v/>
      </c>
      <c r="H212" s="62" t="str">
        <f t="shared" ref="H212:H275" si="11">IF(A212="","",IF(OR(A212=96030,A212=96040),"AN",IF(A212=80061,"VN",IF(LEFT(A212,1)="7","AN",IF(LEFT(A212,1)="8","AN","VN")))))</f>
        <v/>
      </c>
      <c r="I212" s="62" t="str">
        <f t="shared" si="10"/>
        <v/>
      </c>
      <c r="J212" s="62"/>
      <c r="K212" s="48" t="str">
        <f>IF('Sundry Creditor'!K218="", "",CONCATENATE('Sundry Creditor'!K218," ",'Sundry Creditor'!O218))</f>
        <v/>
      </c>
    </row>
    <row r="213" spans="1:11" x14ac:dyDescent="0.2">
      <c r="A213" s="63" t="str">
        <f>IF('Sundry Creditor'!G219="","",'Sundry Creditor'!G219)</f>
        <v/>
      </c>
      <c r="B213" s="63" t="str">
        <f>IF('Sundry Creditor'!C219="","",IF('Sundry Creditor'!G219&lt;70000,'Sundry Creditor'!C219,""))</f>
        <v/>
      </c>
      <c r="C213" s="62" t="str">
        <f>IF('Sundry Creditor'!C219="","",IF('Sundry Creditor'!G219&gt;69999,'Sundry Creditor'!C219,""))</f>
        <v/>
      </c>
      <c r="D213" s="62" t="str">
        <f>IF('Sundry Creditor'!D219="","",'Sundry Creditor'!D219)</f>
        <v/>
      </c>
      <c r="E213" s="62" t="str">
        <f>IF('Sundry Creditor'!F219="","",'Sundry Creditor'!F219)</f>
        <v/>
      </c>
      <c r="F213" s="130" t="str">
        <f>IF('Sundry Creditor'!I219="","",IF('Sundry Creditor'!J219="D",'Sundry Creditor'!I219,""))</f>
        <v/>
      </c>
      <c r="G213" s="130" t="str">
        <f>IF('Sundry Creditor'!I219="","",IF('Sundry Creditor'!J219="C",'Sundry Creditor'!I219,""))</f>
        <v/>
      </c>
      <c r="H213" s="62" t="str">
        <f t="shared" si="11"/>
        <v/>
      </c>
      <c r="I213" s="62" t="str">
        <f t="shared" si="10"/>
        <v/>
      </c>
      <c r="J213" s="62"/>
      <c r="K213" s="48" t="str">
        <f>IF('Sundry Creditor'!K219="", "",CONCATENATE('Sundry Creditor'!K219," ",'Sundry Creditor'!O219))</f>
        <v/>
      </c>
    </row>
    <row r="214" spans="1:11" x14ac:dyDescent="0.2">
      <c r="A214" s="63" t="str">
        <f>IF('Sundry Creditor'!G220="","",'Sundry Creditor'!G220)</f>
        <v/>
      </c>
      <c r="B214" s="63" t="str">
        <f>IF('Sundry Creditor'!C220="","",IF('Sundry Creditor'!G220&lt;70000,'Sundry Creditor'!C220,""))</f>
        <v/>
      </c>
      <c r="C214" s="62" t="str">
        <f>IF('Sundry Creditor'!C220="","",IF('Sundry Creditor'!G220&gt;69999,'Sundry Creditor'!C220,""))</f>
        <v/>
      </c>
      <c r="D214" s="62" t="str">
        <f>IF('Sundry Creditor'!D220="","",'Sundry Creditor'!D220)</f>
        <v/>
      </c>
      <c r="E214" s="62" t="str">
        <f>IF('Sundry Creditor'!F220="","",'Sundry Creditor'!F220)</f>
        <v/>
      </c>
      <c r="F214" s="130" t="str">
        <f>IF('Sundry Creditor'!I220="","",IF('Sundry Creditor'!J220="D",'Sundry Creditor'!I220,""))</f>
        <v/>
      </c>
      <c r="G214" s="130" t="str">
        <f>IF('Sundry Creditor'!I220="","",IF('Sundry Creditor'!J220="C",'Sundry Creditor'!I220,""))</f>
        <v/>
      </c>
      <c r="H214" s="62" t="str">
        <f t="shared" si="11"/>
        <v/>
      </c>
      <c r="I214" s="62" t="str">
        <f t="shared" si="10"/>
        <v/>
      </c>
      <c r="J214" s="62"/>
      <c r="K214" s="48" t="str">
        <f>IF('Sundry Creditor'!K220="", "",CONCATENATE('Sundry Creditor'!K220," ",'Sundry Creditor'!O220))</f>
        <v/>
      </c>
    </row>
    <row r="215" spans="1:11" x14ac:dyDescent="0.2">
      <c r="A215" s="63" t="str">
        <f>IF('Sundry Creditor'!G221="","",'Sundry Creditor'!G221)</f>
        <v/>
      </c>
      <c r="B215" s="63" t="str">
        <f>IF('Sundry Creditor'!C221="","",IF('Sundry Creditor'!G221&lt;70000,'Sundry Creditor'!C221,""))</f>
        <v/>
      </c>
      <c r="C215" s="62" t="str">
        <f>IF('Sundry Creditor'!C221="","",IF('Sundry Creditor'!G221&gt;69999,'Sundry Creditor'!C221,""))</f>
        <v/>
      </c>
      <c r="D215" s="62" t="str">
        <f>IF('Sundry Creditor'!D221="","",'Sundry Creditor'!D221)</f>
        <v/>
      </c>
      <c r="E215" s="62" t="str">
        <f>IF('Sundry Creditor'!F221="","",'Sundry Creditor'!F221)</f>
        <v/>
      </c>
      <c r="F215" s="130" t="str">
        <f>IF('Sundry Creditor'!I221="","",IF('Sundry Creditor'!J221="D",'Sundry Creditor'!I221,""))</f>
        <v/>
      </c>
      <c r="G215" s="130" t="str">
        <f>IF('Sundry Creditor'!I221="","",IF('Sundry Creditor'!J221="C",'Sundry Creditor'!I221,""))</f>
        <v/>
      </c>
      <c r="H215" s="62" t="str">
        <f t="shared" si="11"/>
        <v/>
      </c>
      <c r="I215" s="62" t="str">
        <f t="shared" si="10"/>
        <v/>
      </c>
      <c r="J215" s="62"/>
      <c r="K215" s="48" t="str">
        <f>IF('Sundry Creditor'!K221="", "",CONCATENATE('Sundry Creditor'!K221," ",'Sundry Creditor'!O221))</f>
        <v/>
      </c>
    </row>
    <row r="216" spans="1:11" x14ac:dyDescent="0.2">
      <c r="A216" s="63" t="str">
        <f>IF('Sundry Creditor'!G222="","",'Sundry Creditor'!G222)</f>
        <v/>
      </c>
      <c r="B216" s="63" t="str">
        <f>IF('Sundry Creditor'!C222="","",IF('Sundry Creditor'!G222&lt;70000,'Sundry Creditor'!C222,""))</f>
        <v/>
      </c>
      <c r="C216" s="62" t="str">
        <f>IF('Sundry Creditor'!C222="","",IF('Sundry Creditor'!G222&gt;69999,'Sundry Creditor'!C222,""))</f>
        <v/>
      </c>
      <c r="D216" s="62" t="str">
        <f>IF('Sundry Creditor'!D222="","",'Sundry Creditor'!D222)</f>
        <v/>
      </c>
      <c r="E216" s="62" t="str">
        <f>IF('Sundry Creditor'!F222="","",'Sundry Creditor'!F222)</f>
        <v/>
      </c>
      <c r="F216" s="130" t="str">
        <f>IF('Sundry Creditor'!I222="","",IF('Sundry Creditor'!J222="D",'Sundry Creditor'!I222,""))</f>
        <v/>
      </c>
      <c r="G216" s="130" t="str">
        <f>IF('Sundry Creditor'!I222="","",IF('Sundry Creditor'!J222="C",'Sundry Creditor'!I222,""))</f>
        <v/>
      </c>
      <c r="H216" s="62" t="str">
        <f t="shared" si="11"/>
        <v/>
      </c>
      <c r="I216" s="62" t="str">
        <f t="shared" si="10"/>
        <v/>
      </c>
      <c r="J216" s="62"/>
      <c r="K216" s="48" t="str">
        <f>IF('Sundry Creditor'!K222="", "",CONCATENATE('Sundry Creditor'!K222," ",'Sundry Creditor'!O222))</f>
        <v/>
      </c>
    </row>
    <row r="217" spans="1:11" x14ac:dyDescent="0.2">
      <c r="A217" s="63" t="str">
        <f>IF('Sundry Creditor'!G223="","",'Sundry Creditor'!G223)</f>
        <v/>
      </c>
      <c r="B217" s="63" t="str">
        <f>IF('Sundry Creditor'!C223="","",IF('Sundry Creditor'!G223&lt;70000,'Sundry Creditor'!C223,""))</f>
        <v/>
      </c>
      <c r="C217" s="62" t="str">
        <f>IF('Sundry Creditor'!C223="","",IF('Sundry Creditor'!G223&gt;69999,'Sundry Creditor'!C223,""))</f>
        <v/>
      </c>
      <c r="D217" s="62" t="str">
        <f>IF('Sundry Creditor'!D223="","",'Sundry Creditor'!D223)</f>
        <v/>
      </c>
      <c r="E217" s="62" t="str">
        <f>IF('Sundry Creditor'!F223="","",'Sundry Creditor'!F223)</f>
        <v/>
      </c>
      <c r="F217" s="130" t="str">
        <f>IF('Sundry Creditor'!I223="","",IF('Sundry Creditor'!J223="D",'Sundry Creditor'!I223,""))</f>
        <v/>
      </c>
      <c r="G217" s="130" t="str">
        <f>IF('Sundry Creditor'!I223="","",IF('Sundry Creditor'!J223="C",'Sundry Creditor'!I223,""))</f>
        <v/>
      </c>
      <c r="H217" s="62" t="str">
        <f t="shared" si="11"/>
        <v/>
      </c>
      <c r="I217" s="62" t="str">
        <f t="shared" si="10"/>
        <v/>
      </c>
      <c r="J217" s="62"/>
      <c r="K217" s="48" t="str">
        <f>IF('Sundry Creditor'!K223="", "",CONCATENATE('Sundry Creditor'!K223," ",'Sundry Creditor'!O223))</f>
        <v/>
      </c>
    </row>
    <row r="218" spans="1:11" x14ac:dyDescent="0.2">
      <c r="A218" s="63" t="str">
        <f>IF('Sundry Creditor'!G224="","",'Sundry Creditor'!G224)</f>
        <v/>
      </c>
      <c r="B218" s="63" t="str">
        <f>IF('Sundry Creditor'!C224="","",IF('Sundry Creditor'!G224&lt;70000,'Sundry Creditor'!C224,""))</f>
        <v/>
      </c>
      <c r="C218" s="62" t="str">
        <f>IF('Sundry Creditor'!C224="","",IF('Sundry Creditor'!G224&gt;69999,'Sundry Creditor'!C224,""))</f>
        <v/>
      </c>
      <c r="D218" s="62" t="str">
        <f>IF('Sundry Creditor'!D224="","",'Sundry Creditor'!D224)</f>
        <v/>
      </c>
      <c r="E218" s="62" t="str">
        <f>IF('Sundry Creditor'!F224="","",'Sundry Creditor'!F224)</f>
        <v/>
      </c>
      <c r="F218" s="130" t="str">
        <f>IF('Sundry Creditor'!I224="","",IF('Sundry Creditor'!J224="D",'Sundry Creditor'!I224,""))</f>
        <v/>
      </c>
      <c r="G218" s="130" t="str">
        <f>IF('Sundry Creditor'!I224="","",IF('Sundry Creditor'!J224="C",'Sundry Creditor'!I224,""))</f>
        <v/>
      </c>
      <c r="H218" s="62" t="str">
        <f t="shared" si="11"/>
        <v/>
      </c>
      <c r="I218" s="62" t="str">
        <f t="shared" ref="I218:I281" si="12">IF(A218="","",1000)</f>
        <v/>
      </c>
      <c r="J218" s="62"/>
      <c r="K218" s="48" t="str">
        <f>IF('Sundry Creditor'!K224="", "",CONCATENATE('Sundry Creditor'!K224," ",'Sundry Creditor'!O224))</f>
        <v/>
      </c>
    </row>
    <row r="219" spans="1:11" x14ac:dyDescent="0.2">
      <c r="A219" s="63" t="str">
        <f>IF('Sundry Creditor'!G225="","",'Sundry Creditor'!G225)</f>
        <v/>
      </c>
      <c r="B219" s="63" t="str">
        <f>IF('Sundry Creditor'!C225="","",IF('Sundry Creditor'!G225&lt;70000,'Sundry Creditor'!C225,""))</f>
        <v/>
      </c>
      <c r="C219" s="62" t="str">
        <f>IF('Sundry Creditor'!C225="","",IF('Sundry Creditor'!G225&gt;69999,'Sundry Creditor'!C225,""))</f>
        <v/>
      </c>
      <c r="D219" s="62" t="str">
        <f>IF('Sundry Creditor'!D225="","",'Sundry Creditor'!D225)</f>
        <v/>
      </c>
      <c r="E219" s="62" t="str">
        <f>IF('Sundry Creditor'!F225="","",'Sundry Creditor'!F225)</f>
        <v/>
      </c>
      <c r="F219" s="130" t="str">
        <f>IF('Sundry Creditor'!I225="","",IF('Sundry Creditor'!J225="D",'Sundry Creditor'!I225,""))</f>
        <v/>
      </c>
      <c r="G219" s="130" t="str">
        <f>IF('Sundry Creditor'!I225="","",IF('Sundry Creditor'!J225="C",'Sundry Creditor'!I225,""))</f>
        <v/>
      </c>
      <c r="H219" s="62" t="str">
        <f t="shared" si="11"/>
        <v/>
      </c>
      <c r="I219" s="62" t="str">
        <f t="shared" si="12"/>
        <v/>
      </c>
      <c r="J219" s="62"/>
      <c r="K219" s="48" t="str">
        <f>IF('Sundry Creditor'!K225="", "",CONCATENATE('Sundry Creditor'!K225," ",'Sundry Creditor'!O225))</f>
        <v/>
      </c>
    </row>
    <row r="220" spans="1:11" x14ac:dyDescent="0.2">
      <c r="A220" s="63" t="str">
        <f>IF('Sundry Creditor'!G226="","",'Sundry Creditor'!G226)</f>
        <v/>
      </c>
      <c r="B220" s="63" t="str">
        <f>IF('Sundry Creditor'!C226="","",IF('Sundry Creditor'!G226&lt;70000,'Sundry Creditor'!C226,""))</f>
        <v/>
      </c>
      <c r="C220" s="62" t="str">
        <f>IF('Sundry Creditor'!C226="","",IF('Sundry Creditor'!G226&gt;69999,'Sundry Creditor'!C226,""))</f>
        <v/>
      </c>
      <c r="D220" s="62" t="str">
        <f>IF('Sundry Creditor'!D226="","",'Sundry Creditor'!D226)</f>
        <v/>
      </c>
      <c r="E220" s="62" t="str">
        <f>IF('Sundry Creditor'!F226="","",'Sundry Creditor'!F226)</f>
        <v/>
      </c>
      <c r="F220" s="130" t="str">
        <f>IF('Sundry Creditor'!I226="","",IF('Sundry Creditor'!J226="D",'Sundry Creditor'!I226,""))</f>
        <v/>
      </c>
      <c r="G220" s="130" t="str">
        <f>IF('Sundry Creditor'!I226="","",IF('Sundry Creditor'!J226="C",'Sundry Creditor'!I226,""))</f>
        <v/>
      </c>
      <c r="H220" s="62" t="str">
        <f t="shared" si="11"/>
        <v/>
      </c>
      <c r="I220" s="62" t="str">
        <f t="shared" si="12"/>
        <v/>
      </c>
      <c r="J220" s="62"/>
      <c r="K220" s="48" t="str">
        <f>IF('Sundry Creditor'!K226="", "",CONCATENATE('Sundry Creditor'!K226," ",'Sundry Creditor'!O226))</f>
        <v/>
      </c>
    </row>
    <row r="221" spans="1:11" x14ac:dyDescent="0.2">
      <c r="A221" s="63" t="str">
        <f>IF('Sundry Creditor'!G227="","",'Sundry Creditor'!G227)</f>
        <v/>
      </c>
      <c r="B221" s="63" t="str">
        <f>IF('Sundry Creditor'!C227="","",IF('Sundry Creditor'!G227&lt;70000,'Sundry Creditor'!C227,""))</f>
        <v/>
      </c>
      <c r="C221" s="62" t="str">
        <f>IF('Sundry Creditor'!C227="","",IF('Sundry Creditor'!G227&gt;69999,'Sundry Creditor'!C227,""))</f>
        <v/>
      </c>
      <c r="D221" s="62" t="str">
        <f>IF('Sundry Creditor'!D227="","",'Sundry Creditor'!D227)</f>
        <v/>
      </c>
      <c r="E221" s="62" t="str">
        <f>IF('Sundry Creditor'!F227="","",'Sundry Creditor'!F227)</f>
        <v/>
      </c>
      <c r="F221" s="130" t="str">
        <f>IF('Sundry Creditor'!I227="","",IF('Sundry Creditor'!J227="D",'Sundry Creditor'!I227,""))</f>
        <v/>
      </c>
      <c r="G221" s="130" t="str">
        <f>IF('Sundry Creditor'!I227="","",IF('Sundry Creditor'!J227="C",'Sundry Creditor'!I227,""))</f>
        <v/>
      </c>
      <c r="H221" s="62" t="str">
        <f t="shared" si="11"/>
        <v/>
      </c>
      <c r="I221" s="62" t="str">
        <f t="shared" si="12"/>
        <v/>
      </c>
      <c r="J221" s="62"/>
      <c r="K221" s="48" t="str">
        <f>IF('Sundry Creditor'!K227="", "",CONCATENATE('Sundry Creditor'!K227," ",'Sundry Creditor'!O227))</f>
        <v/>
      </c>
    </row>
    <row r="222" spans="1:11" x14ac:dyDescent="0.2">
      <c r="A222" s="63" t="str">
        <f>IF('Sundry Creditor'!G228="","",'Sundry Creditor'!G228)</f>
        <v/>
      </c>
      <c r="B222" s="63" t="str">
        <f>IF('Sundry Creditor'!C228="","",IF('Sundry Creditor'!G228&lt;70000,'Sundry Creditor'!C228,""))</f>
        <v/>
      </c>
      <c r="C222" s="62" t="str">
        <f>IF('Sundry Creditor'!C228="","",IF('Sundry Creditor'!G228&gt;69999,'Sundry Creditor'!C228,""))</f>
        <v/>
      </c>
      <c r="D222" s="62" t="str">
        <f>IF('Sundry Creditor'!D228="","",'Sundry Creditor'!D228)</f>
        <v/>
      </c>
      <c r="E222" s="62" t="str">
        <f>IF('Sundry Creditor'!F228="","",'Sundry Creditor'!F228)</f>
        <v/>
      </c>
      <c r="F222" s="130" t="str">
        <f>IF('Sundry Creditor'!I228="","",IF('Sundry Creditor'!J228="D",'Sundry Creditor'!I228,""))</f>
        <v/>
      </c>
      <c r="G222" s="130" t="str">
        <f>IF('Sundry Creditor'!I228="","",IF('Sundry Creditor'!J228="C",'Sundry Creditor'!I228,""))</f>
        <v/>
      </c>
      <c r="H222" s="62" t="str">
        <f t="shared" si="11"/>
        <v/>
      </c>
      <c r="I222" s="62" t="str">
        <f t="shared" si="12"/>
        <v/>
      </c>
      <c r="J222" s="62"/>
      <c r="K222" s="48" t="str">
        <f>IF('Sundry Creditor'!K228="", "",CONCATENATE('Sundry Creditor'!K228," ",'Sundry Creditor'!O228))</f>
        <v/>
      </c>
    </row>
    <row r="223" spans="1:11" x14ac:dyDescent="0.2">
      <c r="A223" s="63" t="str">
        <f>IF('Sundry Creditor'!G229="","",'Sundry Creditor'!G229)</f>
        <v/>
      </c>
      <c r="B223" s="63" t="str">
        <f>IF('Sundry Creditor'!C229="","",IF('Sundry Creditor'!G229&lt;70000,'Sundry Creditor'!C229,""))</f>
        <v/>
      </c>
      <c r="C223" s="62" t="str">
        <f>IF('Sundry Creditor'!C229="","",IF('Sundry Creditor'!G229&gt;69999,'Sundry Creditor'!C229,""))</f>
        <v/>
      </c>
      <c r="D223" s="62" t="str">
        <f>IF('Sundry Creditor'!D229="","",'Sundry Creditor'!D229)</f>
        <v/>
      </c>
      <c r="E223" s="62" t="str">
        <f>IF('Sundry Creditor'!F229="","",'Sundry Creditor'!F229)</f>
        <v/>
      </c>
      <c r="F223" s="130" t="str">
        <f>IF('Sundry Creditor'!I229="","",IF('Sundry Creditor'!J229="D",'Sundry Creditor'!I229,""))</f>
        <v/>
      </c>
      <c r="G223" s="130" t="str">
        <f>IF('Sundry Creditor'!I229="","",IF('Sundry Creditor'!J229="C",'Sundry Creditor'!I229,""))</f>
        <v/>
      </c>
      <c r="H223" s="62" t="str">
        <f t="shared" si="11"/>
        <v/>
      </c>
      <c r="I223" s="62" t="str">
        <f t="shared" si="12"/>
        <v/>
      </c>
      <c r="J223" s="62"/>
      <c r="K223" s="48" t="str">
        <f>IF('Sundry Creditor'!K229="", "",CONCATENATE('Sundry Creditor'!K229," ",'Sundry Creditor'!O229))</f>
        <v/>
      </c>
    </row>
    <row r="224" spans="1:11" x14ac:dyDescent="0.2">
      <c r="A224" s="63" t="str">
        <f>IF('Sundry Creditor'!G230="","",'Sundry Creditor'!G230)</f>
        <v/>
      </c>
      <c r="B224" s="63" t="str">
        <f>IF('Sundry Creditor'!C230="","",IF('Sundry Creditor'!G230&lt;70000,'Sundry Creditor'!C230,""))</f>
        <v/>
      </c>
      <c r="C224" s="62" t="str">
        <f>IF('Sundry Creditor'!C230="","",IF('Sundry Creditor'!G230&gt;69999,'Sundry Creditor'!C230,""))</f>
        <v/>
      </c>
      <c r="D224" s="62" t="str">
        <f>IF('Sundry Creditor'!D230="","",'Sundry Creditor'!D230)</f>
        <v/>
      </c>
      <c r="E224" s="62" t="str">
        <f>IF('Sundry Creditor'!F230="","",'Sundry Creditor'!F230)</f>
        <v/>
      </c>
      <c r="F224" s="130" t="str">
        <f>IF('Sundry Creditor'!I230="","",IF('Sundry Creditor'!J230="D",'Sundry Creditor'!I230,""))</f>
        <v/>
      </c>
      <c r="G224" s="130" t="str">
        <f>IF('Sundry Creditor'!I230="","",IF('Sundry Creditor'!J230="C",'Sundry Creditor'!I230,""))</f>
        <v/>
      </c>
      <c r="H224" s="62" t="str">
        <f t="shared" si="11"/>
        <v/>
      </c>
      <c r="I224" s="62" t="str">
        <f t="shared" si="12"/>
        <v/>
      </c>
      <c r="J224" s="62"/>
      <c r="K224" s="48" t="str">
        <f>IF('Sundry Creditor'!K230="", "",CONCATENATE('Sundry Creditor'!K230," ",'Sundry Creditor'!O230))</f>
        <v/>
      </c>
    </row>
    <row r="225" spans="1:11" x14ac:dyDescent="0.2">
      <c r="A225" s="63" t="str">
        <f>IF('Sundry Creditor'!G231="","",'Sundry Creditor'!G231)</f>
        <v/>
      </c>
      <c r="B225" s="63" t="str">
        <f>IF('Sundry Creditor'!C231="","",IF('Sundry Creditor'!G231&lt;70000,'Sundry Creditor'!C231,""))</f>
        <v/>
      </c>
      <c r="C225" s="62" t="str">
        <f>IF('Sundry Creditor'!C231="","",IF('Sundry Creditor'!G231&gt;69999,'Sundry Creditor'!C231,""))</f>
        <v/>
      </c>
      <c r="D225" s="62" t="str">
        <f>IF('Sundry Creditor'!D231="","",'Sundry Creditor'!D231)</f>
        <v/>
      </c>
      <c r="E225" s="62" t="str">
        <f>IF('Sundry Creditor'!F231="","",'Sundry Creditor'!F231)</f>
        <v/>
      </c>
      <c r="F225" s="130" t="str">
        <f>IF('Sundry Creditor'!I231="","",IF('Sundry Creditor'!J231="D",'Sundry Creditor'!I231,""))</f>
        <v/>
      </c>
      <c r="G225" s="130" t="str">
        <f>IF('Sundry Creditor'!I231="","",IF('Sundry Creditor'!J231="C",'Sundry Creditor'!I231,""))</f>
        <v/>
      </c>
      <c r="H225" s="62" t="str">
        <f t="shared" si="11"/>
        <v/>
      </c>
      <c r="I225" s="62" t="str">
        <f t="shared" si="12"/>
        <v/>
      </c>
      <c r="J225" s="62"/>
      <c r="K225" s="48" t="str">
        <f>IF('Sundry Creditor'!K231="", "",CONCATENATE('Sundry Creditor'!K231," ",'Sundry Creditor'!O231))</f>
        <v/>
      </c>
    </row>
    <row r="226" spans="1:11" x14ac:dyDescent="0.2">
      <c r="A226" s="63" t="str">
        <f>IF('Sundry Creditor'!G232="","",'Sundry Creditor'!G232)</f>
        <v/>
      </c>
      <c r="B226" s="63" t="str">
        <f>IF('Sundry Creditor'!C232="","",IF('Sundry Creditor'!G232&lt;70000,'Sundry Creditor'!C232,""))</f>
        <v/>
      </c>
      <c r="C226" s="62" t="str">
        <f>IF('Sundry Creditor'!C232="","",IF('Sundry Creditor'!G232&gt;69999,'Sundry Creditor'!C232,""))</f>
        <v/>
      </c>
      <c r="D226" s="62" t="str">
        <f>IF('Sundry Creditor'!D232="","",'Sundry Creditor'!D232)</f>
        <v/>
      </c>
      <c r="E226" s="62" t="str">
        <f>IF('Sundry Creditor'!F232="","",'Sundry Creditor'!F232)</f>
        <v/>
      </c>
      <c r="F226" s="130" t="str">
        <f>IF('Sundry Creditor'!I232="","",IF('Sundry Creditor'!J232="D",'Sundry Creditor'!I232,""))</f>
        <v/>
      </c>
      <c r="G226" s="130" t="str">
        <f>IF('Sundry Creditor'!I232="","",IF('Sundry Creditor'!J232="C",'Sundry Creditor'!I232,""))</f>
        <v/>
      </c>
      <c r="H226" s="62" t="str">
        <f t="shared" si="11"/>
        <v/>
      </c>
      <c r="I226" s="62" t="str">
        <f t="shared" si="12"/>
        <v/>
      </c>
      <c r="J226" s="62"/>
      <c r="K226" s="48" t="str">
        <f>IF('Sundry Creditor'!K232="", "",CONCATENATE('Sundry Creditor'!K232," ",'Sundry Creditor'!O232))</f>
        <v/>
      </c>
    </row>
    <row r="227" spans="1:11" x14ac:dyDescent="0.2">
      <c r="A227" s="63" t="str">
        <f>IF('Sundry Creditor'!G233="","",'Sundry Creditor'!G233)</f>
        <v/>
      </c>
      <c r="B227" s="63" t="str">
        <f>IF('Sundry Creditor'!C233="","",IF('Sundry Creditor'!G233&lt;70000,'Sundry Creditor'!C233,""))</f>
        <v/>
      </c>
      <c r="C227" s="62" t="str">
        <f>IF('Sundry Creditor'!C233="","",IF('Sundry Creditor'!G233&gt;69999,'Sundry Creditor'!C233,""))</f>
        <v/>
      </c>
      <c r="D227" s="62" t="str">
        <f>IF('Sundry Creditor'!D233="","",'Sundry Creditor'!D233)</f>
        <v/>
      </c>
      <c r="E227" s="62" t="str">
        <f>IF('Sundry Creditor'!F233="","",'Sundry Creditor'!F233)</f>
        <v/>
      </c>
      <c r="F227" s="130" t="str">
        <f>IF('Sundry Creditor'!I233="","",IF('Sundry Creditor'!J233="D",'Sundry Creditor'!I233,""))</f>
        <v/>
      </c>
      <c r="G227" s="130" t="str">
        <f>IF('Sundry Creditor'!I233="","",IF('Sundry Creditor'!J233="C",'Sundry Creditor'!I233,""))</f>
        <v/>
      </c>
      <c r="H227" s="62" t="str">
        <f t="shared" si="11"/>
        <v/>
      </c>
      <c r="I227" s="62" t="str">
        <f t="shared" si="12"/>
        <v/>
      </c>
      <c r="J227" s="62"/>
      <c r="K227" s="48" t="str">
        <f>IF('Sundry Creditor'!K233="", "",CONCATENATE('Sundry Creditor'!K233," ",'Sundry Creditor'!O233))</f>
        <v/>
      </c>
    </row>
    <row r="228" spans="1:11" x14ac:dyDescent="0.2">
      <c r="A228" s="63" t="str">
        <f>IF('Sundry Creditor'!G234="","",'Sundry Creditor'!G234)</f>
        <v/>
      </c>
      <c r="B228" s="63" t="str">
        <f>IF('Sundry Creditor'!C234="","",IF('Sundry Creditor'!G234&lt;70000,'Sundry Creditor'!C234,""))</f>
        <v/>
      </c>
      <c r="C228" s="62" t="str">
        <f>IF('Sundry Creditor'!C234="","",IF('Sundry Creditor'!G234&gt;69999,'Sundry Creditor'!C234,""))</f>
        <v/>
      </c>
      <c r="D228" s="62" t="str">
        <f>IF('Sundry Creditor'!D234="","",'Sundry Creditor'!D234)</f>
        <v/>
      </c>
      <c r="E228" s="62" t="str">
        <f>IF('Sundry Creditor'!F234="","",'Sundry Creditor'!F234)</f>
        <v/>
      </c>
      <c r="F228" s="130" t="str">
        <f>IF('Sundry Creditor'!I234="","",IF('Sundry Creditor'!J234="D",'Sundry Creditor'!I234,""))</f>
        <v/>
      </c>
      <c r="G228" s="130" t="str">
        <f>IF('Sundry Creditor'!I234="","",IF('Sundry Creditor'!J234="C",'Sundry Creditor'!I234,""))</f>
        <v/>
      </c>
      <c r="H228" s="62" t="str">
        <f t="shared" si="11"/>
        <v/>
      </c>
      <c r="I228" s="62" t="str">
        <f t="shared" si="12"/>
        <v/>
      </c>
      <c r="J228" s="62"/>
      <c r="K228" s="48" t="str">
        <f>IF('Sundry Creditor'!K234="", "",CONCATENATE('Sundry Creditor'!K234," ",'Sundry Creditor'!O234))</f>
        <v/>
      </c>
    </row>
    <row r="229" spans="1:11" x14ac:dyDescent="0.2">
      <c r="A229" s="63" t="str">
        <f>IF('Sundry Creditor'!G235="","",'Sundry Creditor'!G235)</f>
        <v/>
      </c>
      <c r="B229" s="63" t="str">
        <f>IF('Sundry Creditor'!C235="","",IF('Sundry Creditor'!G235&lt;70000,'Sundry Creditor'!C235,""))</f>
        <v/>
      </c>
      <c r="C229" s="62" t="str">
        <f>IF('Sundry Creditor'!C235="","",IF('Sundry Creditor'!G235&gt;69999,'Sundry Creditor'!C235,""))</f>
        <v/>
      </c>
      <c r="D229" s="62" t="str">
        <f>IF('Sundry Creditor'!D235="","",'Sundry Creditor'!D235)</f>
        <v/>
      </c>
      <c r="E229" s="62" t="str">
        <f>IF('Sundry Creditor'!F235="","",'Sundry Creditor'!F235)</f>
        <v/>
      </c>
      <c r="F229" s="130" t="str">
        <f>IF('Sundry Creditor'!I235="","",IF('Sundry Creditor'!J235="D",'Sundry Creditor'!I235,""))</f>
        <v/>
      </c>
      <c r="G229" s="130" t="str">
        <f>IF('Sundry Creditor'!I235="","",IF('Sundry Creditor'!J235="C",'Sundry Creditor'!I235,""))</f>
        <v/>
      </c>
      <c r="H229" s="62" t="str">
        <f t="shared" si="11"/>
        <v/>
      </c>
      <c r="I229" s="62" t="str">
        <f t="shared" si="12"/>
        <v/>
      </c>
      <c r="J229" s="62"/>
      <c r="K229" s="48" t="str">
        <f>IF('Sundry Creditor'!K235="", "",CONCATENATE('Sundry Creditor'!K235," ",'Sundry Creditor'!O235))</f>
        <v/>
      </c>
    </row>
    <row r="230" spans="1:11" x14ac:dyDescent="0.2">
      <c r="A230" s="63" t="str">
        <f>IF('Sundry Creditor'!G236="","",'Sundry Creditor'!G236)</f>
        <v/>
      </c>
      <c r="B230" s="63" t="str">
        <f>IF('Sundry Creditor'!C236="","",IF('Sundry Creditor'!G236&lt;70000,'Sundry Creditor'!C236,""))</f>
        <v/>
      </c>
      <c r="C230" s="62" t="str">
        <f>IF('Sundry Creditor'!C236="","",IF('Sundry Creditor'!G236&gt;69999,'Sundry Creditor'!C236,""))</f>
        <v/>
      </c>
      <c r="D230" s="62" t="str">
        <f>IF('Sundry Creditor'!D236="","",'Sundry Creditor'!D236)</f>
        <v/>
      </c>
      <c r="E230" s="62" t="str">
        <f>IF('Sundry Creditor'!F236="","",'Sundry Creditor'!F236)</f>
        <v/>
      </c>
      <c r="F230" s="130" t="str">
        <f>IF('Sundry Creditor'!I236="","",IF('Sundry Creditor'!J236="D",'Sundry Creditor'!I236,""))</f>
        <v/>
      </c>
      <c r="G230" s="130" t="str">
        <f>IF('Sundry Creditor'!I236="","",IF('Sundry Creditor'!J236="C",'Sundry Creditor'!I236,""))</f>
        <v/>
      </c>
      <c r="H230" s="62" t="str">
        <f t="shared" si="11"/>
        <v/>
      </c>
      <c r="I230" s="62" t="str">
        <f t="shared" si="12"/>
        <v/>
      </c>
      <c r="J230" s="62"/>
      <c r="K230" s="48" t="str">
        <f>IF('Sundry Creditor'!K236="", "",CONCATENATE('Sundry Creditor'!K236," ",'Sundry Creditor'!O236))</f>
        <v/>
      </c>
    </row>
    <row r="231" spans="1:11" x14ac:dyDescent="0.2">
      <c r="A231" s="63" t="str">
        <f>IF('Sundry Creditor'!G237="","",'Sundry Creditor'!G237)</f>
        <v/>
      </c>
      <c r="B231" s="63" t="str">
        <f>IF('Sundry Creditor'!C237="","",IF('Sundry Creditor'!G237&lt;70000,'Sundry Creditor'!C237,""))</f>
        <v/>
      </c>
      <c r="C231" s="62" t="str">
        <f>IF('Sundry Creditor'!C237="","",IF('Sundry Creditor'!G237&gt;69999,'Sundry Creditor'!C237,""))</f>
        <v/>
      </c>
      <c r="D231" s="62" t="str">
        <f>IF('Sundry Creditor'!D237="","",'Sundry Creditor'!D237)</f>
        <v/>
      </c>
      <c r="E231" s="62" t="str">
        <f>IF('Sundry Creditor'!F237="","",'Sundry Creditor'!F237)</f>
        <v/>
      </c>
      <c r="F231" s="130" t="str">
        <f>IF('Sundry Creditor'!I237="","",IF('Sundry Creditor'!J237="D",'Sundry Creditor'!I237,""))</f>
        <v/>
      </c>
      <c r="G231" s="130" t="str">
        <f>IF('Sundry Creditor'!I237="","",IF('Sundry Creditor'!J237="C",'Sundry Creditor'!I237,""))</f>
        <v/>
      </c>
      <c r="H231" s="62" t="str">
        <f t="shared" si="11"/>
        <v/>
      </c>
      <c r="I231" s="62" t="str">
        <f t="shared" si="12"/>
        <v/>
      </c>
      <c r="J231" s="62"/>
      <c r="K231" s="48" t="str">
        <f>IF('Sundry Creditor'!K237="", "",CONCATENATE('Sundry Creditor'!K237," ",'Sundry Creditor'!O237))</f>
        <v/>
      </c>
    </row>
    <row r="232" spans="1:11" x14ac:dyDescent="0.2">
      <c r="A232" s="63" t="str">
        <f>IF('Sundry Creditor'!G238="","",'Sundry Creditor'!G238)</f>
        <v/>
      </c>
      <c r="B232" s="63" t="str">
        <f>IF('Sundry Creditor'!C238="","",IF('Sundry Creditor'!G238&lt;70000,'Sundry Creditor'!C238,""))</f>
        <v/>
      </c>
      <c r="C232" s="62" t="str">
        <f>IF('Sundry Creditor'!C238="","",IF('Sundry Creditor'!G238&gt;69999,'Sundry Creditor'!C238,""))</f>
        <v/>
      </c>
      <c r="D232" s="62" t="str">
        <f>IF('Sundry Creditor'!D238="","",'Sundry Creditor'!D238)</f>
        <v/>
      </c>
      <c r="E232" s="62" t="str">
        <f>IF('Sundry Creditor'!F238="","",'Sundry Creditor'!F238)</f>
        <v/>
      </c>
      <c r="F232" s="130" t="str">
        <f>IF('Sundry Creditor'!I238="","",IF('Sundry Creditor'!J238="D",'Sundry Creditor'!I238,""))</f>
        <v/>
      </c>
      <c r="G232" s="130" t="str">
        <f>IF('Sundry Creditor'!I238="","",IF('Sundry Creditor'!J238="C",'Sundry Creditor'!I238,""))</f>
        <v/>
      </c>
      <c r="H232" s="62" t="str">
        <f t="shared" si="11"/>
        <v/>
      </c>
      <c r="I232" s="62" t="str">
        <f t="shared" si="12"/>
        <v/>
      </c>
      <c r="J232" s="62"/>
      <c r="K232" s="48" t="str">
        <f>IF('Sundry Creditor'!K238="", "",CONCATENATE('Sundry Creditor'!K238," ",'Sundry Creditor'!O238))</f>
        <v/>
      </c>
    </row>
    <row r="233" spans="1:11" x14ac:dyDescent="0.2">
      <c r="A233" s="63" t="str">
        <f>IF('Sundry Creditor'!G239="","",'Sundry Creditor'!G239)</f>
        <v/>
      </c>
      <c r="B233" s="63" t="str">
        <f>IF('Sundry Creditor'!C239="","",IF('Sundry Creditor'!G239&lt;70000,'Sundry Creditor'!C239,""))</f>
        <v/>
      </c>
      <c r="C233" s="62" t="str">
        <f>IF('Sundry Creditor'!C239="","",IF('Sundry Creditor'!G239&gt;69999,'Sundry Creditor'!C239,""))</f>
        <v/>
      </c>
      <c r="D233" s="62" t="str">
        <f>IF('Sundry Creditor'!D239="","",'Sundry Creditor'!D239)</f>
        <v/>
      </c>
      <c r="E233" s="62" t="str">
        <f>IF('Sundry Creditor'!F239="","",'Sundry Creditor'!F239)</f>
        <v/>
      </c>
      <c r="F233" s="130" t="str">
        <f>IF('Sundry Creditor'!I239="","",IF('Sundry Creditor'!J239="D",'Sundry Creditor'!I239,""))</f>
        <v/>
      </c>
      <c r="G233" s="130" t="str">
        <f>IF('Sundry Creditor'!I239="","",IF('Sundry Creditor'!J239="C",'Sundry Creditor'!I239,""))</f>
        <v/>
      </c>
      <c r="H233" s="62" t="str">
        <f t="shared" si="11"/>
        <v/>
      </c>
      <c r="I233" s="62" t="str">
        <f t="shared" si="12"/>
        <v/>
      </c>
      <c r="J233" s="62"/>
      <c r="K233" s="48" t="str">
        <f>IF('Sundry Creditor'!K239="", "",CONCATENATE('Sundry Creditor'!K239," ",'Sundry Creditor'!O239))</f>
        <v/>
      </c>
    </row>
    <row r="234" spans="1:11" x14ac:dyDescent="0.2">
      <c r="A234" s="63" t="str">
        <f>IF('Sundry Creditor'!G240="","",'Sundry Creditor'!G240)</f>
        <v/>
      </c>
      <c r="B234" s="63" t="str">
        <f>IF('Sundry Creditor'!C240="","",IF('Sundry Creditor'!G240&lt;70000,'Sundry Creditor'!C240,""))</f>
        <v/>
      </c>
      <c r="C234" s="62" t="str">
        <f>IF('Sundry Creditor'!C240="","",IF('Sundry Creditor'!G240&gt;69999,'Sundry Creditor'!C240,""))</f>
        <v/>
      </c>
      <c r="D234" s="62" t="str">
        <f>IF('Sundry Creditor'!D240="","",'Sundry Creditor'!D240)</f>
        <v/>
      </c>
      <c r="E234" s="62" t="str">
        <f>IF('Sundry Creditor'!F240="","",'Sundry Creditor'!F240)</f>
        <v/>
      </c>
      <c r="F234" s="130" t="str">
        <f>IF('Sundry Creditor'!I240="","",IF('Sundry Creditor'!J240="D",'Sundry Creditor'!I240,""))</f>
        <v/>
      </c>
      <c r="G234" s="130" t="str">
        <f>IF('Sundry Creditor'!I240="","",IF('Sundry Creditor'!J240="C",'Sundry Creditor'!I240,""))</f>
        <v/>
      </c>
      <c r="H234" s="62" t="str">
        <f t="shared" si="11"/>
        <v/>
      </c>
      <c r="I234" s="62" t="str">
        <f t="shared" si="12"/>
        <v/>
      </c>
      <c r="J234" s="62"/>
      <c r="K234" s="48" t="str">
        <f>IF('Sundry Creditor'!K240="", "",CONCATENATE('Sundry Creditor'!K240," ",'Sundry Creditor'!O240))</f>
        <v/>
      </c>
    </row>
    <row r="235" spans="1:11" x14ac:dyDescent="0.2">
      <c r="A235" s="63" t="str">
        <f>IF('Sundry Creditor'!G241="","",'Sundry Creditor'!G241)</f>
        <v/>
      </c>
      <c r="B235" s="63" t="str">
        <f>IF('Sundry Creditor'!C241="","",IF('Sundry Creditor'!G241&lt;70000,'Sundry Creditor'!C241,""))</f>
        <v/>
      </c>
      <c r="C235" s="62" t="str">
        <f>IF('Sundry Creditor'!C241="","",IF('Sundry Creditor'!G241&gt;69999,'Sundry Creditor'!C241,""))</f>
        <v/>
      </c>
      <c r="D235" s="62" t="str">
        <f>IF('Sundry Creditor'!D241="","",'Sundry Creditor'!D241)</f>
        <v/>
      </c>
      <c r="E235" s="62" t="str">
        <f>IF('Sundry Creditor'!F241="","",'Sundry Creditor'!F241)</f>
        <v/>
      </c>
      <c r="F235" s="130" t="str">
        <f>IF('Sundry Creditor'!I241="","",IF('Sundry Creditor'!J241="D",'Sundry Creditor'!I241,""))</f>
        <v/>
      </c>
      <c r="G235" s="130" t="str">
        <f>IF('Sundry Creditor'!I241="","",IF('Sundry Creditor'!J241="C",'Sundry Creditor'!I241,""))</f>
        <v/>
      </c>
      <c r="H235" s="62" t="str">
        <f t="shared" si="11"/>
        <v/>
      </c>
      <c r="I235" s="62" t="str">
        <f t="shared" si="12"/>
        <v/>
      </c>
      <c r="J235" s="62"/>
      <c r="K235" s="48" t="str">
        <f>IF('Sundry Creditor'!K241="", "",CONCATENATE('Sundry Creditor'!K241," ",'Sundry Creditor'!O241))</f>
        <v/>
      </c>
    </row>
    <row r="236" spans="1:11" x14ac:dyDescent="0.2">
      <c r="A236" s="63" t="str">
        <f>IF('Sundry Creditor'!G242="","",'Sundry Creditor'!G242)</f>
        <v/>
      </c>
      <c r="B236" s="63" t="str">
        <f>IF('Sundry Creditor'!C242="","",IF('Sundry Creditor'!G242&lt;70000,'Sundry Creditor'!C242,""))</f>
        <v/>
      </c>
      <c r="C236" s="62" t="str">
        <f>IF('Sundry Creditor'!C242="","",IF('Sundry Creditor'!G242&gt;69999,'Sundry Creditor'!C242,""))</f>
        <v/>
      </c>
      <c r="D236" s="62" t="str">
        <f>IF('Sundry Creditor'!D242="","",'Sundry Creditor'!D242)</f>
        <v/>
      </c>
      <c r="E236" s="62" t="str">
        <f>IF('Sundry Creditor'!F242="","",'Sundry Creditor'!F242)</f>
        <v/>
      </c>
      <c r="F236" s="130" t="str">
        <f>IF('Sundry Creditor'!I242="","",IF('Sundry Creditor'!J242="D",'Sundry Creditor'!I242,""))</f>
        <v/>
      </c>
      <c r="G236" s="130" t="str">
        <f>IF('Sundry Creditor'!I242="","",IF('Sundry Creditor'!J242="C",'Sundry Creditor'!I242,""))</f>
        <v/>
      </c>
      <c r="H236" s="62" t="str">
        <f t="shared" si="11"/>
        <v/>
      </c>
      <c r="I236" s="62" t="str">
        <f t="shared" si="12"/>
        <v/>
      </c>
      <c r="J236" s="62"/>
      <c r="K236" s="48" t="str">
        <f>IF('Sundry Creditor'!K242="", "",CONCATENATE('Sundry Creditor'!K242," ",'Sundry Creditor'!O242))</f>
        <v/>
      </c>
    </row>
    <row r="237" spans="1:11" x14ac:dyDescent="0.2">
      <c r="A237" s="63" t="str">
        <f>IF('Sundry Creditor'!G243="","",'Sundry Creditor'!G243)</f>
        <v/>
      </c>
      <c r="B237" s="63" t="str">
        <f>IF('Sundry Creditor'!C243="","",IF('Sundry Creditor'!G243&lt;70000,'Sundry Creditor'!C243,""))</f>
        <v/>
      </c>
      <c r="C237" s="62" t="str">
        <f>IF('Sundry Creditor'!C243="","",IF('Sundry Creditor'!G243&gt;69999,'Sundry Creditor'!C243,""))</f>
        <v/>
      </c>
      <c r="D237" s="62" t="str">
        <f>IF('Sundry Creditor'!D243="","",'Sundry Creditor'!D243)</f>
        <v/>
      </c>
      <c r="E237" s="62" t="str">
        <f>IF('Sundry Creditor'!F243="","",'Sundry Creditor'!F243)</f>
        <v/>
      </c>
      <c r="F237" s="130" t="str">
        <f>IF('Sundry Creditor'!I243="","",IF('Sundry Creditor'!J243="D",'Sundry Creditor'!I243,""))</f>
        <v/>
      </c>
      <c r="G237" s="130" t="str">
        <f>IF('Sundry Creditor'!I243="","",IF('Sundry Creditor'!J243="C",'Sundry Creditor'!I243,""))</f>
        <v/>
      </c>
      <c r="H237" s="62" t="str">
        <f t="shared" si="11"/>
        <v/>
      </c>
      <c r="I237" s="62" t="str">
        <f t="shared" si="12"/>
        <v/>
      </c>
      <c r="J237" s="62"/>
      <c r="K237" s="48" t="str">
        <f>IF('Sundry Creditor'!K243="", "",CONCATENATE('Sundry Creditor'!K243," ",'Sundry Creditor'!O243))</f>
        <v/>
      </c>
    </row>
    <row r="238" spans="1:11" x14ac:dyDescent="0.2">
      <c r="A238" s="63" t="str">
        <f>IF('Sundry Creditor'!G244="","",'Sundry Creditor'!G244)</f>
        <v/>
      </c>
      <c r="B238" s="63" t="str">
        <f>IF('Sundry Creditor'!C244="","",IF('Sundry Creditor'!G244&lt;70000,'Sundry Creditor'!C244,""))</f>
        <v/>
      </c>
      <c r="C238" s="62" t="str">
        <f>IF('Sundry Creditor'!C244="","",IF('Sundry Creditor'!G244&gt;69999,'Sundry Creditor'!C244,""))</f>
        <v/>
      </c>
      <c r="D238" s="62" t="str">
        <f>IF('Sundry Creditor'!D244="","",'Sundry Creditor'!D244)</f>
        <v/>
      </c>
      <c r="E238" s="62" t="str">
        <f>IF('Sundry Creditor'!F244="","",'Sundry Creditor'!F244)</f>
        <v/>
      </c>
      <c r="F238" s="130" t="str">
        <f>IF('Sundry Creditor'!I244="","",IF('Sundry Creditor'!J244="D",'Sundry Creditor'!I244,""))</f>
        <v/>
      </c>
      <c r="G238" s="130" t="str">
        <f>IF('Sundry Creditor'!I244="","",IF('Sundry Creditor'!J244="C",'Sundry Creditor'!I244,""))</f>
        <v/>
      </c>
      <c r="H238" s="62" t="str">
        <f t="shared" si="11"/>
        <v/>
      </c>
      <c r="I238" s="62" t="str">
        <f t="shared" si="12"/>
        <v/>
      </c>
      <c r="J238" s="62"/>
      <c r="K238" s="48" t="str">
        <f>IF('Sundry Creditor'!K244="", "",CONCATENATE('Sundry Creditor'!K244," ",'Sundry Creditor'!O244))</f>
        <v/>
      </c>
    </row>
    <row r="239" spans="1:11" x14ac:dyDescent="0.2">
      <c r="A239" s="63" t="str">
        <f>IF('Sundry Creditor'!G245="","",'Sundry Creditor'!G245)</f>
        <v/>
      </c>
      <c r="B239" s="63" t="str">
        <f>IF('Sundry Creditor'!C245="","",IF('Sundry Creditor'!G245&lt;70000,'Sundry Creditor'!C245,""))</f>
        <v/>
      </c>
      <c r="C239" s="62" t="str">
        <f>IF('Sundry Creditor'!C245="","",IF('Sundry Creditor'!G245&gt;69999,'Sundry Creditor'!C245,""))</f>
        <v/>
      </c>
      <c r="D239" s="62" t="str">
        <f>IF('Sundry Creditor'!D245="","",'Sundry Creditor'!D245)</f>
        <v/>
      </c>
      <c r="E239" s="62" t="str">
        <f>IF('Sundry Creditor'!F245="","",'Sundry Creditor'!F245)</f>
        <v/>
      </c>
      <c r="F239" s="130" t="str">
        <f>IF('Sundry Creditor'!I245="","",IF('Sundry Creditor'!J245="D",'Sundry Creditor'!I245,""))</f>
        <v/>
      </c>
      <c r="G239" s="130" t="str">
        <f>IF('Sundry Creditor'!I245="","",IF('Sundry Creditor'!J245="C",'Sundry Creditor'!I245,""))</f>
        <v/>
      </c>
      <c r="H239" s="62" t="str">
        <f t="shared" si="11"/>
        <v/>
      </c>
      <c r="I239" s="62" t="str">
        <f t="shared" si="12"/>
        <v/>
      </c>
      <c r="J239" s="62"/>
      <c r="K239" s="48" t="str">
        <f>IF('Sundry Creditor'!K245="", "",CONCATENATE('Sundry Creditor'!K245," ",'Sundry Creditor'!O245))</f>
        <v/>
      </c>
    </row>
    <row r="240" spans="1:11" x14ac:dyDescent="0.2">
      <c r="A240" s="63" t="str">
        <f>IF('Sundry Creditor'!G246="","",'Sundry Creditor'!G246)</f>
        <v/>
      </c>
      <c r="B240" s="63" t="str">
        <f>IF('Sundry Creditor'!C246="","",IF('Sundry Creditor'!G246&lt;70000,'Sundry Creditor'!C246,""))</f>
        <v/>
      </c>
      <c r="C240" s="62" t="str">
        <f>IF('Sundry Creditor'!C246="","",IF('Sundry Creditor'!G246&gt;69999,'Sundry Creditor'!C246,""))</f>
        <v/>
      </c>
      <c r="D240" s="62" t="str">
        <f>IF('Sundry Creditor'!D246="","",'Sundry Creditor'!D246)</f>
        <v/>
      </c>
      <c r="E240" s="62" t="str">
        <f>IF('Sundry Creditor'!F246="","",'Sundry Creditor'!F246)</f>
        <v/>
      </c>
      <c r="F240" s="130" t="str">
        <f>IF('Sundry Creditor'!I246="","",IF('Sundry Creditor'!J246="D",'Sundry Creditor'!I246,""))</f>
        <v/>
      </c>
      <c r="G240" s="130" t="str">
        <f>IF('Sundry Creditor'!I246="","",IF('Sundry Creditor'!J246="C",'Sundry Creditor'!I246,""))</f>
        <v/>
      </c>
      <c r="H240" s="62" t="str">
        <f t="shared" si="11"/>
        <v/>
      </c>
      <c r="I240" s="62" t="str">
        <f t="shared" si="12"/>
        <v/>
      </c>
      <c r="J240" s="62"/>
      <c r="K240" s="48" t="str">
        <f>IF('Sundry Creditor'!K246="", "",CONCATENATE('Sundry Creditor'!K246," ",'Sundry Creditor'!O246))</f>
        <v/>
      </c>
    </row>
    <row r="241" spans="1:11" x14ac:dyDescent="0.2">
      <c r="A241" s="63" t="str">
        <f>IF('Sundry Creditor'!G247="","",'Sundry Creditor'!G247)</f>
        <v/>
      </c>
      <c r="B241" s="63" t="str">
        <f>IF('Sundry Creditor'!C247="","",IF('Sundry Creditor'!G247&lt;70000,'Sundry Creditor'!C247,""))</f>
        <v/>
      </c>
      <c r="C241" s="62" t="str">
        <f>IF('Sundry Creditor'!C247="","",IF('Sundry Creditor'!G247&gt;69999,'Sundry Creditor'!C247,""))</f>
        <v/>
      </c>
      <c r="D241" s="62" t="str">
        <f>IF('Sundry Creditor'!D247="","",'Sundry Creditor'!D247)</f>
        <v/>
      </c>
      <c r="E241" s="62" t="str">
        <f>IF('Sundry Creditor'!F247="","",'Sundry Creditor'!F247)</f>
        <v/>
      </c>
      <c r="F241" s="130" t="str">
        <f>IF('Sundry Creditor'!I247="","",IF('Sundry Creditor'!J247="D",'Sundry Creditor'!I247,""))</f>
        <v/>
      </c>
      <c r="G241" s="130" t="str">
        <f>IF('Sundry Creditor'!I247="","",IF('Sundry Creditor'!J247="C",'Sundry Creditor'!I247,""))</f>
        <v/>
      </c>
      <c r="H241" s="62" t="str">
        <f t="shared" si="11"/>
        <v/>
      </c>
      <c r="I241" s="62" t="str">
        <f t="shared" si="12"/>
        <v/>
      </c>
      <c r="J241" s="62"/>
      <c r="K241" s="48" t="str">
        <f>IF('Sundry Creditor'!K247="", "",CONCATENATE('Sundry Creditor'!K247," ",'Sundry Creditor'!O247))</f>
        <v/>
      </c>
    </row>
    <row r="242" spans="1:11" x14ac:dyDescent="0.2">
      <c r="A242" s="63" t="str">
        <f>IF('Sundry Creditor'!G248="","",'Sundry Creditor'!G248)</f>
        <v/>
      </c>
      <c r="B242" s="63" t="str">
        <f>IF('Sundry Creditor'!C248="","",IF('Sundry Creditor'!G248&lt;70000,'Sundry Creditor'!C248,""))</f>
        <v/>
      </c>
      <c r="C242" s="62" t="str">
        <f>IF('Sundry Creditor'!C248="","",IF('Sundry Creditor'!G248&gt;69999,'Sundry Creditor'!C248,""))</f>
        <v/>
      </c>
      <c r="D242" s="62" t="str">
        <f>IF('Sundry Creditor'!D248="","",'Sundry Creditor'!D248)</f>
        <v/>
      </c>
      <c r="E242" s="62" t="str">
        <f>IF('Sundry Creditor'!F248="","",'Sundry Creditor'!F248)</f>
        <v/>
      </c>
      <c r="F242" s="130" t="str">
        <f>IF('Sundry Creditor'!I248="","",IF('Sundry Creditor'!J248="D",'Sundry Creditor'!I248,""))</f>
        <v/>
      </c>
      <c r="G242" s="130" t="str">
        <f>IF('Sundry Creditor'!I248="","",IF('Sundry Creditor'!J248="C",'Sundry Creditor'!I248,""))</f>
        <v/>
      </c>
      <c r="H242" s="62" t="str">
        <f t="shared" si="11"/>
        <v/>
      </c>
      <c r="I242" s="62" t="str">
        <f t="shared" si="12"/>
        <v/>
      </c>
      <c r="J242" s="62"/>
      <c r="K242" s="48" t="str">
        <f>IF('Sundry Creditor'!K248="", "",CONCATENATE('Sundry Creditor'!K248," ",'Sundry Creditor'!O248))</f>
        <v/>
      </c>
    </row>
    <row r="243" spans="1:11" x14ac:dyDescent="0.2">
      <c r="A243" s="63" t="str">
        <f>IF('Sundry Creditor'!G249="","",'Sundry Creditor'!G249)</f>
        <v/>
      </c>
      <c r="B243" s="63" t="str">
        <f>IF('Sundry Creditor'!C249="","",IF('Sundry Creditor'!G249&lt;70000,'Sundry Creditor'!C249,""))</f>
        <v/>
      </c>
      <c r="C243" s="62" t="str">
        <f>IF('Sundry Creditor'!C249="","",IF('Sundry Creditor'!G249&gt;69999,'Sundry Creditor'!C249,""))</f>
        <v/>
      </c>
      <c r="D243" s="62" t="str">
        <f>IF('Sundry Creditor'!D249="","",'Sundry Creditor'!D249)</f>
        <v/>
      </c>
      <c r="E243" s="62" t="str">
        <f>IF('Sundry Creditor'!F249="","",'Sundry Creditor'!F249)</f>
        <v/>
      </c>
      <c r="F243" s="130" t="str">
        <f>IF('Sundry Creditor'!I249="","",IF('Sundry Creditor'!J249="D",'Sundry Creditor'!I249,""))</f>
        <v/>
      </c>
      <c r="G243" s="130" t="str">
        <f>IF('Sundry Creditor'!I249="","",IF('Sundry Creditor'!J249="C",'Sundry Creditor'!I249,""))</f>
        <v/>
      </c>
      <c r="H243" s="62" t="str">
        <f t="shared" si="11"/>
        <v/>
      </c>
      <c r="I243" s="62" t="str">
        <f t="shared" si="12"/>
        <v/>
      </c>
      <c r="J243" s="62"/>
      <c r="K243" s="48" t="str">
        <f>IF('Sundry Creditor'!K249="", "",CONCATENATE('Sundry Creditor'!K249," ",'Sundry Creditor'!O249))</f>
        <v/>
      </c>
    </row>
    <row r="244" spans="1:11" x14ac:dyDescent="0.2">
      <c r="A244" s="63" t="str">
        <f>IF('Sundry Creditor'!G250="","",'Sundry Creditor'!G250)</f>
        <v/>
      </c>
      <c r="B244" s="63" t="str">
        <f>IF('Sundry Creditor'!C250="","",IF('Sundry Creditor'!G250&lt;70000,'Sundry Creditor'!C250,""))</f>
        <v/>
      </c>
      <c r="C244" s="62" t="str">
        <f>IF('Sundry Creditor'!C250="","",IF('Sundry Creditor'!G250&gt;69999,'Sundry Creditor'!C250,""))</f>
        <v/>
      </c>
      <c r="D244" s="62" t="str">
        <f>IF('Sundry Creditor'!D250="","",'Sundry Creditor'!D250)</f>
        <v/>
      </c>
      <c r="E244" s="62" t="str">
        <f>IF('Sundry Creditor'!F250="","",'Sundry Creditor'!F250)</f>
        <v/>
      </c>
      <c r="F244" s="130" t="str">
        <f>IF('Sundry Creditor'!I250="","",IF('Sundry Creditor'!J250="D",'Sundry Creditor'!I250,""))</f>
        <v/>
      </c>
      <c r="G244" s="130" t="str">
        <f>IF('Sundry Creditor'!I250="","",IF('Sundry Creditor'!J250="C",'Sundry Creditor'!I250,""))</f>
        <v/>
      </c>
      <c r="H244" s="62" t="str">
        <f t="shared" si="11"/>
        <v/>
      </c>
      <c r="I244" s="62" t="str">
        <f t="shared" si="12"/>
        <v/>
      </c>
      <c r="J244" s="62"/>
      <c r="K244" s="48" t="str">
        <f>IF('Sundry Creditor'!K250="", "",CONCATENATE('Sundry Creditor'!K250," ",'Sundry Creditor'!O250))</f>
        <v/>
      </c>
    </row>
    <row r="245" spans="1:11" x14ac:dyDescent="0.2">
      <c r="A245" s="63" t="str">
        <f>IF('Sundry Creditor'!G251="","",'Sundry Creditor'!G251)</f>
        <v/>
      </c>
      <c r="B245" s="63" t="str">
        <f>IF('Sundry Creditor'!C251="","",IF('Sundry Creditor'!G251&lt;70000,'Sundry Creditor'!C251,""))</f>
        <v/>
      </c>
      <c r="C245" s="62" t="str">
        <f>IF('Sundry Creditor'!C251="","",IF('Sundry Creditor'!G251&gt;69999,'Sundry Creditor'!C251,""))</f>
        <v/>
      </c>
      <c r="D245" s="62" t="str">
        <f>IF('Sundry Creditor'!D251="","",'Sundry Creditor'!D251)</f>
        <v/>
      </c>
      <c r="E245" s="62" t="str">
        <f>IF('Sundry Creditor'!F251="","",'Sundry Creditor'!F251)</f>
        <v/>
      </c>
      <c r="F245" s="130" t="str">
        <f>IF('Sundry Creditor'!I251="","",IF('Sundry Creditor'!J251="D",'Sundry Creditor'!I251,""))</f>
        <v/>
      </c>
      <c r="G245" s="130" t="str">
        <f>IF('Sundry Creditor'!I251="","",IF('Sundry Creditor'!J251="C",'Sundry Creditor'!I251,""))</f>
        <v/>
      </c>
      <c r="H245" s="62" t="str">
        <f t="shared" si="11"/>
        <v/>
      </c>
      <c r="I245" s="62" t="str">
        <f t="shared" si="12"/>
        <v/>
      </c>
      <c r="J245" s="62"/>
      <c r="K245" s="48" t="str">
        <f>IF('Sundry Creditor'!K251="", "",CONCATENATE('Sundry Creditor'!K251," ",'Sundry Creditor'!O251))</f>
        <v/>
      </c>
    </row>
    <row r="246" spans="1:11" x14ac:dyDescent="0.2">
      <c r="A246" s="63" t="str">
        <f>IF('Sundry Creditor'!G252="","",'Sundry Creditor'!G252)</f>
        <v/>
      </c>
      <c r="B246" s="63" t="str">
        <f>IF('Sundry Creditor'!C252="","",IF('Sundry Creditor'!G252&lt;70000,'Sundry Creditor'!C252,""))</f>
        <v/>
      </c>
      <c r="C246" s="62" t="str">
        <f>IF('Sundry Creditor'!C252="","",IF('Sundry Creditor'!G252&gt;69999,'Sundry Creditor'!C252,""))</f>
        <v/>
      </c>
      <c r="D246" s="62" t="str">
        <f>IF('Sundry Creditor'!D252="","",'Sundry Creditor'!D252)</f>
        <v/>
      </c>
      <c r="E246" s="62" t="str">
        <f>IF('Sundry Creditor'!F252="","",'Sundry Creditor'!F252)</f>
        <v/>
      </c>
      <c r="F246" s="130" t="str">
        <f>IF('Sundry Creditor'!I252="","",IF('Sundry Creditor'!J252="D",'Sundry Creditor'!I252,""))</f>
        <v/>
      </c>
      <c r="G246" s="130" t="str">
        <f>IF('Sundry Creditor'!I252="","",IF('Sundry Creditor'!J252="C",'Sundry Creditor'!I252,""))</f>
        <v/>
      </c>
      <c r="H246" s="62" t="str">
        <f t="shared" si="11"/>
        <v/>
      </c>
      <c r="I246" s="62" t="str">
        <f t="shared" si="12"/>
        <v/>
      </c>
      <c r="J246" s="62"/>
      <c r="K246" s="48" t="str">
        <f>IF('Sundry Creditor'!K252="", "",CONCATENATE('Sundry Creditor'!K252," ",'Sundry Creditor'!O252))</f>
        <v/>
      </c>
    </row>
    <row r="247" spans="1:11" x14ac:dyDescent="0.2">
      <c r="A247" s="63" t="str">
        <f>IF('Sundry Creditor'!G253="","",'Sundry Creditor'!G253)</f>
        <v/>
      </c>
      <c r="B247" s="63" t="str">
        <f>IF('Sundry Creditor'!C253="","",IF('Sundry Creditor'!G253&lt;70000,'Sundry Creditor'!C253,""))</f>
        <v/>
      </c>
      <c r="C247" s="62" t="str">
        <f>IF('Sundry Creditor'!C253="","",IF('Sundry Creditor'!G253&gt;69999,'Sundry Creditor'!C253,""))</f>
        <v/>
      </c>
      <c r="D247" s="62" t="str">
        <f>IF('Sundry Creditor'!D253="","",'Sundry Creditor'!D253)</f>
        <v/>
      </c>
      <c r="E247" s="62" t="str">
        <f>IF('Sundry Creditor'!F253="","",'Sundry Creditor'!F253)</f>
        <v/>
      </c>
      <c r="F247" s="130" t="str">
        <f>IF('Sundry Creditor'!I253="","",IF('Sundry Creditor'!J253="D",'Sundry Creditor'!I253,""))</f>
        <v/>
      </c>
      <c r="G247" s="130" t="str">
        <f>IF('Sundry Creditor'!I253="","",IF('Sundry Creditor'!J253="C",'Sundry Creditor'!I253,""))</f>
        <v/>
      </c>
      <c r="H247" s="62" t="str">
        <f t="shared" si="11"/>
        <v/>
      </c>
      <c r="I247" s="62" t="str">
        <f t="shared" si="12"/>
        <v/>
      </c>
      <c r="J247" s="62"/>
      <c r="K247" s="48" t="str">
        <f>IF('Sundry Creditor'!K253="", "",CONCATENATE('Sundry Creditor'!K253," ",'Sundry Creditor'!O253))</f>
        <v/>
      </c>
    </row>
    <row r="248" spans="1:11" x14ac:dyDescent="0.2">
      <c r="A248" s="63" t="str">
        <f>IF('Sundry Creditor'!G254="","",'Sundry Creditor'!G254)</f>
        <v/>
      </c>
      <c r="B248" s="63" t="str">
        <f>IF('Sundry Creditor'!C254="","",IF('Sundry Creditor'!G254&lt;70000,'Sundry Creditor'!C254,""))</f>
        <v/>
      </c>
      <c r="C248" s="62" t="str">
        <f>IF('Sundry Creditor'!C254="","",IF('Sundry Creditor'!G254&gt;69999,'Sundry Creditor'!C254,""))</f>
        <v/>
      </c>
      <c r="D248" s="62" t="str">
        <f>IF('Sundry Creditor'!D254="","",'Sundry Creditor'!D254)</f>
        <v/>
      </c>
      <c r="E248" s="62" t="str">
        <f>IF('Sundry Creditor'!F254="","",'Sundry Creditor'!F254)</f>
        <v/>
      </c>
      <c r="F248" s="130" t="str">
        <f>IF('Sundry Creditor'!I254="","",IF('Sundry Creditor'!J254="D",'Sundry Creditor'!I254,""))</f>
        <v/>
      </c>
      <c r="G248" s="130" t="str">
        <f>IF('Sundry Creditor'!I254="","",IF('Sundry Creditor'!J254="C",'Sundry Creditor'!I254,""))</f>
        <v/>
      </c>
      <c r="H248" s="62" t="str">
        <f t="shared" si="11"/>
        <v/>
      </c>
      <c r="I248" s="62" t="str">
        <f t="shared" si="12"/>
        <v/>
      </c>
      <c r="J248" s="62"/>
      <c r="K248" s="48" t="str">
        <f>IF('Sundry Creditor'!K254="", "",CONCATENATE('Sundry Creditor'!K254," ",'Sundry Creditor'!O254))</f>
        <v/>
      </c>
    </row>
    <row r="249" spans="1:11" x14ac:dyDescent="0.2">
      <c r="A249" s="63" t="str">
        <f>IF('Sundry Creditor'!G255="","",'Sundry Creditor'!G255)</f>
        <v/>
      </c>
      <c r="B249" s="63" t="str">
        <f>IF('Sundry Creditor'!C255="","",IF('Sundry Creditor'!G255&lt;70000,'Sundry Creditor'!C255,""))</f>
        <v/>
      </c>
      <c r="C249" s="62" t="str">
        <f>IF('Sundry Creditor'!C255="","",IF('Sundry Creditor'!G255&gt;69999,'Sundry Creditor'!C255,""))</f>
        <v/>
      </c>
      <c r="D249" s="62" t="str">
        <f>IF('Sundry Creditor'!D255="","",'Sundry Creditor'!D255)</f>
        <v/>
      </c>
      <c r="E249" s="62" t="str">
        <f>IF('Sundry Creditor'!F255="","",'Sundry Creditor'!F255)</f>
        <v/>
      </c>
      <c r="F249" s="130" t="str">
        <f>IF('Sundry Creditor'!I255="","",IF('Sundry Creditor'!J255="D",'Sundry Creditor'!I255,""))</f>
        <v/>
      </c>
      <c r="G249" s="130" t="str">
        <f>IF('Sundry Creditor'!I255="","",IF('Sundry Creditor'!J255="C",'Sundry Creditor'!I255,""))</f>
        <v/>
      </c>
      <c r="H249" s="62" t="str">
        <f t="shared" si="11"/>
        <v/>
      </c>
      <c r="I249" s="62" t="str">
        <f t="shared" si="12"/>
        <v/>
      </c>
      <c r="J249" s="62"/>
      <c r="K249" s="48" t="str">
        <f>IF('Sundry Creditor'!K255="", "",CONCATENATE('Sundry Creditor'!K255," ",'Sundry Creditor'!O255))</f>
        <v/>
      </c>
    </row>
    <row r="250" spans="1:11" x14ac:dyDescent="0.2">
      <c r="A250" s="63" t="str">
        <f>IF('Sundry Creditor'!G256="","",'Sundry Creditor'!G256)</f>
        <v/>
      </c>
      <c r="B250" s="63" t="str">
        <f>IF('Sundry Creditor'!C256="","",IF('Sundry Creditor'!G256&lt;70000,'Sundry Creditor'!C256,""))</f>
        <v/>
      </c>
      <c r="C250" s="62" t="str">
        <f>IF('Sundry Creditor'!C256="","",IF('Sundry Creditor'!G256&gt;69999,'Sundry Creditor'!C256,""))</f>
        <v/>
      </c>
      <c r="D250" s="62" t="str">
        <f>IF('Sundry Creditor'!D256="","",'Sundry Creditor'!D256)</f>
        <v/>
      </c>
      <c r="E250" s="62" t="str">
        <f>IF('Sundry Creditor'!F256="","",'Sundry Creditor'!F256)</f>
        <v/>
      </c>
      <c r="F250" s="130" t="str">
        <f>IF('Sundry Creditor'!I256="","",IF('Sundry Creditor'!J256="D",'Sundry Creditor'!I256,""))</f>
        <v/>
      </c>
      <c r="G250" s="130" t="str">
        <f>IF('Sundry Creditor'!I256="","",IF('Sundry Creditor'!J256="C",'Sundry Creditor'!I256,""))</f>
        <v/>
      </c>
      <c r="H250" s="62" t="str">
        <f t="shared" si="11"/>
        <v/>
      </c>
      <c r="I250" s="62" t="str">
        <f t="shared" si="12"/>
        <v/>
      </c>
      <c r="J250" s="62"/>
      <c r="K250" s="48" t="str">
        <f>IF('Sundry Creditor'!K256="", "",CONCATENATE('Sundry Creditor'!K256," ",'Sundry Creditor'!O256))</f>
        <v/>
      </c>
    </row>
    <row r="251" spans="1:11" x14ac:dyDescent="0.2">
      <c r="A251" s="63" t="str">
        <f>IF('Sundry Creditor'!G257="","",'Sundry Creditor'!G257)</f>
        <v/>
      </c>
      <c r="B251" s="63" t="str">
        <f>IF('Sundry Creditor'!C257="","",IF('Sundry Creditor'!G257&lt;70000,'Sundry Creditor'!C257,""))</f>
        <v/>
      </c>
      <c r="C251" s="62" t="str">
        <f>IF('Sundry Creditor'!C257="","",IF('Sundry Creditor'!G257&gt;69999,'Sundry Creditor'!C257,""))</f>
        <v/>
      </c>
      <c r="D251" s="62" t="str">
        <f>IF('Sundry Creditor'!D257="","",'Sundry Creditor'!D257)</f>
        <v/>
      </c>
      <c r="E251" s="62" t="str">
        <f>IF('Sundry Creditor'!F257="","",'Sundry Creditor'!F257)</f>
        <v/>
      </c>
      <c r="F251" s="130" t="str">
        <f>IF('Sundry Creditor'!I257="","",IF('Sundry Creditor'!J257="D",'Sundry Creditor'!I257,""))</f>
        <v/>
      </c>
      <c r="G251" s="130" t="str">
        <f>IF('Sundry Creditor'!I257="","",IF('Sundry Creditor'!J257="C",'Sundry Creditor'!I257,""))</f>
        <v/>
      </c>
      <c r="H251" s="62" t="str">
        <f t="shared" si="11"/>
        <v/>
      </c>
      <c r="I251" s="62" t="str">
        <f t="shared" si="12"/>
        <v/>
      </c>
      <c r="J251" s="62"/>
      <c r="K251" s="48" t="str">
        <f>IF('Sundry Creditor'!K257="", "",CONCATENATE('Sundry Creditor'!K257," ",'Sundry Creditor'!O257))</f>
        <v/>
      </c>
    </row>
    <row r="252" spans="1:11" x14ac:dyDescent="0.2">
      <c r="A252" s="63" t="str">
        <f>IF('Sundry Creditor'!G258="","",'Sundry Creditor'!G258)</f>
        <v/>
      </c>
      <c r="B252" s="63" t="str">
        <f>IF('Sundry Creditor'!C258="","",IF('Sundry Creditor'!G258&lt;70000,'Sundry Creditor'!C258,""))</f>
        <v/>
      </c>
      <c r="C252" s="62" t="str">
        <f>IF('Sundry Creditor'!C258="","",IF('Sundry Creditor'!G258&gt;69999,'Sundry Creditor'!C258,""))</f>
        <v/>
      </c>
      <c r="D252" s="62" t="str">
        <f>IF('Sundry Creditor'!D258="","",'Sundry Creditor'!D258)</f>
        <v/>
      </c>
      <c r="E252" s="62" t="str">
        <f>IF('Sundry Creditor'!F258="","",'Sundry Creditor'!F258)</f>
        <v/>
      </c>
      <c r="F252" s="130" t="str">
        <f>IF('Sundry Creditor'!I258="","",IF('Sundry Creditor'!J258="D",'Sundry Creditor'!I258,""))</f>
        <v/>
      </c>
      <c r="G252" s="130" t="str">
        <f>IF('Sundry Creditor'!I258="","",IF('Sundry Creditor'!J258="C",'Sundry Creditor'!I258,""))</f>
        <v/>
      </c>
      <c r="H252" s="62" t="str">
        <f t="shared" si="11"/>
        <v/>
      </c>
      <c r="I252" s="62" t="str">
        <f t="shared" si="12"/>
        <v/>
      </c>
      <c r="J252" s="62"/>
      <c r="K252" s="48" t="str">
        <f>IF('Sundry Creditor'!K258="", "",CONCATENATE('Sundry Creditor'!K258," ",'Sundry Creditor'!O258))</f>
        <v/>
      </c>
    </row>
    <row r="253" spans="1:11" x14ac:dyDescent="0.2">
      <c r="A253" s="63" t="str">
        <f>IF('Sundry Creditor'!G259="","",'Sundry Creditor'!G259)</f>
        <v/>
      </c>
      <c r="B253" s="63" t="str">
        <f>IF('Sundry Creditor'!C259="","",IF('Sundry Creditor'!G259&lt;70000,'Sundry Creditor'!C259,""))</f>
        <v/>
      </c>
      <c r="C253" s="62" t="str">
        <f>IF('Sundry Creditor'!C259="","",IF('Sundry Creditor'!G259&gt;69999,'Sundry Creditor'!C259,""))</f>
        <v/>
      </c>
      <c r="D253" s="62" t="str">
        <f>IF('Sundry Creditor'!D259="","",'Sundry Creditor'!D259)</f>
        <v/>
      </c>
      <c r="E253" s="62" t="str">
        <f>IF('Sundry Creditor'!F259="","",'Sundry Creditor'!F259)</f>
        <v/>
      </c>
      <c r="F253" s="130" t="str">
        <f>IF('Sundry Creditor'!I259="","",IF('Sundry Creditor'!J259="D",'Sundry Creditor'!I259,""))</f>
        <v/>
      </c>
      <c r="G253" s="130" t="str">
        <f>IF('Sundry Creditor'!I259="","",IF('Sundry Creditor'!J259="C",'Sundry Creditor'!I259,""))</f>
        <v/>
      </c>
      <c r="H253" s="62" t="str">
        <f t="shared" si="11"/>
        <v/>
      </c>
      <c r="I253" s="62" t="str">
        <f t="shared" si="12"/>
        <v/>
      </c>
      <c r="J253" s="62"/>
      <c r="K253" s="48" t="str">
        <f>IF('Sundry Creditor'!K259="", "",CONCATENATE('Sundry Creditor'!K259," ",'Sundry Creditor'!O259))</f>
        <v/>
      </c>
    </row>
    <row r="254" spans="1:11" x14ac:dyDescent="0.2">
      <c r="A254" s="63" t="str">
        <f>IF('Sundry Creditor'!G260="","",'Sundry Creditor'!G260)</f>
        <v/>
      </c>
      <c r="B254" s="63" t="str">
        <f>IF('Sundry Creditor'!C260="","",IF('Sundry Creditor'!G260&lt;70000,'Sundry Creditor'!C260,""))</f>
        <v/>
      </c>
      <c r="C254" s="62" t="str">
        <f>IF('Sundry Creditor'!C260="","",IF('Sundry Creditor'!G260&gt;69999,'Sundry Creditor'!C260,""))</f>
        <v/>
      </c>
      <c r="D254" s="62" t="str">
        <f>IF('Sundry Creditor'!D260="","",'Sundry Creditor'!D260)</f>
        <v/>
      </c>
      <c r="E254" s="62" t="str">
        <f>IF('Sundry Creditor'!F260="","",'Sundry Creditor'!F260)</f>
        <v/>
      </c>
      <c r="F254" s="130" t="str">
        <f>IF('Sundry Creditor'!I260="","",IF('Sundry Creditor'!J260="D",'Sundry Creditor'!I260,""))</f>
        <v/>
      </c>
      <c r="G254" s="130" t="str">
        <f>IF('Sundry Creditor'!I260="","",IF('Sundry Creditor'!J260="C",'Sundry Creditor'!I260,""))</f>
        <v/>
      </c>
      <c r="H254" s="62" t="str">
        <f t="shared" si="11"/>
        <v/>
      </c>
      <c r="I254" s="62" t="str">
        <f t="shared" si="12"/>
        <v/>
      </c>
      <c r="J254" s="62"/>
      <c r="K254" s="48" t="str">
        <f>IF('Sundry Creditor'!K260="", "",CONCATENATE('Sundry Creditor'!K260," ",'Sundry Creditor'!O260))</f>
        <v/>
      </c>
    </row>
    <row r="255" spans="1:11" x14ac:dyDescent="0.2">
      <c r="A255" s="63" t="str">
        <f>IF('Sundry Creditor'!G261="","",'Sundry Creditor'!G261)</f>
        <v/>
      </c>
      <c r="B255" s="63" t="str">
        <f>IF('Sundry Creditor'!C261="","",IF('Sundry Creditor'!G261&lt;70000,'Sundry Creditor'!C261,""))</f>
        <v/>
      </c>
      <c r="C255" s="62" t="str">
        <f>IF('Sundry Creditor'!C261="","",IF('Sundry Creditor'!G261&gt;69999,'Sundry Creditor'!C261,""))</f>
        <v/>
      </c>
      <c r="D255" s="62" t="str">
        <f>IF('Sundry Creditor'!D261="","",'Sundry Creditor'!D261)</f>
        <v/>
      </c>
      <c r="E255" s="62" t="str">
        <f>IF('Sundry Creditor'!F261="","",'Sundry Creditor'!F261)</f>
        <v/>
      </c>
      <c r="F255" s="130" t="str">
        <f>IF('Sundry Creditor'!I261="","",IF('Sundry Creditor'!J261="D",'Sundry Creditor'!I261,""))</f>
        <v/>
      </c>
      <c r="G255" s="130" t="str">
        <f>IF('Sundry Creditor'!I261="","",IF('Sundry Creditor'!J261="C",'Sundry Creditor'!I261,""))</f>
        <v/>
      </c>
      <c r="H255" s="62" t="str">
        <f t="shared" si="11"/>
        <v/>
      </c>
      <c r="I255" s="62" t="str">
        <f t="shared" si="12"/>
        <v/>
      </c>
      <c r="J255" s="62"/>
      <c r="K255" s="48" t="str">
        <f>IF('Sundry Creditor'!K261="", "",CONCATENATE('Sundry Creditor'!K261," ",'Sundry Creditor'!O261))</f>
        <v/>
      </c>
    </row>
    <row r="256" spans="1:11" x14ac:dyDescent="0.2">
      <c r="A256" s="63" t="str">
        <f>IF('Sundry Creditor'!G262="","",'Sundry Creditor'!G262)</f>
        <v/>
      </c>
      <c r="B256" s="63" t="str">
        <f>IF('Sundry Creditor'!C262="","",IF('Sundry Creditor'!G262&lt;70000,'Sundry Creditor'!C262,""))</f>
        <v/>
      </c>
      <c r="C256" s="62" t="str">
        <f>IF('Sundry Creditor'!C262="","",IF('Sundry Creditor'!G262&gt;69999,'Sundry Creditor'!C262,""))</f>
        <v/>
      </c>
      <c r="D256" s="62" t="str">
        <f>IF('Sundry Creditor'!D262="","",'Sundry Creditor'!D262)</f>
        <v/>
      </c>
      <c r="E256" s="62" t="str">
        <f>IF('Sundry Creditor'!F262="","",'Sundry Creditor'!F262)</f>
        <v/>
      </c>
      <c r="F256" s="130" t="str">
        <f>IF('Sundry Creditor'!I262="","",IF('Sundry Creditor'!J262="D",'Sundry Creditor'!I262,""))</f>
        <v/>
      </c>
      <c r="G256" s="130" t="str">
        <f>IF('Sundry Creditor'!I262="","",IF('Sundry Creditor'!J262="C",'Sundry Creditor'!I262,""))</f>
        <v/>
      </c>
      <c r="H256" s="62" t="str">
        <f t="shared" si="11"/>
        <v/>
      </c>
      <c r="I256" s="62" t="str">
        <f t="shared" si="12"/>
        <v/>
      </c>
      <c r="J256" s="62"/>
      <c r="K256" s="48" t="str">
        <f>IF('Sundry Creditor'!K262="", "",CONCATENATE('Sundry Creditor'!K262," ",'Sundry Creditor'!O262))</f>
        <v/>
      </c>
    </row>
    <row r="257" spans="1:11" x14ac:dyDescent="0.2">
      <c r="A257" s="63" t="str">
        <f>IF('Sundry Creditor'!G263="","",'Sundry Creditor'!G263)</f>
        <v/>
      </c>
      <c r="B257" s="63" t="str">
        <f>IF('Sundry Creditor'!C263="","",IF('Sundry Creditor'!G263&lt;70000,'Sundry Creditor'!C263,""))</f>
        <v/>
      </c>
      <c r="C257" s="62" t="str">
        <f>IF('Sundry Creditor'!C263="","",IF('Sundry Creditor'!G263&gt;69999,'Sundry Creditor'!C263,""))</f>
        <v/>
      </c>
      <c r="D257" s="62" t="str">
        <f>IF('Sundry Creditor'!D263="","",'Sundry Creditor'!D263)</f>
        <v/>
      </c>
      <c r="E257" s="62" t="str">
        <f>IF('Sundry Creditor'!F263="","",'Sundry Creditor'!F263)</f>
        <v/>
      </c>
      <c r="F257" s="130" t="str">
        <f>IF('Sundry Creditor'!I263="","",IF('Sundry Creditor'!J263="D",'Sundry Creditor'!I263,""))</f>
        <v/>
      </c>
      <c r="G257" s="130" t="str">
        <f>IF('Sundry Creditor'!I263="","",IF('Sundry Creditor'!J263="C",'Sundry Creditor'!I263,""))</f>
        <v/>
      </c>
      <c r="H257" s="62" t="str">
        <f t="shared" si="11"/>
        <v/>
      </c>
      <c r="I257" s="62" t="str">
        <f t="shared" si="12"/>
        <v/>
      </c>
      <c r="J257" s="62"/>
      <c r="K257" s="48" t="str">
        <f>IF('Sundry Creditor'!K263="", "",CONCATENATE('Sundry Creditor'!K263," ",'Sundry Creditor'!O263))</f>
        <v/>
      </c>
    </row>
    <row r="258" spans="1:11" x14ac:dyDescent="0.2">
      <c r="A258" s="63" t="str">
        <f>IF('Sundry Creditor'!G264="","",'Sundry Creditor'!G264)</f>
        <v/>
      </c>
      <c r="B258" s="63" t="str">
        <f>IF('Sundry Creditor'!C264="","",IF('Sundry Creditor'!G264&lt;70000,'Sundry Creditor'!C264,""))</f>
        <v/>
      </c>
      <c r="C258" s="62" t="str">
        <f>IF('Sundry Creditor'!C264="","",IF('Sundry Creditor'!G264&gt;69999,'Sundry Creditor'!C264,""))</f>
        <v/>
      </c>
      <c r="D258" s="62" t="str">
        <f>IF('Sundry Creditor'!D264="","",'Sundry Creditor'!D264)</f>
        <v/>
      </c>
      <c r="E258" s="62" t="str">
        <f>IF('Sundry Creditor'!F264="","",'Sundry Creditor'!F264)</f>
        <v/>
      </c>
      <c r="F258" s="130" t="str">
        <f>IF('Sundry Creditor'!I264="","",IF('Sundry Creditor'!J264="D",'Sundry Creditor'!I264,""))</f>
        <v/>
      </c>
      <c r="G258" s="130" t="str">
        <f>IF('Sundry Creditor'!I264="","",IF('Sundry Creditor'!J264="C",'Sundry Creditor'!I264,""))</f>
        <v/>
      </c>
      <c r="H258" s="62" t="str">
        <f t="shared" si="11"/>
        <v/>
      </c>
      <c r="I258" s="62" t="str">
        <f t="shared" si="12"/>
        <v/>
      </c>
      <c r="J258" s="62"/>
      <c r="K258" s="48" t="str">
        <f>IF('Sundry Creditor'!K264="", "",CONCATENATE('Sundry Creditor'!K264," ",'Sundry Creditor'!O264))</f>
        <v/>
      </c>
    </row>
    <row r="259" spans="1:11" x14ac:dyDescent="0.2">
      <c r="A259" s="63" t="str">
        <f>IF('Sundry Creditor'!G265="","",'Sundry Creditor'!G265)</f>
        <v/>
      </c>
      <c r="B259" s="63" t="str">
        <f>IF('Sundry Creditor'!C265="","",IF('Sundry Creditor'!G265&lt;70000,'Sundry Creditor'!C265,""))</f>
        <v/>
      </c>
      <c r="C259" s="62" t="str">
        <f>IF('Sundry Creditor'!C265="","",IF('Sundry Creditor'!G265&gt;69999,'Sundry Creditor'!C265,""))</f>
        <v/>
      </c>
      <c r="D259" s="62" t="str">
        <f>IF('Sundry Creditor'!D265="","",'Sundry Creditor'!D265)</f>
        <v/>
      </c>
      <c r="E259" s="62" t="str">
        <f>IF('Sundry Creditor'!F265="","",'Sundry Creditor'!F265)</f>
        <v/>
      </c>
      <c r="F259" s="130" t="str">
        <f>IF('Sundry Creditor'!I265="","",IF('Sundry Creditor'!J265="D",'Sundry Creditor'!I265,""))</f>
        <v/>
      </c>
      <c r="G259" s="130" t="str">
        <f>IF('Sundry Creditor'!I265="","",IF('Sundry Creditor'!J265="C",'Sundry Creditor'!I265,""))</f>
        <v/>
      </c>
      <c r="H259" s="62" t="str">
        <f t="shared" si="11"/>
        <v/>
      </c>
      <c r="I259" s="62" t="str">
        <f t="shared" si="12"/>
        <v/>
      </c>
      <c r="J259" s="62"/>
      <c r="K259" s="48" t="str">
        <f>IF('Sundry Creditor'!K265="", "",CONCATENATE('Sundry Creditor'!K265," ",'Sundry Creditor'!O265))</f>
        <v/>
      </c>
    </row>
    <row r="260" spans="1:11" x14ac:dyDescent="0.2">
      <c r="A260" s="63" t="str">
        <f>IF('Sundry Creditor'!G266="","",'Sundry Creditor'!G266)</f>
        <v/>
      </c>
      <c r="B260" s="63" t="str">
        <f>IF('Sundry Creditor'!C266="","",IF('Sundry Creditor'!G266&lt;70000,'Sundry Creditor'!C266,""))</f>
        <v/>
      </c>
      <c r="C260" s="62" t="str">
        <f>IF('Sundry Creditor'!C266="","",IF('Sundry Creditor'!G266&gt;69999,'Sundry Creditor'!C266,""))</f>
        <v/>
      </c>
      <c r="D260" s="62" t="str">
        <f>IF('Sundry Creditor'!D266="","",'Sundry Creditor'!D266)</f>
        <v/>
      </c>
      <c r="E260" s="62" t="str">
        <f>IF('Sundry Creditor'!F266="","",'Sundry Creditor'!F266)</f>
        <v/>
      </c>
      <c r="F260" s="130" t="str">
        <f>IF('Sundry Creditor'!I266="","",IF('Sundry Creditor'!J266="D",'Sundry Creditor'!I266,""))</f>
        <v/>
      </c>
      <c r="G260" s="130" t="str">
        <f>IF('Sundry Creditor'!I266="","",IF('Sundry Creditor'!J266="C",'Sundry Creditor'!I266,""))</f>
        <v/>
      </c>
      <c r="H260" s="62" t="str">
        <f t="shared" si="11"/>
        <v/>
      </c>
      <c r="I260" s="62" t="str">
        <f t="shared" si="12"/>
        <v/>
      </c>
      <c r="J260" s="62"/>
      <c r="K260" s="48" t="str">
        <f>IF('Sundry Creditor'!K266="", "",CONCATENATE('Sundry Creditor'!K266," ",'Sundry Creditor'!O266))</f>
        <v/>
      </c>
    </row>
    <row r="261" spans="1:11" x14ac:dyDescent="0.2">
      <c r="A261" s="63" t="str">
        <f>IF('Sundry Creditor'!G267="","",'Sundry Creditor'!G267)</f>
        <v/>
      </c>
      <c r="B261" s="63" t="str">
        <f>IF('Sundry Creditor'!C267="","",IF('Sundry Creditor'!G267&lt;70000,'Sundry Creditor'!C267,""))</f>
        <v/>
      </c>
      <c r="C261" s="62" t="str">
        <f>IF('Sundry Creditor'!C267="","",IF('Sundry Creditor'!G267&gt;69999,'Sundry Creditor'!C267,""))</f>
        <v/>
      </c>
      <c r="D261" s="62" t="str">
        <f>IF('Sundry Creditor'!D267="","",'Sundry Creditor'!D267)</f>
        <v/>
      </c>
      <c r="E261" s="62" t="str">
        <f>IF('Sundry Creditor'!F267="","",'Sundry Creditor'!F267)</f>
        <v/>
      </c>
      <c r="F261" s="130" t="str">
        <f>IF('Sundry Creditor'!I267="","",IF('Sundry Creditor'!J267="D",'Sundry Creditor'!I267,""))</f>
        <v/>
      </c>
      <c r="G261" s="130" t="str">
        <f>IF('Sundry Creditor'!I267="","",IF('Sundry Creditor'!J267="C",'Sundry Creditor'!I267,""))</f>
        <v/>
      </c>
      <c r="H261" s="62" t="str">
        <f t="shared" si="11"/>
        <v/>
      </c>
      <c r="I261" s="62" t="str">
        <f t="shared" si="12"/>
        <v/>
      </c>
      <c r="J261" s="62"/>
      <c r="K261" s="48" t="str">
        <f>IF('Sundry Creditor'!K267="", "",CONCATENATE('Sundry Creditor'!K267," ",'Sundry Creditor'!O267))</f>
        <v/>
      </c>
    </row>
    <row r="262" spans="1:11" x14ac:dyDescent="0.2">
      <c r="A262" s="63" t="str">
        <f>IF('Sundry Creditor'!G268="","",'Sundry Creditor'!G268)</f>
        <v/>
      </c>
      <c r="B262" s="63" t="str">
        <f>IF('Sundry Creditor'!C268="","",IF('Sundry Creditor'!G268&lt;70000,'Sundry Creditor'!C268,""))</f>
        <v/>
      </c>
      <c r="C262" s="62" t="str">
        <f>IF('Sundry Creditor'!C268="","",IF('Sundry Creditor'!G268&gt;69999,'Sundry Creditor'!C268,""))</f>
        <v/>
      </c>
      <c r="D262" s="62" t="str">
        <f>IF('Sundry Creditor'!D268="","",'Sundry Creditor'!D268)</f>
        <v/>
      </c>
      <c r="E262" s="62" t="str">
        <f>IF('Sundry Creditor'!F268="","",'Sundry Creditor'!F268)</f>
        <v/>
      </c>
      <c r="F262" s="130" t="str">
        <f>IF('Sundry Creditor'!I268="","",IF('Sundry Creditor'!J268="D",'Sundry Creditor'!I268,""))</f>
        <v/>
      </c>
      <c r="G262" s="130" t="str">
        <f>IF('Sundry Creditor'!I268="","",IF('Sundry Creditor'!J268="C",'Sundry Creditor'!I268,""))</f>
        <v/>
      </c>
      <c r="H262" s="62" t="str">
        <f t="shared" si="11"/>
        <v/>
      </c>
      <c r="I262" s="62" t="str">
        <f t="shared" si="12"/>
        <v/>
      </c>
      <c r="J262" s="62"/>
      <c r="K262" s="48" t="str">
        <f>IF('Sundry Creditor'!K268="", "",CONCATENATE('Sundry Creditor'!K268," ",'Sundry Creditor'!O268))</f>
        <v/>
      </c>
    </row>
    <row r="263" spans="1:11" x14ac:dyDescent="0.2">
      <c r="A263" s="63" t="str">
        <f>IF('Sundry Creditor'!G269="","",'Sundry Creditor'!G269)</f>
        <v/>
      </c>
      <c r="B263" s="63" t="str">
        <f>IF('Sundry Creditor'!C269="","",IF('Sundry Creditor'!G269&lt;70000,'Sundry Creditor'!C269,""))</f>
        <v/>
      </c>
      <c r="C263" s="62" t="str">
        <f>IF('Sundry Creditor'!C269="","",IF('Sundry Creditor'!G269&gt;69999,'Sundry Creditor'!C269,""))</f>
        <v/>
      </c>
      <c r="D263" s="62" t="str">
        <f>IF('Sundry Creditor'!D269="","",'Sundry Creditor'!D269)</f>
        <v/>
      </c>
      <c r="E263" s="62" t="str">
        <f>IF('Sundry Creditor'!F269="","",'Sundry Creditor'!F269)</f>
        <v/>
      </c>
      <c r="F263" s="130" t="str">
        <f>IF('Sundry Creditor'!I269="","",IF('Sundry Creditor'!J269="D",'Sundry Creditor'!I269,""))</f>
        <v/>
      </c>
      <c r="G263" s="130" t="str">
        <f>IF('Sundry Creditor'!I269="","",IF('Sundry Creditor'!J269="C",'Sundry Creditor'!I269,""))</f>
        <v/>
      </c>
      <c r="H263" s="62" t="str">
        <f t="shared" si="11"/>
        <v/>
      </c>
      <c r="I263" s="62" t="str">
        <f t="shared" si="12"/>
        <v/>
      </c>
      <c r="J263" s="62"/>
      <c r="K263" s="48" t="str">
        <f>IF('Sundry Creditor'!K269="", "",CONCATENATE('Sundry Creditor'!K269," ",'Sundry Creditor'!O269))</f>
        <v/>
      </c>
    </row>
    <row r="264" spans="1:11" x14ac:dyDescent="0.2">
      <c r="A264" s="63" t="str">
        <f>IF('Sundry Creditor'!G270="","",'Sundry Creditor'!G270)</f>
        <v/>
      </c>
      <c r="B264" s="63" t="str">
        <f>IF('Sundry Creditor'!C270="","",IF('Sundry Creditor'!G270&lt;70000,'Sundry Creditor'!C270,""))</f>
        <v/>
      </c>
      <c r="C264" s="62" t="str">
        <f>IF('Sundry Creditor'!C270="","",IF('Sundry Creditor'!G270&gt;69999,'Sundry Creditor'!C270,""))</f>
        <v/>
      </c>
      <c r="D264" s="62" t="str">
        <f>IF('Sundry Creditor'!D270="","",'Sundry Creditor'!D270)</f>
        <v/>
      </c>
      <c r="E264" s="62" t="str">
        <f>IF('Sundry Creditor'!F270="","",'Sundry Creditor'!F270)</f>
        <v/>
      </c>
      <c r="F264" s="130" t="str">
        <f>IF('Sundry Creditor'!I270="","",IF('Sundry Creditor'!J270="D",'Sundry Creditor'!I270,""))</f>
        <v/>
      </c>
      <c r="G264" s="130" t="str">
        <f>IF('Sundry Creditor'!I270="","",IF('Sundry Creditor'!J270="C",'Sundry Creditor'!I270,""))</f>
        <v/>
      </c>
      <c r="H264" s="62" t="str">
        <f t="shared" si="11"/>
        <v/>
      </c>
      <c r="I264" s="62" t="str">
        <f t="shared" si="12"/>
        <v/>
      </c>
      <c r="J264" s="62"/>
      <c r="K264" s="48" t="str">
        <f>IF('Sundry Creditor'!K270="", "",CONCATENATE('Sundry Creditor'!K270," ",'Sundry Creditor'!O270))</f>
        <v/>
      </c>
    </row>
    <row r="265" spans="1:11" x14ac:dyDescent="0.2">
      <c r="A265" s="63" t="str">
        <f>IF('Sundry Creditor'!G271="","",'Sundry Creditor'!G271)</f>
        <v/>
      </c>
      <c r="B265" s="63" t="str">
        <f>IF('Sundry Creditor'!C271="","",IF('Sundry Creditor'!G271&lt;70000,'Sundry Creditor'!C271,""))</f>
        <v/>
      </c>
      <c r="C265" s="62" t="str">
        <f>IF('Sundry Creditor'!C271="","",IF('Sundry Creditor'!G271&gt;69999,'Sundry Creditor'!C271,""))</f>
        <v/>
      </c>
      <c r="D265" s="62" t="str">
        <f>IF('Sundry Creditor'!D271="","",'Sundry Creditor'!D271)</f>
        <v/>
      </c>
      <c r="E265" s="62" t="str">
        <f>IF('Sundry Creditor'!F271="","",'Sundry Creditor'!F271)</f>
        <v/>
      </c>
      <c r="F265" s="130" t="str">
        <f>IF('Sundry Creditor'!I271="","",IF('Sundry Creditor'!J271="D",'Sundry Creditor'!I271,""))</f>
        <v/>
      </c>
      <c r="G265" s="130" t="str">
        <f>IF('Sundry Creditor'!I271="","",IF('Sundry Creditor'!J271="C",'Sundry Creditor'!I271,""))</f>
        <v/>
      </c>
      <c r="H265" s="62" t="str">
        <f t="shared" si="11"/>
        <v/>
      </c>
      <c r="I265" s="62" t="str">
        <f t="shared" si="12"/>
        <v/>
      </c>
      <c r="J265" s="62"/>
      <c r="K265" s="48" t="str">
        <f>IF('Sundry Creditor'!K271="", "",CONCATENATE('Sundry Creditor'!K271," ",'Sundry Creditor'!O271))</f>
        <v/>
      </c>
    </row>
    <row r="266" spans="1:11" x14ac:dyDescent="0.2">
      <c r="A266" s="63" t="str">
        <f>IF('Sundry Creditor'!G272="","",'Sundry Creditor'!G272)</f>
        <v/>
      </c>
      <c r="B266" s="63" t="str">
        <f>IF('Sundry Creditor'!C272="","",IF('Sundry Creditor'!G272&lt;70000,'Sundry Creditor'!C272,""))</f>
        <v/>
      </c>
      <c r="C266" s="62" t="str">
        <f>IF('Sundry Creditor'!C272="","",IF('Sundry Creditor'!G272&gt;69999,'Sundry Creditor'!C272,""))</f>
        <v/>
      </c>
      <c r="D266" s="62" t="str">
        <f>IF('Sundry Creditor'!D272="","",'Sundry Creditor'!D272)</f>
        <v/>
      </c>
      <c r="E266" s="62" t="str">
        <f>IF('Sundry Creditor'!F272="","",'Sundry Creditor'!F272)</f>
        <v/>
      </c>
      <c r="F266" s="130" t="str">
        <f>IF('Sundry Creditor'!I272="","",IF('Sundry Creditor'!J272="D",'Sundry Creditor'!I272,""))</f>
        <v/>
      </c>
      <c r="G266" s="130" t="str">
        <f>IF('Sundry Creditor'!I272="","",IF('Sundry Creditor'!J272="C",'Sundry Creditor'!I272,""))</f>
        <v/>
      </c>
      <c r="H266" s="62" t="str">
        <f t="shared" si="11"/>
        <v/>
      </c>
      <c r="I266" s="62" t="str">
        <f t="shared" si="12"/>
        <v/>
      </c>
      <c r="J266" s="62"/>
      <c r="K266" s="48" t="str">
        <f>IF('Sundry Creditor'!K272="", "",CONCATENATE('Sundry Creditor'!K272," ",'Sundry Creditor'!O272))</f>
        <v/>
      </c>
    </row>
    <row r="267" spans="1:11" x14ac:dyDescent="0.2">
      <c r="A267" s="63" t="str">
        <f>IF('Sundry Creditor'!G273="","",'Sundry Creditor'!G273)</f>
        <v/>
      </c>
      <c r="B267" s="63" t="str">
        <f>IF('Sundry Creditor'!C273="","",IF('Sundry Creditor'!G273&lt;70000,'Sundry Creditor'!C273,""))</f>
        <v/>
      </c>
      <c r="C267" s="62" t="str">
        <f>IF('Sundry Creditor'!C273="","",IF('Sundry Creditor'!G273&gt;69999,'Sundry Creditor'!C273,""))</f>
        <v/>
      </c>
      <c r="D267" s="62" t="str">
        <f>IF('Sundry Creditor'!D273="","",'Sundry Creditor'!D273)</f>
        <v/>
      </c>
      <c r="E267" s="62" t="str">
        <f>IF('Sundry Creditor'!F273="","",'Sundry Creditor'!F273)</f>
        <v/>
      </c>
      <c r="F267" s="130" t="str">
        <f>IF('Sundry Creditor'!I273="","",IF('Sundry Creditor'!J273="D",'Sundry Creditor'!I273,""))</f>
        <v/>
      </c>
      <c r="G267" s="130" t="str">
        <f>IF('Sundry Creditor'!I273="","",IF('Sundry Creditor'!J273="C",'Sundry Creditor'!I273,""))</f>
        <v/>
      </c>
      <c r="H267" s="62" t="str">
        <f t="shared" si="11"/>
        <v/>
      </c>
      <c r="I267" s="62" t="str">
        <f t="shared" si="12"/>
        <v/>
      </c>
      <c r="J267" s="62"/>
      <c r="K267" s="48" t="str">
        <f>IF('Sundry Creditor'!K273="", "",CONCATENATE('Sundry Creditor'!K273," ",'Sundry Creditor'!O273))</f>
        <v/>
      </c>
    </row>
    <row r="268" spans="1:11" x14ac:dyDescent="0.2">
      <c r="A268" s="63" t="str">
        <f>IF('Sundry Creditor'!G274="","",'Sundry Creditor'!G274)</f>
        <v/>
      </c>
      <c r="B268" s="63" t="str">
        <f>IF('Sundry Creditor'!C274="","",IF('Sundry Creditor'!G274&lt;70000,'Sundry Creditor'!C274,""))</f>
        <v/>
      </c>
      <c r="C268" s="62" t="str">
        <f>IF('Sundry Creditor'!C274="","",IF('Sundry Creditor'!G274&gt;69999,'Sundry Creditor'!C274,""))</f>
        <v/>
      </c>
      <c r="D268" s="62" t="str">
        <f>IF('Sundry Creditor'!D274="","",'Sundry Creditor'!D274)</f>
        <v/>
      </c>
      <c r="E268" s="62" t="str">
        <f>IF('Sundry Creditor'!F274="","",'Sundry Creditor'!F274)</f>
        <v/>
      </c>
      <c r="F268" s="130" t="str">
        <f>IF('Sundry Creditor'!I274="","",IF('Sundry Creditor'!J274="D",'Sundry Creditor'!I274,""))</f>
        <v/>
      </c>
      <c r="G268" s="130" t="str">
        <f>IF('Sundry Creditor'!I274="","",IF('Sundry Creditor'!J274="C",'Sundry Creditor'!I274,""))</f>
        <v/>
      </c>
      <c r="H268" s="62" t="str">
        <f t="shared" si="11"/>
        <v/>
      </c>
      <c r="I268" s="62" t="str">
        <f t="shared" si="12"/>
        <v/>
      </c>
      <c r="J268" s="62"/>
      <c r="K268" s="48" t="str">
        <f>IF('Sundry Creditor'!K274="", "",CONCATENATE('Sundry Creditor'!K274," ",'Sundry Creditor'!O274))</f>
        <v/>
      </c>
    </row>
    <row r="269" spans="1:11" x14ac:dyDescent="0.2">
      <c r="A269" s="63" t="str">
        <f>IF('Sundry Creditor'!G275="","",'Sundry Creditor'!G275)</f>
        <v/>
      </c>
      <c r="B269" s="63" t="str">
        <f>IF('Sundry Creditor'!C275="","",IF('Sundry Creditor'!G275&lt;70000,'Sundry Creditor'!C275,""))</f>
        <v/>
      </c>
      <c r="C269" s="62" t="str">
        <f>IF('Sundry Creditor'!C275="","",IF('Sundry Creditor'!G275&gt;69999,'Sundry Creditor'!C275,""))</f>
        <v/>
      </c>
      <c r="D269" s="62" t="str">
        <f>IF('Sundry Creditor'!D275="","",'Sundry Creditor'!D275)</f>
        <v/>
      </c>
      <c r="E269" s="62" t="str">
        <f>IF('Sundry Creditor'!F275="","",'Sundry Creditor'!F275)</f>
        <v/>
      </c>
      <c r="F269" s="130" t="str">
        <f>IF('Sundry Creditor'!I275="","",IF('Sundry Creditor'!J275="D",'Sundry Creditor'!I275,""))</f>
        <v/>
      </c>
      <c r="G269" s="130" t="str">
        <f>IF('Sundry Creditor'!I275="","",IF('Sundry Creditor'!J275="C",'Sundry Creditor'!I275,""))</f>
        <v/>
      </c>
      <c r="H269" s="62" t="str">
        <f t="shared" si="11"/>
        <v/>
      </c>
      <c r="I269" s="62" t="str">
        <f t="shared" si="12"/>
        <v/>
      </c>
      <c r="J269" s="62"/>
      <c r="K269" s="48" t="str">
        <f>IF('Sundry Creditor'!K275="", "",CONCATENATE('Sundry Creditor'!K275," ",'Sundry Creditor'!O275))</f>
        <v/>
      </c>
    </row>
    <row r="270" spans="1:11" x14ac:dyDescent="0.2">
      <c r="A270" s="63" t="str">
        <f>IF('Sundry Creditor'!G276="","",'Sundry Creditor'!G276)</f>
        <v/>
      </c>
      <c r="B270" s="63" t="str">
        <f>IF('Sundry Creditor'!C276="","",IF('Sundry Creditor'!G276&lt;70000,'Sundry Creditor'!C276,""))</f>
        <v/>
      </c>
      <c r="C270" s="62" t="str">
        <f>IF('Sundry Creditor'!C276="","",IF('Sundry Creditor'!G276&gt;69999,'Sundry Creditor'!C276,""))</f>
        <v/>
      </c>
      <c r="D270" s="62" t="str">
        <f>IF('Sundry Creditor'!D276="","",'Sundry Creditor'!D276)</f>
        <v/>
      </c>
      <c r="E270" s="62" t="str">
        <f>IF('Sundry Creditor'!F276="","",'Sundry Creditor'!F276)</f>
        <v/>
      </c>
      <c r="F270" s="130" t="str">
        <f>IF('Sundry Creditor'!I276="","",IF('Sundry Creditor'!J276="D",'Sundry Creditor'!I276,""))</f>
        <v/>
      </c>
      <c r="G270" s="130" t="str">
        <f>IF('Sundry Creditor'!I276="","",IF('Sundry Creditor'!J276="C",'Sundry Creditor'!I276,""))</f>
        <v/>
      </c>
      <c r="H270" s="62" t="str">
        <f t="shared" si="11"/>
        <v/>
      </c>
      <c r="I270" s="62" t="str">
        <f t="shared" si="12"/>
        <v/>
      </c>
      <c r="J270" s="62"/>
      <c r="K270" s="48" t="str">
        <f>IF('Sundry Creditor'!K276="", "",CONCATENATE('Sundry Creditor'!K276," ",'Sundry Creditor'!O276))</f>
        <v/>
      </c>
    </row>
    <row r="271" spans="1:11" x14ac:dyDescent="0.2">
      <c r="A271" s="63" t="str">
        <f>IF('Sundry Creditor'!G277="","",'Sundry Creditor'!G277)</f>
        <v/>
      </c>
      <c r="B271" s="63" t="str">
        <f>IF('Sundry Creditor'!C277="","",IF('Sundry Creditor'!G277&lt;70000,'Sundry Creditor'!C277,""))</f>
        <v/>
      </c>
      <c r="C271" s="62" t="str">
        <f>IF('Sundry Creditor'!C277="","",IF('Sundry Creditor'!G277&gt;69999,'Sundry Creditor'!C277,""))</f>
        <v/>
      </c>
      <c r="D271" s="62" t="str">
        <f>IF('Sundry Creditor'!D277="","",'Sundry Creditor'!D277)</f>
        <v/>
      </c>
      <c r="E271" s="62" t="str">
        <f>IF('Sundry Creditor'!F277="","",'Sundry Creditor'!F277)</f>
        <v/>
      </c>
      <c r="F271" s="130" t="str">
        <f>IF('Sundry Creditor'!I277="","",IF('Sundry Creditor'!J277="D",'Sundry Creditor'!I277,""))</f>
        <v/>
      </c>
      <c r="G271" s="130" t="str">
        <f>IF('Sundry Creditor'!I277="","",IF('Sundry Creditor'!J277="C",'Sundry Creditor'!I277,""))</f>
        <v/>
      </c>
      <c r="H271" s="62" t="str">
        <f t="shared" si="11"/>
        <v/>
      </c>
      <c r="I271" s="62" t="str">
        <f t="shared" si="12"/>
        <v/>
      </c>
      <c r="J271" s="62"/>
      <c r="K271" s="48" t="str">
        <f>IF('Sundry Creditor'!K277="", "",CONCATENATE('Sundry Creditor'!K277," ",'Sundry Creditor'!O277))</f>
        <v/>
      </c>
    </row>
    <row r="272" spans="1:11" x14ac:dyDescent="0.2">
      <c r="A272" s="63" t="str">
        <f>IF('Sundry Creditor'!G278="","",'Sundry Creditor'!G278)</f>
        <v/>
      </c>
      <c r="B272" s="63" t="str">
        <f>IF('Sundry Creditor'!C278="","",IF('Sundry Creditor'!G278&lt;70000,'Sundry Creditor'!C278,""))</f>
        <v/>
      </c>
      <c r="C272" s="62" t="str">
        <f>IF('Sundry Creditor'!C278="","",IF('Sundry Creditor'!G278&gt;69999,'Sundry Creditor'!C278,""))</f>
        <v/>
      </c>
      <c r="D272" s="62" t="str">
        <f>IF('Sundry Creditor'!D278="","",'Sundry Creditor'!D278)</f>
        <v/>
      </c>
      <c r="E272" s="62" t="str">
        <f>IF('Sundry Creditor'!F278="","",'Sundry Creditor'!F278)</f>
        <v/>
      </c>
      <c r="F272" s="130" t="str">
        <f>IF('Sundry Creditor'!I278="","",IF('Sundry Creditor'!J278="D",'Sundry Creditor'!I278,""))</f>
        <v/>
      </c>
      <c r="G272" s="130" t="str">
        <f>IF('Sundry Creditor'!I278="","",IF('Sundry Creditor'!J278="C",'Sundry Creditor'!I278,""))</f>
        <v/>
      </c>
      <c r="H272" s="62" t="str">
        <f t="shared" si="11"/>
        <v/>
      </c>
      <c r="I272" s="62" t="str">
        <f t="shared" si="12"/>
        <v/>
      </c>
      <c r="J272" s="62"/>
      <c r="K272" s="48" t="str">
        <f>IF('Sundry Creditor'!K278="", "",CONCATENATE('Sundry Creditor'!K278," ",'Sundry Creditor'!O278))</f>
        <v/>
      </c>
    </row>
    <row r="273" spans="1:11" x14ac:dyDescent="0.2">
      <c r="A273" s="63" t="str">
        <f>IF('Sundry Creditor'!G279="","",'Sundry Creditor'!G279)</f>
        <v/>
      </c>
      <c r="B273" s="63" t="str">
        <f>IF('Sundry Creditor'!C279="","",IF('Sundry Creditor'!G279&lt;70000,'Sundry Creditor'!C279,""))</f>
        <v/>
      </c>
      <c r="C273" s="62" t="str">
        <f>IF('Sundry Creditor'!C279="","",IF('Sundry Creditor'!G279&gt;69999,'Sundry Creditor'!C279,""))</f>
        <v/>
      </c>
      <c r="D273" s="62" t="str">
        <f>IF('Sundry Creditor'!D279="","",'Sundry Creditor'!D279)</f>
        <v/>
      </c>
      <c r="E273" s="62" t="str">
        <f>IF('Sundry Creditor'!F279="","",'Sundry Creditor'!F279)</f>
        <v/>
      </c>
      <c r="F273" s="130" t="str">
        <f>IF('Sundry Creditor'!I279="","",IF('Sundry Creditor'!J279="D",'Sundry Creditor'!I279,""))</f>
        <v/>
      </c>
      <c r="G273" s="130" t="str">
        <f>IF('Sundry Creditor'!I279="","",IF('Sundry Creditor'!J279="C",'Sundry Creditor'!I279,""))</f>
        <v/>
      </c>
      <c r="H273" s="62" t="str">
        <f t="shared" si="11"/>
        <v/>
      </c>
      <c r="I273" s="62" t="str">
        <f t="shared" si="12"/>
        <v/>
      </c>
      <c r="J273" s="62"/>
      <c r="K273" s="48" t="str">
        <f>IF('Sundry Creditor'!K279="", "",CONCATENATE('Sundry Creditor'!K279," ",'Sundry Creditor'!O279))</f>
        <v/>
      </c>
    </row>
    <row r="274" spans="1:11" x14ac:dyDescent="0.2">
      <c r="A274" s="63" t="str">
        <f>IF('Sundry Creditor'!G280="","",'Sundry Creditor'!G280)</f>
        <v/>
      </c>
      <c r="B274" s="63" t="str">
        <f>IF('Sundry Creditor'!C280="","",IF('Sundry Creditor'!G280&lt;70000,'Sundry Creditor'!C280,""))</f>
        <v/>
      </c>
      <c r="C274" s="62" t="str">
        <f>IF('Sundry Creditor'!C280="","",IF('Sundry Creditor'!G280&gt;69999,'Sundry Creditor'!C280,""))</f>
        <v/>
      </c>
      <c r="D274" s="62" t="str">
        <f>IF('Sundry Creditor'!D280="","",'Sundry Creditor'!D280)</f>
        <v/>
      </c>
      <c r="E274" s="62" t="str">
        <f>IF('Sundry Creditor'!F280="","",'Sundry Creditor'!F280)</f>
        <v/>
      </c>
      <c r="F274" s="130" t="str">
        <f>IF('Sundry Creditor'!I280="","",IF('Sundry Creditor'!J280="D",'Sundry Creditor'!I280,""))</f>
        <v/>
      </c>
      <c r="G274" s="130" t="str">
        <f>IF('Sundry Creditor'!I280="","",IF('Sundry Creditor'!J280="C",'Sundry Creditor'!I280,""))</f>
        <v/>
      </c>
      <c r="H274" s="62" t="str">
        <f t="shared" si="11"/>
        <v/>
      </c>
      <c r="I274" s="62" t="str">
        <f t="shared" si="12"/>
        <v/>
      </c>
      <c r="J274" s="62"/>
      <c r="K274" s="48" t="str">
        <f>IF('Sundry Creditor'!K280="", "",CONCATENATE('Sundry Creditor'!K280," ",'Sundry Creditor'!O280))</f>
        <v/>
      </c>
    </row>
    <row r="275" spans="1:11" x14ac:dyDescent="0.2">
      <c r="A275" s="63" t="str">
        <f>IF('Sundry Creditor'!G281="","",'Sundry Creditor'!G281)</f>
        <v/>
      </c>
      <c r="B275" s="63" t="str">
        <f>IF('Sundry Creditor'!C281="","",IF('Sundry Creditor'!G281&lt;70000,'Sundry Creditor'!C281,""))</f>
        <v/>
      </c>
      <c r="C275" s="62" t="str">
        <f>IF('Sundry Creditor'!C281="","",IF('Sundry Creditor'!G281&gt;69999,'Sundry Creditor'!C281,""))</f>
        <v/>
      </c>
      <c r="D275" s="62" t="str">
        <f>IF('Sundry Creditor'!D281="","",'Sundry Creditor'!D281)</f>
        <v/>
      </c>
      <c r="E275" s="62" t="str">
        <f>IF('Sundry Creditor'!F281="","",'Sundry Creditor'!F281)</f>
        <v/>
      </c>
      <c r="F275" s="130" t="str">
        <f>IF('Sundry Creditor'!I281="","",IF('Sundry Creditor'!J281="D",'Sundry Creditor'!I281,""))</f>
        <v/>
      </c>
      <c r="G275" s="130" t="str">
        <f>IF('Sundry Creditor'!I281="","",IF('Sundry Creditor'!J281="C",'Sundry Creditor'!I281,""))</f>
        <v/>
      </c>
      <c r="H275" s="62" t="str">
        <f t="shared" si="11"/>
        <v/>
      </c>
      <c r="I275" s="62" t="str">
        <f t="shared" si="12"/>
        <v/>
      </c>
      <c r="J275" s="62"/>
      <c r="K275" s="48" t="str">
        <f>IF('Sundry Creditor'!K281="", "",CONCATENATE('Sundry Creditor'!K281," ",'Sundry Creditor'!O281))</f>
        <v/>
      </c>
    </row>
    <row r="276" spans="1:11" x14ac:dyDescent="0.2">
      <c r="A276" s="63" t="str">
        <f>IF('Sundry Creditor'!G282="","",'Sundry Creditor'!G282)</f>
        <v/>
      </c>
      <c r="B276" s="63" t="str">
        <f>IF('Sundry Creditor'!C282="","",IF('Sundry Creditor'!G282&lt;70000,'Sundry Creditor'!C282,""))</f>
        <v/>
      </c>
      <c r="C276" s="62" t="str">
        <f>IF('Sundry Creditor'!C282="","",IF('Sundry Creditor'!G282&gt;69999,'Sundry Creditor'!C282,""))</f>
        <v/>
      </c>
      <c r="D276" s="62" t="str">
        <f>IF('Sundry Creditor'!D282="","",'Sundry Creditor'!D282)</f>
        <v/>
      </c>
      <c r="E276" s="62" t="str">
        <f>IF('Sundry Creditor'!F282="","",'Sundry Creditor'!F282)</f>
        <v/>
      </c>
      <c r="F276" s="130" t="str">
        <f>IF('Sundry Creditor'!I282="","",IF('Sundry Creditor'!J282="D",'Sundry Creditor'!I282,""))</f>
        <v/>
      </c>
      <c r="G276" s="130" t="str">
        <f>IF('Sundry Creditor'!I282="","",IF('Sundry Creditor'!J282="C",'Sundry Creditor'!I282,""))</f>
        <v/>
      </c>
      <c r="H276" s="62" t="str">
        <f t="shared" ref="H276:H339" si="13">IF(A276="","",IF(OR(A276=96030,A276=96040),"AN",IF(A276=80061,"VN",IF(LEFT(A276,1)="7","AN",IF(LEFT(A276,1)="8","AN","VN")))))</f>
        <v/>
      </c>
      <c r="I276" s="62" t="str">
        <f t="shared" si="12"/>
        <v/>
      </c>
      <c r="J276" s="62"/>
      <c r="K276" s="48" t="str">
        <f>IF('Sundry Creditor'!K282="", "",CONCATENATE('Sundry Creditor'!K282," ",'Sundry Creditor'!O282))</f>
        <v/>
      </c>
    </row>
    <row r="277" spans="1:11" x14ac:dyDescent="0.2">
      <c r="A277" s="63" t="str">
        <f>IF('Sundry Creditor'!G283="","",'Sundry Creditor'!G283)</f>
        <v/>
      </c>
      <c r="B277" s="63" t="str">
        <f>IF('Sundry Creditor'!C283="","",IF('Sundry Creditor'!G283&lt;70000,'Sundry Creditor'!C283,""))</f>
        <v/>
      </c>
      <c r="C277" s="62" t="str">
        <f>IF('Sundry Creditor'!C283="","",IF('Sundry Creditor'!G283&gt;69999,'Sundry Creditor'!C283,""))</f>
        <v/>
      </c>
      <c r="D277" s="62" t="str">
        <f>IF('Sundry Creditor'!D283="","",'Sundry Creditor'!D283)</f>
        <v/>
      </c>
      <c r="E277" s="62" t="str">
        <f>IF('Sundry Creditor'!F283="","",'Sundry Creditor'!F283)</f>
        <v/>
      </c>
      <c r="F277" s="130" t="str">
        <f>IF('Sundry Creditor'!I283="","",IF('Sundry Creditor'!J283="D",'Sundry Creditor'!I283,""))</f>
        <v/>
      </c>
      <c r="G277" s="130" t="str">
        <f>IF('Sundry Creditor'!I283="","",IF('Sundry Creditor'!J283="C",'Sundry Creditor'!I283,""))</f>
        <v/>
      </c>
      <c r="H277" s="62" t="str">
        <f t="shared" si="13"/>
        <v/>
      </c>
      <c r="I277" s="62" t="str">
        <f t="shared" si="12"/>
        <v/>
      </c>
      <c r="J277" s="62"/>
      <c r="K277" s="48" t="str">
        <f>IF('Sundry Creditor'!K283="", "",CONCATENATE('Sundry Creditor'!K283," ",'Sundry Creditor'!O283))</f>
        <v/>
      </c>
    </row>
    <row r="278" spans="1:11" x14ac:dyDescent="0.2">
      <c r="A278" s="63" t="str">
        <f>IF('Sundry Creditor'!G284="","",'Sundry Creditor'!G284)</f>
        <v/>
      </c>
      <c r="B278" s="63" t="str">
        <f>IF('Sundry Creditor'!C284="","",IF('Sundry Creditor'!G284&lt;70000,'Sundry Creditor'!C284,""))</f>
        <v/>
      </c>
      <c r="C278" s="62" t="str">
        <f>IF('Sundry Creditor'!C284="","",IF('Sundry Creditor'!G284&gt;69999,'Sundry Creditor'!C284,""))</f>
        <v/>
      </c>
      <c r="D278" s="62" t="str">
        <f>IF('Sundry Creditor'!D284="","",'Sundry Creditor'!D284)</f>
        <v/>
      </c>
      <c r="E278" s="62" t="str">
        <f>IF('Sundry Creditor'!F284="","",'Sundry Creditor'!F284)</f>
        <v/>
      </c>
      <c r="F278" s="130" t="str">
        <f>IF('Sundry Creditor'!I284="","",IF('Sundry Creditor'!J284="D",'Sundry Creditor'!I284,""))</f>
        <v/>
      </c>
      <c r="G278" s="130" t="str">
        <f>IF('Sundry Creditor'!I284="","",IF('Sundry Creditor'!J284="C",'Sundry Creditor'!I284,""))</f>
        <v/>
      </c>
      <c r="H278" s="62" t="str">
        <f t="shared" si="13"/>
        <v/>
      </c>
      <c r="I278" s="62" t="str">
        <f t="shared" si="12"/>
        <v/>
      </c>
      <c r="J278" s="62"/>
      <c r="K278" s="48" t="str">
        <f>IF('Sundry Creditor'!K284="", "",CONCATENATE('Sundry Creditor'!K284," ",'Sundry Creditor'!O284))</f>
        <v/>
      </c>
    </row>
    <row r="279" spans="1:11" x14ac:dyDescent="0.2">
      <c r="A279" s="63" t="str">
        <f>IF('Sundry Creditor'!G285="","",'Sundry Creditor'!G285)</f>
        <v/>
      </c>
      <c r="B279" s="63" t="str">
        <f>IF('Sundry Creditor'!C285="","",IF('Sundry Creditor'!G285&lt;70000,'Sundry Creditor'!C285,""))</f>
        <v/>
      </c>
      <c r="C279" s="62" t="str">
        <f>IF('Sundry Creditor'!C285="","",IF('Sundry Creditor'!G285&gt;69999,'Sundry Creditor'!C285,""))</f>
        <v/>
      </c>
      <c r="D279" s="62" t="str">
        <f>IF('Sundry Creditor'!D285="","",'Sundry Creditor'!D285)</f>
        <v/>
      </c>
      <c r="E279" s="62" t="str">
        <f>IF('Sundry Creditor'!F285="","",'Sundry Creditor'!F285)</f>
        <v/>
      </c>
      <c r="F279" s="130" t="str">
        <f>IF('Sundry Creditor'!I285="","",IF('Sundry Creditor'!J285="D",'Sundry Creditor'!I285,""))</f>
        <v/>
      </c>
      <c r="G279" s="130" t="str">
        <f>IF('Sundry Creditor'!I285="","",IF('Sundry Creditor'!J285="C",'Sundry Creditor'!I285,""))</f>
        <v/>
      </c>
      <c r="H279" s="62" t="str">
        <f t="shared" si="13"/>
        <v/>
      </c>
      <c r="I279" s="62" t="str">
        <f t="shared" si="12"/>
        <v/>
      </c>
      <c r="J279" s="62"/>
      <c r="K279" s="48" t="str">
        <f>IF('Sundry Creditor'!K285="", "",CONCATENATE('Sundry Creditor'!K285," ",'Sundry Creditor'!O285))</f>
        <v/>
      </c>
    </row>
    <row r="280" spans="1:11" x14ac:dyDescent="0.2">
      <c r="A280" s="63" t="str">
        <f>IF('Sundry Creditor'!G286="","",'Sundry Creditor'!G286)</f>
        <v/>
      </c>
      <c r="B280" s="63" t="str">
        <f>IF('Sundry Creditor'!C286="","",IF('Sundry Creditor'!G286&lt;70000,'Sundry Creditor'!C286,""))</f>
        <v/>
      </c>
      <c r="C280" s="62" t="str">
        <f>IF('Sundry Creditor'!C286="","",IF('Sundry Creditor'!G286&gt;69999,'Sundry Creditor'!C286,""))</f>
        <v/>
      </c>
      <c r="D280" s="62" t="str">
        <f>IF('Sundry Creditor'!D286="","",'Sundry Creditor'!D286)</f>
        <v/>
      </c>
      <c r="E280" s="62" t="str">
        <f>IF('Sundry Creditor'!F286="","",'Sundry Creditor'!F286)</f>
        <v/>
      </c>
      <c r="F280" s="130" t="str">
        <f>IF('Sundry Creditor'!I286="","",IF('Sundry Creditor'!J286="D",'Sundry Creditor'!I286,""))</f>
        <v/>
      </c>
      <c r="G280" s="130" t="str">
        <f>IF('Sundry Creditor'!I286="","",IF('Sundry Creditor'!J286="C",'Sundry Creditor'!I286,""))</f>
        <v/>
      </c>
      <c r="H280" s="62" t="str">
        <f t="shared" si="13"/>
        <v/>
      </c>
      <c r="I280" s="62" t="str">
        <f t="shared" si="12"/>
        <v/>
      </c>
      <c r="J280" s="62"/>
      <c r="K280" s="48" t="str">
        <f>IF('Sundry Creditor'!K286="", "",CONCATENATE('Sundry Creditor'!K286," ",'Sundry Creditor'!O286))</f>
        <v/>
      </c>
    </row>
    <row r="281" spans="1:11" x14ac:dyDescent="0.2">
      <c r="A281" s="63" t="str">
        <f>IF('Sundry Creditor'!G287="","",'Sundry Creditor'!G287)</f>
        <v/>
      </c>
      <c r="B281" s="63" t="str">
        <f>IF('Sundry Creditor'!C287="","",IF('Sundry Creditor'!G287&lt;70000,'Sundry Creditor'!C287,""))</f>
        <v/>
      </c>
      <c r="C281" s="62" t="str">
        <f>IF('Sundry Creditor'!C287="","",IF('Sundry Creditor'!G287&gt;69999,'Sundry Creditor'!C287,""))</f>
        <v/>
      </c>
      <c r="D281" s="62" t="str">
        <f>IF('Sundry Creditor'!D287="","",'Sundry Creditor'!D287)</f>
        <v/>
      </c>
      <c r="E281" s="62" t="str">
        <f>IF('Sundry Creditor'!F287="","",'Sundry Creditor'!F287)</f>
        <v/>
      </c>
      <c r="F281" s="130" t="str">
        <f>IF('Sundry Creditor'!I287="","",IF('Sundry Creditor'!J287="D",'Sundry Creditor'!I287,""))</f>
        <v/>
      </c>
      <c r="G281" s="130" t="str">
        <f>IF('Sundry Creditor'!I287="","",IF('Sundry Creditor'!J287="C",'Sundry Creditor'!I287,""))</f>
        <v/>
      </c>
      <c r="H281" s="62" t="str">
        <f t="shared" si="13"/>
        <v/>
      </c>
      <c r="I281" s="62" t="str">
        <f t="shared" si="12"/>
        <v/>
      </c>
      <c r="J281" s="62"/>
      <c r="K281" s="48" t="str">
        <f>IF('Sundry Creditor'!K287="", "",CONCATENATE('Sundry Creditor'!K287," ",'Sundry Creditor'!O287))</f>
        <v/>
      </c>
    </row>
    <row r="282" spans="1:11" x14ac:dyDescent="0.2">
      <c r="A282" s="63" t="str">
        <f>IF('Sundry Creditor'!G288="","",'Sundry Creditor'!G288)</f>
        <v/>
      </c>
      <c r="B282" s="63" t="str">
        <f>IF('Sundry Creditor'!C288="","",IF('Sundry Creditor'!G288&lt;70000,'Sundry Creditor'!C288,""))</f>
        <v/>
      </c>
      <c r="C282" s="62" t="str">
        <f>IF('Sundry Creditor'!C288="","",IF('Sundry Creditor'!G288&gt;69999,'Sundry Creditor'!C288,""))</f>
        <v/>
      </c>
      <c r="D282" s="62" t="str">
        <f>IF('Sundry Creditor'!D288="","",'Sundry Creditor'!D288)</f>
        <v/>
      </c>
      <c r="E282" s="62" t="str">
        <f>IF('Sundry Creditor'!F288="","",'Sundry Creditor'!F288)</f>
        <v/>
      </c>
      <c r="F282" s="130" t="str">
        <f>IF('Sundry Creditor'!I288="","",IF('Sundry Creditor'!J288="D",'Sundry Creditor'!I288,""))</f>
        <v/>
      </c>
      <c r="G282" s="130" t="str">
        <f>IF('Sundry Creditor'!I288="","",IF('Sundry Creditor'!J288="C",'Sundry Creditor'!I288,""))</f>
        <v/>
      </c>
      <c r="H282" s="62" t="str">
        <f t="shared" si="13"/>
        <v/>
      </c>
      <c r="I282" s="62" t="str">
        <f t="shared" ref="I282:I345" si="14">IF(A282="","",1000)</f>
        <v/>
      </c>
      <c r="J282" s="62"/>
      <c r="K282" s="48" t="str">
        <f>IF('Sundry Creditor'!K288="", "",CONCATENATE('Sundry Creditor'!K288," ",'Sundry Creditor'!O288))</f>
        <v/>
      </c>
    </row>
    <row r="283" spans="1:11" x14ac:dyDescent="0.2">
      <c r="A283" s="63" t="str">
        <f>IF('Sundry Creditor'!G289="","",'Sundry Creditor'!G289)</f>
        <v/>
      </c>
      <c r="B283" s="63" t="str">
        <f>IF('Sundry Creditor'!C289="","",IF('Sundry Creditor'!G289&lt;70000,'Sundry Creditor'!C289,""))</f>
        <v/>
      </c>
      <c r="C283" s="62" t="str">
        <f>IF('Sundry Creditor'!C289="","",IF('Sundry Creditor'!G289&gt;69999,'Sundry Creditor'!C289,""))</f>
        <v/>
      </c>
      <c r="D283" s="62" t="str">
        <f>IF('Sundry Creditor'!D289="","",'Sundry Creditor'!D289)</f>
        <v/>
      </c>
      <c r="E283" s="62" t="str">
        <f>IF('Sundry Creditor'!F289="","",'Sundry Creditor'!F289)</f>
        <v/>
      </c>
      <c r="F283" s="130" t="str">
        <f>IF('Sundry Creditor'!I289="","",IF('Sundry Creditor'!J289="D",'Sundry Creditor'!I289,""))</f>
        <v/>
      </c>
      <c r="G283" s="130" t="str">
        <f>IF('Sundry Creditor'!I289="","",IF('Sundry Creditor'!J289="C",'Sundry Creditor'!I289,""))</f>
        <v/>
      </c>
      <c r="H283" s="62" t="str">
        <f t="shared" si="13"/>
        <v/>
      </c>
      <c r="I283" s="62" t="str">
        <f t="shared" si="14"/>
        <v/>
      </c>
      <c r="J283" s="62"/>
      <c r="K283" s="48" t="str">
        <f>IF('Sundry Creditor'!K289="", "",CONCATENATE('Sundry Creditor'!K289," ",'Sundry Creditor'!O289))</f>
        <v/>
      </c>
    </row>
    <row r="284" spans="1:11" x14ac:dyDescent="0.2">
      <c r="A284" s="63" t="str">
        <f>IF('Sundry Creditor'!G290="","",'Sundry Creditor'!G290)</f>
        <v/>
      </c>
      <c r="B284" s="63" t="str">
        <f>IF('Sundry Creditor'!C290="","",IF('Sundry Creditor'!G290&lt;70000,'Sundry Creditor'!C290,""))</f>
        <v/>
      </c>
      <c r="C284" s="62" t="str">
        <f>IF('Sundry Creditor'!C290="","",IF('Sundry Creditor'!G290&gt;69999,'Sundry Creditor'!C290,""))</f>
        <v/>
      </c>
      <c r="D284" s="62" t="str">
        <f>IF('Sundry Creditor'!D290="","",'Sundry Creditor'!D290)</f>
        <v/>
      </c>
      <c r="E284" s="62" t="str">
        <f>IF('Sundry Creditor'!F290="","",'Sundry Creditor'!F290)</f>
        <v/>
      </c>
      <c r="F284" s="130" t="str">
        <f>IF('Sundry Creditor'!I290="","",IF('Sundry Creditor'!J290="D",'Sundry Creditor'!I290,""))</f>
        <v/>
      </c>
      <c r="G284" s="130" t="str">
        <f>IF('Sundry Creditor'!I290="","",IF('Sundry Creditor'!J290="C",'Sundry Creditor'!I290,""))</f>
        <v/>
      </c>
      <c r="H284" s="62" t="str">
        <f t="shared" si="13"/>
        <v/>
      </c>
      <c r="I284" s="62" t="str">
        <f t="shared" si="14"/>
        <v/>
      </c>
      <c r="J284" s="62"/>
      <c r="K284" s="48" t="str">
        <f>IF('Sundry Creditor'!K290="", "",CONCATENATE('Sundry Creditor'!K290," ",'Sundry Creditor'!O290))</f>
        <v/>
      </c>
    </row>
    <row r="285" spans="1:11" x14ac:dyDescent="0.2">
      <c r="A285" s="63" t="str">
        <f>IF('Sundry Creditor'!G291="","",'Sundry Creditor'!G291)</f>
        <v/>
      </c>
      <c r="B285" s="63" t="str">
        <f>IF('Sundry Creditor'!C291="","",IF('Sundry Creditor'!G291&lt;70000,'Sundry Creditor'!C291,""))</f>
        <v/>
      </c>
      <c r="C285" s="62" t="str">
        <f>IF('Sundry Creditor'!C291="","",IF('Sundry Creditor'!G291&gt;69999,'Sundry Creditor'!C291,""))</f>
        <v/>
      </c>
      <c r="D285" s="62" t="str">
        <f>IF('Sundry Creditor'!D291="","",'Sundry Creditor'!D291)</f>
        <v/>
      </c>
      <c r="E285" s="62" t="str">
        <f>IF('Sundry Creditor'!F291="","",'Sundry Creditor'!F291)</f>
        <v/>
      </c>
      <c r="F285" s="130" t="str">
        <f>IF('Sundry Creditor'!I291="","",IF('Sundry Creditor'!J291="D",'Sundry Creditor'!I291,""))</f>
        <v/>
      </c>
      <c r="G285" s="130" t="str">
        <f>IF('Sundry Creditor'!I291="","",IF('Sundry Creditor'!J291="C",'Sundry Creditor'!I291,""))</f>
        <v/>
      </c>
      <c r="H285" s="62" t="str">
        <f t="shared" si="13"/>
        <v/>
      </c>
      <c r="I285" s="62" t="str">
        <f t="shared" si="14"/>
        <v/>
      </c>
      <c r="J285" s="62"/>
      <c r="K285" s="48" t="str">
        <f>IF('Sundry Creditor'!K291="", "",CONCATENATE('Sundry Creditor'!K291," ",'Sundry Creditor'!O291))</f>
        <v/>
      </c>
    </row>
    <row r="286" spans="1:11" x14ac:dyDescent="0.2">
      <c r="A286" s="63" t="str">
        <f>IF('Sundry Creditor'!G292="","",'Sundry Creditor'!G292)</f>
        <v/>
      </c>
      <c r="B286" s="63" t="str">
        <f>IF('Sundry Creditor'!C292="","",IF('Sundry Creditor'!G292&lt;70000,'Sundry Creditor'!C292,""))</f>
        <v/>
      </c>
      <c r="C286" s="62" t="str">
        <f>IF('Sundry Creditor'!C292="","",IF('Sundry Creditor'!G292&gt;69999,'Sundry Creditor'!C292,""))</f>
        <v/>
      </c>
      <c r="D286" s="62" t="str">
        <f>IF('Sundry Creditor'!D292="","",'Sundry Creditor'!D292)</f>
        <v/>
      </c>
      <c r="E286" s="62" t="str">
        <f>IF('Sundry Creditor'!F292="","",'Sundry Creditor'!F292)</f>
        <v/>
      </c>
      <c r="F286" s="130" t="str">
        <f>IF('Sundry Creditor'!I292="","",IF('Sundry Creditor'!J292="D",'Sundry Creditor'!I292,""))</f>
        <v/>
      </c>
      <c r="G286" s="130" t="str">
        <f>IF('Sundry Creditor'!I292="","",IF('Sundry Creditor'!J292="C",'Sundry Creditor'!I292,""))</f>
        <v/>
      </c>
      <c r="H286" s="62" t="str">
        <f t="shared" si="13"/>
        <v/>
      </c>
      <c r="I286" s="62" t="str">
        <f t="shared" si="14"/>
        <v/>
      </c>
      <c r="J286" s="62"/>
      <c r="K286" s="48" t="str">
        <f>IF('Sundry Creditor'!K292="", "",CONCATENATE('Sundry Creditor'!K292," ",'Sundry Creditor'!O292))</f>
        <v/>
      </c>
    </row>
    <row r="287" spans="1:11" x14ac:dyDescent="0.2">
      <c r="A287" s="63" t="str">
        <f>IF('Sundry Creditor'!G293="","",'Sundry Creditor'!G293)</f>
        <v/>
      </c>
      <c r="B287" s="63" t="str">
        <f>IF('Sundry Creditor'!C293="","",IF('Sundry Creditor'!G293&lt;70000,'Sundry Creditor'!C293,""))</f>
        <v/>
      </c>
      <c r="C287" s="62" t="str">
        <f>IF('Sundry Creditor'!C293="","",IF('Sundry Creditor'!G293&gt;69999,'Sundry Creditor'!C293,""))</f>
        <v/>
      </c>
      <c r="D287" s="62" t="str">
        <f>IF('Sundry Creditor'!D293="","",'Sundry Creditor'!D293)</f>
        <v/>
      </c>
      <c r="E287" s="62" t="str">
        <f>IF('Sundry Creditor'!F293="","",'Sundry Creditor'!F293)</f>
        <v/>
      </c>
      <c r="F287" s="130" t="str">
        <f>IF('Sundry Creditor'!I293="","",IF('Sundry Creditor'!J293="D",'Sundry Creditor'!I293,""))</f>
        <v/>
      </c>
      <c r="G287" s="130" t="str">
        <f>IF('Sundry Creditor'!I293="","",IF('Sundry Creditor'!J293="C",'Sundry Creditor'!I293,""))</f>
        <v/>
      </c>
      <c r="H287" s="62" t="str">
        <f t="shared" si="13"/>
        <v/>
      </c>
      <c r="I287" s="62" t="str">
        <f t="shared" si="14"/>
        <v/>
      </c>
      <c r="J287" s="62"/>
      <c r="K287" s="48" t="str">
        <f>IF('Sundry Creditor'!K293="", "",CONCATENATE('Sundry Creditor'!K293," ",'Sundry Creditor'!O293))</f>
        <v/>
      </c>
    </row>
    <row r="288" spans="1:11" x14ac:dyDescent="0.2">
      <c r="A288" s="63" t="str">
        <f>IF('Sundry Creditor'!G294="","",'Sundry Creditor'!G294)</f>
        <v/>
      </c>
      <c r="B288" s="63" t="str">
        <f>IF('Sundry Creditor'!C294="","",IF('Sundry Creditor'!G294&lt;70000,'Sundry Creditor'!C294,""))</f>
        <v/>
      </c>
      <c r="C288" s="62" t="str">
        <f>IF('Sundry Creditor'!C294="","",IF('Sundry Creditor'!G294&gt;69999,'Sundry Creditor'!C294,""))</f>
        <v/>
      </c>
      <c r="D288" s="62" t="str">
        <f>IF('Sundry Creditor'!D294="","",'Sundry Creditor'!D294)</f>
        <v/>
      </c>
      <c r="E288" s="62" t="str">
        <f>IF('Sundry Creditor'!F294="","",'Sundry Creditor'!F294)</f>
        <v/>
      </c>
      <c r="F288" s="130" t="str">
        <f>IF('Sundry Creditor'!I294="","",IF('Sundry Creditor'!J294="D",'Sundry Creditor'!I294,""))</f>
        <v/>
      </c>
      <c r="G288" s="130" t="str">
        <f>IF('Sundry Creditor'!I294="","",IF('Sundry Creditor'!J294="C",'Sundry Creditor'!I294,""))</f>
        <v/>
      </c>
      <c r="H288" s="62" t="str">
        <f t="shared" si="13"/>
        <v/>
      </c>
      <c r="I288" s="62" t="str">
        <f t="shared" si="14"/>
        <v/>
      </c>
      <c r="J288" s="62"/>
      <c r="K288" s="48" t="str">
        <f>IF('Sundry Creditor'!K294="", "",CONCATENATE('Sundry Creditor'!K294," ",'Sundry Creditor'!O294))</f>
        <v/>
      </c>
    </row>
    <row r="289" spans="1:11" x14ac:dyDescent="0.2">
      <c r="A289" s="63" t="str">
        <f>IF('Sundry Creditor'!G295="","",'Sundry Creditor'!G295)</f>
        <v/>
      </c>
      <c r="B289" s="63" t="str">
        <f>IF('Sundry Creditor'!C295="","",IF('Sundry Creditor'!G295&lt;70000,'Sundry Creditor'!C295,""))</f>
        <v/>
      </c>
      <c r="C289" s="62" t="str">
        <f>IF('Sundry Creditor'!C295="","",IF('Sundry Creditor'!G295&gt;69999,'Sundry Creditor'!C295,""))</f>
        <v/>
      </c>
      <c r="D289" s="62" t="str">
        <f>IF('Sundry Creditor'!D295="","",'Sundry Creditor'!D295)</f>
        <v/>
      </c>
      <c r="E289" s="62" t="str">
        <f>IF('Sundry Creditor'!F295="","",'Sundry Creditor'!F295)</f>
        <v/>
      </c>
      <c r="F289" s="130" t="str">
        <f>IF('Sundry Creditor'!I295="","",IF('Sundry Creditor'!J295="D",'Sundry Creditor'!I295,""))</f>
        <v/>
      </c>
      <c r="G289" s="130" t="str">
        <f>IF('Sundry Creditor'!I295="","",IF('Sundry Creditor'!J295="C",'Sundry Creditor'!I295,""))</f>
        <v/>
      </c>
      <c r="H289" s="62" t="str">
        <f t="shared" si="13"/>
        <v/>
      </c>
      <c r="I289" s="62" t="str">
        <f t="shared" si="14"/>
        <v/>
      </c>
      <c r="J289" s="62"/>
      <c r="K289" s="48" t="str">
        <f>IF('Sundry Creditor'!K295="", "",CONCATENATE('Sundry Creditor'!K295," ",'Sundry Creditor'!O295))</f>
        <v/>
      </c>
    </row>
    <row r="290" spans="1:11" x14ac:dyDescent="0.2">
      <c r="A290" s="63" t="str">
        <f>IF('Sundry Creditor'!G296="","",'Sundry Creditor'!G296)</f>
        <v/>
      </c>
      <c r="B290" s="63" t="str">
        <f>IF('Sundry Creditor'!C296="","",IF('Sundry Creditor'!G296&lt;70000,'Sundry Creditor'!C296,""))</f>
        <v/>
      </c>
      <c r="C290" s="62" t="str">
        <f>IF('Sundry Creditor'!C296="","",IF('Sundry Creditor'!G296&gt;69999,'Sundry Creditor'!C296,""))</f>
        <v/>
      </c>
      <c r="D290" s="62" t="str">
        <f>IF('Sundry Creditor'!D296="","",'Sundry Creditor'!D296)</f>
        <v/>
      </c>
      <c r="E290" s="62" t="str">
        <f>IF('Sundry Creditor'!F296="","",'Sundry Creditor'!F296)</f>
        <v/>
      </c>
      <c r="F290" s="130" t="str">
        <f>IF('Sundry Creditor'!I296="","",IF('Sundry Creditor'!J296="D",'Sundry Creditor'!I296,""))</f>
        <v/>
      </c>
      <c r="G290" s="130" t="str">
        <f>IF('Sundry Creditor'!I296="","",IF('Sundry Creditor'!J296="C",'Sundry Creditor'!I296,""))</f>
        <v/>
      </c>
      <c r="H290" s="62" t="str">
        <f t="shared" si="13"/>
        <v/>
      </c>
      <c r="I290" s="62" t="str">
        <f t="shared" si="14"/>
        <v/>
      </c>
      <c r="J290" s="62"/>
      <c r="K290" s="48" t="str">
        <f>IF('Sundry Creditor'!K296="", "",CONCATENATE('Sundry Creditor'!K296," ",'Sundry Creditor'!O296))</f>
        <v/>
      </c>
    </row>
    <row r="291" spans="1:11" x14ac:dyDescent="0.2">
      <c r="A291" s="63" t="str">
        <f>IF('Sundry Creditor'!G297="","",'Sundry Creditor'!G297)</f>
        <v/>
      </c>
      <c r="B291" s="63" t="str">
        <f>IF('Sundry Creditor'!C297="","",IF('Sundry Creditor'!G297&lt;70000,'Sundry Creditor'!C297,""))</f>
        <v/>
      </c>
      <c r="C291" s="62" t="str">
        <f>IF('Sundry Creditor'!C297="","",IF('Sundry Creditor'!G297&gt;69999,'Sundry Creditor'!C297,""))</f>
        <v/>
      </c>
      <c r="D291" s="62" t="str">
        <f>IF('Sundry Creditor'!D297="","",'Sundry Creditor'!D297)</f>
        <v/>
      </c>
      <c r="E291" s="62" t="str">
        <f>IF('Sundry Creditor'!F297="","",'Sundry Creditor'!F297)</f>
        <v/>
      </c>
      <c r="F291" s="130" t="str">
        <f>IF('Sundry Creditor'!I297="","",IF('Sundry Creditor'!J297="D",'Sundry Creditor'!I297,""))</f>
        <v/>
      </c>
      <c r="G291" s="130" t="str">
        <f>IF('Sundry Creditor'!I297="","",IF('Sundry Creditor'!J297="C",'Sundry Creditor'!I297,""))</f>
        <v/>
      </c>
      <c r="H291" s="62" t="str">
        <f t="shared" si="13"/>
        <v/>
      </c>
      <c r="I291" s="62" t="str">
        <f t="shared" si="14"/>
        <v/>
      </c>
      <c r="J291" s="62"/>
      <c r="K291" s="48" t="str">
        <f>IF('Sundry Creditor'!K297="", "",CONCATENATE('Sundry Creditor'!K297," ",'Sundry Creditor'!O297))</f>
        <v/>
      </c>
    </row>
    <row r="292" spans="1:11" x14ac:dyDescent="0.2">
      <c r="A292" s="63" t="str">
        <f>IF('Sundry Creditor'!G298="","",'Sundry Creditor'!G298)</f>
        <v/>
      </c>
      <c r="B292" s="63" t="str">
        <f>IF('Sundry Creditor'!C298="","",IF('Sundry Creditor'!G298&lt;70000,'Sundry Creditor'!C298,""))</f>
        <v/>
      </c>
      <c r="C292" s="62" t="str">
        <f>IF('Sundry Creditor'!C298="","",IF('Sundry Creditor'!G298&gt;69999,'Sundry Creditor'!C298,""))</f>
        <v/>
      </c>
      <c r="D292" s="62" t="str">
        <f>IF('Sundry Creditor'!D298="","",'Sundry Creditor'!D298)</f>
        <v/>
      </c>
      <c r="E292" s="62" t="str">
        <f>IF('Sundry Creditor'!F298="","",'Sundry Creditor'!F298)</f>
        <v/>
      </c>
      <c r="F292" s="130" t="str">
        <f>IF('Sundry Creditor'!I298="","",IF('Sundry Creditor'!J298="D",'Sundry Creditor'!I298,""))</f>
        <v/>
      </c>
      <c r="G292" s="130" t="str">
        <f>IF('Sundry Creditor'!I298="","",IF('Sundry Creditor'!J298="C",'Sundry Creditor'!I298,""))</f>
        <v/>
      </c>
      <c r="H292" s="62" t="str">
        <f t="shared" si="13"/>
        <v/>
      </c>
      <c r="I292" s="62" t="str">
        <f t="shared" si="14"/>
        <v/>
      </c>
      <c r="J292" s="62"/>
      <c r="K292" s="48" t="str">
        <f>IF('Sundry Creditor'!K298="", "",CONCATENATE('Sundry Creditor'!K298," ",'Sundry Creditor'!O298))</f>
        <v/>
      </c>
    </row>
    <row r="293" spans="1:11" x14ac:dyDescent="0.2">
      <c r="A293" s="63" t="str">
        <f>IF('Sundry Creditor'!G299="","",'Sundry Creditor'!G299)</f>
        <v/>
      </c>
      <c r="B293" s="63" t="str">
        <f>IF('Sundry Creditor'!C299="","",IF('Sundry Creditor'!G299&lt;70000,'Sundry Creditor'!C299,""))</f>
        <v/>
      </c>
      <c r="C293" s="62" t="str">
        <f>IF('Sundry Creditor'!C299="","",IF('Sundry Creditor'!G299&gt;69999,'Sundry Creditor'!C299,""))</f>
        <v/>
      </c>
      <c r="D293" s="62" t="str">
        <f>IF('Sundry Creditor'!D299="","",'Sundry Creditor'!D299)</f>
        <v/>
      </c>
      <c r="E293" s="62" t="str">
        <f>IF('Sundry Creditor'!F299="","",'Sundry Creditor'!F299)</f>
        <v/>
      </c>
      <c r="F293" s="130" t="str">
        <f>IF('Sundry Creditor'!I299="","",IF('Sundry Creditor'!J299="D",'Sundry Creditor'!I299,""))</f>
        <v/>
      </c>
      <c r="G293" s="130" t="str">
        <f>IF('Sundry Creditor'!I299="","",IF('Sundry Creditor'!J299="C",'Sundry Creditor'!I299,""))</f>
        <v/>
      </c>
      <c r="H293" s="62" t="str">
        <f t="shared" si="13"/>
        <v/>
      </c>
      <c r="I293" s="62" t="str">
        <f t="shared" si="14"/>
        <v/>
      </c>
      <c r="J293" s="62"/>
      <c r="K293" s="48" t="str">
        <f>IF('Sundry Creditor'!K299="", "",CONCATENATE('Sundry Creditor'!K299," ",'Sundry Creditor'!O299))</f>
        <v/>
      </c>
    </row>
    <row r="294" spans="1:11" x14ac:dyDescent="0.2">
      <c r="A294" s="63" t="str">
        <f>IF('Sundry Creditor'!G300="","",'Sundry Creditor'!G300)</f>
        <v/>
      </c>
      <c r="B294" s="63" t="str">
        <f>IF('Sundry Creditor'!C300="","",IF('Sundry Creditor'!G300&lt;70000,'Sundry Creditor'!C300,""))</f>
        <v/>
      </c>
      <c r="C294" s="62" t="str">
        <f>IF('Sundry Creditor'!C300="","",IF('Sundry Creditor'!G300&gt;69999,'Sundry Creditor'!C300,""))</f>
        <v/>
      </c>
      <c r="D294" s="62" t="str">
        <f>IF('Sundry Creditor'!D300="","",'Sundry Creditor'!D300)</f>
        <v/>
      </c>
      <c r="E294" s="62" t="str">
        <f>IF('Sundry Creditor'!F300="","",'Sundry Creditor'!F300)</f>
        <v/>
      </c>
      <c r="F294" s="130" t="str">
        <f>IF('Sundry Creditor'!I300="","",IF('Sundry Creditor'!J300="D",'Sundry Creditor'!I300,""))</f>
        <v/>
      </c>
      <c r="G294" s="130" t="str">
        <f>IF('Sundry Creditor'!I300="","",IF('Sundry Creditor'!J300="C",'Sundry Creditor'!I300,""))</f>
        <v/>
      </c>
      <c r="H294" s="62" t="str">
        <f t="shared" si="13"/>
        <v/>
      </c>
      <c r="I294" s="62" t="str">
        <f t="shared" si="14"/>
        <v/>
      </c>
      <c r="J294" s="62"/>
      <c r="K294" s="48" t="str">
        <f>IF('Sundry Creditor'!K300="", "",CONCATENATE('Sundry Creditor'!K300," ",'Sundry Creditor'!O300))</f>
        <v/>
      </c>
    </row>
    <row r="295" spans="1:11" x14ac:dyDescent="0.2">
      <c r="A295" s="63" t="str">
        <f>IF('Sundry Creditor'!G301="","",'Sundry Creditor'!G301)</f>
        <v/>
      </c>
      <c r="B295" s="63" t="str">
        <f>IF('Sundry Creditor'!C301="","",IF('Sundry Creditor'!G301&lt;70000,'Sundry Creditor'!C301,""))</f>
        <v/>
      </c>
      <c r="C295" s="62" t="str">
        <f>IF('Sundry Creditor'!C301="","",IF('Sundry Creditor'!G301&gt;69999,'Sundry Creditor'!C301,""))</f>
        <v/>
      </c>
      <c r="D295" s="62" t="str">
        <f>IF('Sundry Creditor'!D301="","",'Sundry Creditor'!D301)</f>
        <v/>
      </c>
      <c r="E295" s="62" t="str">
        <f>IF('Sundry Creditor'!F301="","",'Sundry Creditor'!F301)</f>
        <v/>
      </c>
      <c r="F295" s="130" t="str">
        <f>IF('Sundry Creditor'!I301="","",IF('Sundry Creditor'!J301="D",'Sundry Creditor'!I301,""))</f>
        <v/>
      </c>
      <c r="G295" s="130" t="str">
        <f>IF('Sundry Creditor'!I301="","",IF('Sundry Creditor'!J301="C",'Sundry Creditor'!I301,""))</f>
        <v/>
      </c>
      <c r="H295" s="62" t="str">
        <f t="shared" si="13"/>
        <v/>
      </c>
      <c r="I295" s="62" t="str">
        <f t="shared" si="14"/>
        <v/>
      </c>
      <c r="J295" s="62"/>
      <c r="K295" s="48" t="str">
        <f>IF('Sundry Creditor'!K301="", "",CONCATENATE('Sundry Creditor'!K301," ",'Sundry Creditor'!O301))</f>
        <v/>
      </c>
    </row>
    <row r="296" spans="1:11" x14ac:dyDescent="0.2">
      <c r="A296" s="63" t="str">
        <f>IF('Sundry Creditor'!G302="","",'Sundry Creditor'!G302)</f>
        <v/>
      </c>
      <c r="B296" s="63" t="str">
        <f>IF('Sundry Creditor'!C302="","",IF('Sundry Creditor'!G302&lt;70000,'Sundry Creditor'!C302,""))</f>
        <v/>
      </c>
      <c r="C296" s="62" t="str">
        <f>IF('Sundry Creditor'!C302="","",IF('Sundry Creditor'!G302&gt;69999,'Sundry Creditor'!C302,""))</f>
        <v/>
      </c>
      <c r="D296" s="62" t="str">
        <f>IF('Sundry Creditor'!D302="","",'Sundry Creditor'!D302)</f>
        <v/>
      </c>
      <c r="E296" s="62" t="str">
        <f>IF('Sundry Creditor'!F302="","",'Sundry Creditor'!F302)</f>
        <v/>
      </c>
      <c r="F296" s="130" t="str">
        <f>IF('Sundry Creditor'!I302="","",IF('Sundry Creditor'!J302="D",'Sundry Creditor'!I302,""))</f>
        <v/>
      </c>
      <c r="G296" s="130" t="str">
        <f>IF('Sundry Creditor'!I302="","",IF('Sundry Creditor'!J302="C",'Sundry Creditor'!I302,""))</f>
        <v/>
      </c>
      <c r="H296" s="62" t="str">
        <f t="shared" si="13"/>
        <v/>
      </c>
      <c r="I296" s="62" t="str">
        <f t="shared" si="14"/>
        <v/>
      </c>
      <c r="J296" s="62"/>
      <c r="K296" s="48" t="str">
        <f>IF('Sundry Creditor'!K302="", "",CONCATENATE('Sundry Creditor'!K302," ",'Sundry Creditor'!O302))</f>
        <v/>
      </c>
    </row>
    <row r="297" spans="1:11" x14ac:dyDescent="0.2">
      <c r="A297" s="63" t="str">
        <f>IF('Sundry Creditor'!G303="","",'Sundry Creditor'!G303)</f>
        <v/>
      </c>
      <c r="B297" s="63" t="str">
        <f>IF('Sundry Creditor'!C303="","",IF('Sundry Creditor'!G303&lt;70000,'Sundry Creditor'!C303,""))</f>
        <v/>
      </c>
      <c r="C297" s="62" t="str">
        <f>IF('Sundry Creditor'!C303="","",IF('Sundry Creditor'!G303&gt;69999,'Sundry Creditor'!C303,""))</f>
        <v/>
      </c>
      <c r="D297" s="62" t="str">
        <f>IF('Sundry Creditor'!D303="","",'Sundry Creditor'!D303)</f>
        <v/>
      </c>
      <c r="E297" s="62" t="str">
        <f>IF('Sundry Creditor'!F303="","",'Sundry Creditor'!F303)</f>
        <v/>
      </c>
      <c r="F297" s="130" t="str">
        <f>IF('Sundry Creditor'!I303="","",IF('Sundry Creditor'!J303="D",'Sundry Creditor'!I303,""))</f>
        <v/>
      </c>
      <c r="G297" s="130" t="str">
        <f>IF('Sundry Creditor'!I303="","",IF('Sundry Creditor'!J303="C",'Sundry Creditor'!I303,""))</f>
        <v/>
      </c>
      <c r="H297" s="62" t="str">
        <f t="shared" si="13"/>
        <v/>
      </c>
      <c r="I297" s="62" t="str">
        <f t="shared" si="14"/>
        <v/>
      </c>
      <c r="J297" s="62"/>
      <c r="K297" s="48" t="str">
        <f>IF('Sundry Creditor'!K303="", "",CONCATENATE('Sundry Creditor'!K303," ",'Sundry Creditor'!O303))</f>
        <v/>
      </c>
    </row>
    <row r="298" spans="1:11" x14ac:dyDescent="0.2">
      <c r="A298" s="63" t="str">
        <f>IF('Sundry Creditor'!G304="","",'Sundry Creditor'!G304)</f>
        <v/>
      </c>
      <c r="B298" s="63" t="str">
        <f>IF('Sundry Creditor'!C304="","",IF('Sundry Creditor'!G304&lt;70000,'Sundry Creditor'!C304,""))</f>
        <v/>
      </c>
      <c r="C298" s="62" t="str">
        <f>IF('Sundry Creditor'!C304="","",IF('Sundry Creditor'!G304&gt;69999,'Sundry Creditor'!C304,""))</f>
        <v/>
      </c>
      <c r="D298" s="62" t="str">
        <f>IF('Sundry Creditor'!D304="","",'Sundry Creditor'!D304)</f>
        <v/>
      </c>
      <c r="E298" s="62" t="str">
        <f>IF('Sundry Creditor'!F304="","",'Sundry Creditor'!F304)</f>
        <v/>
      </c>
      <c r="F298" s="130" t="str">
        <f>IF('Sundry Creditor'!I304="","",IF('Sundry Creditor'!J304="D",'Sundry Creditor'!I304,""))</f>
        <v/>
      </c>
      <c r="G298" s="130" t="str">
        <f>IF('Sundry Creditor'!I304="","",IF('Sundry Creditor'!J304="C",'Sundry Creditor'!I304,""))</f>
        <v/>
      </c>
      <c r="H298" s="62" t="str">
        <f t="shared" si="13"/>
        <v/>
      </c>
      <c r="I298" s="62" t="str">
        <f t="shared" si="14"/>
        <v/>
      </c>
      <c r="J298" s="62"/>
      <c r="K298" s="48" t="str">
        <f>IF('Sundry Creditor'!K304="", "",CONCATENATE('Sundry Creditor'!K304," ",'Sundry Creditor'!O304))</f>
        <v/>
      </c>
    </row>
    <row r="299" spans="1:11" x14ac:dyDescent="0.2">
      <c r="A299" s="63" t="str">
        <f>IF('Sundry Creditor'!G305="","",'Sundry Creditor'!G305)</f>
        <v/>
      </c>
      <c r="B299" s="63" t="str">
        <f>IF('Sundry Creditor'!C305="","",IF('Sundry Creditor'!G305&lt;70000,'Sundry Creditor'!C305,""))</f>
        <v/>
      </c>
      <c r="C299" s="62" t="str">
        <f>IF('Sundry Creditor'!C305="","",IF('Sundry Creditor'!G305&gt;69999,'Sundry Creditor'!C305,""))</f>
        <v/>
      </c>
      <c r="D299" s="62" t="str">
        <f>IF('Sundry Creditor'!D305="","",'Sundry Creditor'!D305)</f>
        <v/>
      </c>
      <c r="E299" s="62" t="str">
        <f>IF('Sundry Creditor'!F305="","",'Sundry Creditor'!F305)</f>
        <v/>
      </c>
      <c r="F299" s="130" t="str">
        <f>IF('Sundry Creditor'!I305="","",IF('Sundry Creditor'!J305="D",'Sundry Creditor'!I305,""))</f>
        <v/>
      </c>
      <c r="G299" s="130" t="str">
        <f>IF('Sundry Creditor'!I305="","",IF('Sundry Creditor'!J305="C",'Sundry Creditor'!I305,""))</f>
        <v/>
      </c>
      <c r="H299" s="62" t="str">
        <f t="shared" si="13"/>
        <v/>
      </c>
      <c r="I299" s="62" t="str">
        <f t="shared" si="14"/>
        <v/>
      </c>
      <c r="J299" s="62"/>
      <c r="K299" s="48" t="str">
        <f>IF('Sundry Creditor'!K305="", "",CONCATENATE('Sundry Creditor'!K305," ",'Sundry Creditor'!O305))</f>
        <v/>
      </c>
    </row>
    <row r="300" spans="1:11" x14ac:dyDescent="0.2">
      <c r="A300" s="63" t="str">
        <f>IF('Sundry Creditor'!G306="","",'Sundry Creditor'!G306)</f>
        <v/>
      </c>
      <c r="B300" s="63" t="str">
        <f>IF('Sundry Creditor'!C306="","",IF('Sundry Creditor'!G306&lt;70000,'Sundry Creditor'!C306,""))</f>
        <v/>
      </c>
      <c r="C300" s="62" t="str">
        <f>IF('Sundry Creditor'!C306="","",IF('Sundry Creditor'!G306&gt;69999,'Sundry Creditor'!C306,""))</f>
        <v/>
      </c>
      <c r="D300" s="62" t="str">
        <f>IF('Sundry Creditor'!D306="","",'Sundry Creditor'!D306)</f>
        <v/>
      </c>
      <c r="E300" s="62" t="str">
        <f>IF('Sundry Creditor'!F306="","",'Sundry Creditor'!F306)</f>
        <v/>
      </c>
      <c r="F300" s="130" t="str">
        <f>IF('Sundry Creditor'!I306="","",IF('Sundry Creditor'!J306="D",'Sundry Creditor'!I306,""))</f>
        <v/>
      </c>
      <c r="G300" s="130" t="str">
        <f>IF('Sundry Creditor'!I306="","",IF('Sundry Creditor'!J306="C",'Sundry Creditor'!I306,""))</f>
        <v/>
      </c>
      <c r="H300" s="62" t="str">
        <f t="shared" si="13"/>
        <v/>
      </c>
      <c r="I300" s="62" t="str">
        <f t="shared" si="14"/>
        <v/>
      </c>
      <c r="J300" s="62"/>
      <c r="K300" s="48" t="str">
        <f>IF('Sundry Creditor'!K306="", "",CONCATENATE('Sundry Creditor'!K306," ",'Sundry Creditor'!O306))</f>
        <v/>
      </c>
    </row>
    <row r="301" spans="1:11" x14ac:dyDescent="0.2">
      <c r="A301" s="63" t="str">
        <f>IF('Sundry Creditor'!G307="","",'Sundry Creditor'!G307)</f>
        <v/>
      </c>
      <c r="B301" s="63" t="str">
        <f>IF('Sundry Creditor'!C307="","",IF('Sundry Creditor'!G307&lt;70000,'Sundry Creditor'!C307,""))</f>
        <v/>
      </c>
      <c r="C301" s="62" t="str">
        <f>IF('Sundry Creditor'!C307="","",IF('Sundry Creditor'!G307&gt;69999,'Sundry Creditor'!C307,""))</f>
        <v/>
      </c>
      <c r="D301" s="62" t="str">
        <f>IF('Sundry Creditor'!D307="","",'Sundry Creditor'!D307)</f>
        <v/>
      </c>
      <c r="E301" s="62" t="str">
        <f>IF('Sundry Creditor'!F307="","",'Sundry Creditor'!F307)</f>
        <v/>
      </c>
      <c r="F301" s="130" t="str">
        <f>IF('Sundry Creditor'!I307="","",IF('Sundry Creditor'!J307="D",'Sundry Creditor'!I307,""))</f>
        <v/>
      </c>
      <c r="G301" s="130" t="str">
        <f>IF('Sundry Creditor'!I307="","",IF('Sundry Creditor'!J307="C",'Sundry Creditor'!I307,""))</f>
        <v/>
      </c>
      <c r="H301" s="62" t="str">
        <f t="shared" si="13"/>
        <v/>
      </c>
      <c r="I301" s="62" t="str">
        <f t="shared" si="14"/>
        <v/>
      </c>
      <c r="J301" s="62"/>
      <c r="K301" s="48" t="str">
        <f>IF('Sundry Creditor'!K307="", "",CONCATENATE('Sundry Creditor'!K307," ",'Sundry Creditor'!O307))</f>
        <v/>
      </c>
    </row>
    <row r="302" spans="1:11" x14ac:dyDescent="0.2">
      <c r="A302" s="63" t="str">
        <f>IF('Sundry Creditor'!G308="","",'Sundry Creditor'!G308)</f>
        <v/>
      </c>
      <c r="B302" s="63" t="str">
        <f>IF('Sundry Creditor'!C308="","",IF('Sundry Creditor'!G308&lt;70000,'Sundry Creditor'!C308,""))</f>
        <v/>
      </c>
      <c r="C302" s="62" t="str">
        <f>IF('Sundry Creditor'!C308="","",IF('Sundry Creditor'!G308&gt;69999,'Sundry Creditor'!C308,""))</f>
        <v/>
      </c>
      <c r="D302" s="62" t="str">
        <f>IF('Sundry Creditor'!D308="","",'Sundry Creditor'!D308)</f>
        <v/>
      </c>
      <c r="E302" s="62" t="str">
        <f>IF('Sundry Creditor'!F308="","",'Sundry Creditor'!F308)</f>
        <v/>
      </c>
      <c r="F302" s="130" t="str">
        <f>IF('Sundry Creditor'!I308="","",IF('Sundry Creditor'!J308="D",'Sundry Creditor'!I308,""))</f>
        <v/>
      </c>
      <c r="G302" s="130" t="str">
        <f>IF('Sundry Creditor'!I308="","",IF('Sundry Creditor'!J308="C",'Sundry Creditor'!I308,""))</f>
        <v/>
      </c>
      <c r="H302" s="62" t="str">
        <f t="shared" si="13"/>
        <v/>
      </c>
      <c r="I302" s="62" t="str">
        <f t="shared" si="14"/>
        <v/>
      </c>
      <c r="J302" s="62"/>
      <c r="K302" s="48" t="str">
        <f>IF('Sundry Creditor'!K308="", "",CONCATENATE('Sundry Creditor'!K308," ",'Sundry Creditor'!O308))</f>
        <v/>
      </c>
    </row>
    <row r="303" spans="1:11" x14ac:dyDescent="0.2">
      <c r="A303" s="63" t="str">
        <f>IF('Sundry Creditor'!G309="","",'Sundry Creditor'!G309)</f>
        <v/>
      </c>
      <c r="B303" s="63" t="str">
        <f>IF('Sundry Creditor'!C309="","",IF('Sundry Creditor'!G309&lt;70000,'Sundry Creditor'!C309,""))</f>
        <v/>
      </c>
      <c r="C303" s="62" t="str">
        <f>IF('Sundry Creditor'!C309="","",IF('Sundry Creditor'!G309&gt;69999,'Sundry Creditor'!C309,""))</f>
        <v/>
      </c>
      <c r="D303" s="62" t="str">
        <f>IF('Sundry Creditor'!D309="","",'Sundry Creditor'!D309)</f>
        <v/>
      </c>
      <c r="E303" s="62" t="str">
        <f>IF('Sundry Creditor'!F309="","",'Sundry Creditor'!F309)</f>
        <v/>
      </c>
      <c r="F303" s="130" t="str">
        <f>IF('Sundry Creditor'!I309="","",IF('Sundry Creditor'!J309="D",'Sundry Creditor'!I309,""))</f>
        <v/>
      </c>
      <c r="G303" s="130" t="str">
        <f>IF('Sundry Creditor'!I309="","",IF('Sundry Creditor'!J309="C",'Sundry Creditor'!I309,""))</f>
        <v/>
      </c>
      <c r="H303" s="62" t="str">
        <f t="shared" si="13"/>
        <v/>
      </c>
      <c r="I303" s="62" t="str">
        <f t="shared" si="14"/>
        <v/>
      </c>
      <c r="J303" s="62"/>
      <c r="K303" s="48" t="str">
        <f>IF('Sundry Creditor'!K309="", "",CONCATENATE('Sundry Creditor'!K309," ",'Sundry Creditor'!O309))</f>
        <v/>
      </c>
    </row>
    <row r="304" spans="1:11" x14ac:dyDescent="0.2">
      <c r="A304" s="63" t="str">
        <f>IF('Sundry Creditor'!G310="","",'Sundry Creditor'!G310)</f>
        <v/>
      </c>
      <c r="B304" s="63" t="str">
        <f>IF('Sundry Creditor'!C310="","",IF('Sundry Creditor'!G310&lt;70000,'Sundry Creditor'!C310,""))</f>
        <v/>
      </c>
      <c r="C304" s="62" t="str">
        <f>IF('Sundry Creditor'!C310="","",IF('Sundry Creditor'!G310&gt;69999,'Sundry Creditor'!C310,""))</f>
        <v/>
      </c>
      <c r="D304" s="62" t="str">
        <f>IF('Sundry Creditor'!D310="","",'Sundry Creditor'!D310)</f>
        <v/>
      </c>
      <c r="E304" s="62" t="str">
        <f>IF('Sundry Creditor'!F310="","",'Sundry Creditor'!F310)</f>
        <v/>
      </c>
      <c r="F304" s="130" t="str">
        <f>IF('Sundry Creditor'!I310="","",IF('Sundry Creditor'!J310="D",'Sundry Creditor'!I310,""))</f>
        <v/>
      </c>
      <c r="G304" s="130" t="str">
        <f>IF('Sundry Creditor'!I310="","",IF('Sundry Creditor'!J310="C",'Sundry Creditor'!I310,""))</f>
        <v/>
      </c>
      <c r="H304" s="62" t="str">
        <f t="shared" si="13"/>
        <v/>
      </c>
      <c r="I304" s="62" t="str">
        <f t="shared" si="14"/>
        <v/>
      </c>
      <c r="J304" s="62"/>
      <c r="K304" s="48" t="str">
        <f>IF('Sundry Creditor'!K310="", "",CONCATENATE('Sundry Creditor'!K310," ",'Sundry Creditor'!O310))</f>
        <v/>
      </c>
    </row>
    <row r="305" spans="1:11" x14ac:dyDescent="0.2">
      <c r="A305" s="63" t="str">
        <f>IF('Sundry Creditor'!G311="","",'Sundry Creditor'!G311)</f>
        <v/>
      </c>
      <c r="B305" s="63" t="str">
        <f>IF('Sundry Creditor'!C311="","",IF('Sundry Creditor'!G311&lt;70000,'Sundry Creditor'!C311,""))</f>
        <v/>
      </c>
      <c r="C305" s="62" t="str">
        <f>IF('Sundry Creditor'!C311="","",IF('Sundry Creditor'!G311&gt;69999,'Sundry Creditor'!C311,""))</f>
        <v/>
      </c>
      <c r="D305" s="62" t="str">
        <f>IF('Sundry Creditor'!D311="","",'Sundry Creditor'!D311)</f>
        <v/>
      </c>
      <c r="E305" s="62" t="str">
        <f>IF('Sundry Creditor'!F311="","",'Sundry Creditor'!F311)</f>
        <v/>
      </c>
      <c r="F305" s="130" t="str">
        <f>IF('Sundry Creditor'!I311="","",IF('Sundry Creditor'!J311="D",'Sundry Creditor'!I311,""))</f>
        <v/>
      </c>
      <c r="G305" s="130" t="str">
        <f>IF('Sundry Creditor'!I311="","",IF('Sundry Creditor'!J311="C",'Sundry Creditor'!I311,""))</f>
        <v/>
      </c>
      <c r="H305" s="62" t="str">
        <f t="shared" si="13"/>
        <v/>
      </c>
      <c r="I305" s="62" t="str">
        <f t="shared" si="14"/>
        <v/>
      </c>
      <c r="J305" s="62"/>
      <c r="K305" s="48" t="str">
        <f>IF('Sundry Creditor'!K311="", "",CONCATENATE('Sundry Creditor'!K311," ",'Sundry Creditor'!O311))</f>
        <v/>
      </c>
    </row>
    <row r="306" spans="1:11" x14ac:dyDescent="0.2">
      <c r="A306" s="63" t="str">
        <f>IF('Sundry Creditor'!G312="","",'Sundry Creditor'!G312)</f>
        <v/>
      </c>
      <c r="B306" s="63" t="str">
        <f>IF('Sundry Creditor'!C312="","",IF('Sundry Creditor'!G312&lt;70000,'Sundry Creditor'!C312,""))</f>
        <v/>
      </c>
      <c r="C306" s="62" t="str">
        <f>IF('Sundry Creditor'!C312="","",IF('Sundry Creditor'!G312&gt;69999,'Sundry Creditor'!C312,""))</f>
        <v/>
      </c>
      <c r="D306" s="62" t="str">
        <f>IF('Sundry Creditor'!D312="","",'Sundry Creditor'!D312)</f>
        <v/>
      </c>
      <c r="E306" s="62" t="str">
        <f>IF('Sundry Creditor'!F312="","",'Sundry Creditor'!F312)</f>
        <v/>
      </c>
      <c r="F306" s="130" t="str">
        <f>IF('Sundry Creditor'!I312="","",IF('Sundry Creditor'!J312="D",'Sundry Creditor'!I312,""))</f>
        <v/>
      </c>
      <c r="G306" s="130" t="str">
        <f>IF('Sundry Creditor'!I312="","",IF('Sundry Creditor'!J312="C",'Sundry Creditor'!I312,""))</f>
        <v/>
      </c>
      <c r="H306" s="62" t="str">
        <f t="shared" si="13"/>
        <v/>
      </c>
      <c r="I306" s="62" t="str">
        <f t="shared" si="14"/>
        <v/>
      </c>
      <c r="J306" s="62"/>
      <c r="K306" s="48" t="str">
        <f>IF('Sundry Creditor'!K312="", "",CONCATENATE('Sundry Creditor'!K312," ",'Sundry Creditor'!O312))</f>
        <v/>
      </c>
    </row>
    <row r="307" spans="1:11" x14ac:dyDescent="0.2">
      <c r="A307" s="63" t="str">
        <f>IF('Sundry Creditor'!G313="","",'Sundry Creditor'!G313)</f>
        <v/>
      </c>
      <c r="B307" s="63" t="str">
        <f>IF('Sundry Creditor'!C313="","",IF('Sundry Creditor'!G313&lt;70000,'Sundry Creditor'!C313,""))</f>
        <v/>
      </c>
      <c r="C307" s="62" t="str">
        <f>IF('Sundry Creditor'!C313="","",IF('Sundry Creditor'!G313&gt;69999,'Sundry Creditor'!C313,""))</f>
        <v/>
      </c>
      <c r="D307" s="62" t="str">
        <f>IF('Sundry Creditor'!D313="","",'Sundry Creditor'!D313)</f>
        <v/>
      </c>
      <c r="E307" s="62" t="str">
        <f>IF('Sundry Creditor'!F313="","",'Sundry Creditor'!F313)</f>
        <v/>
      </c>
      <c r="F307" s="130" t="str">
        <f>IF('Sundry Creditor'!I313="","",IF('Sundry Creditor'!J313="D",'Sundry Creditor'!I313,""))</f>
        <v/>
      </c>
      <c r="G307" s="130" t="str">
        <f>IF('Sundry Creditor'!I313="","",IF('Sundry Creditor'!J313="C",'Sundry Creditor'!I313,""))</f>
        <v/>
      </c>
      <c r="H307" s="62" t="str">
        <f t="shared" si="13"/>
        <v/>
      </c>
      <c r="I307" s="62" t="str">
        <f t="shared" si="14"/>
        <v/>
      </c>
      <c r="J307" s="62"/>
      <c r="K307" s="48" t="str">
        <f>IF('Sundry Creditor'!K313="", "",CONCATENATE('Sundry Creditor'!K313," ",'Sundry Creditor'!O313))</f>
        <v/>
      </c>
    </row>
    <row r="308" spans="1:11" x14ac:dyDescent="0.2">
      <c r="A308" s="63" t="str">
        <f>IF('Sundry Creditor'!G314="","",'Sundry Creditor'!G314)</f>
        <v/>
      </c>
      <c r="B308" s="63" t="str">
        <f>IF('Sundry Creditor'!C314="","",IF('Sundry Creditor'!G314&lt;70000,'Sundry Creditor'!C314,""))</f>
        <v/>
      </c>
      <c r="C308" s="62" t="str">
        <f>IF('Sundry Creditor'!C314="","",IF('Sundry Creditor'!G314&gt;69999,'Sundry Creditor'!C314,""))</f>
        <v/>
      </c>
      <c r="D308" s="62" t="str">
        <f>IF('Sundry Creditor'!D314="","",'Sundry Creditor'!D314)</f>
        <v/>
      </c>
      <c r="E308" s="62" t="str">
        <f>IF('Sundry Creditor'!F314="","",'Sundry Creditor'!F314)</f>
        <v/>
      </c>
      <c r="F308" s="130" t="str">
        <f>IF('Sundry Creditor'!I314="","",IF('Sundry Creditor'!J314="D",'Sundry Creditor'!I314,""))</f>
        <v/>
      </c>
      <c r="G308" s="130" t="str">
        <f>IF('Sundry Creditor'!I314="","",IF('Sundry Creditor'!J314="C",'Sundry Creditor'!I314,""))</f>
        <v/>
      </c>
      <c r="H308" s="62" t="str">
        <f t="shared" si="13"/>
        <v/>
      </c>
      <c r="I308" s="62" t="str">
        <f t="shared" si="14"/>
        <v/>
      </c>
      <c r="J308" s="62"/>
      <c r="K308" s="48" t="str">
        <f>IF('Sundry Creditor'!K314="", "",CONCATENATE('Sundry Creditor'!K314," ",'Sundry Creditor'!O314))</f>
        <v/>
      </c>
    </row>
    <row r="309" spans="1:11" x14ac:dyDescent="0.2">
      <c r="A309" s="63" t="str">
        <f>IF('Sundry Creditor'!G315="","",'Sundry Creditor'!G315)</f>
        <v/>
      </c>
      <c r="B309" s="63" t="str">
        <f>IF('Sundry Creditor'!C315="","",IF('Sundry Creditor'!G315&lt;70000,'Sundry Creditor'!C315,""))</f>
        <v/>
      </c>
      <c r="C309" s="62" t="str">
        <f>IF('Sundry Creditor'!C315="","",IF('Sundry Creditor'!G315&gt;69999,'Sundry Creditor'!C315,""))</f>
        <v/>
      </c>
      <c r="D309" s="62" t="str">
        <f>IF('Sundry Creditor'!D315="","",'Sundry Creditor'!D315)</f>
        <v/>
      </c>
      <c r="E309" s="62" t="str">
        <f>IF('Sundry Creditor'!F315="","",'Sundry Creditor'!F315)</f>
        <v/>
      </c>
      <c r="F309" s="130" t="str">
        <f>IF('Sundry Creditor'!I315="","",IF('Sundry Creditor'!J315="D",'Sundry Creditor'!I315,""))</f>
        <v/>
      </c>
      <c r="G309" s="130" t="str">
        <f>IF('Sundry Creditor'!I315="","",IF('Sundry Creditor'!J315="C",'Sundry Creditor'!I315,""))</f>
        <v/>
      </c>
      <c r="H309" s="62" t="str">
        <f t="shared" si="13"/>
        <v/>
      </c>
      <c r="I309" s="62" t="str">
        <f t="shared" si="14"/>
        <v/>
      </c>
      <c r="J309" s="62"/>
      <c r="K309" s="48" t="str">
        <f>IF('Sundry Creditor'!K315="", "",CONCATENATE('Sundry Creditor'!K315," ",'Sundry Creditor'!O315))</f>
        <v/>
      </c>
    </row>
    <row r="310" spans="1:11" x14ac:dyDescent="0.2">
      <c r="A310" s="63" t="str">
        <f>IF('Sundry Creditor'!G316="","",'Sundry Creditor'!G316)</f>
        <v/>
      </c>
      <c r="B310" s="63" t="str">
        <f>IF('Sundry Creditor'!C316="","",IF('Sundry Creditor'!G316&lt;70000,'Sundry Creditor'!C316,""))</f>
        <v/>
      </c>
      <c r="C310" s="62" t="str">
        <f>IF('Sundry Creditor'!C316="","",IF('Sundry Creditor'!G316&gt;69999,'Sundry Creditor'!C316,""))</f>
        <v/>
      </c>
      <c r="D310" s="62" t="str">
        <f>IF('Sundry Creditor'!D316="","",'Sundry Creditor'!D316)</f>
        <v/>
      </c>
      <c r="E310" s="62" t="str">
        <f>IF('Sundry Creditor'!F316="","",'Sundry Creditor'!F316)</f>
        <v/>
      </c>
      <c r="F310" s="130" t="str">
        <f>IF('Sundry Creditor'!I316="","",IF('Sundry Creditor'!J316="D",'Sundry Creditor'!I316,""))</f>
        <v/>
      </c>
      <c r="G310" s="130" t="str">
        <f>IF('Sundry Creditor'!I316="","",IF('Sundry Creditor'!J316="C",'Sundry Creditor'!I316,""))</f>
        <v/>
      </c>
      <c r="H310" s="62" t="str">
        <f t="shared" si="13"/>
        <v/>
      </c>
      <c r="I310" s="62" t="str">
        <f t="shared" si="14"/>
        <v/>
      </c>
      <c r="J310" s="62"/>
      <c r="K310" s="48" t="str">
        <f>IF('Sundry Creditor'!K316="", "",CONCATENATE('Sundry Creditor'!K316," ",'Sundry Creditor'!O316))</f>
        <v/>
      </c>
    </row>
    <row r="311" spans="1:11" x14ac:dyDescent="0.2">
      <c r="A311" s="63" t="str">
        <f>IF('Sundry Creditor'!G317="","",'Sundry Creditor'!G317)</f>
        <v/>
      </c>
      <c r="B311" s="63" t="str">
        <f>IF('Sundry Creditor'!C317="","",IF('Sundry Creditor'!G317&lt;70000,'Sundry Creditor'!C317,""))</f>
        <v/>
      </c>
      <c r="C311" s="62" t="str">
        <f>IF('Sundry Creditor'!C317="","",IF('Sundry Creditor'!G317&gt;69999,'Sundry Creditor'!C317,""))</f>
        <v/>
      </c>
      <c r="D311" s="62" t="str">
        <f>IF('Sundry Creditor'!D317="","",'Sundry Creditor'!D317)</f>
        <v/>
      </c>
      <c r="E311" s="62" t="str">
        <f>IF('Sundry Creditor'!F317="","",'Sundry Creditor'!F317)</f>
        <v/>
      </c>
      <c r="F311" s="130" t="str">
        <f>IF('Sundry Creditor'!I317="","",IF('Sundry Creditor'!J317="D",'Sundry Creditor'!I317,""))</f>
        <v/>
      </c>
      <c r="G311" s="130" t="str">
        <f>IF('Sundry Creditor'!I317="","",IF('Sundry Creditor'!J317="C",'Sundry Creditor'!I317,""))</f>
        <v/>
      </c>
      <c r="H311" s="62" t="str">
        <f t="shared" si="13"/>
        <v/>
      </c>
      <c r="I311" s="62" t="str">
        <f t="shared" si="14"/>
        <v/>
      </c>
      <c r="J311" s="62"/>
      <c r="K311" s="48" t="str">
        <f>IF('Sundry Creditor'!K317="", "",CONCATENATE('Sundry Creditor'!K317," ",'Sundry Creditor'!O317))</f>
        <v/>
      </c>
    </row>
    <row r="312" spans="1:11" x14ac:dyDescent="0.2">
      <c r="A312" s="63" t="str">
        <f>IF('Sundry Creditor'!G318="","",'Sundry Creditor'!G318)</f>
        <v/>
      </c>
      <c r="B312" s="63" t="str">
        <f>IF('Sundry Creditor'!C318="","",IF('Sundry Creditor'!G318&lt;70000,'Sundry Creditor'!C318,""))</f>
        <v/>
      </c>
      <c r="C312" s="62" t="str">
        <f>IF('Sundry Creditor'!C318="","",IF('Sundry Creditor'!G318&gt;69999,'Sundry Creditor'!C318,""))</f>
        <v/>
      </c>
      <c r="D312" s="62" t="str">
        <f>IF('Sundry Creditor'!D318="","",'Sundry Creditor'!D318)</f>
        <v/>
      </c>
      <c r="E312" s="62" t="str">
        <f>IF('Sundry Creditor'!F318="","",'Sundry Creditor'!F318)</f>
        <v/>
      </c>
      <c r="F312" s="130" t="str">
        <f>IF('Sundry Creditor'!I318="","",IF('Sundry Creditor'!J318="D",'Sundry Creditor'!I318,""))</f>
        <v/>
      </c>
      <c r="G312" s="130" t="str">
        <f>IF('Sundry Creditor'!I318="","",IF('Sundry Creditor'!J318="C",'Sundry Creditor'!I318,""))</f>
        <v/>
      </c>
      <c r="H312" s="62" t="str">
        <f t="shared" si="13"/>
        <v/>
      </c>
      <c r="I312" s="62" t="str">
        <f t="shared" si="14"/>
        <v/>
      </c>
      <c r="J312" s="62"/>
      <c r="K312" s="48" t="str">
        <f>IF('Sundry Creditor'!K318="", "",CONCATENATE('Sundry Creditor'!K318," ",'Sundry Creditor'!O318))</f>
        <v/>
      </c>
    </row>
    <row r="313" spans="1:11" x14ac:dyDescent="0.2">
      <c r="A313" s="63" t="str">
        <f>IF('Sundry Creditor'!G319="","",'Sundry Creditor'!G319)</f>
        <v/>
      </c>
      <c r="B313" s="63" t="str">
        <f>IF('Sundry Creditor'!C319="","",IF('Sundry Creditor'!G319&lt;70000,'Sundry Creditor'!C319,""))</f>
        <v/>
      </c>
      <c r="C313" s="62" t="str">
        <f>IF('Sundry Creditor'!C319="","",IF('Sundry Creditor'!G319&gt;69999,'Sundry Creditor'!C319,""))</f>
        <v/>
      </c>
      <c r="D313" s="62" t="str">
        <f>IF('Sundry Creditor'!D319="","",'Sundry Creditor'!D319)</f>
        <v/>
      </c>
      <c r="E313" s="62" t="str">
        <f>IF('Sundry Creditor'!F319="","",'Sundry Creditor'!F319)</f>
        <v/>
      </c>
      <c r="F313" s="130" t="str">
        <f>IF('Sundry Creditor'!I319="","",IF('Sundry Creditor'!J319="D",'Sundry Creditor'!I319,""))</f>
        <v/>
      </c>
      <c r="G313" s="130" t="str">
        <f>IF('Sundry Creditor'!I319="","",IF('Sundry Creditor'!J319="C",'Sundry Creditor'!I319,""))</f>
        <v/>
      </c>
      <c r="H313" s="62" t="str">
        <f t="shared" si="13"/>
        <v/>
      </c>
      <c r="I313" s="62" t="str">
        <f t="shared" si="14"/>
        <v/>
      </c>
      <c r="J313" s="62"/>
      <c r="K313" s="48" t="str">
        <f>IF('Sundry Creditor'!K319="", "",CONCATENATE('Sundry Creditor'!K319," ",'Sundry Creditor'!O319))</f>
        <v/>
      </c>
    </row>
    <row r="314" spans="1:11" x14ac:dyDescent="0.2">
      <c r="A314" s="63" t="str">
        <f>IF('Sundry Creditor'!G320="","",'Sundry Creditor'!G320)</f>
        <v/>
      </c>
      <c r="B314" s="63" t="str">
        <f>IF('Sundry Creditor'!C320="","",IF('Sundry Creditor'!G320&lt;70000,'Sundry Creditor'!C320,""))</f>
        <v/>
      </c>
      <c r="C314" s="62" t="str">
        <f>IF('Sundry Creditor'!C320="","",IF('Sundry Creditor'!G320&gt;69999,'Sundry Creditor'!C320,""))</f>
        <v/>
      </c>
      <c r="D314" s="62" t="str">
        <f>IF('Sundry Creditor'!D320="","",'Sundry Creditor'!D320)</f>
        <v/>
      </c>
      <c r="E314" s="62" t="str">
        <f>IF('Sundry Creditor'!F320="","",'Sundry Creditor'!F320)</f>
        <v/>
      </c>
      <c r="F314" s="130" t="str">
        <f>IF('Sundry Creditor'!I320="","",IF('Sundry Creditor'!J320="D",'Sundry Creditor'!I320,""))</f>
        <v/>
      </c>
      <c r="G314" s="130" t="str">
        <f>IF('Sundry Creditor'!I320="","",IF('Sundry Creditor'!J320="C",'Sundry Creditor'!I320,""))</f>
        <v/>
      </c>
      <c r="H314" s="62" t="str">
        <f t="shared" si="13"/>
        <v/>
      </c>
      <c r="I314" s="62" t="str">
        <f t="shared" si="14"/>
        <v/>
      </c>
      <c r="J314" s="62"/>
      <c r="K314" s="48" t="str">
        <f>IF('Sundry Creditor'!K320="", "",CONCATENATE('Sundry Creditor'!K320," ",'Sundry Creditor'!O320))</f>
        <v/>
      </c>
    </row>
    <row r="315" spans="1:11" x14ac:dyDescent="0.2">
      <c r="A315" s="63" t="str">
        <f>IF('Sundry Creditor'!G321="","",'Sundry Creditor'!G321)</f>
        <v/>
      </c>
      <c r="B315" s="63" t="str">
        <f>IF('Sundry Creditor'!C321="","",IF('Sundry Creditor'!G321&lt;70000,'Sundry Creditor'!C321,""))</f>
        <v/>
      </c>
      <c r="C315" s="62" t="str">
        <f>IF('Sundry Creditor'!C321="","",IF('Sundry Creditor'!G321&gt;69999,'Sundry Creditor'!C321,""))</f>
        <v/>
      </c>
      <c r="D315" s="62" t="str">
        <f>IF('Sundry Creditor'!D321="","",'Sundry Creditor'!D321)</f>
        <v/>
      </c>
      <c r="E315" s="62" t="str">
        <f>IF('Sundry Creditor'!F321="","",'Sundry Creditor'!F321)</f>
        <v/>
      </c>
      <c r="F315" s="130" t="str">
        <f>IF('Sundry Creditor'!I321="","",IF('Sundry Creditor'!J321="D",'Sundry Creditor'!I321,""))</f>
        <v/>
      </c>
      <c r="G315" s="130" t="str">
        <f>IF('Sundry Creditor'!I321="","",IF('Sundry Creditor'!J321="C",'Sundry Creditor'!I321,""))</f>
        <v/>
      </c>
      <c r="H315" s="62" t="str">
        <f t="shared" si="13"/>
        <v/>
      </c>
      <c r="I315" s="62" t="str">
        <f t="shared" si="14"/>
        <v/>
      </c>
      <c r="J315" s="62"/>
      <c r="K315" s="48" t="str">
        <f>IF('Sundry Creditor'!K321="", "",CONCATENATE('Sundry Creditor'!K321," ",'Sundry Creditor'!O321))</f>
        <v/>
      </c>
    </row>
    <row r="316" spans="1:11" x14ac:dyDescent="0.2">
      <c r="A316" s="63" t="str">
        <f>IF('Sundry Creditor'!G322="","",'Sundry Creditor'!G322)</f>
        <v/>
      </c>
      <c r="B316" s="63" t="str">
        <f>IF('Sundry Creditor'!C322="","",IF('Sundry Creditor'!G322&lt;70000,'Sundry Creditor'!C322,""))</f>
        <v/>
      </c>
      <c r="C316" s="62" t="str">
        <f>IF('Sundry Creditor'!C322="","",IF('Sundry Creditor'!G322&gt;69999,'Sundry Creditor'!C322,""))</f>
        <v/>
      </c>
      <c r="D316" s="62" t="str">
        <f>IF('Sundry Creditor'!D322="","",'Sundry Creditor'!D322)</f>
        <v/>
      </c>
      <c r="E316" s="62" t="str">
        <f>IF('Sundry Creditor'!F322="","",'Sundry Creditor'!F322)</f>
        <v/>
      </c>
      <c r="F316" s="130" t="str">
        <f>IF('Sundry Creditor'!I322="","",IF('Sundry Creditor'!J322="D",'Sundry Creditor'!I322,""))</f>
        <v/>
      </c>
      <c r="G316" s="130" t="str">
        <f>IF('Sundry Creditor'!I322="","",IF('Sundry Creditor'!J322="C",'Sundry Creditor'!I322,""))</f>
        <v/>
      </c>
      <c r="H316" s="62" t="str">
        <f t="shared" si="13"/>
        <v/>
      </c>
      <c r="I316" s="62" t="str">
        <f t="shared" si="14"/>
        <v/>
      </c>
      <c r="J316" s="62"/>
      <c r="K316" s="48" t="str">
        <f>IF('Sundry Creditor'!K322="", "",CONCATENATE('Sundry Creditor'!K322," ",'Sundry Creditor'!O322))</f>
        <v/>
      </c>
    </row>
    <row r="317" spans="1:11" x14ac:dyDescent="0.2">
      <c r="A317" s="63" t="str">
        <f>IF('Sundry Creditor'!G323="","",'Sundry Creditor'!G323)</f>
        <v/>
      </c>
      <c r="B317" s="63" t="str">
        <f>IF('Sundry Creditor'!C323="","",IF('Sundry Creditor'!G323&lt;70000,'Sundry Creditor'!C323,""))</f>
        <v/>
      </c>
      <c r="C317" s="62" t="str">
        <f>IF('Sundry Creditor'!C323="","",IF('Sundry Creditor'!G323&gt;69999,'Sundry Creditor'!C323,""))</f>
        <v/>
      </c>
      <c r="D317" s="62" t="str">
        <f>IF('Sundry Creditor'!D323="","",'Sundry Creditor'!D323)</f>
        <v/>
      </c>
      <c r="E317" s="62" t="str">
        <f>IF('Sundry Creditor'!F323="","",'Sundry Creditor'!F323)</f>
        <v/>
      </c>
      <c r="F317" s="130" t="str">
        <f>IF('Sundry Creditor'!I323="","",IF('Sundry Creditor'!J323="D",'Sundry Creditor'!I323,""))</f>
        <v/>
      </c>
      <c r="G317" s="130" t="str">
        <f>IF('Sundry Creditor'!I323="","",IF('Sundry Creditor'!J323="C",'Sundry Creditor'!I323,""))</f>
        <v/>
      </c>
      <c r="H317" s="62" t="str">
        <f t="shared" si="13"/>
        <v/>
      </c>
      <c r="I317" s="62" t="str">
        <f t="shared" si="14"/>
        <v/>
      </c>
      <c r="J317" s="62"/>
      <c r="K317" s="48" t="str">
        <f>IF('Sundry Creditor'!K323="", "",CONCATENATE('Sundry Creditor'!K323," ",'Sundry Creditor'!O323))</f>
        <v/>
      </c>
    </row>
    <row r="318" spans="1:11" x14ac:dyDescent="0.2">
      <c r="A318" s="63" t="str">
        <f>IF('Sundry Creditor'!G324="","",'Sundry Creditor'!G324)</f>
        <v/>
      </c>
      <c r="B318" s="63" t="str">
        <f>IF('Sundry Creditor'!C324="","",IF('Sundry Creditor'!G324&lt;70000,'Sundry Creditor'!C324,""))</f>
        <v/>
      </c>
      <c r="C318" s="62" t="str">
        <f>IF('Sundry Creditor'!C324="","",IF('Sundry Creditor'!G324&gt;69999,'Sundry Creditor'!C324,""))</f>
        <v/>
      </c>
      <c r="D318" s="62" t="str">
        <f>IF('Sundry Creditor'!D324="","",'Sundry Creditor'!D324)</f>
        <v/>
      </c>
      <c r="E318" s="62" t="str">
        <f>IF('Sundry Creditor'!F324="","",'Sundry Creditor'!F324)</f>
        <v/>
      </c>
      <c r="F318" s="130" t="str">
        <f>IF('Sundry Creditor'!I324="","",IF('Sundry Creditor'!J324="D",'Sundry Creditor'!I324,""))</f>
        <v/>
      </c>
      <c r="G318" s="130" t="str">
        <f>IF('Sundry Creditor'!I324="","",IF('Sundry Creditor'!J324="C",'Sundry Creditor'!I324,""))</f>
        <v/>
      </c>
      <c r="H318" s="62" t="str">
        <f t="shared" si="13"/>
        <v/>
      </c>
      <c r="I318" s="62" t="str">
        <f t="shared" si="14"/>
        <v/>
      </c>
      <c r="J318" s="62"/>
      <c r="K318" s="48" t="str">
        <f>IF('Sundry Creditor'!K324="", "",CONCATENATE('Sundry Creditor'!K324," ",'Sundry Creditor'!O324))</f>
        <v/>
      </c>
    </row>
    <row r="319" spans="1:11" x14ac:dyDescent="0.2">
      <c r="A319" s="63" t="str">
        <f>IF('Sundry Creditor'!G325="","",'Sundry Creditor'!G325)</f>
        <v/>
      </c>
      <c r="B319" s="63" t="str">
        <f>IF('Sundry Creditor'!C325="","",IF('Sundry Creditor'!G325&lt;70000,'Sundry Creditor'!C325,""))</f>
        <v/>
      </c>
      <c r="C319" s="62" t="str">
        <f>IF('Sundry Creditor'!C325="","",IF('Sundry Creditor'!G325&gt;69999,'Sundry Creditor'!C325,""))</f>
        <v/>
      </c>
      <c r="D319" s="62" t="str">
        <f>IF('Sundry Creditor'!D325="","",'Sundry Creditor'!D325)</f>
        <v/>
      </c>
      <c r="E319" s="62" t="str">
        <f>IF('Sundry Creditor'!F325="","",'Sundry Creditor'!F325)</f>
        <v/>
      </c>
      <c r="F319" s="130" t="str">
        <f>IF('Sundry Creditor'!I325="","",IF('Sundry Creditor'!J325="D",'Sundry Creditor'!I325,""))</f>
        <v/>
      </c>
      <c r="G319" s="130" t="str">
        <f>IF('Sundry Creditor'!I325="","",IF('Sundry Creditor'!J325="C",'Sundry Creditor'!I325,""))</f>
        <v/>
      </c>
      <c r="H319" s="62" t="str">
        <f t="shared" si="13"/>
        <v/>
      </c>
      <c r="I319" s="62" t="str">
        <f t="shared" si="14"/>
        <v/>
      </c>
      <c r="J319" s="62"/>
      <c r="K319" s="48" t="str">
        <f>IF('Sundry Creditor'!K325="", "",CONCATENATE('Sundry Creditor'!K325," ",'Sundry Creditor'!O325))</f>
        <v/>
      </c>
    </row>
    <row r="320" spans="1:11" x14ac:dyDescent="0.2">
      <c r="A320" s="63" t="str">
        <f>IF('Sundry Creditor'!G326="","",'Sundry Creditor'!G326)</f>
        <v/>
      </c>
      <c r="B320" s="63" t="str">
        <f>IF('Sundry Creditor'!C326="","",IF('Sundry Creditor'!G326&lt;70000,'Sundry Creditor'!C326,""))</f>
        <v/>
      </c>
      <c r="C320" s="62" t="str">
        <f>IF('Sundry Creditor'!C326="","",IF('Sundry Creditor'!G326&gt;69999,'Sundry Creditor'!C326,""))</f>
        <v/>
      </c>
      <c r="D320" s="62" t="str">
        <f>IF('Sundry Creditor'!D326="","",'Sundry Creditor'!D326)</f>
        <v/>
      </c>
      <c r="E320" s="62" t="str">
        <f>IF('Sundry Creditor'!F326="","",'Sundry Creditor'!F326)</f>
        <v/>
      </c>
      <c r="F320" s="130" t="str">
        <f>IF('Sundry Creditor'!I326="","",IF('Sundry Creditor'!J326="D",'Sundry Creditor'!I326,""))</f>
        <v/>
      </c>
      <c r="G320" s="130" t="str">
        <f>IF('Sundry Creditor'!I326="","",IF('Sundry Creditor'!J326="C",'Sundry Creditor'!I326,""))</f>
        <v/>
      </c>
      <c r="H320" s="62" t="str">
        <f t="shared" si="13"/>
        <v/>
      </c>
      <c r="I320" s="62" t="str">
        <f t="shared" si="14"/>
        <v/>
      </c>
      <c r="J320" s="62"/>
      <c r="K320" s="48" t="str">
        <f>IF('Sundry Creditor'!K326="", "",CONCATENATE('Sundry Creditor'!K326," ",'Sundry Creditor'!O326))</f>
        <v/>
      </c>
    </row>
    <row r="321" spans="1:11" x14ac:dyDescent="0.2">
      <c r="A321" s="63" t="str">
        <f>IF('Sundry Creditor'!G327="","",'Sundry Creditor'!G327)</f>
        <v/>
      </c>
      <c r="B321" s="63" t="str">
        <f>IF('Sundry Creditor'!C327="","",IF('Sundry Creditor'!G327&lt;70000,'Sundry Creditor'!C327,""))</f>
        <v/>
      </c>
      <c r="C321" s="62" t="str">
        <f>IF('Sundry Creditor'!C327="","",IF('Sundry Creditor'!G327&gt;69999,'Sundry Creditor'!C327,""))</f>
        <v/>
      </c>
      <c r="D321" s="62" t="str">
        <f>IF('Sundry Creditor'!D327="","",'Sundry Creditor'!D327)</f>
        <v/>
      </c>
      <c r="E321" s="62" t="str">
        <f>IF('Sundry Creditor'!F327="","",'Sundry Creditor'!F327)</f>
        <v/>
      </c>
      <c r="F321" s="130" t="str">
        <f>IF('Sundry Creditor'!I327="","",IF('Sundry Creditor'!J327="D",'Sundry Creditor'!I327,""))</f>
        <v/>
      </c>
      <c r="G321" s="130" t="str">
        <f>IF('Sundry Creditor'!I327="","",IF('Sundry Creditor'!J327="C",'Sundry Creditor'!I327,""))</f>
        <v/>
      </c>
      <c r="H321" s="62" t="str">
        <f t="shared" si="13"/>
        <v/>
      </c>
      <c r="I321" s="62" t="str">
        <f t="shared" si="14"/>
        <v/>
      </c>
      <c r="J321" s="62"/>
      <c r="K321" s="48" t="str">
        <f>IF('Sundry Creditor'!K327="", "",CONCATENATE('Sundry Creditor'!K327," ",'Sundry Creditor'!O327))</f>
        <v/>
      </c>
    </row>
    <row r="322" spans="1:11" x14ac:dyDescent="0.2">
      <c r="A322" s="63" t="str">
        <f>IF('Sundry Creditor'!G328="","",'Sundry Creditor'!G328)</f>
        <v/>
      </c>
      <c r="B322" s="63" t="str">
        <f>IF('Sundry Creditor'!C328="","",IF('Sundry Creditor'!G328&lt;70000,'Sundry Creditor'!C328,""))</f>
        <v/>
      </c>
      <c r="C322" s="62" t="str">
        <f>IF('Sundry Creditor'!C328="","",IF('Sundry Creditor'!G328&gt;69999,'Sundry Creditor'!C328,""))</f>
        <v/>
      </c>
      <c r="D322" s="62" t="str">
        <f>IF('Sundry Creditor'!D328="","",'Sundry Creditor'!D328)</f>
        <v/>
      </c>
      <c r="E322" s="62" t="str">
        <f>IF('Sundry Creditor'!F328="","",'Sundry Creditor'!F328)</f>
        <v/>
      </c>
      <c r="F322" s="130" t="str">
        <f>IF('Sundry Creditor'!I328="","",IF('Sundry Creditor'!J328="D",'Sundry Creditor'!I328,""))</f>
        <v/>
      </c>
      <c r="G322" s="130" t="str">
        <f>IF('Sundry Creditor'!I328="","",IF('Sundry Creditor'!J328="C",'Sundry Creditor'!I328,""))</f>
        <v/>
      </c>
      <c r="H322" s="62" t="str">
        <f t="shared" si="13"/>
        <v/>
      </c>
      <c r="I322" s="62" t="str">
        <f t="shared" si="14"/>
        <v/>
      </c>
      <c r="J322" s="62"/>
      <c r="K322" s="48" t="str">
        <f>IF('Sundry Creditor'!K328="", "",CONCATENATE('Sundry Creditor'!K328," ",'Sundry Creditor'!O328))</f>
        <v/>
      </c>
    </row>
    <row r="323" spans="1:11" x14ac:dyDescent="0.2">
      <c r="A323" s="63" t="str">
        <f>IF('Sundry Creditor'!G329="","",'Sundry Creditor'!G329)</f>
        <v/>
      </c>
      <c r="B323" s="63" t="str">
        <f>IF('Sundry Creditor'!C329="","",IF('Sundry Creditor'!G329&lt;70000,'Sundry Creditor'!C329,""))</f>
        <v/>
      </c>
      <c r="C323" s="62" t="str">
        <f>IF('Sundry Creditor'!C329="","",IF('Sundry Creditor'!G329&gt;69999,'Sundry Creditor'!C329,""))</f>
        <v/>
      </c>
      <c r="D323" s="62" t="str">
        <f>IF('Sundry Creditor'!D329="","",'Sundry Creditor'!D329)</f>
        <v/>
      </c>
      <c r="E323" s="62" t="str">
        <f>IF('Sundry Creditor'!F329="","",'Sundry Creditor'!F329)</f>
        <v/>
      </c>
      <c r="F323" s="130" t="str">
        <f>IF('Sundry Creditor'!I329="","",IF('Sundry Creditor'!J329="D",'Sundry Creditor'!I329,""))</f>
        <v/>
      </c>
      <c r="G323" s="130" t="str">
        <f>IF('Sundry Creditor'!I329="","",IF('Sundry Creditor'!J329="C",'Sundry Creditor'!I329,""))</f>
        <v/>
      </c>
      <c r="H323" s="62" t="str">
        <f t="shared" si="13"/>
        <v/>
      </c>
      <c r="I323" s="62" t="str">
        <f t="shared" si="14"/>
        <v/>
      </c>
      <c r="J323" s="62"/>
      <c r="K323" s="48" t="str">
        <f>IF('Sundry Creditor'!K329="", "",CONCATENATE('Sundry Creditor'!K329," ",'Sundry Creditor'!O329))</f>
        <v/>
      </c>
    </row>
    <row r="324" spans="1:11" x14ac:dyDescent="0.2">
      <c r="A324" s="63" t="str">
        <f>IF('Sundry Creditor'!G330="","",'Sundry Creditor'!G330)</f>
        <v/>
      </c>
      <c r="B324" s="63" t="str">
        <f>IF('Sundry Creditor'!C330="","",IF('Sundry Creditor'!G330&lt;70000,'Sundry Creditor'!C330,""))</f>
        <v/>
      </c>
      <c r="C324" s="62" t="str">
        <f>IF('Sundry Creditor'!C330="","",IF('Sundry Creditor'!G330&gt;69999,'Sundry Creditor'!C330,""))</f>
        <v/>
      </c>
      <c r="D324" s="62" t="str">
        <f>IF('Sundry Creditor'!D330="","",'Sundry Creditor'!D330)</f>
        <v/>
      </c>
      <c r="E324" s="62" t="str">
        <f>IF('Sundry Creditor'!F330="","",'Sundry Creditor'!F330)</f>
        <v/>
      </c>
      <c r="F324" s="130" t="str">
        <f>IF('Sundry Creditor'!I330="","",IF('Sundry Creditor'!J330="D",'Sundry Creditor'!I330,""))</f>
        <v/>
      </c>
      <c r="G324" s="130" t="str">
        <f>IF('Sundry Creditor'!I330="","",IF('Sundry Creditor'!J330="C",'Sundry Creditor'!I330,""))</f>
        <v/>
      </c>
      <c r="H324" s="62" t="str">
        <f t="shared" si="13"/>
        <v/>
      </c>
      <c r="I324" s="62" t="str">
        <f t="shared" si="14"/>
        <v/>
      </c>
      <c r="J324" s="62"/>
      <c r="K324" s="48" t="str">
        <f>IF('Sundry Creditor'!K330="", "",CONCATENATE('Sundry Creditor'!K330," ",'Sundry Creditor'!O330))</f>
        <v/>
      </c>
    </row>
    <row r="325" spans="1:11" x14ac:dyDescent="0.2">
      <c r="A325" s="63" t="str">
        <f>IF('Sundry Creditor'!G331="","",'Sundry Creditor'!G331)</f>
        <v/>
      </c>
      <c r="B325" s="63" t="str">
        <f>IF('Sundry Creditor'!C331="","",IF('Sundry Creditor'!G331&lt;70000,'Sundry Creditor'!C331,""))</f>
        <v/>
      </c>
      <c r="C325" s="62" t="str">
        <f>IF('Sundry Creditor'!C331="","",IF('Sundry Creditor'!G331&gt;69999,'Sundry Creditor'!C331,""))</f>
        <v/>
      </c>
      <c r="D325" s="62" t="str">
        <f>IF('Sundry Creditor'!D331="","",'Sundry Creditor'!D331)</f>
        <v/>
      </c>
      <c r="E325" s="62" t="str">
        <f>IF('Sundry Creditor'!F331="","",'Sundry Creditor'!F331)</f>
        <v/>
      </c>
      <c r="F325" s="130" t="str">
        <f>IF('Sundry Creditor'!I331="","",IF('Sundry Creditor'!J331="D",'Sundry Creditor'!I331,""))</f>
        <v/>
      </c>
      <c r="G325" s="130" t="str">
        <f>IF('Sundry Creditor'!I331="","",IF('Sundry Creditor'!J331="C",'Sundry Creditor'!I331,""))</f>
        <v/>
      </c>
      <c r="H325" s="62" t="str">
        <f t="shared" si="13"/>
        <v/>
      </c>
      <c r="I325" s="62" t="str">
        <f t="shared" si="14"/>
        <v/>
      </c>
      <c r="J325" s="62"/>
      <c r="K325" s="48" t="str">
        <f>IF('Sundry Creditor'!K331="", "",CONCATENATE('Sundry Creditor'!K331," ",'Sundry Creditor'!O331))</f>
        <v/>
      </c>
    </row>
    <row r="326" spans="1:11" x14ac:dyDescent="0.2">
      <c r="A326" s="63" t="str">
        <f>IF('Sundry Creditor'!G332="","",'Sundry Creditor'!G332)</f>
        <v/>
      </c>
      <c r="B326" s="63" t="str">
        <f>IF('Sundry Creditor'!C332="","",IF('Sundry Creditor'!G332&lt;70000,'Sundry Creditor'!C332,""))</f>
        <v/>
      </c>
      <c r="C326" s="62" t="str">
        <f>IF('Sundry Creditor'!C332="","",IF('Sundry Creditor'!G332&gt;69999,'Sundry Creditor'!C332,""))</f>
        <v/>
      </c>
      <c r="D326" s="62" t="str">
        <f>IF('Sundry Creditor'!D332="","",'Sundry Creditor'!D332)</f>
        <v/>
      </c>
      <c r="E326" s="62" t="str">
        <f>IF('Sundry Creditor'!F332="","",'Sundry Creditor'!F332)</f>
        <v/>
      </c>
      <c r="F326" s="130" t="str">
        <f>IF('Sundry Creditor'!I332="","",IF('Sundry Creditor'!J332="D",'Sundry Creditor'!I332,""))</f>
        <v/>
      </c>
      <c r="G326" s="130" t="str">
        <f>IF('Sundry Creditor'!I332="","",IF('Sundry Creditor'!J332="C",'Sundry Creditor'!I332,""))</f>
        <v/>
      </c>
      <c r="H326" s="62" t="str">
        <f t="shared" si="13"/>
        <v/>
      </c>
      <c r="I326" s="62" t="str">
        <f t="shared" si="14"/>
        <v/>
      </c>
      <c r="J326" s="62"/>
      <c r="K326" s="48" t="str">
        <f>IF('Sundry Creditor'!K332="", "",CONCATENATE('Sundry Creditor'!K332," ",'Sundry Creditor'!O332))</f>
        <v/>
      </c>
    </row>
    <row r="327" spans="1:11" x14ac:dyDescent="0.2">
      <c r="A327" s="63" t="str">
        <f>IF('Sundry Creditor'!G333="","",'Sundry Creditor'!G333)</f>
        <v/>
      </c>
      <c r="B327" s="63" t="str">
        <f>IF('Sundry Creditor'!C333="","",IF('Sundry Creditor'!G333&lt;70000,'Sundry Creditor'!C333,""))</f>
        <v/>
      </c>
      <c r="C327" s="62" t="str">
        <f>IF('Sundry Creditor'!C333="","",IF('Sundry Creditor'!G333&gt;69999,'Sundry Creditor'!C333,""))</f>
        <v/>
      </c>
      <c r="D327" s="62" t="str">
        <f>IF('Sundry Creditor'!D333="","",'Sundry Creditor'!D333)</f>
        <v/>
      </c>
      <c r="E327" s="62" t="str">
        <f>IF('Sundry Creditor'!F333="","",'Sundry Creditor'!F333)</f>
        <v/>
      </c>
      <c r="F327" s="130" t="str">
        <f>IF('Sundry Creditor'!I333="","",IF('Sundry Creditor'!J333="D",'Sundry Creditor'!I333,""))</f>
        <v/>
      </c>
      <c r="G327" s="130" t="str">
        <f>IF('Sundry Creditor'!I333="","",IF('Sundry Creditor'!J333="C",'Sundry Creditor'!I333,""))</f>
        <v/>
      </c>
      <c r="H327" s="62" t="str">
        <f t="shared" si="13"/>
        <v/>
      </c>
      <c r="I327" s="62" t="str">
        <f t="shared" si="14"/>
        <v/>
      </c>
      <c r="J327" s="62"/>
      <c r="K327" s="48" t="str">
        <f>IF('Sundry Creditor'!K333="", "",CONCATENATE('Sundry Creditor'!K333," ",'Sundry Creditor'!O333))</f>
        <v/>
      </c>
    </row>
    <row r="328" spans="1:11" x14ac:dyDescent="0.2">
      <c r="A328" s="63" t="str">
        <f>IF('Sundry Creditor'!G334="","",'Sundry Creditor'!G334)</f>
        <v/>
      </c>
      <c r="B328" s="63" t="str">
        <f>IF('Sundry Creditor'!C334="","",IF('Sundry Creditor'!G334&lt;70000,'Sundry Creditor'!C334,""))</f>
        <v/>
      </c>
      <c r="C328" s="62" t="str">
        <f>IF('Sundry Creditor'!C334="","",IF('Sundry Creditor'!G334&gt;69999,'Sundry Creditor'!C334,""))</f>
        <v/>
      </c>
      <c r="D328" s="62" t="str">
        <f>IF('Sundry Creditor'!D334="","",'Sundry Creditor'!D334)</f>
        <v/>
      </c>
      <c r="E328" s="62" t="str">
        <f>IF('Sundry Creditor'!F334="","",'Sundry Creditor'!F334)</f>
        <v/>
      </c>
      <c r="F328" s="130" t="str">
        <f>IF('Sundry Creditor'!I334="","",IF('Sundry Creditor'!J334="D",'Sundry Creditor'!I334,""))</f>
        <v/>
      </c>
      <c r="G328" s="130" t="str">
        <f>IF('Sundry Creditor'!I334="","",IF('Sundry Creditor'!J334="C",'Sundry Creditor'!I334,""))</f>
        <v/>
      </c>
      <c r="H328" s="62" t="str">
        <f t="shared" si="13"/>
        <v/>
      </c>
      <c r="I328" s="62" t="str">
        <f t="shared" si="14"/>
        <v/>
      </c>
      <c r="J328" s="62"/>
      <c r="K328" s="48" t="str">
        <f>IF('Sundry Creditor'!K334="", "",CONCATENATE('Sundry Creditor'!K334," ",'Sundry Creditor'!O334))</f>
        <v/>
      </c>
    </row>
    <row r="329" spans="1:11" x14ac:dyDescent="0.2">
      <c r="A329" s="63" t="str">
        <f>IF('Sundry Creditor'!G335="","",'Sundry Creditor'!G335)</f>
        <v/>
      </c>
      <c r="B329" s="63" t="str">
        <f>IF('Sundry Creditor'!C335="","",IF('Sundry Creditor'!G335&lt;70000,'Sundry Creditor'!C335,""))</f>
        <v/>
      </c>
      <c r="C329" s="62" t="str">
        <f>IF('Sundry Creditor'!C335="","",IF('Sundry Creditor'!G335&gt;69999,'Sundry Creditor'!C335,""))</f>
        <v/>
      </c>
      <c r="D329" s="62" t="str">
        <f>IF('Sundry Creditor'!D335="","",'Sundry Creditor'!D335)</f>
        <v/>
      </c>
      <c r="E329" s="62" t="str">
        <f>IF('Sundry Creditor'!F335="","",'Sundry Creditor'!F335)</f>
        <v/>
      </c>
      <c r="F329" s="130" t="str">
        <f>IF('Sundry Creditor'!I335="","",IF('Sundry Creditor'!J335="D",'Sundry Creditor'!I335,""))</f>
        <v/>
      </c>
      <c r="G329" s="130" t="str">
        <f>IF('Sundry Creditor'!I335="","",IF('Sundry Creditor'!J335="C",'Sundry Creditor'!I335,""))</f>
        <v/>
      </c>
      <c r="H329" s="62" t="str">
        <f t="shared" si="13"/>
        <v/>
      </c>
      <c r="I329" s="62" t="str">
        <f t="shared" si="14"/>
        <v/>
      </c>
      <c r="J329" s="62"/>
      <c r="K329" s="48" t="str">
        <f>IF('Sundry Creditor'!K335="", "",CONCATENATE('Sundry Creditor'!K335," ",'Sundry Creditor'!O335))</f>
        <v/>
      </c>
    </row>
    <row r="330" spans="1:11" x14ac:dyDescent="0.2">
      <c r="A330" s="63" t="str">
        <f>IF('Sundry Creditor'!G336="","",'Sundry Creditor'!G336)</f>
        <v/>
      </c>
      <c r="B330" s="63" t="str">
        <f>IF('Sundry Creditor'!C336="","",IF('Sundry Creditor'!G336&lt;70000,'Sundry Creditor'!C336,""))</f>
        <v/>
      </c>
      <c r="C330" s="62" t="str">
        <f>IF('Sundry Creditor'!C336="","",IF('Sundry Creditor'!G336&gt;69999,'Sundry Creditor'!C336,""))</f>
        <v/>
      </c>
      <c r="D330" s="62" t="str">
        <f>IF('Sundry Creditor'!D336="","",'Sundry Creditor'!D336)</f>
        <v/>
      </c>
      <c r="E330" s="62" t="str">
        <f>IF('Sundry Creditor'!F336="","",'Sundry Creditor'!F336)</f>
        <v/>
      </c>
      <c r="F330" s="130" t="str">
        <f>IF('Sundry Creditor'!I336="","",IF('Sundry Creditor'!J336="D",'Sundry Creditor'!I336,""))</f>
        <v/>
      </c>
      <c r="G330" s="130" t="str">
        <f>IF('Sundry Creditor'!I336="","",IF('Sundry Creditor'!J336="C",'Sundry Creditor'!I336,""))</f>
        <v/>
      </c>
      <c r="H330" s="62" t="str">
        <f t="shared" si="13"/>
        <v/>
      </c>
      <c r="I330" s="62" t="str">
        <f t="shared" si="14"/>
        <v/>
      </c>
      <c r="J330" s="62"/>
      <c r="K330" s="48" t="str">
        <f>IF('Sundry Creditor'!K336="", "",CONCATENATE('Sundry Creditor'!K336," ",'Sundry Creditor'!O336))</f>
        <v/>
      </c>
    </row>
    <row r="331" spans="1:11" x14ac:dyDescent="0.2">
      <c r="A331" s="63" t="str">
        <f>IF('Sundry Creditor'!G337="","",'Sundry Creditor'!G337)</f>
        <v/>
      </c>
      <c r="B331" s="63" t="str">
        <f>IF('Sundry Creditor'!C337="","",IF('Sundry Creditor'!G337&lt;70000,'Sundry Creditor'!C337,""))</f>
        <v/>
      </c>
      <c r="C331" s="62" t="str">
        <f>IF('Sundry Creditor'!C337="","",IF('Sundry Creditor'!G337&gt;69999,'Sundry Creditor'!C337,""))</f>
        <v/>
      </c>
      <c r="D331" s="62" t="str">
        <f>IF('Sundry Creditor'!D337="","",'Sundry Creditor'!D337)</f>
        <v/>
      </c>
      <c r="E331" s="62" t="str">
        <f>IF('Sundry Creditor'!F337="","",'Sundry Creditor'!F337)</f>
        <v/>
      </c>
      <c r="F331" s="130" t="str">
        <f>IF('Sundry Creditor'!I337="","",IF('Sundry Creditor'!J337="D",'Sundry Creditor'!I337,""))</f>
        <v/>
      </c>
      <c r="G331" s="130" t="str">
        <f>IF('Sundry Creditor'!I337="","",IF('Sundry Creditor'!J337="C",'Sundry Creditor'!I337,""))</f>
        <v/>
      </c>
      <c r="H331" s="62" t="str">
        <f t="shared" si="13"/>
        <v/>
      </c>
      <c r="I331" s="62" t="str">
        <f t="shared" si="14"/>
        <v/>
      </c>
      <c r="J331" s="62"/>
      <c r="K331" s="48" t="str">
        <f>IF('Sundry Creditor'!K337="", "",CONCATENATE('Sundry Creditor'!K337," ",'Sundry Creditor'!O337))</f>
        <v/>
      </c>
    </row>
    <row r="332" spans="1:11" x14ac:dyDescent="0.2">
      <c r="A332" s="63" t="str">
        <f>IF('Sundry Creditor'!G338="","",'Sundry Creditor'!G338)</f>
        <v/>
      </c>
      <c r="B332" s="63" t="str">
        <f>IF('Sundry Creditor'!C338="","",IF('Sundry Creditor'!G338&lt;70000,'Sundry Creditor'!C338,""))</f>
        <v/>
      </c>
      <c r="C332" s="62" t="str">
        <f>IF('Sundry Creditor'!C338="","",IF('Sundry Creditor'!G338&gt;69999,'Sundry Creditor'!C338,""))</f>
        <v/>
      </c>
      <c r="D332" s="62" t="str">
        <f>IF('Sundry Creditor'!D338="","",'Sundry Creditor'!D338)</f>
        <v/>
      </c>
      <c r="E332" s="62" t="str">
        <f>IF('Sundry Creditor'!F338="","",'Sundry Creditor'!F338)</f>
        <v/>
      </c>
      <c r="F332" s="130" t="str">
        <f>IF('Sundry Creditor'!I338="","",IF('Sundry Creditor'!J338="D",'Sundry Creditor'!I338,""))</f>
        <v/>
      </c>
      <c r="G332" s="130" t="str">
        <f>IF('Sundry Creditor'!I338="","",IF('Sundry Creditor'!J338="C",'Sundry Creditor'!I338,""))</f>
        <v/>
      </c>
      <c r="H332" s="62" t="str">
        <f t="shared" si="13"/>
        <v/>
      </c>
      <c r="I332" s="62" t="str">
        <f t="shared" si="14"/>
        <v/>
      </c>
      <c r="J332" s="62"/>
      <c r="K332" s="48" t="str">
        <f>IF('Sundry Creditor'!K338="", "",CONCATENATE('Sundry Creditor'!K338," ",'Sundry Creditor'!O338))</f>
        <v/>
      </c>
    </row>
    <row r="333" spans="1:11" x14ac:dyDescent="0.2">
      <c r="A333" s="63" t="str">
        <f>IF('Sundry Creditor'!G339="","",'Sundry Creditor'!G339)</f>
        <v/>
      </c>
      <c r="B333" s="63" t="str">
        <f>IF('Sundry Creditor'!C339="","",IF('Sundry Creditor'!G339&lt;70000,'Sundry Creditor'!C339,""))</f>
        <v/>
      </c>
      <c r="C333" s="62" t="str">
        <f>IF('Sundry Creditor'!C339="","",IF('Sundry Creditor'!G339&gt;69999,'Sundry Creditor'!C339,""))</f>
        <v/>
      </c>
      <c r="D333" s="62" t="str">
        <f>IF('Sundry Creditor'!D339="","",'Sundry Creditor'!D339)</f>
        <v/>
      </c>
      <c r="E333" s="62" t="str">
        <f>IF('Sundry Creditor'!F339="","",'Sundry Creditor'!F339)</f>
        <v/>
      </c>
      <c r="F333" s="130" t="str">
        <f>IF('Sundry Creditor'!I339="","",IF('Sundry Creditor'!J339="D",'Sundry Creditor'!I339,""))</f>
        <v/>
      </c>
      <c r="G333" s="130" t="str">
        <f>IF('Sundry Creditor'!I339="","",IF('Sundry Creditor'!J339="C",'Sundry Creditor'!I339,""))</f>
        <v/>
      </c>
      <c r="H333" s="62" t="str">
        <f t="shared" si="13"/>
        <v/>
      </c>
      <c r="I333" s="62" t="str">
        <f t="shared" si="14"/>
        <v/>
      </c>
      <c r="J333" s="62"/>
      <c r="K333" s="48" t="str">
        <f>IF('Sundry Creditor'!K339="", "",CONCATENATE('Sundry Creditor'!K339," ",'Sundry Creditor'!O339))</f>
        <v/>
      </c>
    </row>
    <row r="334" spans="1:11" x14ac:dyDescent="0.2">
      <c r="A334" s="63" t="str">
        <f>IF('Sundry Creditor'!G340="","",'Sundry Creditor'!G340)</f>
        <v/>
      </c>
      <c r="B334" s="63" t="str">
        <f>IF('Sundry Creditor'!C340="","",IF('Sundry Creditor'!G340&lt;70000,'Sundry Creditor'!C340,""))</f>
        <v/>
      </c>
      <c r="C334" s="62" t="str">
        <f>IF('Sundry Creditor'!C340="","",IF('Sundry Creditor'!G340&gt;69999,'Sundry Creditor'!C340,""))</f>
        <v/>
      </c>
      <c r="D334" s="62" t="str">
        <f>IF('Sundry Creditor'!D340="","",'Sundry Creditor'!D340)</f>
        <v/>
      </c>
      <c r="E334" s="62" t="str">
        <f>IF('Sundry Creditor'!F340="","",'Sundry Creditor'!F340)</f>
        <v/>
      </c>
      <c r="F334" s="130" t="str">
        <f>IF('Sundry Creditor'!I340="","",IF('Sundry Creditor'!J340="D",'Sundry Creditor'!I340,""))</f>
        <v/>
      </c>
      <c r="G334" s="130" t="str">
        <f>IF('Sundry Creditor'!I340="","",IF('Sundry Creditor'!J340="C",'Sundry Creditor'!I340,""))</f>
        <v/>
      </c>
      <c r="H334" s="62" t="str">
        <f t="shared" si="13"/>
        <v/>
      </c>
      <c r="I334" s="62" t="str">
        <f t="shared" si="14"/>
        <v/>
      </c>
      <c r="J334" s="62"/>
      <c r="K334" s="48" t="str">
        <f>IF('Sundry Creditor'!K340="", "",CONCATENATE('Sundry Creditor'!K340," ",'Sundry Creditor'!O340))</f>
        <v/>
      </c>
    </row>
    <row r="335" spans="1:11" x14ac:dyDescent="0.2">
      <c r="A335" s="63" t="str">
        <f>IF('Sundry Creditor'!G341="","",'Sundry Creditor'!G341)</f>
        <v/>
      </c>
      <c r="B335" s="63" t="str">
        <f>IF('Sundry Creditor'!C341="","",IF('Sundry Creditor'!G341&lt;70000,'Sundry Creditor'!C341,""))</f>
        <v/>
      </c>
      <c r="C335" s="62" t="str">
        <f>IF('Sundry Creditor'!C341="","",IF('Sundry Creditor'!G341&gt;69999,'Sundry Creditor'!C341,""))</f>
        <v/>
      </c>
      <c r="D335" s="62" t="str">
        <f>IF('Sundry Creditor'!D341="","",'Sundry Creditor'!D341)</f>
        <v/>
      </c>
      <c r="E335" s="62" t="str">
        <f>IF('Sundry Creditor'!F341="","",'Sundry Creditor'!F341)</f>
        <v/>
      </c>
      <c r="F335" s="130" t="str">
        <f>IF('Sundry Creditor'!I341="","",IF('Sundry Creditor'!J341="D",'Sundry Creditor'!I341,""))</f>
        <v/>
      </c>
      <c r="G335" s="130" t="str">
        <f>IF('Sundry Creditor'!I341="","",IF('Sundry Creditor'!J341="C",'Sundry Creditor'!I341,""))</f>
        <v/>
      </c>
      <c r="H335" s="62" t="str">
        <f t="shared" si="13"/>
        <v/>
      </c>
      <c r="I335" s="62" t="str">
        <f t="shared" si="14"/>
        <v/>
      </c>
      <c r="J335" s="62"/>
      <c r="K335" s="48" t="str">
        <f>IF('Sundry Creditor'!K341="", "",CONCATENATE('Sundry Creditor'!K341," ",'Sundry Creditor'!O341))</f>
        <v/>
      </c>
    </row>
    <row r="336" spans="1:11" x14ac:dyDescent="0.2">
      <c r="A336" s="63" t="str">
        <f>IF('Sundry Creditor'!G342="","",'Sundry Creditor'!G342)</f>
        <v/>
      </c>
      <c r="B336" s="63" t="str">
        <f>IF('Sundry Creditor'!C342="","",IF('Sundry Creditor'!G342&lt;70000,'Sundry Creditor'!C342,""))</f>
        <v/>
      </c>
      <c r="C336" s="62" t="str">
        <f>IF('Sundry Creditor'!C342="","",IF('Sundry Creditor'!G342&gt;69999,'Sundry Creditor'!C342,""))</f>
        <v/>
      </c>
      <c r="D336" s="62" t="str">
        <f>IF('Sundry Creditor'!D342="","",'Sundry Creditor'!D342)</f>
        <v/>
      </c>
      <c r="E336" s="62" t="str">
        <f>IF('Sundry Creditor'!F342="","",'Sundry Creditor'!F342)</f>
        <v/>
      </c>
      <c r="F336" s="130" t="str">
        <f>IF('Sundry Creditor'!I342="","",IF('Sundry Creditor'!J342="D",'Sundry Creditor'!I342,""))</f>
        <v/>
      </c>
      <c r="G336" s="130" t="str">
        <f>IF('Sundry Creditor'!I342="","",IF('Sundry Creditor'!J342="C",'Sundry Creditor'!I342,""))</f>
        <v/>
      </c>
      <c r="H336" s="62" t="str">
        <f t="shared" si="13"/>
        <v/>
      </c>
      <c r="I336" s="62" t="str">
        <f t="shared" si="14"/>
        <v/>
      </c>
      <c r="J336" s="62"/>
      <c r="K336" s="48" t="str">
        <f>IF('Sundry Creditor'!K342="", "",CONCATENATE('Sundry Creditor'!K342," ",'Sundry Creditor'!O342))</f>
        <v/>
      </c>
    </row>
    <row r="337" spans="1:11" x14ac:dyDescent="0.2">
      <c r="A337" s="63" t="str">
        <f>IF('Sundry Creditor'!G343="","",'Sundry Creditor'!G343)</f>
        <v/>
      </c>
      <c r="B337" s="63" t="str">
        <f>IF('Sundry Creditor'!C343="","",IF('Sundry Creditor'!G343&lt;70000,'Sundry Creditor'!C343,""))</f>
        <v/>
      </c>
      <c r="C337" s="62" t="str">
        <f>IF('Sundry Creditor'!C343="","",IF('Sundry Creditor'!G343&gt;69999,'Sundry Creditor'!C343,""))</f>
        <v/>
      </c>
      <c r="D337" s="62" t="str">
        <f>IF('Sundry Creditor'!D343="","",'Sundry Creditor'!D343)</f>
        <v/>
      </c>
      <c r="E337" s="62" t="str">
        <f>IF('Sundry Creditor'!F343="","",'Sundry Creditor'!F343)</f>
        <v/>
      </c>
      <c r="F337" s="130" t="str">
        <f>IF('Sundry Creditor'!I343="","",IF('Sundry Creditor'!J343="D",'Sundry Creditor'!I343,""))</f>
        <v/>
      </c>
      <c r="G337" s="130" t="str">
        <f>IF('Sundry Creditor'!I343="","",IF('Sundry Creditor'!J343="C",'Sundry Creditor'!I343,""))</f>
        <v/>
      </c>
      <c r="H337" s="62" t="str">
        <f t="shared" si="13"/>
        <v/>
      </c>
      <c r="I337" s="62" t="str">
        <f t="shared" si="14"/>
        <v/>
      </c>
      <c r="J337" s="62"/>
      <c r="K337" s="48" t="str">
        <f>IF('Sundry Creditor'!K343="", "",CONCATENATE('Sundry Creditor'!K343," ",'Sundry Creditor'!O343))</f>
        <v/>
      </c>
    </row>
    <row r="338" spans="1:11" x14ac:dyDescent="0.2">
      <c r="A338" s="63" t="str">
        <f>IF('Sundry Creditor'!G344="","",'Sundry Creditor'!G344)</f>
        <v/>
      </c>
      <c r="B338" s="63" t="str">
        <f>IF('Sundry Creditor'!C344="","",IF('Sundry Creditor'!G344&lt;70000,'Sundry Creditor'!C344,""))</f>
        <v/>
      </c>
      <c r="C338" s="62" t="str">
        <f>IF('Sundry Creditor'!C344="","",IF('Sundry Creditor'!G344&gt;69999,'Sundry Creditor'!C344,""))</f>
        <v/>
      </c>
      <c r="D338" s="62" t="str">
        <f>IF('Sundry Creditor'!D344="","",'Sundry Creditor'!D344)</f>
        <v/>
      </c>
      <c r="E338" s="62" t="str">
        <f>IF('Sundry Creditor'!F344="","",'Sundry Creditor'!F344)</f>
        <v/>
      </c>
      <c r="F338" s="130" t="str">
        <f>IF('Sundry Creditor'!I344="","",IF('Sundry Creditor'!J344="D",'Sundry Creditor'!I344,""))</f>
        <v/>
      </c>
      <c r="G338" s="130" t="str">
        <f>IF('Sundry Creditor'!I344="","",IF('Sundry Creditor'!J344="C",'Sundry Creditor'!I344,""))</f>
        <v/>
      </c>
      <c r="H338" s="62" t="str">
        <f t="shared" si="13"/>
        <v/>
      </c>
      <c r="I338" s="62" t="str">
        <f t="shared" si="14"/>
        <v/>
      </c>
      <c r="J338" s="62"/>
      <c r="K338" s="48" t="str">
        <f>IF('Sundry Creditor'!K344="", "",CONCATENATE('Sundry Creditor'!K344," ",'Sundry Creditor'!O344))</f>
        <v/>
      </c>
    </row>
    <row r="339" spans="1:11" x14ac:dyDescent="0.2">
      <c r="A339" s="63" t="str">
        <f>IF('Sundry Creditor'!G345="","",'Sundry Creditor'!G345)</f>
        <v/>
      </c>
      <c r="B339" s="63" t="str">
        <f>IF('Sundry Creditor'!C345="","",IF('Sundry Creditor'!G345&lt;70000,'Sundry Creditor'!C345,""))</f>
        <v/>
      </c>
      <c r="C339" s="62" t="str">
        <f>IF('Sundry Creditor'!C345="","",IF('Sundry Creditor'!G345&gt;69999,'Sundry Creditor'!C345,""))</f>
        <v/>
      </c>
      <c r="D339" s="62" t="str">
        <f>IF('Sundry Creditor'!D345="","",'Sundry Creditor'!D345)</f>
        <v/>
      </c>
      <c r="E339" s="62" t="str">
        <f>IF('Sundry Creditor'!F345="","",'Sundry Creditor'!F345)</f>
        <v/>
      </c>
      <c r="F339" s="130" t="str">
        <f>IF('Sundry Creditor'!I345="","",IF('Sundry Creditor'!J345="D",'Sundry Creditor'!I345,""))</f>
        <v/>
      </c>
      <c r="G339" s="130" t="str">
        <f>IF('Sundry Creditor'!I345="","",IF('Sundry Creditor'!J345="C",'Sundry Creditor'!I345,""))</f>
        <v/>
      </c>
      <c r="H339" s="62" t="str">
        <f t="shared" si="13"/>
        <v/>
      </c>
      <c r="I339" s="62" t="str">
        <f t="shared" si="14"/>
        <v/>
      </c>
      <c r="J339" s="62"/>
      <c r="K339" s="48" t="str">
        <f>IF('Sundry Creditor'!K345="", "",CONCATENATE('Sundry Creditor'!K345," ",'Sundry Creditor'!O345))</f>
        <v/>
      </c>
    </row>
    <row r="340" spans="1:11" x14ac:dyDescent="0.2">
      <c r="A340" s="63" t="str">
        <f>IF('Sundry Creditor'!G346="","",'Sundry Creditor'!G346)</f>
        <v/>
      </c>
      <c r="B340" s="63" t="str">
        <f>IF('Sundry Creditor'!C346="","",IF('Sundry Creditor'!G346&lt;70000,'Sundry Creditor'!C346,""))</f>
        <v/>
      </c>
      <c r="C340" s="62" t="str">
        <f>IF('Sundry Creditor'!C346="","",IF('Sundry Creditor'!G346&gt;69999,'Sundry Creditor'!C346,""))</f>
        <v/>
      </c>
      <c r="D340" s="62" t="str">
        <f>IF('Sundry Creditor'!D346="","",'Sundry Creditor'!D346)</f>
        <v/>
      </c>
      <c r="E340" s="62" t="str">
        <f>IF('Sundry Creditor'!F346="","",'Sundry Creditor'!F346)</f>
        <v/>
      </c>
      <c r="F340" s="130" t="str">
        <f>IF('Sundry Creditor'!I346="","",IF('Sundry Creditor'!J346="D",'Sundry Creditor'!I346,""))</f>
        <v/>
      </c>
      <c r="G340" s="130" t="str">
        <f>IF('Sundry Creditor'!I346="","",IF('Sundry Creditor'!J346="C",'Sundry Creditor'!I346,""))</f>
        <v/>
      </c>
      <c r="H340" s="62" t="str">
        <f t="shared" ref="H340:H403" si="15">IF(A340="","",IF(OR(A340=96030,A340=96040),"AN",IF(A340=80061,"VN",IF(LEFT(A340,1)="7","AN",IF(LEFT(A340,1)="8","AN","VN")))))</f>
        <v/>
      </c>
      <c r="I340" s="62" t="str">
        <f t="shared" si="14"/>
        <v/>
      </c>
      <c r="J340" s="62"/>
      <c r="K340" s="48" t="str">
        <f>IF('Sundry Creditor'!K346="", "",CONCATENATE('Sundry Creditor'!K346," ",'Sundry Creditor'!O346))</f>
        <v/>
      </c>
    </row>
    <row r="341" spans="1:11" x14ac:dyDescent="0.2">
      <c r="A341" s="63" t="str">
        <f>IF('Sundry Creditor'!G347="","",'Sundry Creditor'!G347)</f>
        <v/>
      </c>
      <c r="B341" s="63" t="str">
        <f>IF('Sundry Creditor'!C347="","",IF('Sundry Creditor'!G347&lt;70000,'Sundry Creditor'!C347,""))</f>
        <v/>
      </c>
      <c r="C341" s="62" t="str">
        <f>IF('Sundry Creditor'!C347="","",IF('Sundry Creditor'!G347&gt;69999,'Sundry Creditor'!C347,""))</f>
        <v/>
      </c>
      <c r="D341" s="62" t="str">
        <f>IF('Sundry Creditor'!D347="","",'Sundry Creditor'!D347)</f>
        <v/>
      </c>
      <c r="E341" s="62" t="str">
        <f>IF('Sundry Creditor'!F347="","",'Sundry Creditor'!F347)</f>
        <v/>
      </c>
      <c r="F341" s="130" t="str">
        <f>IF('Sundry Creditor'!I347="","",IF('Sundry Creditor'!J347="D",'Sundry Creditor'!I347,""))</f>
        <v/>
      </c>
      <c r="G341" s="130" t="str">
        <f>IF('Sundry Creditor'!I347="","",IF('Sundry Creditor'!J347="C",'Sundry Creditor'!I347,""))</f>
        <v/>
      </c>
      <c r="H341" s="62" t="str">
        <f t="shared" si="15"/>
        <v/>
      </c>
      <c r="I341" s="62" t="str">
        <f t="shared" si="14"/>
        <v/>
      </c>
      <c r="J341" s="62"/>
      <c r="K341" s="48" t="str">
        <f>IF('Sundry Creditor'!K347="", "",CONCATENATE('Sundry Creditor'!K347," ",'Sundry Creditor'!O347))</f>
        <v/>
      </c>
    </row>
    <row r="342" spans="1:11" x14ac:dyDescent="0.2">
      <c r="A342" s="63" t="str">
        <f>IF('Sundry Creditor'!G348="","",'Sundry Creditor'!G348)</f>
        <v/>
      </c>
      <c r="B342" s="63" t="str">
        <f>IF('Sundry Creditor'!C348="","",IF('Sundry Creditor'!G348&lt;70000,'Sundry Creditor'!C348,""))</f>
        <v/>
      </c>
      <c r="C342" s="62" t="str">
        <f>IF('Sundry Creditor'!C348="","",IF('Sundry Creditor'!G348&gt;69999,'Sundry Creditor'!C348,""))</f>
        <v/>
      </c>
      <c r="D342" s="62" t="str">
        <f>IF('Sundry Creditor'!D348="","",'Sundry Creditor'!D348)</f>
        <v/>
      </c>
      <c r="E342" s="62" t="str">
        <f>IF('Sundry Creditor'!F348="","",'Sundry Creditor'!F348)</f>
        <v/>
      </c>
      <c r="F342" s="130" t="str">
        <f>IF('Sundry Creditor'!I348="","",IF('Sundry Creditor'!J348="D",'Sundry Creditor'!I348,""))</f>
        <v/>
      </c>
      <c r="G342" s="130" t="str">
        <f>IF('Sundry Creditor'!I348="","",IF('Sundry Creditor'!J348="C",'Sundry Creditor'!I348,""))</f>
        <v/>
      </c>
      <c r="H342" s="62" t="str">
        <f t="shared" si="15"/>
        <v/>
      </c>
      <c r="I342" s="62" t="str">
        <f t="shared" si="14"/>
        <v/>
      </c>
      <c r="J342" s="62"/>
      <c r="K342" s="48" t="str">
        <f>IF('Sundry Creditor'!K348="", "",CONCATENATE('Sundry Creditor'!K348," ",'Sundry Creditor'!O348))</f>
        <v/>
      </c>
    </row>
    <row r="343" spans="1:11" x14ac:dyDescent="0.2">
      <c r="A343" s="63" t="str">
        <f>IF('Sundry Creditor'!G349="","",'Sundry Creditor'!G349)</f>
        <v/>
      </c>
      <c r="B343" s="63" t="str">
        <f>IF('Sundry Creditor'!C349="","",IF('Sundry Creditor'!G349&lt;70000,'Sundry Creditor'!C349,""))</f>
        <v/>
      </c>
      <c r="C343" s="62" t="str">
        <f>IF('Sundry Creditor'!C349="","",IF('Sundry Creditor'!G349&gt;69999,'Sundry Creditor'!C349,""))</f>
        <v/>
      </c>
      <c r="D343" s="62" t="str">
        <f>IF('Sundry Creditor'!D349="","",'Sundry Creditor'!D349)</f>
        <v/>
      </c>
      <c r="E343" s="62" t="str">
        <f>IF('Sundry Creditor'!F349="","",'Sundry Creditor'!F349)</f>
        <v/>
      </c>
      <c r="F343" s="130" t="str">
        <f>IF('Sundry Creditor'!I349="","",IF('Sundry Creditor'!J349="D",'Sundry Creditor'!I349,""))</f>
        <v/>
      </c>
      <c r="G343" s="130" t="str">
        <f>IF('Sundry Creditor'!I349="","",IF('Sundry Creditor'!J349="C",'Sundry Creditor'!I349,""))</f>
        <v/>
      </c>
      <c r="H343" s="62" t="str">
        <f t="shared" si="15"/>
        <v/>
      </c>
      <c r="I343" s="62" t="str">
        <f t="shared" si="14"/>
        <v/>
      </c>
      <c r="J343" s="62"/>
      <c r="K343" s="48" t="str">
        <f>IF('Sundry Creditor'!K349="", "",CONCATENATE('Sundry Creditor'!K349," ",'Sundry Creditor'!O349))</f>
        <v/>
      </c>
    </row>
    <row r="344" spans="1:11" x14ac:dyDescent="0.2">
      <c r="A344" s="63" t="str">
        <f>IF('Sundry Creditor'!G350="","",'Sundry Creditor'!G350)</f>
        <v/>
      </c>
      <c r="B344" s="63" t="str">
        <f>IF('Sundry Creditor'!C350="","",IF('Sundry Creditor'!G350&lt;70000,'Sundry Creditor'!C350,""))</f>
        <v/>
      </c>
      <c r="C344" s="62" t="str">
        <f>IF('Sundry Creditor'!C350="","",IF('Sundry Creditor'!G350&gt;69999,'Sundry Creditor'!C350,""))</f>
        <v/>
      </c>
      <c r="D344" s="62" t="str">
        <f>IF('Sundry Creditor'!D350="","",'Sundry Creditor'!D350)</f>
        <v/>
      </c>
      <c r="E344" s="62" t="str">
        <f>IF('Sundry Creditor'!F350="","",'Sundry Creditor'!F350)</f>
        <v/>
      </c>
      <c r="F344" s="130" t="str">
        <f>IF('Sundry Creditor'!I350="","",IF('Sundry Creditor'!J350="D",'Sundry Creditor'!I350,""))</f>
        <v/>
      </c>
      <c r="G344" s="130" t="str">
        <f>IF('Sundry Creditor'!I350="","",IF('Sundry Creditor'!J350="C",'Sundry Creditor'!I350,""))</f>
        <v/>
      </c>
      <c r="H344" s="62" t="str">
        <f t="shared" si="15"/>
        <v/>
      </c>
      <c r="I344" s="62" t="str">
        <f t="shared" si="14"/>
        <v/>
      </c>
      <c r="J344" s="62"/>
      <c r="K344" s="48" t="str">
        <f>IF('Sundry Creditor'!K350="", "",CONCATENATE('Sundry Creditor'!K350," ",'Sundry Creditor'!O350))</f>
        <v/>
      </c>
    </row>
    <row r="345" spans="1:11" x14ac:dyDescent="0.2">
      <c r="A345" s="63" t="str">
        <f>IF('Sundry Creditor'!G351="","",'Sundry Creditor'!G351)</f>
        <v/>
      </c>
      <c r="B345" s="63" t="str">
        <f>IF('Sundry Creditor'!C351="","",IF('Sundry Creditor'!G351&lt;70000,'Sundry Creditor'!C351,""))</f>
        <v/>
      </c>
      <c r="C345" s="62" t="str">
        <f>IF('Sundry Creditor'!C351="","",IF('Sundry Creditor'!G351&gt;69999,'Sundry Creditor'!C351,""))</f>
        <v/>
      </c>
      <c r="D345" s="62" t="str">
        <f>IF('Sundry Creditor'!D351="","",'Sundry Creditor'!D351)</f>
        <v/>
      </c>
      <c r="E345" s="62" t="str">
        <f>IF('Sundry Creditor'!F351="","",'Sundry Creditor'!F351)</f>
        <v/>
      </c>
      <c r="F345" s="130" t="str">
        <f>IF('Sundry Creditor'!I351="","",IF('Sundry Creditor'!J351="D",'Sundry Creditor'!I351,""))</f>
        <v/>
      </c>
      <c r="G345" s="130" t="str">
        <f>IF('Sundry Creditor'!I351="","",IF('Sundry Creditor'!J351="C",'Sundry Creditor'!I351,""))</f>
        <v/>
      </c>
      <c r="H345" s="62" t="str">
        <f t="shared" si="15"/>
        <v/>
      </c>
      <c r="I345" s="62" t="str">
        <f t="shared" si="14"/>
        <v/>
      </c>
      <c r="J345" s="62"/>
      <c r="K345" s="48" t="str">
        <f>IF('Sundry Creditor'!K351="", "",CONCATENATE('Sundry Creditor'!K351," ",'Sundry Creditor'!O351))</f>
        <v/>
      </c>
    </row>
    <row r="346" spans="1:11" x14ac:dyDescent="0.2">
      <c r="A346" s="63" t="str">
        <f>IF('Sundry Creditor'!G352="","",'Sundry Creditor'!G352)</f>
        <v/>
      </c>
      <c r="B346" s="63" t="str">
        <f>IF('Sundry Creditor'!C352="","",IF('Sundry Creditor'!G352&lt;70000,'Sundry Creditor'!C352,""))</f>
        <v/>
      </c>
      <c r="C346" s="62" t="str">
        <f>IF('Sundry Creditor'!C352="","",IF('Sundry Creditor'!G352&gt;69999,'Sundry Creditor'!C352,""))</f>
        <v/>
      </c>
      <c r="D346" s="62" t="str">
        <f>IF('Sundry Creditor'!D352="","",'Sundry Creditor'!D352)</f>
        <v/>
      </c>
      <c r="E346" s="62" t="str">
        <f>IF('Sundry Creditor'!F352="","",'Sundry Creditor'!F352)</f>
        <v/>
      </c>
      <c r="F346" s="130" t="str">
        <f>IF('Sundry Creditor'!I352="","",IF('Sundry Creditor'!J352="D",'Sundry Creditor'!I352,""))</f>
        <v/>
      </c>
      <c r="G346" s="130" t="str">
        <f>IF('Sundry Creditor'!I352="","",IF('Sundry Creditor'!J352="C",'Sundry Creditor'!I352,""))</f>
        <v/>
      </c>
      <c r="H346" s="62" t="str">
        <f t="shared" si="15"/>
        <v/>
      </c>
      <c r="I346" s="62" t="str">
        <f t="shared" ref="I346:I409" si="16">IF(A346="","",1000)</f>
        <v/>
      </c>
      <c r="J346" s="62"/>
      <c r="K346" s="48" t="str">
        <f>IF('Sundry Creditor'!K352="", "",CONCATENATE('Sundry Creditor'!K352," ",'Sundry Creditor'!O352))</f>
        <v/>
      </c>
    </row>
    <row r="347" spans="1:11" x14ac:dyDescent="0.2">
      <c r="A347" s="63" t="str">
        <f>IF('Sundry Creditor'!G353="","",'Sundry Creditor'!G353)</f>
        <v/>
      </c>
      <c r="B347" s="63" t="str">
        <f>IF('Sundry Creditor'!C353="","",IF('Sundry Creditor'!G353&lt;70000,'Sundry Creditor'!C353,""))</f>
        <v/>
      </c>
      <c r="C347" s="62" t="str">
        <f>IF('Sundry Creditor'!C353="","",IF('Sundry Creditor'!G353&gt;69999,'Sundry Creditor'!C353,""))</f>
        <v/>
      </c>
      <c r="D347" s="62" t="str">
        <f>IF('Sundry Creditor'!D353="","",'Sundry Creditor'!D353)</f>
        <v/>
      </c>
      <c r="E347" s="62" t="str">
        <f>IF('Sundry Creditor'!F353="","",'Sundry Creditor'!F353)</f>
        <v/>
      </c>
      <c r="F347" s="130" t="str">
        <f>IF('Sundry Creditor'!I353="","",IF('Sundry Creditor'!J353="D",'Sundry Creditor'!I353,""))</f>
        <v/>
      </c>
      <c r="G347" s="130" t="str">
        <f>IF('Sundry Creditor'!I353="","",IF('Sundry Creditor'!J353="C",'Sundry Creditor'!I353,""))</f>
        <v/>
      </c>
      <c r="H347" s="62" t="str">
        <f t="shared" si="15"/>
        <v/>
      </c>
      <c r="I347" s="62" t="str">
        <f t="shared" si="16"/>
        <v/>
      </c>
      <c r="J347" s="62"/>
      <c r="K347" s="48" t="str">
        <f>IF('Sundry Creditor'!K353="", "",CONCATENATE('Sundry Creditor'!K353," ",'Sundry Creditor'!O353))</f>
        <v/>
      </c>
    </row>
    <row r="348" spans="1:11" x14ac:dyDescent="0.2">
      <c r="A348" s="63" t="str">
        <f>IF('Sundry Creditor'!G354="","",'Sundry Creditor'!G354)</f>
        <v/>
      </c>
      <c r="B348" s="63" t="str">
        <f>IF('Sundry Creditor'!C354="","",IF('Sundry Creditor'!G354&lt;70000,'Sundry Creditor'!C354,""))</f>
        <v/>
      </c>
      <c r="C348" s="62" t="str">
        <f>IF('Sundry Creditor'!C354="","",IF('Sundry Creditor'!G354&gt;69999,'Sundry Creditor'!C354,""))</f>
        <v/>
      </c>
      <c r="D348" s="62" t="str">
        <f>IF('Sundry Creditor'!D354="","",'Sundry Creditor'!D354)</f>
        <v/>
      </c>
      <c r="E348" s="62" t="str">
        <f>IF('Sundry Creditor'!F354="","",'Sundry Creditor'!F354)</f>
        <v/>
      </c>
      <c r="F348" s="130" t="str">
        <f>IF('Sundry Creditor'!I354="","",IF('Sundry Creditor'!J354="D",'Sundry Creditor'!I354,""))</f>
        <v/>
      </c>
      <c r="G348" s="130" t="str">
        <f>IF('Sundry Creditor'!I354="","",IF('Sundry Creditor'!J354="C",'Sundry Creditor'!I354,""))</f>
        <v/>
      </c>
      <c r="H348" s="62" t="str">
        <f t="shared" si="15"/>
        <v/>
      </c>
      <c r="I348" s="62" t="str">
        <f t="shared" si="16"/>
        <v/>
      </c>
      <c r="J348" s="62"/>
      <c r="K348" s="48" t="str">
        <f>IF('Sundry Creditor'!K354="", "",CONCATENATE('Sundry Creditor'!K354," ",'Sundry Creditor'!O354))</f>
        <v/>
      </c>
    </row>
    <row r="349" spans="1:11" x14ac:dyDescent="0.2">
      <c r="A349" s="63" t="str">
        <f>IF('Sundry Creditor'!G355="","",'Sundry Creditor'!G355)</f>
        <v/>
      </c>
      <c r="B349" s="63" t="str">
        <f>IF('Sundry Creditor'!C355="","",IF('Sundry Creditor'!G355&lt;70000,'Sundry Creditor'!C355,""))</f>
        <v/>
      </c>
      <c r="C349" s="62" t="str">
        <f>IF('Sundry Creditor'!C355="","",IF('Sundry Creditor'!G355&gt;69999,'Sundry Creditor'!C355,""))</f>
        <v/>
      </c>
      <c r="D349" s="62" t="str">
        <f>IF('Sundry Creditor'!D355="","",'Sundry Creditor'!D355)</f>
        <v/>
      </c>
      <c r="E349" s="62" t="str">
        <f>IF('Sundry Creditor'!F355="","",'Sundry Creditor'!F355)</f>
        <v/>
      </c>
      <c r="F349" s="130" t="str">
        <f>IF('Sundry Creditor'!I355="","",IF('Sundry Creditor'!J355="D",'Sundry Creditor'!I355,""))</f>
        <v/>
      </c>
      <c r="G349" s="130" t="str">
        <f>IF('Sundry Creditor'!I355="","",IF('Sundry Creditor'!J355="C",'Sundry Creditor'!I355,""))</f>
        <v/>
      </c>
      <c r="H349" s="62" t="str">
        <f t="shared" si="15"/>
        <v/>
      </c>
      <c r="I349" s="62" t="str">
        <f t="shared" si="16"/>
        <v/>
      </c>
      <c r="J349" s="62"/>
      <c r="K349" s="48" t="str">
        <f>IF('Sundry Creditor'!K355="", "",CONCATENATE('Sundry Creditor'!K355," ",'Sundry Creditor'!O355))</f>
        <v/>
      </c>
    </row>
    <row r="350" spans="1:11" x14ac:dyDescent="0.2">
      <c r="A350" s="63" t="str">
        <f>IF('Sundry Creditor'!G356="","",'Sundry Creditor'!G356)</f>
        <v/>
      </c>
      <c r="B350" s="63" t="str">
        <f>IF('Sundry Creditor'!C356="","",IF('Sundry Creditor'!G356&lt;70000,'Sundry Creditor'!C356,""))</f>
        <v/>
      </c>
      <c r="C350" s="62" t="str">
        <f>IF('Sundry Creditor'!C356="","",IF('Sundry Creditor'!G356&gt;69999,'Sundry Creditor'!C356,""))</f>
        <v/>
      </c>
      <c r="D350" s="62" t="str">
        <f>IF('Sundry Creditor'!D356="","",'Sundry Creditor'!D356)</f>
        <v/>
      </c>
      <c r="E350" s="62" t="str">
        <f>IF('Sundry Creditor'!F356="","",'Sundry Creditor'!F356)</f>
        <v/>
      </c>
      <c r="F350" s="130" t="str">
        <f>IF('Sundry Creditor'!I356="","",IF('Sundry Creditor'!J356="D",'Sundry Creditor'!I356,""))</f>
        <v/>
      </c>
      <c r="G350" s="130" t="str">
        <f>IF('Sundry Creditor'!I356="","",IF('Sundry Creditor'!J356="C",'Sundry Creditor'!I356,""))</f>
        <v/>
      </c>
      <c r="H350" s="62" t="str">
        <f t="shared" si="15"/>
        <v/>
      </c>
      <c r="I350" s="62" t="str">
        <f t="shared" si="16"/>
        <v/>
      </c>
      <c r="J350" s="62"/>
      <c r="K350" s="48" t="str">
        <f>IF('Sundry Creditor'!K356="", "",CONCATENATE('Sundry Creditor'!K356," ",'Sundry Creditor'!O356))</f>
        <v/>
      </c>
    </row>
    <row r="351" spans="1:11" x14ac:dyDescent="0.2">
      <c r="A351" s="63" t="str">
        <f>IF('Sundry Creditor'!G357="","",'Sundry Creditor'!G357)</f>
        <v/>
      </c>
      <c r="B351" s="63" t="str">
        <f>IF('Sundry Creditor'!C357="","",IF('Sundry Creditor'!G357&lt;70000,'Sundry Creditor'!C357,""))</f>
        <v/>
      </c>
      <c r="C351" s="62" t="str">
        <f>IF('Sundry Creditor'!C357="","",IF('Sundry Creditor'!G357&gt;69999,'Sundry Creditor'!C357,""))</f>
        <v/>
      </c>
      <c r="D351" s="62" t="str">
        <f>IF('Sundry Creditor'!D357="","",'Sundry Creditor'!D357)</f>
        <v/>
      </c>
      <c r="E351" s="62" t="str">
        <f>IF('Sundry Creditor'!F357="","",'Sundry Creditor'!F357)</f>
        <v/>
      </c>
      <c r="F351" s="130" t="str">
        <f>IF('Sundry Creditor'!I357="","",IF('Sundry Creditor'!J357="D",'Sundry Creditor'!I357,""))</f>
        <v/>
      </c>
      <c r="G351" s="130" t="str">
        <f>IF('Sundry Creditor'!I357="","",IF('Sundry Creditor'!J357="C",'Sundry Creditor'!I357,""))</f>
        <v/>
      </c>
      <c r="H351" s="62" t="str">
        <f t="shared" si="15"/>
        <v/>
      </c>
      <c r="I351" s="62" t="str">
        <f t="shared" si="16"/>
        <v/>
      </c>
      <c r="J351" s="62"/>
      <c r="K351" s="48" t="str">
        <f>IF('Sundry Creditor'!K357="", "",CONCATENATE('Sundry Creditor'!K357," ",'Sundry Creditor'!O357))</f>
        <v/>
      </c>
    </row>
    <row r="352" spans="1:11" x14ac:dyDescent="0.2">
      <c r="A352" s="63" t="str">
        <f>IF('Sundry Creditor'!G358="","",'Sundry Creditor'!G358)</f>
        <v/>
      </c>
      <c r="B352" s="63" t="str">
        <f>IF('Sundry Creditor'!C358="","",IF('Sundry Creditor'!G358&lt;70000,'Sundry Creditor'!C358,""))</f>
        <v/>
      </c>
      <c r="C352" s="62" t="str">
        <f>IF('Sundry Creditor'!C358="","",IF('Sundry Creditor'!G358&gt;69999,'Sundry Creditor'!C358,""))</f>
        <v/>
      </c>
      <c r="D352" s="62" t="str">
        <f>IF('Sundry Creditor'!D358="","",'Sundry Creditor'!D358)</f>
        <v/>
      </c>
      <c r="E352" s="62" t="str">
        <f>IF('Sundry Creditor'!F358="","",'Sundry Creditor'!F358)</f>
        <v/>
      </c>
      <c r="F352" s="130" t="str">
        <f>IF('Sundry Creditor'!I358="","",IF('Sundry Creditor'!J358="D",'Sundry Creditor'!I358,""))</f>
        <v/>
      </c>
      <c r="G352" s="130" t="str">
        <f>IF('Sundry Creditor'!I358="","",IF('Sundry Creditor'!J358="C",'Sundry Creditor'!I358,""))</f>
        <v/>
      </c>
      <c r="H352" s="62" t="str">
        <f t="shared" si="15"/>
        <v/>
      </c>
      <c r="I352" s="62" t="str">
        <f t="shared" si="16"/>
        <v/>
      </c>
      <c r="J352" s="62"/>
      <c r="K352" s="48" t="str">
        <f>IF('Sundry Creditor'!K358="", "",CONCATENATE('Sundry Creditor'!K358," ",'Sundry Creditor'!O358))</f>
        <v/>
      </c>
    </row>
    <row r="353" spans="1:11" x14ac:dyDescent="0.2">
      <c r="A353" s="63" t="str">
        <f>IF('Sundry Creditor'!G359="","",'Sundry Creditor'!G359)</f>
        <v/>
      </c>
      <c r="B353" s="63" t="str">
        <f>IF('Sundry Creditor'!C359="","",IF('Sundry Creditor'!G359&lt;70000,'Sundry Creditor'!C359,""))</f>
        <v/>
      </c>
      <c r="C353" s="62" t="str">
        <f>IF('Sundry Creditor'!C359="","",IF('Sundry Creditor'!G359&gt;69999,'Sundry Creditor'!C359,""))</f>
        <v/>
      </c>
      <c r="D353" s="62" t="str">
        <f>IF('Sundry Creditor'!D359="","",'Sundry Creditor'!D359)</f>
        <v/>
      </c>
      <c r="E353" s="62" t="str">
        <f>IF('Sundry Creditor'!F359="","",'Sundry Creditor'!F359)</f>
        <v/>
      </c>
      <c r="F353" s="130" t="str">
        <f>IF('Sundry Creditor'!I359="","",IF('Sundry Creditor'!J359="D",'Sundry Creditor'!I359,""))</f>
        <v/>
      </c>
      <c r="G353" s="130" t="str">
        <f>IF('Sundry Creditor'!I359="","",IF('Sundry Creditor'!J359="C",'Sundry Creditor'!I359,""))</f>
        <v/>
      </c>
      <c r="H353" s="62" t="str">
        <f t="shared" si="15"/>
        <v/>
      </c>
      <c r="I353" s="62" t="str">
        <f t="shared" si="16"/>
        <v/>
      </c>
      <c r="J353" s="62"/>
      <c r="K353" s="48" t="str">
        <f>IF('Sundry Creditor'!K359="", "",CONCATENATE('Sundry Creditor'!K359," ",'Sundry Creditor'!O359))</f>
        <v/>
      </c>
    </row>
    <row r="354" spans="1:11" x14ac:dyDescent="0.2">
      <c r="A354" s="63" t="str">
        <f>IF('Sundry Creditor'!G360="","",'Sundry Creditor'!G360)</f>
        <v/>
      </c>
      <c r="B354" s="63" t="str">
        <f>IF('Sundry Creditor'!C360="","",IF('Sundry Creditor'!G360&lt;70000,'Sundry Creditor'!C360,""))</f>
        <v/>
      </c>
      <c r="C354" s="62" t="str">
        <f>IF('Sundry Creditor'!C360="","",IF('Sundry Creditor'!G360&gt;69999,'Sundry Creditor'!C360,""))</f>
        <v/>
      </c>
      <c r="D354" s="62" t="str">
        <f>IF('Sundry Creditor'!D360="","",'Sundry Creditor'!D360)</f>
        <v/>
      </c>
      <c r="E354" s="62" t="str">
        <f>IF('Sundry Creditor'!F360="","",'Sundry Creditor'!F360)</f>
        <v/>
      </c>
      <c r="F354" s="130" t="str">
        <f>IF('Sundry Creditor'!I360="","",IF('Sundry Creditor'!J360="D",'Sundry Creditor'!I360,""))</f>
        <v/>
      </c>
      <c r="G354" s="130" t="str">
        <f>IF('Sundry Creditor'!I360="","",IF('Sundry Creditor'!J360="C",'Sundry Creditor'!I360,""))</f>
        <v/>
      </c>
      <c r="H354" s="62" t="str">
        <f t="shared" si="15"/>
        <v/>
      </c>
      <c r="I354" s="62" t="str">
        <f t="shared" si="16"/>
        <v/>
      </c>
      <c r="J354" s="62"/>
      <c r="K354" s="48" t="str">
        <f>IF('Sundry Creditor'!K360="", "",CONCATENATE('Sundry Creditor'!K360," ",'Sundry Creditor'!O360))</f>
        <v/>
      </c>
    </row>
    <row r="355" spans="1:11" x14ac:dyDescent="0.2">
      <c r="A355" s="63" t="str">
        <f>IF('Sundry Creditor'!G361="","",'Sundry Creditor'!G361)</f>
        <v/>
      </c>
      <c r="B355" s="63" t="str">
        <f>IF('Sundry Creditor'!C361="","",IF('Sundry Creditor'!G361&lt;70000,'Sundry Creditor'!C361,""))</f>
        <v/>
      </c>
      <c r="C355" s="62" t="str">
        <f>IF('Sundry Creditor'!C361="","",IF('Sundry Creditor'!G361&gt;69999,'Sundry Creditor'!C361,""))</f>
        <v/>
      </c>
      <c r="D355" s="62" t="str">
        <f>IF('Sundry Creditor'!D361="","",'Sundry Creditor'!D361)</f>
        <v/>
      </c>
      <c r="E355" s="62" t="str">
        <f>IF('Sundry Creditor'!F361="","",'Sundry Creditor'!F361)</f>
        <v/>
      </c>
      <c r="F355" s="130" t="str">
        <f>IF('Sundry Creditor'!I361="","",IF('Sundry Creditor'!J361="D",'Sundry Creditor'!I361,""))</f>
        <v/>
      </c>
      <c r="G355" s="130" t="str">
        <f>IF('Sundry Creditor'!I361="","",IF('Sundry Creditor'!J361="C",'Sundry Creditor'!I361,""))</f>
        <v/>
      </c>
      <c r="H355" s="62" t="str">
        <f t="shared" si="15"/>
        <v/>
      </c>
      <c r="I355" s="62" t="str">
        <f t="shared" si="16"/>
        <v/>
      </c>
      <c r="J355" s="62"/>
      <c r="K355" s="48" t="str">
        <f>IF('Sundry Creditor'!K361="", "",CONCATENATE('Sundry Creditor'!K361," ",'Sundry Creditor'!O361))</f>
        <v/>
      </c>
    </row>
    <row r="356" spans="1:11" x14ac:dyDescent="0.2">
      <c r="A356" s="63" t="str">
        <f>IF('Sundry Creditor'!G362="","",'Sundry Creditor'!G362)</f>
        <v/>
      </c>
      <c r="B356" s="63" t="str">
        <f>IF('Sundry Creditor'!C362="","",IF('Sundry Creditor'!G362&lt;70000,'Sundry Creditor'!C362,""))</f>
        <v/>
      </c>
      <c r="C356" s="62" t="str">
        <f>IF('Sundry Creditor'!C362="","",IF('Sundry Creditor'!G362&gt;69999,'Sundry Creditor'!C362,""))</f>
        <v/>
      </c>
      <c r="D356" s="62" t="str">
        <f>IF('Sundry Creditor'!D362="","",'Sundry Creditor'!D362)</f>
        <v/>
      </c>
      <c r="E356" s="62" t="str">
        <f>IF('Sundry Creditor'!F362="","",'Sundry Creditor'!F362)</f>
        <v/>
      </c>
      <c r="F356" s="130" t="str">
        <f>IF('Sundry Creditor'!I362="","",IF('Sundry Creditor'!J362="D",'Sundry Creditor'!I362,""))</f>
        <v/>
      </c>
      <c r="G356" s="130" t="str">
        <f>IF('Sundry Creditor'!I362="","",IF('Sundry Creditor'!J362="C",'Sundry Creditor'!I362,""))</f>
        <v/>
      </c>
      <c r="H356" s="62" t="str">
        <f t="shared" si="15"/>
        <v/>
      </c>
      <c r="I356" s="62" t="str">
        <f t="shared" si="16"/>
        <v/>
      </c>
      <c r="J356" s="62"/>
      <c r="K356" s="48" t="str">
        <f>IF('Sundry Creditor'!K362="", "",CONCATENATE('Sundry Creditor'!K362," ",'Sundry Creditor'!O362))</f>
        <v/>
      </c>
    </row>
    <row r="357" spans="1:11" x14ac:dyDescent="0.2">
      <c r="A357" s="63" t="str">
        <f>IF('Sundry Creditor'!G363="","",'Sundry Creditor'!G363)</f>
        <v/>
      </c>
      <c r="B357" s="63" t="str">
        <f>IF('Sundry Creditor'!C363="","",IF('Sundry Creditor'!G363&lt;70000,'Sundry Creditor'!C363,""))</f>
        <v/>
      </c>
      <c r="C357" s="62" t="str">
        <f>IF('Sundry Creditor'!C363="","",IF('Sundry Creditor'!G363&gt;69999,'Sundry Creditor'!C363,""))</f>
        <v/>
      </c>
      <c r="D357" s="62" t="str">
        <f>IF('Sundry Creditor'!D363="","",'Sundry Creditor'!D363)</f>
        <v/>
      </c>
      <c r="E357" s="62" t="str">
        <f>IF('Sundry Creditor'!F363="","",'Sundry Creditor'!F363)</f>
        <v/>
      </c>
      <c r="F357" s="130" t="str">
        <f>IF('Sundry Creditor'!I363="","",IF('Sundry Creditor'!J363="D",'Sundry Creditor'!I363,""))</f>
        <v/>
      </c>
      <c r="G357" s="130" t="str">
        <f>IF('Sundry Creditor'!I363="","",IF('Sundry Creditor'!J363="C",'Sundry Creditor'!I363,""))</f>
        <v/>
      </c>
      <c r="H357" s="62" t="str">
        <f t="shared" si="15"/>
        <v/>
      </c>
      <c r="I357" s="62" t="str">
        <f t="shared" si="16"/>
        <v/>
      </c>
      <c r="J357" s="62"/>
      <c r="K357" s="48" t="str">
        <f>IF('Sundry Creditor'!K363="", "",CONCATENATE('Sundry Creditor'!K363," ",'Sundry Creditor'!O363))</f>
        <v/>
      </c>
    </row>
    <row r="358" spans="1:11" x14ac:dyDescent="0.2">
      <c r="A358" s="63" t="str">
        <f>IF('Sundry Creditor'!G364="","",'Sundry Creditor'!G364)</f>
        <v/>
      </c>
      <c r="B358" s="63" t="str">
        <f>IF('Sundry Creditor'!C364="","",IF('Sundry Creditor'!G364&lt;70000,'Sundry Creditor'!C364,""))</f>
        <v/>
      </c>
      <c r="C358" s="62" t="str">
        <f>IF('Sundry Creditor'!C364="","",IF('Sundry Creditor'!G364&gt;69999,'Sundry Creditor'!C364,""))</f>
        <v/>
      </c>
      <c r="D358" s="62" t="str">
        <f>IF('Sundry Creditor'!D364="","",'Sundry Creditor'!D364)</f>
        <v/>
      </c>
      <c r="E358" s="62" t="str">
        <f>IF('Sundry Creditor'!F364="","",'Sundry Creditor'!F364)</f>
        <v/>
      </c>
      <c r="F358" s="130" t="str">
        <f>IF('Sundry Creditor'!I364="","",IF('Sundry Creditor'!J364="D",'Sundry Creditor'!I364,""))</f>
        <v/>
      </c>
      <c r="G358" s="130" t="str">
        <f>IF('Sundry Creditor'!I364="","",IF('Sundry Creditor'!J364="C",'Sundry Creditor'!I364,""))</f>
        <v/>
      </c>
      <c r="H358" s="62" t="str">
        <f t="shared" si="15"/>
        <v/>
      </c>
      <c r="I358" s="62" t="str">
        <f t="shared" si="16"/>
        <v/>
      </c>
      <c r="J358" s="62"/>
      <c r="K358" s="48" t="str">
        <f>IF('Sundry Creditor'!K364="", "",CONCATENATE('Sundry Creditor'!K364," ",'Sundry Creditor'!O364))</f>
        <v/>
      </c>
    </row>
    <row r="359" spans="1:11" x14ac:dyDescent="0.2">
      <c r="A359" s="63" t="str">
        <f>IF('Sundry Creditor'!G365="","",'Sundry Creditor'!G365)</f>
        <v/>
      </c>
      <c r="B359" s="63" t="str">
        <f>IF('Sundry Creditor'!C365="","",IF('Sundry Creditor'!G365&lt;70000,'Sundry Creditor'!C365,""))</f>
        <v/>
      </c>
      <c r="C359" s="62" t="str">
        <f>IF('Sundry Creditor'!C365="","",IF('Sundry Creditor'!G365&gt;69999,'Sundry Creditor'!C365,""))</f>
        <v/>
      </c>
      <c r="D359" s="62" t="str">
        <f>IF('Sundry Creditor'!D365="","",'Sundry Creditor'!D365)</f>
        <v/>
      </c>
      <c r="E359" s="62" t="str">
        <f>IF('Sundry Creditor'!F365="","",'Sundry Creditor'!F365)</f>
        <v/>
      </c>
      <c r="F359" s="130" t="str">
        <f>IF('Sundry Creditor'!I365="","",IF('Sundry Creditor'!J365="D",'Sundry Creditor'!I365,""))</f>
        <v/>
      </c>
      <c r="G359" s="130" t="str">
        <f>IF('Sundry Creditor'!I365="","",IF('Sundry Creditor'!J365="C",'Sundry Creditor'!I365,""))</f>
        <v/>
      </c>
      <c r="H359" s="62" t="str">
        <f t="shared" si="15"/>
        <v/>
      </c>
      <c r="I359" s="62" t="str">
        <f t="shared" si="16"/>
        <v/>
      </c>
      <c r="J359" s="62"/>
      <c r="K359" s="48" t="str">
        <f>IF('Sundry Creditor'!K365="", "",CONCATENATE('Sundry Creditor'!K365," ",'Sundry Creditor'!O365))</f>
        <v/>
      </c>
    </row>
    <row r="360" spans="1:11" x14ac:dyDescent="0.2">
      <c r="A360" s="63" t="str">
        <f>IF('Sundry Creditor'!G366="","",'Sundry Creditor'!G366)</f>
        <v/>
      </c>
      <c r="B360" s="63" t="str">
        <f>IF('Sundry Creditor'!C366="","",IF('Sundry Creditor'!G366&lt;70000,'Sundry Creditor'!C366,""))</f>
        <v/>
      </c>
      <c r="C360" s="62" t="str">
        <f>IF('Sundry Creditor'!C366="","",IF('Sundry Creditor'!G366&gt;69999,'Sundry Creditor'!C366,""))</f>
        <v/>
      </c>
      <c r="D360" s="62" t="str">
        <f>IF('Sundry Creditor'!D366="","",'Sundry Creditor'!D366)</f>
        <v/>
      </c>
      <c r="E360" s="62" t="str">
        <f>IF('Sundry Creditor'!F366="","",'Sundry Creditor'!F366)</f>
        <v/>
      </c>
      <c r="F360" s="130" t="str">
        <f>IF('Sundry Creditor'!I366="","",IF('Sundry Creditor'!J366="D",'Sundry Creditor'!I366,""))</f>
        <v/>
      </c>
      <c r="G360" s="130" t="str">
        <f>IF('Sundry Creditor'!I366="","",IF('Sundry Creditor'!J366="C",'Sundry Creditor'!I366,""))</f>
        <v/>
      </c>
      <c r="H360" s="62" t="str">
        <f t="shared" si="15"/>
        <v/>
      </c>
      <c r="I360" s="62" t="str">
        <f t="shared" si="16"/>
        <v/>
      </c>
      <c r="J360" s="62"/>
      <c r="K360" s="48" t="str">
        <f>IF('Sundry Creditor'!K366="", "",CONCATENATE('Sundry Creditor'!K366," ",'Sundry Creditor'!O366))</f>
        <v/>
      </c>
    </row>
    <row r="361" spans="1:11" x14ac:dyDescent="0.2">
      <c r="A361" s="63" t="str">
        <f>IF('Sundry Creditor'!G367="","",'Sundry Creditor'!G367)</f>
        <v/>
      </c>
      <c r="B361" s="63" t="str">
        <f>IF('Sundry Creditor'!C367="","",IF('Sundry Creditor'!G367&lt;70000,'Sundry Creditor'!C367,""))</f>
        <v/>
      </c>
      <c r="C361" s="62" t="str">
        <f>IF('Sundry Creditor'!C367="","",IF('Sundry Creditor'!G367&gt;69999,'Sundry Creditor'!C367,""))</f>
        <v/>
      </c>
      <c r="D361" s="62" t="str">
        <f>IF('Sundry Creditor'!D367="","",'Sundry Creditor'!D367)</f>
        <v/>
      </c>
      <c r="E361" s="62" t="str">
        <f>IF('Sundry Creditor'!F367="","",'Sundry Creditor'!F367)</f>
        <v/>
      </c>
      <c r="F361" s="130" t="str">
        <f>IF('Sundry Creditor'!I367="","",IF('Sundry Creditor'!J367="D",'Sundry Creditor'!I367,""))</f>
        <v/>
      </c>
      <c r="G361" s="130" t="str">
        <f>IF('Sundry Creditor'!I367="","",IF('Sundry Creditor'!J367="C",'Sundry Creditor'!I367,""))</f>
        <v/>
      </c>
      <c r="H361" s="62" t="str">
        <f t="shared" si="15"/>
        <v/>
      </c>
      <c r="I361" s="62" t="str">
        <f t="shared" si="16"/>
        <v/>
      </c>
      <c r="J361" s="62"/>
      <c r="K361" s="48" t="str">
        <f>IF('Sundry Creditor'!K367="", "",CONCATENATE('Sundry Creditor'!K367," ",'Sundry Creditor'!O367))</f>
        <v/>
      </c>
    </row>
    <row r="362" spans="1:11" x14ac:dyDescent="0.2">
      <c r="A362" s="63" t="str">
        <f>IF('Sundry Creditor'!G368="","",'Sundry Creditor'!G368)</f>
        <v/>
      </c>
      <c r="B362" s="63" t="str">
        <f>IF('Sundry Creditor'!C368="","",IF('Sundry Creditor'!G368&lt;70000,'Sundry Creditor'!C368,""))</f>
        <v/>
      </c>
      <c r="C362" s="62" t="str">
        <f>IF('Sundry Creditor'!C368="","",IF('Sundry Creditor'!G368&gt;69999,'Sundry Creditor'!C368,""))</f>
        <v/>
      </c>
      <c r="D362" s="62" t="str">
        <f>IF('Sundry Creditor'!D368="","",'Sundry Creditor'!D368)</f>
        <v/>
      </c>
      <c r="E362" s="62" t="str">
        <f>IF('Sundry Creditor'!F368="","",'Sundry Creditor'!F368)</f>
        <v/>
      </c>
      <c r="F362" s="130" t="str">
        <f>IF('Sundry Creditor'!I368="","",IF('Sundry Creditor'!J368="D",'Sundry Creditor'!I368,""))</f>
        <v/>
      </c>
      <c r="G362" s="130" t="str">
        <f>IF('Sundry Creditor'!I368="","",IF('Sundry Creditor'!J368="C",'Sundry Creditor'!I368,""))</f>
        <v/>
      </c>
      <c r="H362" s="62" t="str">
        <f t="shared" si="15"/>
        <v/>
      </c>
      <c r="I362" s="62" t="str">
        <f t="shared" si="16"/>
        <v/>
      </c>
      <c r="J362" s="62"/>
      <c r="K362" s="48" t="str">
        <f>IF('Sundry Creditor'!K368="", "",CONCATENATE('Sundry Creditor'!K368," ",'Sundry Creditor'!O368))</f>
        <v/>
      </c>
    </row>
    <row r="363" spans="1:11" x14ac:dyDescent="0.2">
      <c r="A363" s="63" t="str">
        <f>IF('Sundry Creditor'!G369="","",'Sundry Creditor'!G369)</f>
        <v/>
      </c>
      <c r="B363" s="63" t="str">
        <f>IF('Sundry Creditor'!C369="","",IF('Sundry Creditor'!G369&lt;70000,'Sundry Creditor'!C369,""))</f>
        <v/>
      </c>
      <c r="C363" s="62" t="str">
        <f>IF('Sundry Creditor'!C369="","",IF('Sundry Creditor'!G369&gt;69999,'Sundry Creditor'!C369,""))</f>
        <v/>
      </c>
      <c r="D363" s="62" t="str">
        <f>IF('Sundry Creditor'!D369="","",'Sundry Creditor'!D369)</f>
        <v/>
      </c>
      <c r="E363" s="62" t="str">
        <f>IF('Sundry Creditor'!F369="","",'Sundry Creditor'!F369)</f>
        <v/>
      </c>
      <c r="F363" s="130" t="str">
        <f>IF('Sundry Creditor'!I369="","",IF('Sundry Creditor'!J369="D",'Sundry Creditor'!I369,""))</f>
        <v/>
      </c>
      <c r="G363" s="130" t="str">
        <f>IF('Sundry Creditor'!I369="","",IF('Sundry Creditor'!J369="C",'Sundry Creditor'!I369,""))</f>
        <v/>
      </c>
      <c r="H363" s="62" t="str">
        <f t="shared" si="15"/>
        <v/>
      </c>
      <c r="I363" s="62" t="str">
        <f t="shared" si="16"/>
        <v/>
      </c>
      <c r="J363" s="62"/>
      <c r="K363" s="48" t="str">
        <f>IF('Sundry Creditor'!K369="", "",CONCATENATE('Sundry Creditor'!K369," ",'Sundry Creditor'!O369))</f>
        <v/>
      </c>
    </row>
    <row r="364" spans="1:11" x14ac:dyDescent="0.2">
      <c r="A364" s="63" t="str">
        <f>IF('Sundry Creditor'!G370="","",'Sundry Creditor'!G370)</f>
        <v/>
      </c>
      <c r="B364" s="63" t="str">
        <f>IF('Sundry Creditor'!C370="","",IF('Sundry Creditor'!G370&lt;70000,'Sundry Creditor'!C370,""))</f>
        <v/>
      </c>
      <c r="C364" s="62" t="str">
        <f>IF('Sundry Creditor'!C370="","",IF('Sundry Creditor'!G370&gt;69999,'Sundry Creditor'!C370,""))</f>
        <v/>
      </c>
      <c r="D364" s="62" t="str">
        <f>IF('Sundry Creditor'!D370="","",'Sundry Creditor'!D370)</f>
        <v/>
      </c>
      <c r="E364" s="62" t="str">
        <f>IF('Sundry Creditor'!F370="","",'Sundry Creditor'!F370)</f>
        <v/>
      </c>
      <c r="F364" s="130" t="str">
        <f>IF('Sundry Creditor'!I370="","",IF('Sundry Creditor'!J370="D",'Sundry Creditor'!I370,""))</f>
        <v/>
      </c>
      <c r="G364" s="130" t="str">
        <f>IF('Sundry Creditor'!I370="","",IF('Sundry Creditor'!J370="C",'Sundry Creditor'!I370,""))</f>
        <v/>
      </c>
      <c r="H364" s="62" t="str">
        <f t="shared" si="15"/>
        <v/>
      </c>
      <c r="I364" s="62" t="str">
        <f t="shared" si="16"/>
        <v/>
      </c>
      <c r="J364" s="62"/>
      <c r="K364" s="48" t="str">
        <f>IF('Sundry Creditor'!K370="", "",CONCATENATE('Sundry Creditor'!K370," ",'Sundry Creditor'!O370))</f>
        <v/>
      </c>
    </row>
    <row r="365" spans="1:11" x14ac:dyDescent="0.2">
      <c r="A365" s="63" t="str">
        <f>IF('Sundry Creditor'!G371="","",'Sundry Creditor'!G371)</f>
        <v/>
      </c>
      <c r="B365" s="63" t="str">
        <f>IF('Sundry Creditor'!C371="","",IF('Sundry Creditor'!G371&lt;70000,'Sundry Creditor'!C371,""))</f>
        <v/>
      </c>
      <c r="C365" s="62" t="str">
        <f>IF('Sundry Creditor'!C371="","",IF('Sundry Creditor'!G371&gt;69999,'Sundry Creditor'!C371,""))</f>
        <v/>
      </c>
      <c r="D365" s="62" t="str">
        <f>IF('Sundry Creditor'!D371="","",'Sundry Creditor'!D371)</f>
        <v/>
      </c>
      <c r="E365" s="62" t="str">
        <f>IF('Sundry Creditor'!F371="","",'Sundry Creditor'!F371)</f>
        <v/>
      </c>
      <c r="F365" s="130" t="str">
        <f>IF('Sundry Creditor'!I371="","",IF('Sundry Creditor'!J371="D",'Sundry Creditor'!I371,""))</f>
        <v/>
      </c>
      <c r="G365" s="130" t="str">
        <f>IF('Sundry Creditor'!I371="","",IF('Sundry Creditor'!J371="C",'Sundry Creditor'!I371,""))</f>
        <v/>
      </c>
      <c r="H365" s="62" t="str">
        <f t="shared" si="15"/>
        <v/>
      </c>
      <c r="I365" s="62" t="str">
        <f t="shared" si="16"/>
        <v/>
      </c>
      <c r="J365" s="62"/>
      <c r="K365" s="48" t="str">
        <f>IF('Sundry Creditor'!K371="", "",CONCATENATE('Sundry Creditor'!K371," ",'Sundry Creditor'!O371))</f>
        <v/>
      </c>
    </row>
    <row r="366" spans="1:11" x14ac:dyDescent="0.2">
      <c r="A366" s="63" t="str">
        <f>IF('Sundry Creditor'!G372="","",'Sundry Creditor'!G372)</f>
        <v/>
      </c>
      <c r="B366" s="63" t="str">
        <f>IF('Sundry Creditor'!C372="","",IF('Sundry Creditor'!G372&lt;70000,'Sundry Creditor'!C372,""))</f>
        <v/>
      </c>
      <c r="C366" s="62" t="str">
        <f>IF('Sundry Creditor'!C372="","",IF('Sundry Creditor'!G372&gt;69999,'Sundry Creditor'!C372,""))</f>
        <v/>
      </c>
      <c r="D366" s="62" t="str">
        <f>IF('Sundry Creditor'!D372="","",'Sundry Creditor'!D372)</f>
        <v/>
      </c>
      <c r="E366" s="62" t="str">
        <f>IF('Sundry Creditor'!F372="","",'Sundry Creditor'!F372)</f>
        <v/>
      </c>
      <c r="F366" s="130" t="str">
        <f>IF('Sundry Creditor'!I372="","",IF('Sundry Creditor'!J372="D",'Sundry Creditor'!I372,""))</f>
        <v/>
      </c>
      <c r="G366" s="130" t="str">
        <f>IF('Sundry Creditor'!I372="","",IF('Sundry Creditor'!J372="C",'Sundry Creditor'!I372,""))</f>
        <v/>
      </c>
      <c r="H366" s="62" t="str">
        <f t="shared" si="15"/>
        <v/>
      </c>
      <c r="I366" s="62" t="str">
        <f t="shared" si="16"/>
        <v/>
      </c>
      <c r="J366" s="62"/>
      <c r="K366" s="48" t="str">
        <f>IF('Sundry Creditor'!K372="", "",CONCATENATE('Sundry Creditor'!K372," ",'Sundry Creditor'!O372))</f>
        <v/>
      </c>
    </row>
    <row r="367" spans="1:11" x14ac:dyDescent="0.2">
      <c r="A367" s="63" t="str">
        <f>IF('Sundry Creditor'!G373="","",'Sundry Creditor'!G373)</f>
        <v/>
      </c>
      <c r="B367" s="63" t="str">
        <f>IF('Sundry Creditor'!C373="","",IF('Sundry Creditor'!G373&lt;70000,'Sundry Creditor'!C373,""))</f>
        <v/>
      </c>
      <c r="C367" s="62" t="str">
        <f>IF('Sundry Creditor'!C373="","",IF('Sundry Creditor'!G373&gt;69999,'Sundry Creditor'!C373,""))</f>
        <v/>
      </c>
      <c r="D367" s="62" t="str">
        <f>IF('Sundry Creditor'!D373="","",'Sundry Creditor'!D373)</f>
        <v/>
      </c>
      <c r="E367" s="62" t="str">
        <f>IF('Sundry Creditor'!F373="","",'Sundry Creditor'!F373)</f>
        <v/>
      </c>
      <c r="F367" s="130" t="str">
        <f>IF('Sundry Creditor'!I373="","",IF('Sundry Creditor'!J373="D",'Sundry Creditor'!I373,""))</f>
        <v/>
      </c>
      <c r="G367" s="130" t="str">
        <f>IF('Sundry Creditor'!I373="","",IF('Sundry Creditor'!J373="C",'Sundry Creditor'!I373,""))</f>
        <v/>
      </c>
      <c r="H367" s="62" t="str">
        <f t="shared" si="15"/>
        <v/>
      </c>
      <c r="I367" s="62" t="str">
        <f t="shared" si="16"/>
        <v/>
      </c>
      <c r="J367" s="62"/>
      <c r="K367" s="48" t="str">
        <f>IF('Sundry Creditor'!K373="", "",CONCATENATE('Sundry Creditor'!K373," ",'Sundry Creditor'!O373))</f>
        <v/>
      </c>
    </row>
    <row r="368" spans="1:11" x14ac:dyDescent="0.2">
      <c r="A368" s="63" t="str">
        <f>IF('Sundry Creditor'!G374="","",'Sundry Creditor'!G374)</f>
        <v/>
      </c>
      <c r="B368" s="63" t="str">
        <f>IF('Sundry Creditor'!C374="","",IF('Sundry Creditor'!G374&lt;70000,'Sundry Creditor'!C374,""))</f>
        <v/>
      </c>
      <c r="C368" s="62" t="str">
        <f>IF('Sundry Creditor'!C374="","",IF('Sundry Creditor'!G374&gt;69999,'Sundry Creditor'!C374,""))</f>
        <v/>
      </c>
      <c r="D368" s="62" t="str">
        <f>IF('Sundry Creditor'!D374="","",'Sundry Creditor'!D374)</f>
        <v/>
      </c>
      <c r="E368" s="62" t="str">
        <f>IF('Sundry Creditor'!F374="","",'Sundry Creditor'!F374)</f>
        <v/>
      </c>
      <c r="F368" s="130" t="str">
        <f>IF('Sundry Creditor'!I374="","",IF('Sundry Creditor'!J374="D",'Sundry Creditor'!I374,""))</f>
        <v/>
      </c>
      <c r="G368" s="130" t="str">
        <f>IF('Sundry Creditor'!I374="","",IF('Sundry Creditor'!J374="C",'Sundry Creditor'!I374,""))</f>
        <v/>
      </c>
      <c r="H368" s="62" t="str">
        <f t="shared" si="15"/>
        <v/>
      </c>
      <c r="I368" s="62" t="str">
        <f t="shared" si="16"/>
        <v/>
      </c>
      <c r="J368" s="62"/>
      <c r="K368" s="48" t="str">
        <f>IF('Sundry Creditor'!K374="", "",CONCATENATE('Sundry Creditor'!K374," ",'Sundry Creditor'!O374))</f>
        <v/>
      </c>
    </row>
    <row r="369" spans="1:11" x14ac:dyDescent="0.2">
      <c r="A369" s="63" t="str">
        <f>IF('Sundry Creditor'!G375="","",'Sundry Creditor'!G375)</f>
        <v/>
      </c>
      <c r="B369" s="63" t="str">
        <f>IF('Sundry Creditor'!C375="","",IF('Sundry Creditor'!G375&lt;70000,'Sundry Creditor'!C375,""))</f>
        <v/>
      </c>
      <c r="C369" s="62" t="str">
        <f>IF('Sundry Creditor'!C375="","",IF('Sundry Creditor'!G375&gt;69999,'Sundry Creditor'!C375,""))</f>
        <v/>
      </c>
      <c r="D369" s="62" t="str">
        <f>IF('Sundry Creditor'!D375="","",'Sundry Creditor'!D375)</f>
        <v/>
      </c>
      <c r="E369" s="62" t="str">
        <f>IF('Sundry Creditor'!F375="","",'Sundry Creditor'!F375)</f>
        <v/>
      </c>
      <c r="F369" s="130" t="str">
        <f>IF('Sundry Creditor'!I375="","",IF('Sundry Creditor'!J375="D",'Sundry Creditor'!I375,""))</f>
        <v/>
      </c>
      <c r="G369" s="130" t="str">
        <f>IF('Sundry Creditor'!I375="","",IF('Sundry Creditor'!J375="C",'Sundry Creditor'!I375,""))</f>
        <v/>
      </c>
      <c r="H369" s="62" t="str">
        <f t="shared" si="15"/>
        <v/>
      </c>
      <c r="I369" s="62" t="str">
        <f t="shared" si="16"/>
        <v/>
      </c>
      <c r="J369" s="62"/>
      <c r="K369" s="48" t="str">
        <f>IF('Sundry Creditor'!K375="", "",CONCATENATE('Sundry Creditor'!K375," ",'Sundry Creditor'!O375))</f>
        <v/>
      </c>
    </row>
    <row r="370" spans="1:11" x14ac:dyDescent="0.2">
      <c r="A370" s="63" t="str">
        <f>IF('Sundry Creditor'!G376="","",'Sundry Creditor'!G376)</f>
        <v/>
      </c>
      <c r="B370" s="63" t="str">
        <f>IF('Sundry Creditor'!C376="","",IF('Sundry Creditor'!G376&lt;70000,'Sundry Creditor'!C376,""))</f>
        <v/>
      </c>
      <c r="C370" s="62" t="str">
        <f>IF('Sundry Creditor'!C376="","",IF('Sundry Creditor'!G376&gt;69999,'Sundry Creditor'!C376,""))</f>
        <v/>
      </c>
      <c r="D370" s="62" t="str">
        <f>IF('Sundry Creditor'!D376="","",'Sundry Creditor'!D376)</f>
        <v/>
      </c>
      <c r="E370" s="62" t="str">
        <f>IF('Sundry Creditor'!F376="","",'Sundry Creditor'!F376)</f>
        <v/>
      </c>
      <c r="F370" s="130" t="str">
        <f>IF('Sundry Creditor'!I376="","",IF('Sundry Creditor'!J376="D",'Sundry Creditor'!I376,""))</f>
        <v/>
      </c>
      <c r="G370" s="130" t="str">
        <f>IF('Sundry Creditor'!I376="","",IF('Sundry Creditor'!J376="C",'Sundry Creditor'!I376,""))</f>
        <v/>
      </c>
      <c r="H370" s="62" t="str">
        <f t="shared" si="15"/>
        <v/>
      </c>
      <c r="I370" s="62" t="str">
        <f t="shared" si="16"/>
        <v/>
      </c>
      <c r="J370" s="62"/>
      <c r="K370" s="48" t="str">
        <f>IF('Sundry Creditor'!K376="", "",CONCATENATE('Sundry Creditor'!K376," ",'Sundry Creditor'!O376))</f>
        <v/>
      </c>
    </row>
    <row r="371" spans="1:11" x14ac:dyDescent="0.2">
      <c r="A371" s="63" t="str">
        <f>IF('Sundry Creditor'!G377="","",'Sundry Creditor'!G377)</f>
        <v/>
      </c>
      <c r="B371" s="63" t="str">
        <f>IF('Sundry Creditor'!C377="","",IF('Sundry Creditor'!G377&lt;70000,'Sundry Creditor'!C377,""))</f>
        <v/>
      </c>
      <c r="C371" s="62" t="str">
        <f>IF('Sundry Creditor'!C377="","",IF('Sundry Creditor'!G377&gt;69999,'Sundry Creditor'!C377,""))</f>
        <v/>
      </c>
      <c r="D371" s="62" t="str">
        <f>IF('Sundry Creditor'!D377="","",'Sundry Creditor'!D377)</f>
        <v/>
      </c>
      <c r="E371" s="62" t="str">
        <f>IF('Sundry Creditor'!F377="","",'Sundry Creditor'!F377)</f>
        <v/>
      </c>
      <c r="F371" s="130" t="str">
        <f>IF('Sundry Creditor'!I377="","",IF('Sundry Creditor'!J377="D",'Sundry Creditor'!I377,""))</f>
        <v/>
      </c>
      <c r="G371" s="130" t="str">
        <f>IF('Sundry Creditor'!I377="","",IF('Sundry Creditor'!J377="C",'Sundry Creditor'!I377,""))</f>
        <v/>
      </c>
      <c r="H371" s="62" t="str">
        <f t="shared" si="15"/>
        <v/>
      </c>
      <c r="I371" s="62" t="str">
        <f t="shared" si="16"/>
        <v/>
      </c>
      <c r="J371" s="62"/>
      <c r="K371" s="48" t="str">
        <f>IF('Sundry Creditor'!K377="", "",CONCATENATE('Sundry Creditor'!K377," ",'Sundry Creditor'!O377))</f>
        <v/>
      </c>
    </row>
    <row r="372" spans="1:11" x14ac:dyDescent="0.2">
      <c r="A372" s="63" t="str">
        <f>IF('Sundry Creditor'!G378="","",'Sundry Creditor'!G378)</f>
        <v/>
      </c>
      <c r="B372" s="63" t="str">
        <f>IF('Sundry Creditor'!C378="","",IF('Sundry Creditor'!G378&lt;70000,'Sundry Creditor'!C378,""))</f>
        <v/>
      </c>
      <c r="C372" s="62" t="str">
        <f>IF('Sundry Creditor'!C378="","",IF('Sundry Creditor'!G378&gt;69999,'Sundry Creditor'!C378,""))</f>
        <v/>
      </c>
      <c r="D372" s="62" t="str">
        <f>IF('Sundry Creditor'!D378="","",'Sundry Creditor'!D378)</f>
        <v/>
      </c>
      <c r="E372" s="62" t="str">
        <f>IF('Sundry Creditor'!F378="","",'Sundry Creditor'!F378)</f>
        <v/>
      </c>
      <c r="F372" s="130" t="str">
        <f>IF('Sundry Creditor'!I378="","",IF('Sundry Creditor'!J378="D",'Sundry Creditor'!I378,""))</f>
        <v/>
      </c>
      <c r="G372" s="130" t="str">
        <f>IF('Sundry Creditor'!I378="","",IF('Sundry Creditor'!J378="C",'Sundry Creditor'!I378,""))</f>
        <v/>
      </c>
      <c r="H372" s="62" t="str">
        <f t="shared" si="15"/>
        <v/>
      </c>
      <c r="I372" s="62" t="str">
        <f t="shared" si="16"/>
        <v/>
      </c>
      <c r="J372" s="62"/>
      <c r="K372" s="48" t="str">
        <f>IF('Sundry Creditor'!K378="", "",CONCATENATE('Sundry Creditor'!K378," ",'Sundry Creditor'!O378))</f>
        <v/>
      </c>
    </row>
    <row r="373" spans="1:11" x14ac:dyDescent="0.2">
      <c r="A373" s="63" t="str">
        <f>IF('Sundry Creditor'!G379="","",'Sundry Creditor'!G379)</f>
        <v/>
      </c>
      <c r="B373" s="63" t="str">
        <f>IF('Sundry Creditor'!C379="","",IF('Sundry Creditor'!G379&lt;70000,'Sundry Creditor'!C379,""))</f>
        <v/>
      </c>
      <c r="C373" s="62" t="str">
        <f>IF('Sundry Creditor'!C379="","",IF('Sundry Creditor'!G379&gt;69999,'Sundry Creditor'!C379,""))</f>
        <v/>
      </c>
      <c r="D373" s="62" t="str">
        <f>IF('Sundry Creditor'!D379="","",'Sundry Creditor'!D379)</f>
        <v/>
      </c>
      <c r="E373" s="62" t="str">
        <f>IF('Sundry Creditor'!F379="","",'Sundry Creditor'!F379)</f>
        <v/>
      </c>
      <c r="F373" s="130" t="str">
        <f>IF('Sundry Creditor'!I379="","",IF('Sundry Creditor'!J379="D",'Sundry Creditor'!I379,""))</f>
        <v/>
      </c>
      <c r="G373" s="130" t="str">
        <f>IF('Sundry Creditor'!I379="","",IF('Sundry Creditor'!J379="C",'Sundry Creditor'!I379,""))</f>
        <v/>
      </c>
      <c r="H373" s="62" t="str">
        <f t="shared" si="15"/>
        <v/>
      </c>
      <c r="I373" s="62" t="str">
        <f t="shared" si="16"/>
        <v/>
      </c>
      <c r="J373" s="62"/>
      <c r="K373" s="48" t="str">
        <f>IF('Sundry Creditor'!K379="", "",CONCATENATE('Sundry Creditor'!K379," ",'Sundry Creditor'!O379))</f>
        <v/>
      </c>
    </row>
    <row r="374" spans="1:11" x14ac:dyDescent="0.2">
      <c r="A374" s="63" t="str">
        <f>IF('Sundry Creditor'!G380="","",'Sundry Creditor'!G380)</f>
        <v/>
      </c>
      <c r="B374" s="63" t="str">
        <f>IF('Sundry Creditor'!C380="","",IF('Sundry Creditor'!G380&lt;70000,'Sundry Creditor'!C380,""))</f>
        <v/>
      </c>
      <c r="C374" s="62" t="str">
        <f>IF('Sundry Creditor'!C380="","",IF('Sundry Creditor'!G380&gt;69999,'Sundry Creditor'!C380,""))</f>
        <v/>
      </c>
      <c r="D374" s="62" t="str">
        <f>IF('Sundry Creditor'!D380="","",'Sundry Creditor'!D380)</f>
        <v/>
      </c>
      <c r="E374" s="62" t="str">
        <f>IF('Sundry Creditor'!F380="","",'Sundry Creditor'!F380)</f>
        <v/>
      </c>
      <c r="F374" s="130" t="str">
        <f>IF('Sundry Creditor'!I380="","",IF('Sundry Creditor'!J380="D",'Sundry Creditor'!I380,""))</f>
        <v/>
      </c>
      <c r="G374" s="130" t="str">
        <f>IF('Sundry Creditor'!I380="","",IF('Sundry Creditor'!J380="C",'Sundry Creditor'!I380,""))</f>
        <v/>
      </c>
      <c r="H374" s="62" t="str">
        <f t="shared" si="15"/>
        <v/>
      </c>
      <c r="I374" s="62" t="str">
        <f t="shared" si="16"/>
        <v/>
      </c>
      <c r="J374" s="62"/>
      <c r="K374" s="48" t="str">
        <f>IF('Sundry Creditor'!K380="", "",CONCATENATE('Sundry Creditor'!K380," ",'Sundry Creditor'!O380))</f>
        <v/>
      </c>
    </row>
    <row r="375" spans="1:11" x14ac:dyDescent="0.2">
      <c r="A375" s="63" t="str">
        <f>IF('Sundry Creditor'!G381="","",'Sundry Creditor'!G381)</f>
        <v/>
      </c>
      <c r="B375" s="63" t="str">
        <f>IF('Sundry Creditor'!C381="","",IF('Sundry Creditor'!G381&lt;70000,'Sundry Creditor'!C381,""))</f>
        <v/>
      </c>
      <c r="C375" s="62" t="str">
        <f>IF('Sundry Creditor'!C381="","",IF('Sundry Creditor'!G381&gt;69999,'Sundry Creditor'!C381,""))</f>
        <v/>
      </c>
      <c r="D375" s="62" t="str">
        <f>IF('Sundry Creditor'!D381="","",'Sundry Creditor'!D381)</f>
        <v/>
      </c>
      <c r="E375" s="62" t="str">
        <f>IF('Sundry Creditor'!F381="","",'Sundry Creditor'!F381)</f>
        <v/>
      </c>
      <c r="F375" s="130" t="str">
        <f>IF('Sundry Creditor'!I381="","",IF('Sundry Creditor'!J381="D",'Sundry Creditor'!I381,""))</f>
        <v/>
      </c>
      <c r="G375" s="130" t="str">
        <f>IF('Sundry Creditor'!I381="","",IF('Sundry Creditor'!J381="C",'Sundry Creditor'!I381,""))</f>
        <v/>
      </c>
      <c r="H375" s="62" t="str">
        <f t="shared" si="15"/>
        <v/>
      </c>
      <c r="I375" s="62" t="str">
        <f t="shared" si="16"/>
        <v/>
      </c>
      <c r="J375" s="62"/>
      <c r="K375" s="48" t="str">
        <f>IF('Sundry Creditor'!K381="", "",CONCATENATE('Sundry Creditor'!K381," ",'Sundry Creditor'!O381))</f>
        <v/>
      </c>
    </row>
    <row r="376" spans="1:11" x14ac:dyDescent="0.2">
      <c r="A376" s="63" t="str">
        <f>IF('Sundry Creditor'!G382="","",'Sundry Creditor'!G382)</f>
        <v/>
      </c>
      <c r="B376" s="63" t="str">
        <f>IF('Sundry Creditor'!C382="","",IF('Sundry Creditor'!G382&lt;70000,'Sundry Creditor'!C382,""))</f>
        <v/>
      </c>
      <c r="C376" s="62" t="str">
        <f>IF('Sundry Creditor'!C382="","",IF('Sundry Creditor'!G382&gt;69999,'Sundry Creditor'!C382,""))</f>
        <v/>
      </c>
      <c r="D376" s="62" t="str">
        <f>IF('Sundry Creditor'!D382="","",'Sundry Creditor'!D382)</f>
        <v/>
      </c>
      <c r="E376" s="62" t="str">
        <f>IF('Sundry Creditor'!F382="","",'Sundry Creditor'!F382)</f>
        <v/>
      </c>
      <c r="F376" s="130" t="str">
        <f>IF('Sundry Creditor'!I382="","",IF('Sundry Creditor'!J382="D",'Sundry Creditor'!I382,""))</f>
        <v/>
      </c>
      <c r="G376" s="130" t="str">
        <f>IF('Sundry Creditor'!I382="","",IF('Sundry Creditor'!J382="C",'Sundry Creditor'!I382,""))</f>
        <v/>
      </c>
      <c r="H376" s="62" t="str">
        <f t="shared" si="15"/>
        <v/>
      </c>
      <c r="I376" s="62" t="str">
        <f t="shared" si="16"/>
        <v/>
      </c>
      <c r="J376" s="62"/>
      <c r="K376" s="48" t="str">
        <f>IF('Sundry Creditor'!K382="", "",CONCATENATE('Sundry Creditor'!K382," ",'Sundry Creditor'!O382))</f>
        <v/>
      </c>
    </row>
    <row r="377" spans="1:11" x14ac:dyDescent="0.2">
      <c r="A377" s="63" t="str">
        <f>IF('Sundry Creditor'!G383="","",'Sundry Creditor'!G383)</f>
        <v/>
      </c>
      <c r="B377" s="63" t="str">
        <f>IF('Sundry Creditor'!C383="","",IF('Sundry Creditor'!G383&lt;70000,'Sundry Creditor'!C383,""))</f>
        <v/>
      </c>
      <c r="C377" s="62" t="str">
        <f>IF('Sundry Creditor'!C383="","",IF('Sundry Creditor'!G383&gt;69999,'Sundry Creditor'!C383,""))</f>
        <v/>
      </c>
      <c r="D377" s="62" t="str">
        <f>IF('Sundry Creditor'!D383="","",'Sundry Creditor'!D383)</f>
        <v/>
      </c>
      <c r="E377" s="62" t="str">
        <f>IF('Sundry Creditor'!F383="","",'Sundry Creditor'!F383)</f>
        <v/>
      </c>
      <c r="F377" s="130" t="str">
        <f>IF('Sundry Creditor'!I383="","",IF('Sundry Creditor'!J383="D",'Sundry Creditor'!I383,""))</f>
        <v/>
      </c>
      <c r="G377" s="130" t="str">
        <f>IF('Sundry Creditor'!I383="","",IF('Sundry Creditor'!J383="C",'Sundry Creditor'!I383,""))</f>
        <v/>
      </c>
      <c r="H377" s="62" t="str">
        <f t="shared" si="15"/>
        <v/>
      </c>
      <c r="I377" s="62" t="str">
        <f t="shared" si="16"/>
        <v/>
      </c>
      <c r="J377" s="62"/>
      <c r="K377" s="48" t="str">
        <f>IF('Sundry Creditor'!K383="", "",CONCATENATE('Sundry Creditor'!K383," ",'Sundry Creditor'!O383))</f>
        <v/>
      </c>
    </row>
    <row r="378" spans="1:11" x14ac:dyDescent="0.2">
      <c r="A378" s="63" t="str">
        <f>IF('Sundry Creditor'!G384="","",'Sundry Creditor'!G384)</f>
        <v/>
      </c>
      <c r="B378" s="63" t="str">
        <f>IF('Sundry Creditor'!C384="","",IF('Sundry Creditor'!G384&lt;70000,'Sundry Creditor'!C384,""))</f>
        <v/>
      </c>
      <c r="C378" s="62" t="str">
        <f>IF('Sundry Creditor'!C384="","",IF('Sundry Creditor'!G384&gt;69999,'Sundry Creditor'!C384,""))</f>
        <v/>
      </c>
      <c r="D378" s="62" t="str">
        <f>IF('Sundry Creditor'!D384="","",'Sundry Creditor'!D384)</f>
        <v/>
      </c>
      <c r="E378" s="62" t="str">
        <f>IF('Sundry Creditor'!F384="","",'Sundry Creditor'!F384)</f>
        <v/>
      </c>
      <c r="F378" s="130" t="str">
        <f>IF('Sundry Creditor'!I384="","",IF('Sundry Creditor'!J384="D",'Sundry Creditor'!I384,""))</f>
        <v/>
      </c>
      <c r="G378" s="130" t="str">
        <f>IF('Sundry Creditor'!I384="","",IF('Sundry Creditor'!J384="C",'Sundry Creditor'!I384,""))</f>
        <v/>
      </c>
      <c r="H378" s="62" t="str">
        <f t="shared" si="15"/>
        <v/>
      </c>
      <c r="I378" s="62" t="str">
        <f t="shared" si="16"/>
        <v/>
      </c>
      <c r="J378" s="62"/>
      <c r="K378" s="48" t="str">
        <f>IF('Sundry Creditor'!K384="", "",CONCATENATE('Sundry Creditor'!K384," ",'Sundry Creditor'!O384))</f>
        <v/>
      </c>
    </row>
    <row r="379" spans="1:11" x14ac:dyDescent="0.2">
      <c r="A379" s="63" t="str">
        <f>IF('Sundry Creditor'!G385="","",'Sundry Creditor'!G385)</f>
        <v/>
      </c>
      <c r="B379" s="63" t="str">
        <f>IF('Sundry Creditor'!C385="","",IF('Sundry Creditor'!G385&lt;70000,'Sundry Creditor'!C385,""))</f>
        <v/>
      </c>
      <c r="C379" s="62" t="str">
        <f>IF('Sundry Creditor'!C385="","",IF('Sundry Creditor'!G385&gt;69999,'Sundry Creditor'!C385,""))</f>
        <v/>
      </c>
      <c r="D379" s="62" t="str">
        <f>IF('Sundry Creditor'!D385="","",'Sundry Creditor'!D385)</f>
        <v/>
      </c>
      <c r="E379" s="62" t="str">
        <f>IF('Sundry Creditor'!F385="","",'Sundry Creditor'!F385)</f>
        <v/>
      </c>
      <c r="F379" s="130" t="str">
        <f>IF('Sundry Creditor'!I385="","",IF('Sundry Creditor'!J385="D",'Sundry Creditor'!I385,""))</f>
        <v/>
      </c>
      <c r="G379" s="130" t="str">
        <f>IF('Sundry Creditor'!I385="","",IF('Sundry Creditor'!J385="C",'Sundry Creditor'!I385,""))</f>
        <v/>
      </c>
      <c r="H379" s="62" t="str">
        <f t="shared" si="15"/>
        <v/>
      </c>
      <c r="I379" s="62" t="str">
        <f t="shared" si="16"/>
        <v/>
      </c>
      <c r="J379" s="62"/>
      <c r="K379" s="48" t="str">
        <f>IF('Sundry Creditor'!K385="", "",CONCATENATE('Sundry Creditor'!K385," ",'Sundry Creditor'!O385))</f>
        <v/>
      </c>
    </row>
    <row r="380" spans="1:11" x14ac:dyDescent="0.2">
      <c r="A380" s="63" t="str">
        <f>IF('Sundry Creditor'!G386="","",'Sundry Creditor'!G386)</f>
        <v/>
      </c>
      <c r="B380" s="63" t="str">
        <f>IF('Sundry Creditor'!C386="","",IF('Sundry Creditor'!G386&lt;70000,'Sundry Creditor'!C386,""))</f>
        <v/>
      </c>
      <c r="C380" s="62" t="str">
        <f>IF('Sundry Creditor'!C386="","",IF('Sundry Creditor'!G386&gt;69999,'Sundry Creditor'!C386,""))</f>
        <v/>
      </c>
      <c r="D380" s="62" t="str">
        <f>IF('Sundry Creditor'!D386="","",'Sundry Creditor'!D386)</f>
        <v/>
      </c>
      <c r="E380" s="62" t="str">
        <f>IF('Sundry Creditor'!F386="","",'Sundry Creditor'!F386)</f>
        <v/>
      </c>
      <c r="F380" s="130" t="str">
        <f>IF('Sundry Creditor'!I386="","",IF('Sundry Creditor'!J386="D",'Sundry Creditor'!I386,""))</f>
        <v/>
      </c>
      <c r="G380" s="130" t="str">
        <f>IF('Sundry Creditor'!I386="","",IF('Sundry Creditor'!J386="C",'Sundry Creditor'!I386,""))</f>
        <v/>
      </c>
      <c r="H380" s="62" t="str">
        <f t="shared" si="15"/>
        <v/>
      </c>
      <c r="I380" s="62" t="str">
        <f t="shared" si="16"/>
        <v/>
      </c>
      <c r="J380" s="62"/>
      <c r="K380" s="48" t="str">
        <f>IF('Sundry Creditor'!K386="", "",CONCATENATE('Sundry Creditor'!K386," ",'Sundry Creditor'!O386))</f>
        <v/>
      </c>
    </row>
    <row r="381" spans="1:11" x14ac:dyDescent="0.2">
      <c r="A381" s="63" t="str">
        <f>IF('Sundry Creditor'!G387="","",'Sundry Creditor'!G387)</f>
        <v/>
      </c>
      <c r="B381" s="63" t="str">
        <f>IF('Sundry Creditor'!C387="","",IF('Sundry Creditor'!G387&lt;70000,'Sundry Creditor'!C387,""))</f>
        <v/>
      </c>
      <c r="C381" s="62" t="str">
        <f>IF('Sundry Creditor'!C387="","",IF('Sundry Creditor'!G387&gt;69999,'Sundry Creditor'!C387,""))</f>
        <v/>
      </c>
      <c r="D381" s="62" t="str">
        <f>IF('Sundry Creditor'!D387="","",'Sundry Creditor'!D387)</f>
        <v/>
      </c>
      <c r="E381" s="62" t="str">
        <f>IF('Sundry Creditor'!F387="","",'Sundry Creditor'!F387)</f>
        <v/>
      </c>
      <c r="F381" s="130" t="str">
        <f>IF('Sundry Creditor'!I387="","",IF('Sundry Creditor'!J387="D",'Sundry Creditor'!I387,""))</f>
        <v/>
      </c>
      <c r="G381" s="130" t="str">
        <f>IF('Sundry Creditor'!I387="","",IF('Sundry Creditor'!J387="C",'Sundry Creditor'!I387,""))</f>
        <v/>
      </c>
      <c r="H381" s="62" t="str">
        <f t="shared" si="15"/>
        <v/>
      </c>
      <c r="I381" s="62" t="str">
        <f t="shared" si="16"/>
        <v/>
      </c>
      <c r="J381" s="62"/>
      <c r="K381" s="48" t="str">
        <f>IF('Sundry Creditor'!K387="", "",CONCATENATE('Sundry Creditor'!K387," ",'Sundry Creditor'!O387))</f>
        <v/>
      </c>
    </row>
    <row r="382" spans="1:11" x14ac:dyDescent="0.2">
      <c r="A382" s="63" t="str">
        <f>IF('Sundry Creditor'!G388="","",'Sundry Creditor'!G388)</f>
        <v/>
      </c>
      <c r="B382" s="63" t="str">
        <f>IF('Sundry Creditor'!C388="","",IF('Sundry Creditor'!G388&lt;70000,'Sundry Creditor'!C388,""))</f>
        <v/>
      </c>
      <c r="C382" s="62" t="str">
        <f>IF('Sundry Creditor'!C388="","",IF('Sundry Creditor'!G388&gt;69999,'Sundry Creditor'!C388,""))</f>
        <v/>
      </c>
      <c r="D382" s="62" t="str">
        <f>IF('Sundry Creditor'!D388="","",'Sundry Creditor'!D388)</f>
        <v/>
      </c>
      <c r="E382" s="62" t="str">
        <f>IF('Sundry Creditor'!F388="","",'Sundry Creditor'!F388)</f>
        <v/>
      </c>
      <c r="F382" s="130" t="str">
        <f>IF('Sundry Creditor'!I388="","",IF('Sundry Creditor'!J388="D",'Sundry Creditor'!I388,""))</f>
        <v/>
      </c>
      <c r="G382" s="130" t="str">
        <f>IF('Sundry Creditor'!I388="","",IF('Sundry Creditor'!J388="C",'Sundry Creditor'!I388,""))</f>
        <v/>
      </c>
      <c r="H382" s="62" t="str">
        <f t="shared" si="15"/>
        <v/>
      </c>
      <c r="I382" s="62" t="str">
        <f t="shared" si="16"/>
        <v/>
      </c>
      <c r="J382" s="62"/>
      <c r="K382" s="48" t="str">
        <f>IF('Sundry Creditor'!K388="", "",CONCATENATE('Sundry Creditor'!K388," ",'Sundry Creditor'!O388))</f>
        <v/>
      </c>
    </row>
    <row r="383" spans="1:11" x14ac:dyDescent="0.2">
      <c r="A383" s="63" t="str">
        <f>IF('Sundry Creditor'!G389="","",'Sundry Creditor'!G389)</f>
        <v/>
      </c>
      <c r="B383" s="63" t="str">
        <f>IF('Sundry Creditor'!C389="","",IF('Sundry Creditor'!G389&lt;70000,'Sundry Creditor'!C389,""))</f>
        <v/>
      </c>
      <c r="C383" s="62" t="str">
        <f>IF('Sundry Creditor'!C389="","",IF('Sundry Creditor'!G389&gt;69999,'Sundry Creditor'!C389,""))</f>
        <v/>
      </c>
      <c r="D383" s="62" t="str">
        <f>IF('Sundry Creditor'!D389="","",'Sundry Creditor'!D389)</f>
        <v/>
      </c>
      <c r="E383" s="62" t="str">
        <f>IF('Sundry Creditor'!F389="","",'Sundry Creditor'!F389)</f>
        <v/>
      </c>
      <c r="F383" s="130" t="str">
        <f>IF('Sundry Creditor'!I389="","",IF('Sundry Creditor'!J389="D",'Sundry Creditor'!I389,""))</f>
        <v/>
      </c>
      <c r="G383" s="130" t="str">
        <f>IF('Sundry Creditor'!I389="","",IF('Sundry Creditor'!J389="C",'Sundry Creditor'!I389,""))</f>
        <v/>
      </c>
      <c r="H383" s="62" t="str">
        <f t="shared" si="15"/>
        <v/>
      </c>
      <c r="I383" s="62" t="str">
        <f t="shared" si="16"/>
        <v/>
      </c>
      <c r="J383" s="62"/>
      <c r="K383" s="48" t="str">
        <f>IF('Sundry Creditor'!K389="", "",CONCATENATE('Sundry Creditor'!K389," ",'Sundry Creditor'!O389))</f>
        <v/>
      </c>
    </row>
    <row r="384" spans="1:11" x14ac:dyDescent="0.2">
      <c r="A384" s="63" t="str">
        <f>IF('Sundry Creditor'!G390="","",'Sundry Creditor'!G390)</f>
        <v/>
      </c>
      <c r="B384" s="63" t="str">
        <f>IF('Sundry Creditor'!C390="","",IF('Sundry Creditor'!G390&lt;70000,'Sundry Creditor'!C390,""))</f>
        <v/>
      </c>
      <c r="C384" s="62" t="str">
        <f>IF('Sundry Creditor'!C390="","",IF('Sundry Creditor'!G390&gt;69999,'Sundry Creditor'!C390,""))</f>
        <v/>
      </c>
      <c r="D384" s="62" t="str">
        <f>IF('Sundry Creditor'!D390="","",'Sundry Creditor'!D390)</f>
        <v/>
      </c>
      <c r="E384" s="62" t="str">
        <f>IF('Sundry Creditor'!F390="","",'Sundry Creditor'!F390)</f>
        <v/>
      </c>
      <c r="F384" s="130" t="str">
        <f>IF('Sundry Creditor'!I390="","",IF('Sundry Creditor'!J390="D",'Sundry Creditor'!I390,""))</f>
        <v/>
      </c>
      <c r="G384" s="130" t="str">
        <f>IF('Sundry Creditor'!I390="","",IF('Sundry Creditor'!J390="C",'Sundry Creditor'!I390,""))</f>
        <v/>
      </c>
      <c r="H384" s="62" t="str">
        <f t="shared" si="15"/>
        <v/>
      </c>
      <c r="I384" s="62" t="str">
        <f t="shared" si="16"/>
        <v/>
      </c>
      <c r="J384" s="62"/>
      <c r="K384" s="48" t="str">
        <f>IF('Sundry Creditor'!K390="", "",CONCATENATE('Sundry Creditor'!K390," ",'Sundry Creditor'!O390))</f>
        <v/>
      </c>
    </row>
    <row r="385" spans="1:11" x14ac:dyDescent="0.2">
      <c r="A385" s="63" t="str">
        <f>IF('Sundry Creditor'!G391="","",'Sundry Creditor'!G391)</f>
        <v/>
      </c>
      <c r="B385" s="63" t="str">
        <f>IF('Sundry Creditor'!C391="","",IF('Sundry Creditor'!G391&lt;70000,'Sundry Creditor'!C391,""))</f>
        <v/>
      </c>
      <c r="C385" s="62" t="str">
        <f>IF('Sundry Creditor'!C391="","",IF('Sundry Creditor'!G391&gt;69999,'Sundry Creditor'!C391,""))</f>
        <v/>
      </c>
      <c r="D385" s="62" t="str">
        <f>IF('Sundry Creditor'!D391="","",'Sundry Creditor'!D391)</f>
        <v/>
      </c>
      <c r="E385" s="62" t="str">
        <f>IF('Sundry Creditor'!F391="","",'Sundry Creditor'!F391)</f>
        <v/>
      </c>
      <c r="F385" s="130" t="str">
        <f>IF('Sundry Creditor'!I391="","",IF('Sundry Creditor'!J391="D",'Sundry Creditor'!I391,""))</f>
        <v/>
      </c>
      <c r="G385" s="130" t="str">
        <f>IF('Sundry Creditor'!I391="","",IF('Sundry Creditor'!J391="C",'Sundry Creditor'!I391,""))</f>
        <v/>
      </c>
      <c r="H385" s="62" t="str">
        <f t="shared" si="15"/>
        <v/>
      </c>
      <c r="I385" s="62" t="str">
        <f t="shared" si="16"/>
        <v/>
      </c>
      <c r="J385" s="62"/>
      <c r="K385" s="48" t="str">
        <f>IF('Sundry Creditor'!K391="", "",CONCATENATE('Sundry Creditor'!K391," ",'Sundry Creditor'!O391))</f>
        <v/>
      </c>
    </row>
    <row r="386" spans="1:11" x14ac:dyDescent="0.2">
      <c r="A386" s="63" t="str">
        <f>IF('Sundry Creditor'!G392="","",'Sundry Creditor'!G392)</f>
        <v/>
      </c>
      <c r="B386" s="63" t="str">
        <f>IF('Sundry Creditor'!C392="","",IF('Sundry Creditor'!G392&lt;70000,'Sundry Creditor'!C392,""))</f>
        <v/>
      </c>
      <c r="C386" s="62" t="str">
        <f>IF('Sundry Creditor'!C392="","",IF('Sundry Creditor'!G392&gt;69999,'Sundry Creditor'!C392,""))</f>
        <v/>
      </c>
      <c r="D386" s="62" t="str">
        <f>IF('Sundry Creditor'!D392="","",'Sundry Creditor'!D392)</f>
        <v/>
      </c>
      <c r="E386" s="62" t="str">
        <f>IF('Sundry Creditor'!F392="","",'Sundry Creditor'!F392)</f>
        <v/>
      </c>
      <c r="F386" s="130" t="str">
        <f>IF('Sundry Creditor'!I392="","",IF('Sundry Creditor'!J392="D",'Sundry Creditor'!I392,""))</f>
        <v/>
      </c>
      <c r="G386" s="130" t="str">
        <f>IF('Sundry Creditor'!I392="","",IF('Sundry Creditor'!J392="C",'Sundry Creditor'!I392,""))</f>
        <v/>
      </c>
      <c r="H386" s="62" t="str">
        <f t="shared" si="15"/>
        <v/>
      </c>
      <c r="I386" s="62" t="str">
        <f t="shared" si="16"/>
        <v/>
      </c>
      <c r="J386" s="62"/>
      <c r="K386" s="48" t="str">
        <f>IF('Sundry Creditor'!K392="", "",CONCATENATE('Sundry Creditor'!K392," ",'Sundry Creditor'!O392))</f>
        <v/>
      </c>
    </row>
    <row r="387" spans="1:11" x14ac:dyDescent="0.2">
      <c r="A387" s="63" t="str">
        <f>IF('Sundry Creditor'!G393="","",'Sundry Creditor'!G393)</f>
        <v/>
      </c>
      <c r="B387" s="63" t="str">
        <f>IF('Sundry Creditor'!C393="","",IF('Sundry Creditor'!G393&lt;70000,'Sundry Creditor'!C393,""))</f>
        <v/>
      </c>
      <c r="C387" s="62" t="str">
        <f>IF('Sundry Creditor'!C393="","",IF('Sundry Creditor'!G393&gt;69999,'Sundry Creditor'!C393,""))</f>
        <v/>
      </c>
      <c r="D387" s="62" t="str">
        <f>IF('Sundry Creditor'!D393="","",'Sundry Creditor'!D393)</f>
        <v/>
      </c>
      <c r="E387" s="62" t="str">
        <f>IF('Sundry Creditor'!F393="","",'Sundry Creditor'!F393)</f>
        <v/>
      </c>
      <c r="F387" s="130" t="str">
        <f>IF('Sundry Creditor'!I393="","",IF('Sundry Creditor'!J393="D",'Sundry Creditor'!I393,""))</f>
        <v/>
      </c>
      <c r="G387" s="130" t="str">
        <f>IF('Sundry Creditor'!I393="","",IF('Sundry Creditor'!J393="C",'Sundry Creditor'!I393,""))</f>
        <v/>
      </c>
      <c r="H387" s="62" t="str">
        <f t="shared" si="15"/>
        <v/>
      </c>
      <c r="I387" s="62" t="str">
        <f t="shared" si="16"/>
        <v/>
      </c>
      <c r="J387" s="62"/>
      <c r="K387" s="48" t="str">
        <f>IF('Sundry Creditor'!K393="", "",CONCATENATE('Sundry Creditor'!K393," ",'Sundry Creditor'!O393))</f>
        <v/>
      </c>
    </row>
    <row r="388" spans="1:11" x14ac:dyDescent="0.2">
      <c r="A388" s="63" t="str">
        <f>IF('Sundry Creditor'!G394="","",'Sundry Creditor'!G394)</f>
        <v/>
      </c>
      <c r="B388" s="63" t="str">
        <f>IF('Sundry Creditor'!C394="","",IF('Sundry Creditor'!G394&lt;70000,'Sundry Creditor'!C394,""))</f>
        <v/>
      </c>
      <c r="C388" s="62" t="str">
        <f>IF('Sundry Creditor'!C394="","",IF('Sundry Creditor'!G394&gt;69999,'Sundry Creditor'!C394,""))</f>
        <v/>
      </c>
      <c r="D388" s="62" t="str">
        <f>IF('Sundry Creditor'!D394="","",'Sundry Creditor'!D394)</f>
        <v/>
      </c>
      <c r="E388" s="62" t="str">
        <f>IF('Sundry Creditor'!F394="","",'Sundry Creditor'!F394)</f>
        <v/>
      </c>
      <c r="F388" s="130" t="str">
        <f>IF('Sundry Creditor'!I394="","",IF('Sundry Creditor'!J394="D",'Sundry Creditor'!I394,""))</f>
        <v/>
      </c>
      <c r="G388" s="130" t="str">
        <f>IF('Sundry Creditor'!I394="","",IF('Sundry Creditor'!J394="C",'Sundry Creditor'!I394,""))</f>
        <v/>
      </c>
      <c r="H388" s="62" t="str">
        <f t="shared" si="15"/>
        <v/>
      </c>
      <c r="I388" s="62" t="str">
        <f t="shared" si="16"/>
        <v/>
      </c>
      <c r="J388" s="62"/>
      <c r="K388" s="48" t="str">
        <f>IF('Sundry Creditor'!K394="", "",CONCATENATE('Sundry Creditor'!K394," ",'Sundry Creditor'!O394))</f>
        <v/>
      </c>
    </row>
    <row r="389" spans="1:11" x14ac:dyDescent="0.2">
      <c r="A389" s="63" t="str">
        <f>IF('Sundry Creditor'!G395="","",'Sundry Creditor'!G395)</f>
        <v/>
      </c>
      <c r="B389" s="63" t="str">
        <f>IF('Sundry Creditor'!C395="","",IF('Sundry Creditor'!G395&lt;70000,'Sundry Creditor'!C395,""))</f>
        <v/>
      </c>
      <c r="C389" s="62" t="str">
        <f>IF('Sundry Creditor'!C395="","",IF('Sundry Creditor'!G395&gt;69999,'Sundry Creditor'!C395,""))</f>
        <v/>
      </c>
      <c r="D389" s="62" t="str">
        <f>IF('Sundry Creditor'!D395="","",'Sundry Creditor'!D395)</f>
        <v/>
      </c>
      <c r="E389" s="62" t="str">
        <f>IF('Sundry Creditor'!F395="","",'Sundry Creditor'!F395)</f>
        <v/>
      </c>
      <c r="F389" s="130" t="str">
        <f>IF('Sundry Creditor'!I395="","",IF('Sundry Creditor'!J395="D",'Sundry Creditor'!I395,""))</f>
        <v/>
      </c>
      <c r="G389" s="130" t="str">
        <f>IF('Sundry Creditor'!I395="","",IF('Sundry Creditor'!J395="C",'Sundry Creditor'!I395,""))</f>
        <v/>
      </c>
      <c r="H389" s="62" t="str">
        <f t="shared" si="15"/>
        <v/>
      </c>
      <c r="I389" s="62" t="str">
        <f t="shared" si="16"/>
        <v/>
      </c>
      <c r="J389" s="62"/>
      <c r="K389" s="48" t="str">
        <f>IF('Sundry Creditor'!K395="", "",CONCATENATE('Sundry Creditor'!K395," ",'Sundry Creditor'!O395))</f>
        <v/>
      </c>
    </row>
    <row r="390" spans="1:11" x14ac:dyDescent="0.2">
      <c r="A390" s="63" t="str">
        <f>IF('Sundry Creditor'!G396="","",'Sundry Creditor'!G396)</f>
        <v/>
      </c>
      <c r="B390" s="63" t="str">
        <f>IF('Sundry Creditor'!C396="","",IF('Sundry Creditor'!G396&lt;70000,'Sundry Creditor'!C396,""))</f>
        <v/>
      </c>
      <c r="C390" s="62" t="str">
        <f>IF('Sundry Creditor'!C396="","",IF('Sundry Creditor'!G396&gt;69999,'Sundry Creditor'!C396,""))</f>
        <v/>
      </c>
      <c r="D390" s="62" t="str">
        <f>IF('Sundry Creditor'!D396="","",'Sundry Creditor'!D396)</f>
        <v/>
      </c>
      <c r="E390" s="62" t="str">
        <f>IF('Sundry Creditor'!F396="","",'Sundry Creditor'!F396)</f>
        <v/>
      </c>
      <c r="F390" s="130" t="str">
        <f>IF('Sundry Creditor'!I396="","",IF('Sundry Creditor'!J396="D",'Sundry Creditor'!I396,""))</f>
        <v/>
      </c>
      <c r="G390" s="130" t="str">
        <f>IF('Sundry Creditor'!I396="","",IF('Sundry Creditor'!J396="C",'Sundry Creditor'!I396,""))</f>
        <v/>
      </c>
      <c r="H390" s="62" t="str">
        <f t="shared" si="15"/>
        <v/>
      </c>
      <c r="I390" s="62" t="str">
        <f t="shared" si="16"/>
        <v/>
      </c>
      <c r="J390" s="62"/>
      <c r="K390" s="48" t="str">
        <f>IF('Sundry Creditor'!K396="", "",CONCATENATE('Sundry Creditor'!K396," ",'Sundry Creditor'!O396))</f>
        <v/>
      </c>
    </row>
    <row r="391" spans="1:11" x14ac:dyDescent="0.2">
      <c r="A391" s="63" t="str">
        <f>IF('Sundry Creditor'!G397="","",'Sundry Creditor'!G397)</f>
        <v/>
      </c>
      <c r="B391" s="63" t="str">
        <f>IF('Sundry Creditor'!C397="","",IF('Sundry Creditor'!G397&lt;70000,'Sundry Creditor'!C397,""))</f>
        <v/>
      </c>
      <c r="C391" s="62" t="str">
        <f>IF('Sundry Creditor'!C397="","",IF('Sundry Creditor'!G397&gt;69999,'Sundry Creditor'!C397,""))</f>
        <v/>
      </c>
      <c r="D391" s="62" t="str">
        <f>IF('Sundry Creditor'!D397="","",'Sundry Creditor'!D397)</f>
        <v/>
      </c>
      <c r="E391" s="62" t="str">
        <f>IF('Sundry Creditor'!F397="","",'Sundry Creditor'!F397)</f>
        <v/>
      </c>
      <c r="F391" s="130" t="str">
        <f>IF('Sundry Creditor'!I397="","",IF('Sundry Creditor'!J397="D",'Sundry Creditor'!I397,""))</f>
        <v/>
      </c>
      <c r="G391" s="130" t="str">
        <f>IF('Sundry Creditor'!I397="","",IF('Sundry Creditor'!J397="C",'Sundry Creditor'!I397,""))</f>
        <v/>
      </c>
      <c r="H391" s="62" t="str">
        <f t="shared" si="15"/>
        <v/>
      </c>
      <c r="I391" s="62" t="str">
        <f t="shared" si="16"/>
        <v/>
      </c>
      <c r="J391" s="62"/>
      <c r="K391" s="48" t="str">
        <f>IF('Sundry Creditor'!K397="", "",CONCATENATE('Sundry Creditor'!K397," ",'Sundry Creditor'!O397))</f>
        <v/>
      </c>
    </row>
    <row r="392" spans="1:11" x14ac:dyDescent="0.2">
      <c r="A392" s="63" t="str">
        <f>IF('Sundry Creditor'!G398="","",'Sundry Creditor'!G398)</f>
        <v/>
      </c>
      <c r="B392" s="63" t="str">
        <f>IF('Sundry Creditor'!C398="","",IF('Sundry Creditor'!G398&lt;70000,'Sundry Creditor'!C398,""))</f>
        <v/>
      </c>
      <c r="C392" s="62" t="str">
        <f>IF('Sundry Creditor'!C398="","",IF('Sundry Creditor'!G398&gt;69999,'Sundry Creditor'!C398,""))</f>
        <v/>
      </c>
      <c r="D392" s="62" t="str">
        <f>IF('Sundry Creditor'!D398="","",'Sundry Creditor'!D398)</f>
        <v/>
      </c>
      <c r="E392" s="62" t="str">
        <f>IF('Sundry Creditor'!F398="","",'Sundry Creditor'!F398)</f>
        <v/>
      </c>
      <c r="F392" s="130" t="str">
        <f>IF('Sundry Creditor'!I398="","",IF('Sundry Creditor'!J398="D",'Sundry Creditor'!I398,""))</f>
        <v/>
      </c>
      <c r="G392" s="130" t="str">
        <f>IF('Sundry Creditor'!I398="","",IF('Sundry Creditor'!J398="C",'Sundry Creditor'!I398,""))</f>
        <v/>
      </c>
      <c r="H392" s="62" t="str">
        <f t="shared" si="15"/>
        <v/>
      </c>
      <c r="I392" s="62" t="str">
        <f t="shared" si="16"/>
        <v/>
      </c>
      <c r="J392" s="62"/>
      <c r="K392" s="48" t="str">
        <f>IF('Sundry Creditor'!K398="", "",CONCATENATE('Sundry Creditor'!K398," ",'Sundry Creditor'!O398))</f>
        <v/>
      </c>
    </row>
    <row r="393" spans="1:11" x14ac:dyDescent="0.2">
      <c r="A393" s="63" t="str">
        <f>IF('Sundry Creditor'!G399="","",'Sundry Creditor'!G399)</f>
        <v/>
      </c>
      <c r="B393" s="63" t="str">
        <f>IF('Sundry Creditor'!C399="","",IF('Sundry Creditor'!G399&lt;70000,'Sundry Creditor'!C399,""))</f>
        <v/>
      </c>
      <c r="C393" s="62" t="str">
        <f>IF('Sundry Creditor'!C399="","",IF('Sundry Creditor'!G399&gt;69999,'Sundry Creditor'!C399,""))</f>
        <v/>
      </c>
      <c r="D393" s="62" t="str">
        <f>IF('Sundry Creditor'!D399="","",'Sundry Creditor'!D399)</f>
        <v/>
      </c>
      <c r="E393" s="62" t="str">
        <f>IF('Sundry Creditor'!F399="","",'Sundry Creditor'!F399)</f>
        <v/>
      </c>
      <c r="F393" s="130" t="str">
        <f>IF('Sundry Creditor'!I399="","",IF('Sundry Creditor'!J399="D",'Sundry Creditor'!I399,""))</f>
        <v/>
      </c>
      <c r="G393" s="130" t="str">
        <f>IF('Sundry Creditor'!I399="","",IF('Sundry Creditor'!J399="C",'Sundry Creditor'!I399,""))</f>
        <v/>
      </c>
      <c r="H393" s="62" t="str">
        <f t="shared" si="15"/>
        <v/>
      </c>
      <c r="I393" s="62" t="str">
        <f t="shared" si="16"/>
        <v/>
      </c>
      <c r="J393" s="62"/>
      <c r="K393" s="48" t="str">
        <f>IF('Sundry Creditor'!K399="", "",CONCATENATE('Sundry Creditor'!K399," ",'Sundry Creditor'!O399))</f>
        <v/>
      </c>
    </row>
    <row r="394" spans="1:11" x14ac:dyDescent="0.2">
      <c r="A394" s="63" t="str">
        <f>IF('Sundry Creditor'!G400="","",'Sundry Creditor'!G400)</f>
        <v/>
      </c>
      <c r="B394" s="63" t="str">
        <f>IF('Sundry Creditor'!C400="","",IF('Sundry Creditor'!G400&lt;70000,'Sundry Creditor'!C400,""))</f>
        <v/>
      </c>
      <c r="C394" s="62" t="str">
        <f>IF('Sundry Creditor'!C400="","",IF('Sundry Creditor'!G400&gt;69999,'Sundry Creditor'!C400,""))</f>
        <v/>
      </c>
      <c r="D394" s="62" t="str">
        <f>IF('Sundry Creditor'!D400="","",'Sundry Creditor'!D400)</f>
        <v/>
      </c>
      <c r="E394" s="62" t="str">
        <f>IF('Sundry Creditor'!F400="","",'Sundry Creditor'!F400)</f>
        <v/>
      </c>
      <c r="F394" s="130" t="str">
        <f>IF('Sundry Creditor'!I400="","",IF('Sundry Creditor'!J400="D",'Sundry Creditor'!I400,""))</f>
        <v/>
      </c>
      <c r="G394" s="130" t="str">
        <f>IF('Sundry Creditor'!I400="","",IF('Sundry Creditor'!J400="C",'Sundry Creditor'!I400,""))</f>
        <v/>
      </c>
      <c r="H394" s="62" t="str">
        <f t="shared" si="15"/>
        <v/>
      </c>
      <c r="I394" s="62" t="str">
        <f t="shared" si="16"/>
        <v/>
      </c>
      <c r="J394" s="62"/>
      <c r="K394" s="48" t="str">
        <f>IF('Sundry Creditor'!K400="", "",CONCATENATE('Sundry Creditor'!K400," ",'Sundry Creditor'!O400))</f>
        <v/>
      </c>
    </row>
    <row r="395" spans="1:11" x14ac:dyDescent="0.2">
      <c r="A395" s="63" t="str">
        <f>IF('Sundry Creditor'!G401="","",'Sundry Creditor'!G401)</f>
        <v/>
      </c>
      <c r="B395" s="63" t="str">
        <f>IF('Sundry Creditor'!C401="","",IF('Sundry Creditor'!G401&lt;70000,'Sundry Creditor'!C401,""))</f>
        <v/>
      </c>
      <c r="C395" s="62" t="str">
        <f>IF('Sundry Creditor'!C401="","",IF('Sundry Creditor'!G401&gt;69999,'Sundry Creditor'!C401,""))</f>
        <v/>
      </c>
      <c r="D395" s="62" t="str">
        <f>IF('Sundry Creditor'!D401="","",'Sundry Creditor'!D401)</f>
        <v/>
      </c>
      <c r="E395" s="62" t="str">
        <f>IF('Sundry Creditor'!F401="","",'Sundry Creditor'!F401)</f>
        <v/>
      </c>
      <c r="F395" s="130" t="str">
        <f>IF('Sundry Creditor'!I401="","",IF('Sundry Creditor'!J401="D",'Sundry Creditor'!I401,""))</f>
        <v/>
      </c>
      <c r="G395" s="130" t="str">
        <f>IF('Sundry Creditor'!I401="","",IF('Sundry Creditor'!J401="C",'Sundry Creditor'!I401,""))</f>
        <v/>
      </c>
      <c r="H395" s="62" t="str">
        <f t="shared" si="15"/>
        <v/>
      </c>
      <c r="I395" s="62" t="str">
        <f t="shared" si="16"/>
        <v/>
      </c>
      <c r="J395" s="62"/>
      <c r="K395" s="48" t="str">
        <f>IF('Sundry Creditor'!K401="", "",CONCATENATE('Sundry Creditor'!K401," ",'Sundry Creditor'!O401))</f>
        <v/>
      </c>
    </row>
    <row r="396" spans="1:11" x14ac:dyDescent="0.2">
      <c r="A396" s="63" t="str">
        <f>IF('Sundry Creditor'!G402="","",'Sundry Creditor'!G402)</f>
        <v/>
      </c>
      <c r="B396" s="63" t="str">
        <f>IF('Sundry Creditor'!C402="","",IF('Sundry Creditor'!G402&lt;70000,'Sundry Creditor'!C402,""))</f>
        <v/>
      </c>
      <c r="C396" s="62" t="str">
        <f>IF('Sundry Creditor'!C402="","",IF('Sundry Creditor'!G402&gt;69999,'Sundry Creditor'!C402,""))</f>
        <v/>
      </c>
      <c r="D396" s="62" t="str">
        <f>IF('Sundry Creditor'!D402="","",'Sundry Creditor'!D402)</f>
        <v/>
      </c>
      <c r="E396" s="62" t="str">
        <f>IF('Sundry Creditor'!F402="","",'Sundry Creditor'!F402)</f>
        <v/>
      </c>
      <c r="F396" s="130" t="str">
        <f>IF('Sundry Creditor'!I402="","",IF('Sundry Creditor'!J402="D",'Sundry Creditor'!I402,""))</f>
        <v/>
      </c>
      <c r="G396" s="130" t="str">
        <f>IF('Sundry Creditor'!I402="","",IF('Sundry Creditor'!J402="C",'Sundry Creditor'!I402,""))</f>
        <v/>
      </c>
      <c r="H396" s="62" t="str">
        <f t="shared" si="15"/>
        <v/>
      </c>
      <c r="I396" s="62" t="str">
        <f t="shared" si="16"/>
        <v/>
      </c>
      <c r="J396" s="62"/>
      <c r="K396" s="48" t="str">
        <f>IF('Sundry Creditor'!K402="", "",CONCATENATE('Sundry Creditor'!K402," ",'Sundry Creditor'!O402))</f>
        <v/>
      </c>
    </row>
    <row r="397" spans="1:11" x14ac:dyDescent="0.2">
      <c r="A397" s="63" t="str">
        <f>IF('Sundry Creditor'!G403="","",'Sundry Creditor'!G403)</f>
        <v/>
      </c>
      <c r="B397" s="63" t="str">
        <f>IF('Sundry Creditor'!C403="","",IF('Sundry Creditor'!G403&lt;70000,'Sundry Creditor'!C403,""))</f>
        <v/>
      </c>
      <c r="C397" s="62" t="str">
        <f>IF('Sundry Creditor'!C403="","",IF('Sundry Creditor'!G403&gt;69999,'Sundry Creditor'!C403,""))</f>
        <v/>
      </c>
      <c r="D397" s="62" t="str">
        <f>IF('Sundry Creditor'!D403="","",'Sundry Creditor'!D403)</f>
        <v/>
      </c>
      <c r="E397" s="62" t="str">
        <f>IF('Sundry Creditor'!F403="","",'Sundry Creditor'!F403)</f>
        <v/>
      </c>
      <c r="F397" s="130" t="str">
        <f>IF('Sundry Creditor'!I403="","",IF('Sundry Creditor'!J403="D",'Sundry Creditor'!I403,""))</f>
        <v/>
      </c>
      <c r="G397" s="130" t="str">
        <f>IF('Sundry Creditor'!I403="","",IF('Sundry Creditor'!J403="C",'Sundry Creditor'!I403,""))</f>
        <v/>
      </c>
      <c r="H397" s="62" t="str">
        <f t="shared" si="15"/>
        <v/>
      </c>
      <c r="I397" s="62" t="str">
        <f t="shared" si="16"/>
        <v/>
      </c>
      <c r="J397" s="62"/>
      <c r="K397" s="48" t="str">
        <f>IF('Sundry Creditor'!K403="", "",CONCATENATE('Sundry Creditor'!K403," ",'Sundry Creditor'!O403))</f>
        <v/>
      </c>
    </row>
    <row r="398" spans="1:11" x14ac:dyDescent="0.2">
      <c r="A398" s="63" t="str">
        <f>IF('Sundry Creditor'!G404="","",'Sundry Creditor'!G404)</f>
        <v/>
      </c>
      <c r="B398" s="63" t="str">
        <f>IF('Sundry Creditor'!C404="","",IF('Sundry Creditor'!G404&lt;70000,'Sundry Creditor'!C404,""))</f>
        <v/>
      </c>
      <c r="C398" s="62" t="str">
        <f>IF('Sundry Creditor'!C404="","",IF('Sundry Creditor'!G404&gt;69999,'Sundry Creditor'!C404,""))</f>
        <v/>
      </c>
      <c r="D398" s="62" t="str">
        <f>IF('Sundry Creditor'!D404="","",'Sundry Creditor'!D404)</f>
        <v/>
      </c>
      <c r="E398" s="62" t="str">
        <f>IF('Sundry Creditor'!F404="","",'Sundry Creditor'!F404)</f>
        <v/>
      </c>
      <c r="F398" s="130" t="str">
        <f>IF('Sundry Creditor'!I404="","",IF('Sundry Creditor'!J404="D",'Sundry Creditor'!I404,""))</f>
        <v/>
      </c>
      <c r="G398" s="130" t="str">
        <f>IF('Sundry Creditor'!I404="","",IF('Sundry Creditor'!J404="C",'Sundry Creditor'!I404,""))</f>
        <v/>
      </c>
      <c r="H398" s="62" t="str">
        <f t="shared" si="15"/>
        <v/>
      </c>
      <c r="I398" s="62" t="str">
        <f t="shared" si="16"/>
        <v/>
      </c>
      <c r="J398" s="62"/>
      <c r="K398" s="48" t="str">
        <f>IF('Sundry Creditor'!K404="", "",CONCATENATE('Sundry Creditor'!K404," ",'Sundry Creditor'!O404))</f>
        <v/>
      </c>
    </row>
    <row r="399" spans="1:11" x14ac:dyDescent="0.2">
      <c r="A399" s="63" t="str">
        <f>IF('Sundry Creditor'!G405="","",'Sundry Creditor'!G405)</f>
        <v/>
      </c>
      <c r="B399" s="63" t="str">
        <f>IF('Sundry Creditor'!C405="","",IF('Sundry Creditor'!G405&lt;70000,'Sundry Creditor'!C405,""))</f>
        <v/>
      </c>
      <c r="C399" s="62" t="str">
        <f>IF('Sundry Creditor'!C405="","",IF('Sundry Creditor'!G405&gt;69999,'Sundry Creditor'!C405,""))</f>
        <v/>
      </c>
      <c r="D399" s="62" t="str">
        <f>IF('Sundry Creditor'!D405="","",'Sundry Creditor'!D405)</f>
        <v/>
      </c>
      <c r="E399" s="62" t="str">
        <f>IF('Sundry Creditor'!F405="","",'Sundry Creditor'!F405)</f>
        <v/>
      </c>
      <c r="F399" s="130" t="str">
        <f>IF('Sundry Creditor'!I405="","",IF('Sundry Creditor'!J405="D",'Sundry Creditor'!I405,""))</f>
        <v/>
      </c>
      <c r="G399" s="130" t="str">
        <f>IF('Sundry Creditor'!I405="","",IF('Sundry Creditor'!J405="C",'Sundry Creditor'!I405,""))</f>
        <v/>
      </c>
      <c r="H399" s="62" t="str">
        <f t="shared" si="15"/>
        <v/>
      </c>
      <c r="I399" s="62" t="str">
        <f t="shared" si="16"/>
        <v/>
      </c>
      <c r="J399" s="62"/>
      <c r="K399" s="48" t="str">
        <f>IF('Sundry Creditor'!K405="", "",CONCATENATE('Sundry Creditor'!K405," ",'Sundry Creditor'!O405))</f>
        <v/>
      </c>
    </row>
    <row r="400" spans="1:11" x14ac:dyDescent="0.2">
      <c r="A400" s="63" t="str">
        <f>IF('Sundry Creditor'!G406="","",'Sundry Creditor'!G406)</f>
        <v/>
      </c>
      <c r="B400" s="63" t="str">
        <f>IF('Sundry Creditor'!C406="","",IF('Sundry Creditor'!G406&lt;70000,'Sundry Creditor'!C406,""))</f>
        <v/>
      </c>
      <c r="C400" s="62" t="str">
        <f>IF('Sundry Creditor'!C406="","",IF('Sundry Creditor'!G406&gt;69999,'Sundry Creditor'!C406,""))</f>
        <v/>
      </c>
      <c r="D400" s="62" t="str">
        <f>IF('Sundry Creditor'!D406="","",'Sundry Creditor'!D406)</f>
        <v/>
      </c>
      <c r="E400" s="62" t="str">
        <f>IF('Sundry Creditor'!F406="","",'Sundry Creditor'!F406)</f>
        <v/>
      </c>
      <c r="F400" s="130" t="str">
        <f>IF('Sundry Creditor'!I406="","",IF('Sundry Creditor'!J406="D",'Sundry Creditor'!I406,""))</f>
        <v/>
      </c>
      <c r="G400" s="130" t="str">
        <f>IF('Sundry Creditor'!I406="","",IF('Sundry Creditor'!J406="C",'Sundry Creditor'!I406,""))</f>
        <v/>
      </c>
      <c r="H400" s="62" t="str">
        <f t="shared" si="15"/>
        <v/>
      </c>
      <c r="I400" s="62" t="str">
        <f t="shared" si="16"/>
        <v/>
      </c>
      <c r="J400" s="62"/>
      <c r="K400" s="48" t="str">
        <f>IF('Sundry Creditor'!K406="", "",CONCATENATE('Sundry Creditor'!K406," ",'Sundry Creditor'!O406))</f>
        <v/>
      </c>
    </row>
    <row r="401" spans="1:11" x14ac:dyDescent="0.2">
      <c r="A401" s="63" t="str">
        <f>IF('Sundry Creditor'!G407="","",'Sundry Creditor'!G407)</f>
        <v/>
      </c>
      <c r="B401" s="63" t="str">
        <f>IF('Sundry Creditor'!C407="","",IF('Sundry Creditor'!G407&lt;70000,'Sundry Creditor'!C407,""))</f>
        <v/>
      </c>
      <c r="C401" s="62" t="str">
        <f>IF('Sundry Creditor'!C407="","",IF('Sundry Creditor'!G407&gt;69999,'Sundry Creditor'!C407,""))</f>
        <v/>
      </c>
      <c r="D401" s="62" t="str">
        <f>IF('Sundry Creditor'!D407="","",'Sundry Creditor'!D407)</f>
        <v/>
      </c>
      <c r="E401" s="62" t="str">
        <f>IF('Sundry Creditor'!F407="","",'Sundry Creditor'!F407)</f>
        <v/>
      </c>
      <c r="F401" s="130" t="str">
        <f>IF('Sundry Creditor'!I407="","",IF('Sundry Creditor'!J407="D",'Sundry Creditor'!I407,""))</f>
        <v/>
      </c>
      <c r="G401" s="130" t="str">
        <f>IF('Sundry Creditor'!I407="","",IF('Sundry Creditor'!J407="C",'Sundry Creditor'!I407,""))</f>
        <v/>
      </c>
      <c r="H401" s="62" t="str">
        <f t="shared" si="15"/>
        <v/>
      </c>
      <c r="I401" s="62" t="str">
        <f t="shared" si="16"/>
        <v/>
      </c>
      <c r="J401" s="62"/>
      <c r="K401" s="48" t="str">
        <f>IF('Sundry Creditor'!K407="", "",CONCATENATE('Sundry Creditor'!K407," ",'Sundry Creditor'!O407))</f>
        <v/>
      </c>
    </row>
    <row r="402" spans="1:11" x14ac:dyDescent="0.2">
      <c r="A402" s="63" t="str">
        <f>IF('Sundry Creditor'!G408="","",'Sundry Creditor'!G408)</f>
        <v/>
      </c>
      <c r="B402" s="63" t="str">
        <f>IF('Sundry Creditor'!C408="","",IF('Sundry Creditor'!G408&lt;70000,'Sundry Creditor'!C408,""))</f>
        <v/>
      </c>
      <c r="C402" s="62" t="str">
        <f>IF('Sundry Creditor'!C408="","",IF('Sundry Creditor'!G408&gt;69999,'Sundry Creditor'!C408,""))</f>
        <v/>
      </c>
      <c r="D402" s="62" t="str">
        <f>IF('Sundry Creditor'!D408="","",'Sundry Creditor'!D408)</f>
        <v/>
      </c>
      <c r="E402" s="62" t="str">
        <f>IF('Sundry Creditor'!F408="","",'Sundry Creditor'!F408)</f>
        <v/>
      </c>
      <c r="F402" s="130" t="str">
        <f>IF('Sundry Creditor'!I408="","",IF('Sundry Creditor'!J408="D",'Sundry Creditor'!I408,""))</f>
        <v/>
      </c>
      <c r="G402" s="130" t="str">
        <f>IF('Sundry Creditor'!I408="","",IF('Sundry Creditor'!J408="C",'Sundry Creditor'!I408,""))</f>
        <v/>
      </c>
      <c r="H402" s="62" t="str">
        <f t="shared" si="15"/>
        <v/>
      </c>
      <c r="I402" s="62" t="str">
        <f t="shared" si="16"/>
        <v/>
      </c>
      <c r="J402" s="62"/>
      <c r="K402" s="48" t="str">
        <f>IF('Sundry Creditor'!K408="", "",CONCATENATE('Sundry Creditor'!K408," ",'Sundry Creditor'!O408))</f>
        <v/>
      </c>
    </row>
    <row r="403" spans="1:11" x14ac:dyDescent="0.2">
      <c r="A403" s="63" t="str">
        <f>IF('Sundry Creditor'!G409="","",'Sundry Creditor'!G409)</f>
        <v/>
      </c>
      <c r="B403" s="63" t="str">
        <f>IF('Sundry Creditor'!C409="","",IF('Sundry Creditor'!G409&lt;70000,'Sundry Creditor'!C409,""))</f>
        <v/>
      </c>
      <c r="C403" s="62" t="str">
        <f>IF('Sundry Creditor'!C409="","",IF('Sundry Creditor'!G409&gt;69999,'Sundry Creditor'!C409,""))</f>
        <v/>
      </c>
      <c r="D403" s="62" t="str">
        <f>IF('Sundry Creditor'!D409="","",'Sundry Creditor'!D409)</f>
        <v/>
      </c>
      <c r="E403" s="62" t="str">
        <f>IF('Sundry Creditor'!F409="","",'Sundry Creditor'!F409)</f>
        <v/>
      </c>
      <c r="F403" s="130" t="str">
        <f>IF('Sundry Creditor'!I409="","",IF('Sundry Creditor'!J409="D",'Sundry Creditor'!I409,""))</f>
        <v/>
      </c>
      <c r="G403" s="130" t="str">
        <f>IF('Sundry Creditor'!I409="","",IF('Sundry Creditor'!J409="C",'Sundry Creditor'!I409,""))</f>
        <v/>
      </c>
      <c r="H403" s="62" t="str">
        <f t="shared" si="15"/>
        <v/>
      </c>
      <c r="I403" s="62" t="str">
        <f t="shared" si="16"/>
        <v/>
      </c>
      <c r="J403" s="62"/>
      <c r="K403" s="48" t="str">
        <f>IF('Sundry Creditor'!K409="", "",CONCATENATE('Sundry Creditor'!K409," ",'Sundry Creditor'!O409))</f>
        <v/>
      </c>
    </row>
    <row r="404" spans="1:11" x14ac:dyDescent="0.2">
      <c r="A404" s="63" t="str">
        <f>IF('Sundry Creditor'!G410="","",'Sundry Creditor'!G410)</f>
        <v/>
      </c>
      <c r="B404" s="63" t="str">
        <f>IF('Sundry Creditor'!C410="","",IF('Sundry Creditor'!G410&lt;70000,'Sundry Creditor'!C410,""))</f>
        <v/>
      </c>
      <c r="C404" s="62" t="str">
        <f>IF('Sundry Creditor'!C410="","",IF('Sundry Creditor'!G410&gt;69999,'Sundry Creditor'!C410,""))</f>
        <v/>
      </c>
      <c r="D404" s="62" t="str">
        <f>IF('Sundry Creditor'!D410="","",'Sundry Creditor'!D410)</f>
        <v/>
      </c>
      <c r="E404" s="62" t="str">
        <f>IF('Sundry Creditor'!F410="","",'Sundry Creditor'!F410)</f>
        <v/>
      </c>
      <c r="F404" s="130" t="str">
        <f>IF('Sundry Creditor'!I410="","",IF('Sundry Creditor'!J410="D",'Sundry Creditor'!I410,""))</f>
        <v/>
      </c>
      <c r="G404" s="130" t="str">
        <f>IF('Sundry Creditor'!I410="","",IF('Sundry Creditor'!J410="C",'Sundry Creditor'!I410,""))</f>
        <v/>
      </c>
      <c r="H404" s="62" t="str">
        <f t="shared" ref="H404:H467" si="17">IF(A404="","",IF(OR(A404=96030,A404=96040),"AN",IF(A404=80061,"VN",IF(LEFT(A404,1)="7","AN",IF(LEFT(A404,1)="8","AN","VN")))))</f>
        <v/>
      </c>
      <c r="I404" s="62" t="str">
        <f t="shared" si="16"/>
        <v/>
      </c>
      <c r="J404" s="62"/>
      <c r="K404" s="48" t="str">
        <f>IF('Sundry Creditor'!K410="", "",CONCATENATE('Sundry Creditor'!K410," ",'Sundry Creditor'!O410))</f>
        <v/>
      </c>
    </row>
    <row r="405" spans="1:11" x14ac:dyDescent="0.2">
      <c r="A405" s="63" t="str">
        <f>IF('Sundry Creditor'!G411="","",'Sundry Creditor'!G411)</f>
        <v/>
      </c>
      <c r="B405" s="63" t="str">
        <f>IF('Sundry Creditor'!C411="","",IF('Sundry Creditor'!G411&lt;70000,'Sundry Creditor'!C411,""))</f>
        <v/>
      </c>
      <c r="C405" s="62" t="str">
        <f>IF('Sundry Creditor'!C411="","",IF('Sundry Creditor'!G411&gt;69999,'Sundry Creditor'!C411,""))</f>
        <v/>
      </c>
      <c r="D405" s="62" t="str">
        <f>IF('Sundry Creditor'!D411="","",'Sundry Creditor'!D411)</f>
        <v/>
      </c>
      <c r="E405" s="62" t="str">
        <f>IF('Sundry Creditor'!F411="","",'Sundry Creditor'!F411)</f>
        <v/>
      </c>
      <c r="F405" s="130" t="str">
        <f>IF('Sundry Creditor'!I411="","",IF('Sundry Creditor'!J411="D",'Sundry Creditor'!I411,""))</f>
        <v/>
      </c>
      <c r="G405" s="130" t="str">
        <f>IF('Sundry Creditor'!I411="","",IF('Sundry Creditor'!J411="C",'Sundry Creditor'!I411,""))</f>
        <v/>
      </c>
      <c r="H405" s="62" t="str">
        <f t="shared" si="17"/>
        <v/>
      </c>
      <c r="I405" s="62" t="str">
        <f t="shared" si="16"/>
        <v/>
      </c>
      <c r="J405" s="62"/>
      <c r="K405" s="48" t="str">
        <f>IF('Sundry Creditor'!K411="", "",CONCATENATE('Sundry Creditor'!K411," ",'Sundry Creditor'!O411))</f>
        <v/>
      </c>
    </row>
    <row r="406" spans="1:11" x14ac:dyDescent="0.2">
      <c r="A406" s="63" t="str">
        <f>IF('Sundry Creditor'!G412="","",'Sundry Creditor'!G412)</f>
        <v/>
      </c>
      <c r="B406" s="63" t="str">
        <f>IF('Sundry Creditor'!C412="","",IF('Sundry Creditor'!G412&lt;70000,'Sundry Creditor'!C412,""))</f>
        <v/>
      </c>
      <c r="C406" s="62" t="str">
        <f>IF('Sundry Creditor'!C412="","",IF('Sundry Creditor'!G412&gt;69999,'Sundry Creditor'!C412,""))</f>
        <v/>
      </c>
      <c r="D406" s="62" t="str">
        <f>IF('Sundry Creditor'!D412="","",'Sundry Creditor'!D412)</f>
        <v/>
      </c>
      <c r="E406" s="62" t="str">
        <f>IF('Sundry Creditor'!F412="","",'Sundry Creditor'!F412)</f>
        <v/>
      </c>
      <c r="F406" s="130" t="str">
        <f>IF('Sundry Creditor'!I412="","",IF('Sundry Creditor'!J412="D",'Sundry Creditor'!I412,""))</f>
        <v/>
      </c>
      <c r="G406" s="130" t="str">
        <f>IF('Sundry Creditor'!I412="","",IF('Sundry Creditor'!J412="C",'Sundry Creditor'!I412,""))</f>
        <v/>
      </c>
      <c r="H406" s="62" t="str">
        <f t="shared" si="17"/>
        <v/>
      </c>
      <c r="I406" s="62" t="str">
        <f t="shared" si="16"/>
        <v/>
      </c>
      <c r="J406" s="62"/>
      <c r="K406" s="48" t="str">
        <f>IF('Sundry Creditor'!K412="", "",CONCATENATE('Sundry Creditor'!K412," ",'Sundry Creditor'!O412))</f>
        <v/>
      </c>
    </row>
    <row r="407" spans="1:11" x14ac:dyDescent="0.2">
      <c r="A407" s="63" t="str">
        <f>IF('Sundry Creditor'!G413="","",'Sundry Creditor'!G413)</f>
        <v/>
      </c>
      <c r="B407" s="63" t="str">
        <f>IF('Sundry Creditor'!C413="","",IF('Sundry Creditor'!G413&lt;70000,'Sundry Creditor'!C413,""))</f>
        <v/>
      </c>
      <c r="C407" s="62" t="str">
        <f>IF('Sundry Creditor'!C413="","",IF('Sundry Creditor'!G413&gt;69999,'Sundry Creditor'!C413,""))</f>
        <v/>
      </c>
      <c r="D407" s="62" t="str">
        <f>IF('Sundry Creditor'!D413="","",'Sundry Creditor'!D413)</f>
        <v/>
      </c>
      <c r="E407" s="62" t="str">
        <f>IF('Sundry Creditor'!F413="","",'Sundry Creditor'!F413)</f>
        <v/>
      </c>
      <c r="F407" s="130" t="str">
        <f>IF('Sundry Creditor'!I413="","",IF('Sundry Creditor'!J413="D",'Sundry Creditor'!I413,""))</f>
        <v/>
      </c>
      <c r="G407" s="130" t="str">
        <f>IF('Sundry Creditor'!I413="","",IF('Sundry Creditor'!J413="C",'Sundry Creditor'!I413,""))</f>
        <v/>
      </c>
      <c r="H407" s="62" t="str">
        <f t="shared" si="17"/>
        <v/>
      </c>
      <c r="I407" s="62" t="str">
        <f t="shared" si="16"/>
        <v/>
      </c>
      <c r="J407" s="62"/>
      <c r="K407" s="48" t="str">
        <f>IF('Sundry Creditor'!K413="", "",CONCATENATE('Sundry Creditor'!K413," ",'Sundry Creditor'!O413))</f>
        <v/>
      </c>
    </row>
    <row r="408" spans="1:11" x14ac:dyDescent="0.2">
      <c r="A408" s="63" t="str">
        <f>IF('Sundry Creditor'!G414="","",'Sundry Creditor'!G414)</f>
        <v/>
      </c>
      <c r="B408" s="63" t="str">
        <f>IF('Sundry Creditor'!C414="","",IF('Sundry Creditor'!G414&lt;70000,'Sundry Creditor'!C414,""))</f>
        <v/>
      </c>
      <c r="C408" s="62" t="str">
        <f>IF('Sundry Creditor'!C414="","",IF('Sundry Creditor'!G414&gt;69999,'Sundry Creditor'!C414,""))</f>
        <v/>
      </c>
      <c r="D408" s="62" t="str">
        <f>IF('Sundry Creditor'!D414="","",'Sundry Creditor'!D414)</f>
        <v/>
      </c>
      <c r="E408" s="62" t="str">
        <f>IF('Sundry Creditor'!F414="","",'Sundry Creditor'!F414)</f>
        <v/>
      </c>
      <c r="F408" s="130" t="str">
        <f>IF('Sundry Creditor'!I414="","",IF('Sundry Creditor'!J414="D",'Sundry Creditor'!I414,""))</f>
        <v/>
      </c>
      <c r="G408" s="130" t="str">
        <f>IF('Sundry Creditor'!I414="","",IF('Sundry Creditor'!J414="C",'Sundry Creditor'!I414,""))</f>
        <v/>
      </c>
      <c r="H408" s="62" t="str">
        <f t="shared" si="17"/>
        <v/>
      </c>
      <c r="I408" s="62" t="str">
        <f t="shared" si="16"/>
        <v/>
      </c>
      <c r="J408" s="62"/>
      <c r="K408" s="48" t="str">
        <f>IF('Sundry Creditor'!K414="", "",CONCATENATE('Sundry Creditor'!K414," ",'Sundry Creditor'!O414))</f>
        <v/>
      </c>
    </row>
    <row r="409" spans="1:11" x14ac:dyDescent="0.2">
      <c r="A409" s="63" t="str">
        <f>IF('Sundry Creditor'!G415="","",'Sundry Creditor'!G415)</f>
        <v/>
      </c>
      <c r="B409" s="63" t="str">
        <f>IF('Sundry Creditor'!C415="","",IF('Sundry Creditor'!G415&lt;70000,'Sundry Creditor'!C415,""))</f>
        <v/>
      </c>
      <c r="C409" s="62" t="str">
        <f>IF('Sundry Creditor'!C415="","",IF('Sundry Creditor'!G415&gt;69999,'Sundry Creditor'!C415,""))</f>
        <v/>
      </c>
      <c r="D409" s="62" t="str">
        <f>IF('Sundry Creditor'!D415="","",'Sundry Creditor'!D415)</f>
        <v/>
      </c>
      <c r="E409" s="62" t="str">
        <f>IF('Sundry Creditor'!F415="","",'Sundry Creditor'!F415)</f>
        <v/>
      </c>
      <c r="F409" s="130" t="str">
        <f>IF('Sundry Creditor'!I415="","",IF('Sundry Creditor'!J415="D",'Sundry Creditor'!I415,""))</f>
        <v/>
      </c>
      <c r="G409" s="130" t="str">
        <f>IF('Sundry Creditor'!I415="","",IF('Sundry Creditor'!J415="C",'Sundry Creditor'!I415,""))</f>
        <v/>
      </c>
      <c r="H409" s="62" t="str">
        <f t="shared" si="17"/>
        <v/>
      </c>
      <c r="I409" s="62" t="str">
        <f t="shared" si="16"/>
        <v/>
      </c>
      <c r="J409" s="62"/>
      <c r="K409" s="48" t="str">
        <f>IF('Sundry Creditor'!K415="", "",CONCATENATE('Sundry Creditor'!K415," ",'Sundry Creditor'!O415))</f>
        <v/>
      </c>
    </row>
    <row r="410" spans="1:11" x14ac:dyDescent="0.2">
      <c r="A410" s="63" t="str">
        <f>IF('Sundry Creditor'!G416="","",'Sundry Creditor'!G416)</f>
        <v/>
      </c>
      <c r="B410" s="63" t="str">
        <f>IF('Sundry Creditor'!C416="","",IF('Sundry Creditor'!G416&lt;70000,'Sundry Creditor'!C416,""))</f>
        <v/>
      </c>
      <c r="C410" s="62" t="str">
        <f>IF('Sundry Creditor'!C416="","",IF('Sundry Creditor'!G416&gt;69999,'Sundry Creditor'!C416,""))</f>
        <v/>
      </c>
      <c r="D410" s="62" t="str">
        <f>IF('Sundry Creditor'!D416="","",'Sundry Creditor'!D416)</f>
        <v/>
      </c>
      <c r="E410" s="62" t="str">
        <f>IF('Sundry Creditor'!F416="","",'Sundry Creditor'!F416)</f>
        <v/>
      </c>
      <c r="F410" s="130" t="str">
        <f>IF('Sundry Creditor'!I416="","",IF('Sundry Creditor'!J416="D",'Sundry Creditor'!I416,""))</f>
        <v/>
      </c>
      <c r="G410" s="130" t="str">
        <f>IF('Sundry Creditor'!I416="","",IF('Sundry Creditor'!J416="C",'Sundry Creditor'!I416,""))</f>
        <v/>
      </c>
      <c r="H410" s="62" t="str">
        <f t="shared" si="17"/>
        <v/>
      </c>
      <c r="I410" s="62" t="str">
        <f t="shared" ref="I410:I473" si="18">IF(A410="","",1000)</f>
        <v/>
      </c>
      <c r="J410" s="62"/>
      <c r="K410" s="48" t="str">
        <f>IF('Sundry Creditor'!K416="", "",CONCATENATE('Sundry Creditor'!K416," ",'Sundry Creditor'!O416))</f>
        <v/>
      </c>
    </row>
    <row r="411" spans="1:11" x14ac:dyDescent="0.2">
      <c r="A411" s="63" t="str">
        <f>IF('Sundry Creditor'!G417="","",'Sundry Creditor'!G417)</f>
        <v/>
      </c>
      <c r="B411" s="63" t="str">
        <f>IF('Sundry Creditor'!C417="","",IF('Sundry Creditor'!G417&lt;70000,'Sundry Creditor'!C417,""))</f>
        <v/>
      </c>
      <c r="C411" s="62" t="str">
        <f>IF('Sundry Creditor'!C417="","",IF('Sundry Creditor'!G417&gt;69999,'Sundry Creditor'!C417,""))</f>
        <v/>
      </c>
      <c r="D411" s="62" t="str">
        <f>IF('Sundry Creditor'!D417="","",'Sundry Creditor'!D417)</f>
        <v/>
      </c>
      <c r="E411" s="62" t="str">
        <f>IF('Sundry Creditor'!F417="","",'Sundry Creditor'!F417)</f>
        <v/>
      </c>
      <c r="F411" s="130" t="str">
        <f>IF('Sundry Creditor'!I417="","",IF('Sundry Creditor'!J417="D",'Sundry Creditor'!I417,""))</f>
        <v/>
      </c>
      <c r="G411" s="130" t="str">
        <f>IF('Sundry Creditor'!I417="","",IF('Sundry Creditor'!J417="C",'Sundry Creditor'!I417,""))</f>
        <v/>
      </c>
      <c r="H411" s="62" t="str">
        <f t="shared" si="17"/>
        <v/>
      </c>
      <c r="I411" s="62" t="str">
        <f t="shared" si="18"/>
        <v/>
      </c>
      <c r="J411" s="62"/>
      <c r="K411" s="48" t="str">
        <f>IF('Sundry Creditor'!K417="", "",CONCATENATE('Sundry Creditor'!K417," ",'Sundry Creditor'!O417))</f>
        <v/>
      </c>
    </row>
    <row r="412" spans="1:11" x14ac:dyDescent="0.2">
      <c r="A412" s="63" t="str">
        <f>IF('Sundry Creditor'!G418="","",'Sundry Creditor'!G418)</f>
        <v/>
      </c>
      <c r="B412" s="63" t="str">
        <f>IF('Sundry Creditor'!C418="","",IF('Sundry Creditor'!G418&lt;70000,'Sundry Creditor'!C418,""))</f>
        <v/>
      </c>
      <c r="C412" s="62" t="str">
        <f>IF('Sundry Creditor'!C418="","",IF('Sundry Creditor'!G418&gt;69999,'Sundry Creditor'!C418,""))</f>
        <v/>
      </c>
      <c r="D412" s="62" t="str">
        <f>IF('Sundry Creditor'!D418="","",'Sundry Creditor'!D418)</f>
        <v/>
      </c>
      <c r="E412" s="62" t="str">
        <f>IF('Sundry Creditor'!F418="","",'Sundry Creditor'!F418)</f>
        <v/>
      </c>
      <c r="F412" s="130" t="str">
        <f>IF('Sundry Creditor'!I418="","",IF('Sundry Creditor'!J418="D",'Sundry Creditor'!I418,""))</f>
        <v/>
      </c>
      <c r="G412" s="130" t="str">
        <f>IF('Sundry Creditor'!I418="","",IF('Sundry Creditor'!J418="C",'Sundry Creditor'!I418,""))</f>
        <v/>
      </c>
      <c r="H412" s="62" t="str">
        <f t="shared" si="17"/>
        <v/>
      </c>
      <c r="I412" s="62" t="str">
        <f t="shared" si="18"/>
        <v/>
      </c>
      <c r="J412" s="62"/>
      <c r="K412" s="48" t="str">
        <f>IF('Sundry Creditor'!K418="", "",CONCATENATE('Sundry Creditor'!K418," ",'Sundry Creditor'!O418))</f>
        <v/>
      </c>
    </row>
    <row r="413" spans="1:11" x14ac:dyDescent="0.2">
      <c r="A413" s="63" t="str">
        <f>IF('Sundry Creditor'!G419="","",'Sundry Creditor'!G419)</f>
        <v/>
      </c>
      <c r="B413" s="63" t="str">
        <f>IF('Sundry Creditor'!C419="","",IF('Sundry Creditor'!G419&lt;70000,'Sundry Creditor'!C419,""))</f>
        <v/>
      </c>
      <c r="C413" s="62" t="str">
        <f>IF('Sundry Creditor'!C419="","",IF('Sundry Creditor'!G419&gt;69999,'Sundry Creditor'!C419,""))</f>
        <v/>
      </c>
      <c r="D413" s="62" t="str">
        <f>IF('Sundry Creditor'!D419="","",'Sundry Creditor'!D419)</f>
        <v/>
      </c>
      <c r="E413" s="62" t="str">
        <f>IF('Sundry Creditor'!F419="","",'Sundry Creditor'!F419)</f>
        <v/>
      </c>
      <c r="F413" s="130" t="str">
        <f>IF('Sundry Creditor'!I419="","",IF('Sundry Creditor'!J419="D",'Sundry Creditor'!I419,""))</f>
        <v/>
      </c>
      <c r="G413" s="130" t="str">
        <f>IF('Sundry Creditor'!I419="","",IF('Sundry Creditor'!J419="C",'Sundry Creditor'!I419,""))</f>
        <v/>
      </c>
      <c r="H413" s="62" t="str">
        <f t="shared" si="17"/>
        <v/>
      </c>
      <c r="I413" s="62" t="str">
        <f t="shared" si="18"/>
        <v/>
      </c>
      <c r="J413" s="62"/>
      <c r="K413" s="48" t="str">
        <f>IF('Sundry Creditor'!K419="", "",CONCATENATE('Sundry Creditor'!K419," ",'Sundry Creditor'!O419))</f>
        <v/>
      </c>
    </row>
    <row r="414" spans="1:11" x14ac:dyDescent="0.2">
      <c r="A414" s="63" t="str">
        <f>IF('Sundry Creditor'!G420="","",'Sundry Creditor'!G420)</f>
        <v/>
      </c>
      <c r="B414" s="63" t="str">
        <f>IF('Sundry Creditor'!C420="","",IF('Sundry Creditor'!G420&lt;70000,'Sundry Creditor'!C420,""))</f>
        <v/>
      </c>
      <c r="C414" s="62" t="str">
        <f>IF('Sundry Creditor'!C420="","",IF('Sundry Creditor'!G420&gt;69999,'Sundry Creditor'!C420,""))</f>
        <v/>
      </c>
      <c r="D414" s="62" t="str">
        <f>IF('Sundry Creditor'!D420="","",'Sundry Creditor'!D420)</f>
        <v/>
      </c>
      <c r="E414" s="62" t="str">
        <f>IF('Sundry Creditor'!F420="","",'Sundry Creditor'!F420)</f>
        <v/>
      </c>
      <c r="F414" s="130" t="str">
        <f>IF('Sundry Creditor'!I420="","",IF('Sundry Creditor'!J420="D",'Sundry Creditor'!I420,""))</f>
        <v/>
      </c>
      <c r="G414" s="130" t="str">
        <f>IF('Sundry Creditor'!I420="","",IF('Sundry Creditor'!J420="C",'Sundry Creditor'!I420,""))</f>
        <v/>
      </c>
      <c r="H414" s="62" t="str">
        <f t="shared" si="17"/>
        <v/>
      </c>
      <c r="I414" s="62" t="str">
        <f t="shared" si="18"/>
        <v/>
      </c>
      <c r="J414" s="62"/>
      <c r="K414" s="48" t="str">
        <f>IF('Sundry Creditor'!K420="", "",CONCATENATE('Sundry Creditor'!K420," ",'Sundry Creditor'!O420))</f>
        <v/>
      </c>
    </row>
    <row r="415" spans="1:11" x14ac:dyDescent="0.2">
      <c r="A415" s="63" t="str">
        <f>IF('Sundry Creditor'!G421="","",'Sundry Creditor'!G421)</f>
        <v/>
      </c>
      <c r="B415" s="63" t="str">
        <f>IF('Sundry Creditor'!C421="","",IF('Sundry Creditor'!G421&lt;70000,'Sundry Creditor'!C421,""))</f>
        <v/>
      </c>
      <c r="C415" s="62" t="str">
        <f>IF('Sundry Creditor'!C421="","",IF('Sundry Creditor'!G421&gt;69999,'Sundry Creditor'!C421,""))</f>
        <v/>
      </c>
      <c r="D415" s="62" t="str">
        <f>IF('Sundry Creditor'!D421="","",'Sundry Creditor'!D421)</f>
        <v/>
      </c>
      <c r="E415" s="62" t="str">
        <f>IF('Sundry Creditor'!F421="","",'Sundry Creditor'!F421)</f>
        <v/>
      </c>
      <c r="F415" s="130" t="str">
        <f>IF('Sundry Creditor'!I421="","",IF('Sundry Creditor'!J421="D",'Sundry Creditor'!I421,""))</f>
        <v/>
      </c>
      <c r="G415" s="130" t="str">
        <f>IF('Sundry Creditor'!I421="","",IF('Sundry Creditor'!J421="C",'Sundry Creditor'!I421,""))</f>
        <v/>
      </c>
      <c r="H415" s="62" t="str">
        <f t="shared" si="17"/>
        <v/>
      </c>
      <c r="I415" s="62" t="str">
        <f t="shared" si="18"/>
        <v/>
      </c>
      <c r="J415" s="62"/>
      <c r="K415" s="48" t="str">
        <f>IF('Sundry Creditor'!K421="", "",CONCATENATE('Sundry Creditor'!K421," ",'Sundry Creditor'!O421))</f>
        <v/>
      </c>
    </row>
    <row r="416" spans="1:11" x14ac:dyDescent="0.2">
      <c r="A416" s="63" t="str">
        <f>IF('Sundry Creditor'!G422="","",'Sundry Creditor'!G422)</f>
        <v/>
      </c>
      <c r="B416" s="63" t="str">
        <f>IF('Sundry Creditor'!C422="","",IF('Sundry Creditor'!G422&lt;70000,'Sundry Creditor'!C422,""))</f>
        <v/>
      </c>
      <c r="C416" s="62" t="str">
        <f>IF('Sundry Creditor'!C422="","",IF('Sundry Creditor'!G422&gt;69999,'Sundry Creditor'!C422,""))</f>
        <v/>
      </c>
      <c r="D416" s="62" t="str">
        <f>IF('Sundry Creditor'!D422="","",'Sundry Creditor'!D422)</f>
        <v/>
      </c>
      <c r="E416" s="62" t="str">
        <f>IF('Sundry Creditor'!F422="","",'Sundry Creditor'!F422)</f>
        <v/>
      </c>
      <c r="F416" s="130" t="str">
        <f>IF('Sundry Creditor'!I422="","",IF('Sundry Creditor'!J422="D",'Sundry Creditor'!I422,""))</f>
        <v/>
      </c>
      <c r="G416" s="130" t="str">
        <f>IF('Sundry Creditor'!I422="","",IF('Sundry Creditor'!J422="C",'Sundry Creditor'!I422,""))</f>
        <v/>
      </c>
      <c r="H416" s="62" t="str">
        <f t="shared" si="17"/>
        <v/>
      </c>
      <c r="I416" s="62" t="str">
        <f t="shared" si="18"/>
        <v/>
      </c>
      <c r="J416" s="62"/>
      <c r="K416" s="48" t="str">
        <f>IF('Sundry Creditor'!K422="", "",CONCATENATE('Sundry Creditor'!K422," ",'Sundry Creditor'!O422))</f>
        <v/>
      </c>
    </row>
    <row r="417" spans="1:11" x14ac:dyDescent="0.2">
      <c r="A417" s="63" t="str">
        <f>IF('Sundry Creditor'!G423="","",'Sundry Creditor'!G423)</f>
        <v/>
      </c>
      <c r="B417" s="63" t="str">
        <f>IF('Sundry Creditor'!C423="","",IF('Sundry Creditor'!G423&lt;70000,'Sundry Creditor'!C423,""))</f>
        <v/>
      </c>
      <c r="C417" s="62" t="str">
        <f>IF('Sundry Creditor'!C423="","",IF('Sundry Creditor'!G423&gt;69999,'Sundry Creditor'!C423,""))</f>
        <v/>
      </c>
      <c r="D417" s="62" t="str">
        <f>IF('Sundry Creditor'!D423="","",'Sundry Creditor'!D423)</f>
        <v/>
      </c>
      <c r="E417" s="62" t="str">
        <f>IF('Sundry Creditor'!F423="","",'Sundry Creditor'!F423)</f>
        <v/>
      </c>
      <c r="F417" s="130" t="str">
        <f>IF('Sundry Creditor'!I423="","",IF('Sundry Creditor'!J423="D",'Sundry Creditor'!I423,""))</f>
        <v/>
      </c>
      <c r="G417" s="130" t="str">
        <f>IF('Sundry Creditor'!I423="","",IF('Sundry Creditor'!J423="C",'Sundry Creditor'!I423,""))</f>
        <v/>
      </c>
      <c r="H417" s="62" t="str">
        <f t="shared" si="17"/>
        <v/>
      </c>
      <c r="I417" s="62" t="str">
        <f t="shared" si="18"/>
        <v/>
      </c>
      <c r="J417" s="62"/>
      <c r="K417" s="48" t="str">
        <f>IF('Sundry Creditor'!K423="", "",CONCATENATE('Sundry Creditor'!K423," ",'Sundry Creditor'!O423))</f>
        <v/>
      </c>
    </row>
    <row r="418" spans="1:11" x14ac:dyDescent="0.2">
      <c r="A418" s="63" t="str">
        <f>IF('Sundry Creditor'!G424="","",'Sundry Creditor'!G424)</f>
        <v/>
      </c>
      <c r="B418" s="63" t="str">
        <f>IF('Sundry Creditor'!C424="","",IF('Sundry Creditor'!G424&lt;70000,'Sundry Creditor'!C424,""))</f>
        <v/>
      </c>
      <c r="C418" s="62" t="str">
        <f>IF('Sundry Creditor'!C424="","",IF('Sundry Creditor'!G424&gt;69999,'Sundry Creditor'!C424,""))</f>
        <v/>
      </c>
      <c r="D418" s="62" t="str">
        <f>IF('Sundry Creditor'!D424="","",'Sundry Creditor'!D424)</f>
        <v/>
      </c>
      <c r="E418" s="62" t="str">
        <f>IF('Sundry Creditor'!F424="","",'Sundry Creditor'!F424)</f>
        <v/>
      </c>
      <c r="F418" s="130" t="str">
        <f>IF('Sundry Creditor'!I424="","",IF('Sundry Creditor'!J424="D",'Sundry Creditor'!I424,""))</f>
        <v/>
      </c>
      <c r="G418" s="130" t="str">
        <f>IF('Sundry Creditor'!I424="","",IF('Sundry Creditor'!J424="C",'Sundry Creditor'!I424,""))</f>
        <v/>
      </c>
      <c r="H418" s="62" t="str">
        <f t="shared" si="17"/>
        <v/>
      </c>
      <c r="I418" s="62" t="str">
        <f t="shared" si="18"/>
        <v/>
      </c>
      <c r="J418" s="62"/>
      <c r="K418" s="48" t="str">
        <f>IF('Sundry Creditor'!K424="", "",CONCATENATE('Sundry Creditor'!K424," ",'Sundry Creditor'!O424))</f>
        <v/>
      </c>
    </row>
    <row r="419" spans="1:11" x14ac:dyDescent="0.2">
      <c r="A419" s="63" t="str">
        <f>IF('Sundry Creditor'!G425="","",'Sundry Creditor'!G425)</f>
        <v/>
      </c>
      <c r="B419" s="63" t="str">
        <f>IF('Sundry Creditor'!C425="","",IF('Sundry Creditor'!G425&lt;70000,'Sundry Creditor'!C425,""))</f>
        <v/>
      </c>
      <c r="C419" s="62" t="str">
        <f>IF('Sundry Creditor'!C425="","",IF('Sundry Creditor'!G425&gt;69999,'Sundry Creditor'!C425,""))</f>
        <v/>
      </c>
      <c r="D419" s="62" t="str">
        <f>IF('Sundry Creditor'!D425="","",'Sundry Creditor'!D425)</f>
        <v/>
      </c>
      <c r="E419" s="62" t="str">
        <f>IF('Sundry Creditor'!F425="","",'Sundry Creditor'!F425)</f>
        <v/>
      </c>
      <c r="F419" s="130" t="str">
        <f>IF('Sundry Creditor'!I425="","",IF('Sundry Creditor'!J425="D",'Sundry Creditor'!I425,""))</f>
        <v/>
      </c>
      <c r="G419" s="130" t="str">
        <f>IF('Sundry Creditor'!I425="","",IF('Sundry Creditor'!J425="C",'Sundry Creditor'!I425,""))</f>
        <v/>
      </c>
      <c r="H419" s="62" t="str">
        <f t="shared" si="17"/>
        <v/>
      </c>
      <c r="I419" s="62" t="str">
        <f t="shared" si="18"/>
        <v/>
      </c>
      <c r="J419" s="62"/>
      <c r="K419" s="48" t="str">
        <f>IF('Sundry Creditor'!K425="", "",CONCATENATE('Sundry Creditor'!K425," ",'Sundry Creditor'!O425))</f>
        <v/>
      </c>
    </row>
    <row r="420" spans="1:11" x14ac:dyDescent="0.2">
      <c r="A420" s="63" t="str">
        <f>IF('Sundry Creditor'!G426="","",'Sundry Creditor'!G426)</f>
        <v/>
      </c>
      <c r="B420" s="63" t="str">
        <f>IF('Sundry Creditor'!C426="","",IF('Sundry Creditor'!G426&lt;70000,'Sundry Creditor'!C426,""))</f>
        <v/>
      </c>
      <c r="C420" s="62" t="str">
        <f>IF('Sundry Creditor'!C426="","",IF('Sundry Creditor'!G426&gt;69999,'Sundry Creditor'!C426,""))</f>
        <v/>
      </c>
      <c r="D420" s="62" t="str">
        <f>IF('Sundry Creditor'!D426="","",'Sundry Creditor'!D426)</f>
        <v/>
      </c>
      <c r="E420" s="62" t="str">
        <f>IF('Sundry Creditor'!F426="","",'Sundry Creditor'!F426)</f>
        <v/>
      </c>
      <c r="F420" s="130" t="str">
        <f>IF('Sundry Creditor'!I426="","",IF('Sundry Creditor'!J426="D",'Sundry Creditor'!I426,""))</f>
        <v/>
      </c>
      <c r="G420" s="130" t="str">
        <f>IF('Sundry Creditor'!I426="","",IF('Sundry Creditor'!J426="C",'Sundry Creditor'!I426,""))</f>
        <v/>
      </c>
      <c r="H420" s="62" t="str">
        <f t="shared" si="17"/>
        <v/>
      </c>
      <c r="I420" s="62" t="str">
        <f t="shared" si="18"/>
        <v/>
      </c>
      <c r="J420" s="62"/>
      <c r="K420" s="48" t="str">
        <f>IF('Sundry Creditor'!K426="", "",CONCATENATE('Sundry Creditor'!K426," ",'Sundry Creditor'!O426))</f>
        <v/>
      </c>
    </row>
    <row r="421" spans="1:11" x14ac:dyDescent="0.2">
      <c r="A421" s="63" t="str">
        <f>IF('Sundry Creditor'!G427="","",'Sundry Creditor'!G427)</f>
        <v/>
      </c>
      <c r="B421" s="63" t="str">
        <f>IF('Sundry Creditor'!C427="","",IF('Sundry Creditor'!G427&lt;70000,'Sundry Creditor'!C427,""))</f>
        <v/>
      </c>
      <c r="C421" s="62" t="str">
        <f>IF('Sundry Creditor'!C427="","",IF('Sundry Creditor'!G427&gt;69999,'Sundry Creditor'!C427,""))</f>
        <v/>
      </c>
      <c r="D421" s="62" t="str">
        <f>IF('Sundry Creditor'!D427="","",'Sundry Creditor'!D427)</f>
        <v/>
      </c>
      <c r="E421" s="62" t="str">
        <f>IF('Sundry Creditor'!F427="","",'Sundry Creditor'!F427)</f>
        <v/>
      </c>
      <c r="F421" s="130" t="str">
        <f>IF('Sundry Creditor'!I427="","",IF('Sundry Creditor'!J427="D",'Sundry Creditor'!I427,""))</f>
        <v/>
      </c>
      <c r="G421" s="130" t="str">
        <f>IF('Sundry Creditor'!I427="","",IF('Sundry Creditor'!J427="C",'Sundry Creditor'!I427,""))</f>
        <v/>
      </c>
      <c r="H421" s="62" t="str">
        <f t="shared" si="17"/>
        <v/>
      </c>
      <c r="I421" s="62" t="str">
        <f t="shared" si="18"/>
        <v/>
      </c>
      <c r="J421" s="62"/>
      <c r="K421" s="48" t="str">
        <f>IF('Sundry Creditor'!K427="", "",CONCATENATE('Sundry Creditor'!K427," ",'Sundry Creditor'!O427))</f>
        <v/>
      </c>
    </row>
    <row r="422" spans="1:11" x14ac:dyDescent="0.2">
      <c r="A422" s="63" t="str">
        <f>IF('Sundry Creditor'!G428="","",'Sundry Creditor'!G428)</f>
        <v/>
      </c>
      <c r="B422" s="63" t="str">
        <f>IF('Sundry Creditor'!C428="","",IF('Sundry Creditor'!G428&lt;70000,'Sundry Creditor'!C428,""))</f>
        <v/>
      </c>
      <c r="C422" s="62" t="str">
        <f>IF('Sundry Creditor'!C428="","",IF('Sundry Creditor'!G428&gt;69999,'Sundry Creditor'!C428,""))</f>
        <v/>
      </c>
      <c r="D422" s="62" t="str">
        <f>IF('Sundry Creditor'!D428="","",'Sundry Creditor'!D428)</f>
        <v/>
      </c>
      <c r="E422" s="62" t="str">
        <f>IF('Sundry Creditor'!F428="","",'Sundry Creditor'!F428)</f>
        <v/>
      </c>
      <c r="F422" s="130" t="str">
        <f>IF('Sundry Creditor'!I428="","",IF('Sundry Creditor'!J428="D",'Sundry Creditor'!I428,""))</f>
        <v/>
      </c>
      <c r="G422" s="130" t="str">
        <f>IF('Sundry Creditor'!I428="","",IF('Sundry Creditor'!J428="C",'Sundry Creditor'!I428,""))</f>
        <v/>
      </c>
      <c r="H422" s="62" t="str">
        <f t="shared" si="17"/>
        <v/>
      </c>
      <c r="I422" s="62" t="str">
        <f t="shared" si="18"/>
        <v/>
      </c>
      <c r="J422" s="62"/>
      <c r="K422" s="48" t="str">
        <f>IF('Sundry Creditor'!K428="", "",CONCATENATE('Sundry Creditor'!K428," ",'Sundry Creditor'!O428))</f>
        <v/>
      </c>
    </row>
    <row r="423" spans="1:11" x14ac:dyDescent="0.2">
      <c r="A423" s="63" t="str">
        <f>IF('Sundry Creditor'!G429="","",'Sundry Creditor'!G429)</f>
        <v/>
      </c>
      <c r="B423" s="63" t="str">
        <f>IF('Sundry Creditor'!C429="","",IF('Sundry Creditor'!G429&lt;70000,'Sundry Creditor'!C429,""))</f>
        <v/>
      </c>
      <c r="C423" s="62" t="str">
        <f>IF('Sundry Creditor'!C429="","",IF('Sundry Creditor'!G429&gt;69999,'Sundry Creditor'!C429,""))</f>
        <v/>
      </c>
      <c r="D423" s="62" t="str">
        <f>IF('Sundry Creditor'!D429="","",'Sundry Creditor'!D429)</f>
        <v/>
      </c>
      <c r="E423" s="62" t="str">
        <f>IF('Sundry Creditor'!F429="","",'Sundry Creditor'!F429)</f>
        <v/>
      </c>
      <c r="F423" s="130" t="str">
        <f>IF('Sundry Creditor'!I429="","",IF('Sundry Creditor'!J429="D",'Sundry Creditor'!I429,""))</f>
        <v/>
      </c>
      <c r="G423" s="130" t="str">
        <f>IF('Sundry Creditor'!I429="","",IF('Sundry Creditor'!J429="C",'Sundry Creditor'!I429,""))</f>
        <v/>
      </c>
      <c r="H423" s="62" t="str">
        <f t="shared" si="17"/>
        <v/>
      </c>
      <c r="I423" s="62" t="str">
        <f t="shared" si="18"/>
        <v/>
      </c>
      <c r="J423" s="62"/>
      <c r="K423" s="48" t="str">
        <f>IF('Sundry Creditor'!K429="", "",CONCATENATE('Sundry Creditor'!K429," ",'Sundry Creditor'!O429))</f>
        <v/>
      </c>
    </row>
    <row r="424" spans="1:11" x14ac:dyDescent="0.2">
      <c r="A424" s="63" t="str">
        <f>IF('Sundry Creditor'!G430="","",'Sundry Creditor'!G430)</f>
        <v/>
      </c>
      <c r="B424" s="63" t="str">
        <f>IF('Sundry Creditor'!C430="","",IF('Sundry Creditor'!G430&lt;70000,'Sundry Creditor'!C430,""))</f>
        <v/>
      </c>
      <c r="C424" s="62" t="str">
        <f>IF('Sundry Creditor'!C430="","",IF('Sundry Creditor'!G430&gt;69999,'Sundry Creditor'!C430,""))</f>
        <v/>
      </c>
      <c r="D424" s="62" t="str">
        <f>IF('Sundry Creditor'!D430="","",'Sundry Creditor'!D430)</f>
        <v/>
      </c>
      <c r="E424" s="62" t="str">
        <f>IF('Sundry Creditor'!F430="","",'Sundry Creditor'!F430)</f>
        <v/>
      </c>
      <c r="F424" s="130" t="str">
        <f>IF('Sundry Creditor'!I430="","",IF('Sundry Creditor'!J430="D",'Sundry Creditor'!I430,""))</f>
        <v/>
      </c>
      <c r="G424" s="130" t="str">
        <f>IF('Sundry Creditor'!I430="","",IF('Sundry Creditor'!J430="C",'Sundry Creditor'!I430,""))</f>
        <v/>
      </c>
      <c r="H424" s="62" t="str">
        <f t="shared" si="17"/>
        <v/>
      </c>
      <c r="I424" s="62" t="str">
        <f t="shared" si="18"/>
        <v/>
      </c>
      <c r="J424" s="62"/>
      <c r="K424" s="48" t="str">
        <f>IF('Sundry Creditor'!K430="", "",CONCATENATE('Sundry Creditor'!K430," ",'Sundry Creditor'!O430))</f>
        <v/>
      </c>
    </row>
    <row r="425" spans="1:11" x14ac:dyDescent="0.2">
      <c r="A425" s="63" t="str">
        <f>IF('Sundry Creditor'!G431="","",'Sundry Creditor'!G431)</f>
        <v/>
      </c>
      <c r="B425" s="63" t="str">
        <f>IF('Sundry Creditor'!C431="","",IF('Sundry Creditor'!G431&lt;70000,'Sundry Creditor'!C431,""))</f>
        <v/>
      </c>
      <c r="C425" s="62" t="str">
        <f>IF('Sundry Creditor'!C431="","",IF('Sundry Creditor'!G431&gt;69999,'Sundry Creditor'!C431,""))</f>
        <v/>
      </c>
      <c r="D425" s="62" t="str">
        <f>IF('Sundry Creditor'!D431="","",'Sundry Creditor'!D431)</f>
        <v/>
      </c>
      <c r="E425" s="62" t="str">
        <f>IF('Sundry Creditor'!F431="","",'Sundry Creditor'!F431)</f>
        <v/>
      </c>
      <c r="F425" s="130" t="str">
        <f>IF('Sundry Creditor'!I431="","",IF('Sundry Creditor'!J431="D",'Sundry Creditor'!I431,""))</f>
        <v/>
      </c>
      <c r="G425" s="130" t="str">
        <f>IF('Sundry Creditor'!I431="","",IF('Sundry Creditor'!J431="C",'Sundry Creditor'!I431,""))</f>
        <v/>
      </c>
      <c r="H425" s="62" t="str">
        <f t="shared" si="17"/>
        <v/>
      </c>
      <c r="I425" s="62" t="str">
        <f t="shared" si="18"/>
        <v/>
      </c>
      <c r="J425" s="62"/>
      <c r="K425" s="48" t="str">
        <f>IF('Sundry Creditor'!K431="", "",CONCATENATE('Sundry Creditor'!K431," ",'Sundry Creditor'!O431))</f>
        <v/>
      </c>
    </row>
    <row r="426" spans="1:11" x14ac:dyDescent="0.2">
      <c r="A426" s="63" t="str">
        <f>IF('Sundry Creditor'!G432="","",'Sundry Creditor'!G432)</f>
        <v/>
      </c>
      <c r="B426" s="63" t="str">
        <f>IF('Sundry Creditor'!C432="","",IF('Sundry Creditor'!G432&lt;70000,'Sundry Creditor'!C432,""))</f>
        <v/>
      </c>
      <c r="C426" s="62" t="str">
        <f>IF('Sundry Creditor'!C432="","",IF('Sundry Creditor'!G432&gt;69999,'Sundry Creditor'!C432,""))</f>
        <v/>
      </c>
      <c r="D426" s="62" t="str">
        <f>IF('Sundry Creditor'!D432="","",'Sundry Creditor'!D432)</f>
        <v/>
      </c>
      <c r="E426" s="62" t="str">
        <f>IF('Sundry Creditor'!F432="","",'Sundry Creditor'!F432)</f>
        <v/>
      </c>
      <c r="F426" s="130" t="str">
        <f>IF('Sundry Creditor'!I432="","",IF('Sundry Creditor'!J432="D",'Sundry Creditor'!I432,""))</f>
        <v/>
      </c>
      <c r="G426" s="130" t="str">
        <f>IF('Sundry Creditor'!I432="","",IF('Sundry Creditor'!J432="C",'Sundry Creditor'!I432,""))</f>
        <v/>
      </c>
      <c r="H426" s="62" t="str">
        <f t="shared" si="17"/>
        <v/>
      </c>
      <c r="I426" s="62" t="str">
        <f t="shared" si="18"/>
        <v/>
      </c>
      <c r="J426" s="62"/>
      <c r="K426" s="48" t="str">
        <f>IF('Sundry Creditor'!K432="", "",CONCATENATE('Sundry Creditor'!K432," ",'Sundry Creditor'!O432))</f>
        <v/>
      </c>
    </row>
    <row r="427" spans="1:11" x14ac:dyDescent="0.2">
      <c r="A427" s="63" t="str">
        <f>IF('Sundry Creditor'!G433="","",'Sundry Creditor'!G433)</f>
        <v/>
      </c>
      <c r="B427" s="63" t="str">
        <f>IF('Sundry Creditor'!C433="","",IF('Sundry Creditor'!G433&lt;70000,'Sundry Creditor'!C433,""))</f>
        <v/>
      </c>
      <c r="C427" s="62" t="str">
        <f>IF('Sundry Creditor'!C433="","",IF('Sundry Creditor'!G433&gt;69999,'Sundry Creditor'!C433,""))</f>
        <v/>
      </c>
      <c r="D427" s="62" t="str">
        <f>IF('Sundry Creditor'!D433="","",'Sundry Creditor'!D433)</f>
        <v/>
      </c>
      <c r="E427" s="62" t="str">
        <f>IF('Sundry Creditor'!F433="","",'Sundry Creditor'!F433)</f>
        <v/>
      </c>
      <c r="F427" s="130" t="str">
        <f>IF('Sundry Creditor'!I433="","",IF('Sundry Creditor'!J433="D",'Sundry Creditor'!I433,""))</f>
        <v/>
      </c>
      <c r="G427" s="130" t="str">
        <f>IF('Sundry Creditor'!I433="","",IF('Sundry Creditor'!J433="C",'Sundry Creditor'!I433,""))</f>
        <v/>
      </c>
      <c r="H427" s="62" t="str">
        <f t="shared" si="17"/>
        <v/>
      </c>
      <c r="I427" s="62" t="str">
        <f t="shared" si="18"/>
        <v/>
      </c>
      <c r="J427" s="62"/>
      <c r="K427" s="48" t="str">
        <f>IF('Sundry Creditor'!K433="", "",CONCATENATE('Sundry Creditor'!K433," ",'Sundry Creditor'!O433))</f>
        <v/>
      </c>
    </row>
    <row r="428" spans="1:11" x14ac:dyDescent="0.2">
      <c r="A428" s="63" t="str">
        <f>IF('Sundry Creditor'!G434="","",'Sundry Creditor'!G434)</f>
        <v/>
      </c>
      <c r="B428" s="63" t="str">
        <f>IF('Sundry Creditor'!C434="","",IF('Sundry Creditor'!G434&lt;70000,'Sundry Creditor'!C434,""))</f>
        <v/>
      </c>
      <c r="C428" s="62" t="str">
        <f>IF('Sundry Creditor'!C434="","",IF('Sundry Creditor'!G434&gt;69999,'Sundry Creditor'!C434,""))</f>
        <v/>
      </c>
      <c r="D428" s="62" t="str">
        <f>IF('Sundry Creditor'!D434="","",'Sundry Creditor'!D434)</f>
        <v/>
      </c>
      <c r="E428" s="62" t="str">
        <f>IF('Sundry Creditor'!F434="","",'Sundry Creditor'!F434)</f>
        <v/>
      </c>
      <c r="F428" s="130" t="str">
        <f>IF('Sundry Creditor'!I434="","",IF('Sundry Creditor'!J434="D",'Sundry Creditor'!I434,""))</f>
        <v/>
      </c>
      <c r="G428" s="130" t="str">
        <f>IF('Sundry Creditor'!I434="","",IF('Sundry Creditor'!J434="C",'Sundry Creditor'!I434,""))</f>
        <v/>
      </c>
      <c r="H428" s="62" t="str">
        <f t="shared" si="17"/>
        <v/>
      </c>
      <c r="I428" s="62" t="str">
        <f t="shared" si="18"/>
        <v/>
      </c>
      <c r="J428" s="62"/>
      <c r="K428" s="48" t="str">
        <f>IF('Sundry Creditor'!K434="", "",CONCATENATE('Sundry Creditor'!K434," ",'Sundry Creditor'!O434))</f>
        <v/>
      </c>
    </row>
    <row r="429" spans="1:11" x14ac:dyDescent="0.2">
      <c r="A429" s="63" t="str">
        <f>IF('Sundry Creditor'!G435="","",'Sundry Creditor'!G435)</f>
        <v/>
      </c>
      <c r="B429" s="63" t="str">
        <f>IF('Sundry Creditor'!C435="","",IF('Sundry Creditor'!G435&lt;70000,'Sundry Creditor'!C435,""))</f>
        <v/>
      </c>
      <c r="C429" s="62" t="str">
        <f>IF('Sundry Creditor'!C435="","",IF('Sundry Creditor'!G435&gt;69999,'Sundry Creditor'!C435,""))</f>
        <v/>
      </c>
      <c r="D429" s="62" t="str">
        <f>IF('Sundry Creditor'!D435="","",'Sundry Creditor'!D435)</f>
        <v/>
      </c>
      <c r="E429" s="62" t="str">
        <f>IF('Sundry Creditor'!F435="","",'Sundry Creditor'!F435)</f>
        <v/>
      </c>
      <c r="F429" s="130" t="str">
        <f>IF('Sundry Creditor'!I435="","",IF('Sundry Creditor'!J435="D",'Sundry Creditor'!I435,""))</f>
        <v/>
      </c>
      <c r="G429" s="130" t="str">
        <f>IF('Sundry Creditor'!I435="","",IF('Sundry Creditor'!J435="C",'Sundry Creditor'!I435,""))</f>
        <v/>
      </c>
      <c r="H429" s="62" t="str">
        <f t="shared" si="17"/>
        <v/>
      </c>
      <c r="I429" s="62" t="str">
        <f t="shared" si="18"/>
        <v/>
      </c>
      <c r="J429" s="62"/>
      <c r="K429" s="48" t="str">
        <f>IF('Sundry Creditor'!K435="", "",CONCATENATE('Sundry Creditor'!K435," ",'Sundry Creditor'!O435))</f>
        <v/>
      </c>
    </row>
    <row r="430" spans="1:11" x14ac:dyDescent="0.2">
      <c r="A430" s="63" t="str">
        <f>IF('Sundry Creditor'!G436="","",'Sundry Creditor'!G436)</f>
        <v/>
      </c>
      <c r="B430" s="63" t="str">
        <f>IF('Sundry Creditor'!C436="","",IF('Sundry Creditor'!G436&lt;70000,'Sundry Creditor'!C436,""))</f>
        <v/>
      </c>
      <c r="C430" s="62" t="str">
        <f>IF('Sundry Creditor'!C436="","",IF('Sundry Creditor'!G436&gt;69999,'Sundry Creditor'!C436,""))</f>
        <v/>
      </c>
      <c r="D430" s="62" t="str">
        <f>IF('Sundry Creditor'!D436="","",'Sundry Creditor'!D436)</f>
        <v/>
      </c>
      <c r="E430" s="62" t="str">
        <f>IF('Sundry Creditor'!F436="","",'Sundry Creditor'!F436)</f>
        <v/>
      </c>
      <c r="F430" s="130" t="str">
        <f>IF('Sundry Creditor'!I436="","",IF('Sundry Creditor'!J436="D",'Sundry Creditor'!I436,""))</f>
        <v/>
      </c>
      <c r="G430" s="130" t="str">
        <f>IF('Sundry Creditor'!I436="","",IF('Sundry Creditor'!J436="C",'Sundry Creditor'!I436,""))</f>
        <v/>
      </c>
      <c r="H430" s="62" t="str">
        <f t="shared" si="17"/>
        <v/>
      </c>
      <c r="I430" s="62" t="str">
        <f t="shared" si="18"/>
        <v/>
      </c>
      <c r="J430" s="62"/>
      <c r="K430" s="48" t="str">
        <f>IF('Sundry Creditor'!K436="", "",CONCATENATE('Sundry Creditor'!K436," ",'Sundry Creditor'!O436))</f>
        <v/>
      </c>
    </row>
    <row r="431" spans="1:11" x14ac:dyDescent="0.2">
      <c r="A431" s="63" t="str">
        <f>IF('Sundry Creditor'!G437="","",'Sundry Creditor'!G437)</f>
        <v/>
      </c>
      <c r="B431" s="63" t="str">
        <f>IF('Sundry Creditor'!C437="","",IF('Sundry Creditor'!G437&lt;70000,'Sundry Creditor'!C437,""))</f>
        <v/>
      </c>
      <c r="C431" s="62" t="str">
        <f>IF('Sundry Creditor'!C437="","",IF('Sundry Creditor'!G437&gt;69999,'Sundry Creditor'!C437,""))</f>
        <v/>
      </c>
      <c r="D431" s="62" t="str">
        <f>IF('Sundry Creditor'!D437="","",'Sundry Creditor'!D437)</f>
        <v/>
      </c>
      <c r="E431" s="62" t="str">
        <f>IF('Sundry Creditor'!F437="","",'Sundry Creditor'!F437)</f>
        <v/>
      </c>
      <c r="F431" s="130" t="str">
        <f>IF('Sundry Creditor'!I437="","",IF('Sundry Creditor'!J437="D",'Sundry Creditor'!I437,""))</f>
        <v/>
      </c>
      <c r="G431" s="130" t="str">
        <f>IF('Sundry Creditor'!I437="","",IF('Sundry Creditor'!J437="C",'Sundry Creditor'!I437,""))</f>
        <v/>
      </c>
      <c r="H431" s="62" t="str">
        <f t="shared" si="17"/>
        <v/>
      </c>
      <c r="I431" s="62" t="str">
        <f t="shared" si="18"/>
        <v/>
      </c>
      <c r="J431" s="62"/>
      <c r="K431" s="48" t="str">
        <f>IF('Sundry Creditor'!K437="", "",CONCATENATE('Sundry Creditor'!K437," ",'Sundry Creditor'!O437))</f>
        <v/>
      </c>
    </row>
    <row r="432" spans="1:11" x14ac:dyDescent="0.2">
      <c r="A432" s="63" t="str">
        <f>IF('Sundry Creditor'!G438="","",'Sundry Creditor'!G438)</f>
        <v/>
      </c>
      <c r="B432" s="63" t="str">
        <f>IF('Sundry Creditor'!C438="","",IF('Sundry Creditor'!G438&lt;70000,'Sundry Creditor'!C438,""))</f>
        <v/>
      </c>
      <c r="C432" s="62" t="str">
        <f>IF('Sundry Creditor'!C438="","",IF('Sundry Creditor'!G438&gt;69999,'Sundry Creditor'!C438,""))</f>
        <v/>
      </c>
      <c r="D432" s="62" t="str">
        <f>IF('Sundry Creditor'!D438="","",'Sundry Creditor'!D438)</f>
        <v/>
      </c>
      <c r="E432" s="62" t="str">
        <f>IF('Sundry Creditor'!F438="","",'Sundry Creditor'!F438)</f>
        <v/>
      </c>
      <c r="F432" s="130" t="str">
        <f>IF('Sundry Creditor'!I438="","",IF('Sundry Creditor'!J438="D",'Sundry Creditor'!I438,""))</f>
        <v/>
      </c>
      <c r="G432" s="130" t="str">
        <f>IF('Sundry Creditor'!I438="","",IF('Sundry Creditor'!J438="C",'Sundry Creditor'!I438,""))</f>
        <v/>
      </c>
      <c r="H432" s="62" t="str">
        <f t="shared" si="17"/>
        <v/>
      </c>
      <c r="I432" s="62" t="str">
        <f t="shared" si="18"/>
        <v/>
      </c>
      <c r="J432" s="62"/>
      <c r="K432" s="48" t="str">
        <f>IF('Sundry Creditor'!K438="", "",CONCATENATE('Sundry Creditor'!K438," ",'Sundry Creditor'!O438))</f>
        <v/>
      </c>
    </row>
    <row r="433" spans="1:11" x14ac:dyDescent="0.2">
      <c r="A433" s="63" t="str">
        <f>IF('Sundry Creditor'!G439="","",'Sundry Creditor'!G439)</f>
        <v/>
      </c>
      <c r="B433" s="63" t="str">
        <f>IF('Sundry Creditor'!C439="","",IF('Sundry Creditor'!G439&lt;70000,'Sundry Creditor'!C439,""))</f>
        <v/>
      </c>
      <c r="C433" s="62" t="str">
        <f>IF('Sundry Creditor'!C439="","",IF('Sundry Creditor'!G439&gt;69999,'Sundry Creditor'!C439,""))</f>
        <v/>
      </c>
      <c r="D433" s="62" t="str">
        <f>IF('Sundry Creditor'!D439="","",'Sundry Creditor'!D439)</f>
        <v/>
      </c>
      <c r="E433" s="62" t="str">
        <f>IF('Sundry Creditor'!F439="","",'Sundry Creditor'!F439)</f>
        <v/>
      </c>
      <c r="F433" s="130" t="str">
        <f>IF('Sundry Creditor'!I439="","",IF('Sundry Creditor'!J439="D",'Sundry Creditor'!I439,""))</f>
        <v/>
      </c>
      <c r="G433" s="130" t="str">
        <f>IF('Sundry Creditor'!I439="","",IF('Sundry Creditor'!J439="C",'Sundry Creditor'!I439,""))</f>
        <v/>
      </c>
      <c r="H433" s="62" t="str">
        <f t="shared" si="17"/>
        <v/>
      </c>
      <c r="I433" s="62" t="str">
        <f t="shared" si="18"/>
        <v/>
      </c>
      <c r="J433" s="62"/>
      <c r="K433" s="48" t="str">
        <f>IF('Sundry Creditor'!K439="", "",CONCATENATE('Sundry Creditor'!K439," ",'Sundry Creditor'!O439))</f>
        <v/>
      </c>
    </row>
    <row r="434" spans="1:11" x14ac:dyDescent="0.2">
      <c r="A434" s="63" t="str">
        <f>IF('Sundry Creditor'!G440="","",'Sundry Creditor'!G440)</f>
        <v/>
      </c>
      <c r="B434" s="63" t="str">
        <f>IF('Sundry Creditor'!C440="","",IF('Sundry Creditor'!G440&lt;70000,'Sundry Creditor'!C440,""))</f>
        <v/>
      </c>
      <c r="C434" s="62" t="str">
        <f>IF('Sundry Creditor'!C440="","",IF('Sundry Creditor'!G440&gt;69999,'Sundry Creditor'!C440,""))</f>
        <v/>
      </c>
      <c r="D434" s="62" t="str">
        <f>IF('Sundry Creditor'!D440="","",'Sundry Creditor'!D440)</f>
        <v/>
      </c>
      <c r="E434" s="62" t="str">
        <f>IF('Sundry Creditor'!F440="","",'Sundry Creditor'!F440)</f>
        <v/>
      </c>
      <c r="F434" s="130" t="str">
        <f>IF('Sundry Creditor'!I440="","",IF('Sundry Creditor'!J440="D",'Sundry Creditor'!I440,""))</f>
        <v/>
      </c>
      <c r="G434" s="130" t="str">
        <f>IF('Sundry Creditor'!I440="","",IF('Sundry Creditor'!J440="C",'Sundry Creditor'!I440,""))</f>
        <v/>
      </c>
      <c r="H434" s="62" t="str">
        <f t="shared" si="17"/>
        <v/>
      </c>
      <c r="I434" s="62" t="str">
        <f t="shared" si="18"/>
        <v/>
      </c>
      <c r="J434" s="62"/>
      <c r="K434" s="48" t="str">
        <f>IF('Sundry Creditor'!K440="", "",CONCATENATE('Sundry Creditor'!K440," ",'Sundry Creditor'!O440))</f>
        <v/>
      </c>
    </row>
    <row r="435" spans="1:11" x14ac:dyDescent="0.2">
      <c r="A435" s="63" t="str">
        <f>IF('Sundry Creditor'!G441="","",'Sundry Creditor'!G441)</f>
        <v/>
      </c>
      <c r="B435" s="63" t="str">
        <f>IF('Sundry Creditor'!C441="","",IF('Sundry Creditor'!G441&lt;70000,'Sundry Creditor'!C441,""))</f>
        <v/>
      </c>
      <c r="C435" s="62" t="str">
        <f>IF('Sundry Creditor'!C441="","",IF('Sundry Creditor'!G441&gt;69999,'Sundry Creditor'!C441,""))</f>
        <v/>
      </c>
      <c r="D435" s="62" t="str">
        <f>IF('Sundry Creditor'!D441="","",'Sundry Creditor'!D441)</f>
        <v/>
      </c>
      <c r="E435" s="62" t="str">
        <f>IF('Sundry Creditor'!F441="","",'Sundry Creditor'!F441)</f>
        <v/>
      </c>
      <c r="F435" s="130" t="str">
        <f>IF('Sundry Creditor'!I441="","",IF('Sundry Creditor'!J441="D",'Sundry Creditor'!I441,""))</f>
        <v/>
      </c>
      <c r="G435" s="130" t="str">
        <f>IF('Sundry Creditor'!I441="","",IF('Sundry Creditor'!J441="C",'Sundry Creditor'!I441,""))</f>
        <v/>
      </c>
      <c r="H435" s="62" t="str">
        <f t="shared" si="17"/>
        <v/>
      </c>
      <c r="I435" s="62" t="str">
        <f t="shared" si="18"/>
        <v/>
      </c>
      <c r="J435" s="62"/>
      <c r="K435" s="48" t="str">
        <f>IF('Sundry Creditor'!K441="", "",CONCATENATE('Sundry Creditor'!K441," ",'Sundry Creditor'!O441))</f>
        <v/>
      </c>
    </row>
    <row r="436" spans="1:11" x14ac:dyDescent="0.2">
      <c r="A436" s="63" t="str">
        <f>IF('Sundry Creditor'!G442="","",'Sundry Creditor'!G442)</f>
        <v/>
      </c>
      <c r="B436" s="63" t="str">
        <f>IF('Sundry Creditor'!C442="","",IF('Sundry Creditor'!G442&lt;70000,'Sundry Creditor'!C442,""))</f>
        <v/>
      </c>
      <c r="C436" s="62" t="str">
        <f>IF('Sundry Creditor'!C442="","",IF('Sundry Creditor'!G442&gt;69999,'Sundry Creditor'!C442,""))</f>
        <v/>
      </c>
      <c r="D436" s="62" t="str">
        <f>IF('Sundry Creditor'!D442="","",'Sundry Creditor'!D442)</f>
        <v/>
      </c>
      <c r="E436" s="62" t="str">
        <f>IF('Sundry Creditor'!F442="","",'Sundry Creditor'!F442)</f>
        <v/>
      </c>
      <c r="F436" s="130" t="str">
        <f>IF('Sundry Creditor'!I442="","",IF('Sundry Creditor'!J442="D",'Sundry Creditor'!I442,""))</f>
        <v/>
      </c>
      <c r="G436" s="130" t="str">
        <f>IF('Sundry Creditor'!I442="","",IF('Sundry Creditor'!J442="C",'Sundry Creditor'!I442,""))</f>
        <v/>
      </c>
      <c r="H436" s="62" t="str">
        <f t="shared" si="17"/>
        <v/>
      </c>
      <c r="I436" s="62" t="str">
        <f t="shared" si="18"/>
        <v/>
      </c>
      <c r="J436" s="62"/>
      <c r="K436" s="48" t="str">
        <f>IF('Sundry Creditor'!K442="", "",CONCATENATE('Sundry Creditor'!K442," ",'Sundry Creditor'!O442))</f>
        <v/>
      </c>
    </row>
    <row r="437" spans="1:11" x14ac:dyDescent="0.2">
      <c r="A437" s="63" t="str">
        <f>IF('Sundry Creditor'!G443="","",'Sundry Creditor'!G443)</f>
        <v/>
      </c>
      <c r="B437" s="63" t="str">
        <f>IF('Sundry Creditor'!C443="","",IF('Sundry Creditor'!G443&lt;70000,'Sundry Creditor'!C443,""))</f>
        <v/>
      </c>
      <c r="C437" s="62" t="str">
        <f>IF('Sundry Creditor'!C443="","",IF('Sundry Creditor'!G443&gt;69999,'Sundry Creditor'!C443,""))</f>
        <v/>
      </c>
      <c r="D437" s="62" t="str">
        <f>IF('Sundry Creditor'!D443="","",'Sundry Creditor'!D443)</f>
        <v/>
      </c>
      <c r="E437" s="62" t="str">
        <f>IF('Sundry Creditor'!F443="","",'Sundry Creditor'!F443)</f>
        <v/>
      </c>
      <c r="F437" s="130" t="str">
        <f>IF('Sundry Creditor'!I443="","",IF('Sundry Creditor'!J443="D",'Sundry Creditor'!I443,""))</f>
        <v/>
      </c>
      <c r="G437" s="130" t="str">
        <f>IF('Sundry Creditor'!I443="","",IF('Sundry Creditor'!J443="C",'Sundry Creditor'!I443,""))</f>
        <v/>
      </c>
      <c r="H437" s="62" t="str">
        <f t="shared" si="17"/>
        <v/>
      </c>
      <c r="I437" s="62" t="str">
        <f t="shared" si="18"/>
        <v/>
      </c>
      <c r="J437" s="62"/>
      <c r="K437" s="48" t="str">
        <f>IF('Sundry Creditor'!K443="", "",CONCATENATE('Sundry Creditor'!K443," ",'Sundry Creditor'!O443))</f>
        <v/>
      </c>
    </row>
    <row r="438" spans="1:11" x14ac:dyDescent="0.2">
      <c r="A438" s="63" t="str">
        <f>IF('Sundry Creditor'!G444="","",'Sundry Creditor'!G444)</f>
        <v/>
      </c>
      <c r="B438" s="63" t="str">
        <f>IF('Sundry Creditor'!C444="","",IF('Sundry Creditor'!G444&lt;70000,'Sundry Creditor'!C444,""))</f>
        <v/>
      </c>
      <c r="C438" s="62" t="str">
        <f>IF('Sundry Creditor'!C444="","",IF('Sundry Creditor'!G444&gt;69999,'Sundry Creditor'!C444,""))</f>
        <v/>
      </c>
      <c r="D438" s="62" t="str">
        <f>IF('Sundry Creditor'!D444="","",'Sundry Creditor'!D444)</f>
        <v/>
      </c>
      <c r="E438" s="62" t="str">
        <f>IF('Sundry Creditor'!F444="","",'Sundry Creditor'!F444)</f>
        <v/>
      </c>
      <c r="F438" s="130" t="str">
        <f>IF('Sundry Creditor'!I444="","",IF('Sundry Creditor'!J444="D",'Sundry Creditor'!I444,""))</f>
        <v/>
      </c>
      <c r="G438" s="130" t="str">
        <f>IF('Sundry Creditor'!I444="","",IF('Sundry Creditor'!J444="C",'Sundry Creditor'!I444,""))</f>
        <v/>
      </c>
      <c r="H438" s="62" t="str">
        <f t="shared" si="17"/>
        <v/>
      </c>
      <c r="I438" s="62" t="str">
        <f t="shared" si="18"/>
        <v/>
      </c>
      <c r="J438" s="62"/>
      <c r="K438" s="48" t="str">
        <f>IF('Sundry Creditor'!K444="", "",CONCATENATE('Sundry Creditor'!K444," ",'Sundry Creditor'!O444))</f>
        <v/>
      </c>
    </row>
    <row r="439" spans="1:11" x14ac:dyDescent="0.2">
      <c r="A439" s="63" t="str">
        <f>IF('Sundry Creditor'!G445="","",'Sundry Creditor'!G445)</f>
        <v/>
      </c>
      <c r="B439" s="63" t="str">
        <f>IF('Sundry Creditor'!C445="","",IF('Sundry Creditor'!G445&lt;70000,'Sundry Creditor'!C445,""))</f>
        <v/>
      </c>
      <c r="C439" s="62" t="str">
        <f>IF('Sundry Creditor'!C445="","",IF('Sundry Creditor'!G445&gt;69999,'Sundry Creditor'!C445,""))</f>
        <v/>
      </c>
      <c r="D439" s="62" t="str">
        <f>IF('Sundry Creditor'!D445="","",'Sundry Creditor'!D445)</f>
        <v/>
      </c>
      <c r="E439" s="62" t="str">
        <f>IF('Sundry Creditor'!F445="","",'Sundry Creditor'!F445)</f>
        <v/>
      </c>
      <c r="F439" s="130" t="str">
        <f>IF('Sundry Creditor'!I445="","",IF('Sundry Creditor'!J445="D",'Sundry Creditor'!I445,""))</f>
        <v/>
      </c>
      <c r="G439" s="130" t="str">
        <f>IF('Sundry Creditor'!I445="","",IF('Sundry Creditor'!J445="C",'Sundry Creditor'!I445,""))</f>
        <v/>
      </c>
      <c r="H439" s="62" t="str">
        <f t="shared" si="17"/>
        <v/>
      </c>
      <c r="I439" s="62" t="str">
        <f t="shared" si="18"/>
        <v/>
      </c>
      <c r="J439" s="62"/>
      <c r="K439" s="48" t="str">
        <f>IF('Sundry Creditor'!K445="", "",CONCATENATE('Sundry Creditor'!K445," ",'Sundry Creditor'!O445))</f>
        <v/>
      </c>
    </row>
    <row r="440" spans="1:11" x14ac:dyDescent="0.2">
      <c r="A440" s="63" t="str">
        <f>IF('Sundry Creditor'!G446="","",'Sundry Creditor'!G446)</f>
        <v/>
      </c>
      <c r="B440" s="63" t="str">
        <f>IF('Sundry Creditor'!C446="","",IF('Sundry Creditor'!G446&lt;70000,'Sundry Creditor'!C446,""))</f>
        <v/>
      </c>
      <c r="C440" s="62" t="str">
        <f>IF('Sundry Creditor'!C446="","",IF('Sundry Creditor'!G446&gt;69999,'Sundry Creditor'!C446,""))</f>
        <v/>
      </c>
      <c r="D440" s="62" t="str">
        <f>IF('Sundry Creditor'!D446="","",'Sundry Creditor'!D446)</f>
        <v/>
      </c>
      <c r="E440" s="62" t="str">
        <f>IF('Sundry Creditor'!F446="","",'Sundry Creditor'!F446)</f>
        <v/>
      </c>
      <c r="F440" s="130" t="str">
        <f>IF('Sundry Creditor'!I446="","",IF('Sundry Creditor'!J446="D",'Sundry Creditor'!I446,""))</f>
        <v/>
      </c>
      <c r="G440" s="130" t="str">
        <f>IF('Sundry Creditor'!I446="","",IF('Sundry Creditor'!J446="C",'Sundry Creditor'!I446,""))</f>
        <v/>
      </c>
      <c r="H440" s="62" t="str">
        <f t="shared" si="17"/>
        <v/>
      </c>
      <c r="I440" s="62" t="str">
        <f t="shared" si="18"/>
        <v/>
      </c>
      <c r="J440" s="62"/>
      <c r="K440" s="48" t="str">
        <f>IF('Sundry Creditor'!K446="", "",CONCATENATE('Sundry Creditor'!K446," ",'Sundry Creditor'!O446))</f>
        <v/>
      </c>
    </row>
    <row r="441" spans="1:11" x14ac:dyDescent="0.2">
      <c r="A441" s="63" t="str">
        <f>IF('Sundry Creditor'!G447="","",'Sundry Creditor'!G447)</f>
        <v/>
      </c>
      <c r="B441" s="63" t="str">
        <f>IF('Sundry Creditor'!C447="","",IF('Sundry Creditor'!G447&lt;70000,'Sundry Creditor'!C447,""))</f>
        <v/>
      </c>
      <c r="C441" s="62" t="str">
        <f>IF('Sundry Creditor'!C447="","",IF('Sundry Creditor'!G447&gt;69999,'Sundry Creditor'!C447,""))</f>
        <v/>
      </c>
      <c r="D441" s="62" t="str">
        <f>IF('Sundry Creditor'!D447="","",'Sundry Creditor'!D447)</f>
        <v/>
      </c>
      <c r="E441" s="62" t="str">
        <f>IF('Sundry Creditor'!F447="","",'Sundry Creditor'!F447)</f>
        <v/>
      </c>
      <c r="F441" s="130" t="str">
        <f>IF('Sundry Creditor'!I447="","",IF('Sundry Creditor'!J447="D",'Sundry Creditor'!I447,""))</f>
        <v/>
      </c>
      <c r="G441" s="130" t="str">
        <f>IF('Sundry Creditor'!I447="","",IF('Sundry Creditor'!J447="C",'Sundry Creditor'!I447,""))</f>
        <v/>
      </c>
      <c r="H441" s="62" t="str">
        <f t="shared" si="17"/>
        <v/>
      </c>
      <c r="I441" s="62" t="str">
        <f t="shared" si="18"/>
        <v/>
      </c>
      <c r="J441" s="62"/>
      <c r="K441" s="48" t="str">
        <f>IF('Sundry Creditor'!K447="", "",CONCATENATE('Sundry Creditor'!K447," ",'Sundry Creditor'!O447))</f>
        <v/>
      </c>
    </row>
    <row r="442" spans="1:11" x14ac:dyDescent="0.2">
      <c r="A442" s="63" t="str">
        <f>IF('Sundry Creditor'!G448="","",'Sundry Creditor'!G448)</f>
        <v/>
      </c>
      <c r="B442" s="63" t="str">
        <f>IF('Sundry Creditor'!C448="","",IF('Sundry Creditor'!G448&lt;70000,'Sundry Creditor'!C448,""))</f>
        <v/>
      </c>
      <c r="C442" s="62" t="str">
        <f>IF('Sundry Creditor'!C448="","",IF('Sundry Creditor'!G448&gt;69999,'Sundry Creditor'!C448,""))</f>
        <v/>
      </c>
      <c r="D442" s="62" t="str">
        <f>IF('Sundry Creditor'!D448="","",'Sundry Creditor'!D448)</f>
        <v/>
      </c>
      <c r="E442" s="62" t="str">
        <f>IF('Sundry Creditor'!F448="","",'Sundry Creditor'!F448)</f>
        <v/>
      </c>
      <c r="F442" s="130" t="str">
        <f>IF('Sundry Creditor'!I448="","",IF('Sundry Creditor'!J448="D",'Sundry Creditor'!I448,""))</f>
        <v/>
      </c>
      <c r="G442" s="130" t="str">
        <f>IF('Sundry Creditor'!I448="","",IF('Sundry Creditor'!J448="C",'Sundry Creditor'!I448,""))</f>
        <v/>
      </c>
      <c r="H442" s="62" t="str">
        <f t="shared" si="17"/>
        <v/>
      </c>
      <c r="I442" s="62" t="str">
        <f t="shared" si="18"/>
        <v/>
      </c>
      <c r="J442" s="62"/>
      <c r="K442" s="48" t="str">
        <f>IF('Sundry Creditor'!K448="", "",CONCATENATE('Sundry Creditor'!K448," ",'Sundry Creditor'!O448))</f>
        <v/>
      </c>
    </row>
    <row r="443" spans="1:11" x14ac:dyDescent="0.2">
      <c r="A443" s="63" t="str">
        <f>IF('Sundry Creditor'!G449="","",'Sundry Creditor'!G449)</f>
        <v/>
      </c>
      <c r="B443" s="63" t="str">
        <f>IF('Sundry Creditor'!C449="","",IF('Sundry Creditor'!G449&lt;70000,'Sundry Creditor'!C449,""))</f>
        <v/>
      </c>
      <c r="C443" s="62" t="str">
        <f>IF('Sundry Creditor'!C449="","",IF('Sundry Creditor'!G449&gt;69999,'Sundry Creditor'!C449,""))</f>
        <v/>
      </c>
      <c r="D443" s="62" t="str">
        <f>IF('Sundry Creditor'!D449="","",'Sundry Creditor'!D449)</f>
        <v/>
      </c>
      <c r="E443" s="62" t="str">
        <f>IF('Sundry Creditor'!F449="","",'Sundry Creditor'!F449)</f>
        <v/>
      </c>
      <c r="F443" s="130" t="str">
        <f>IF('Sundry Creditor'!I449="","",IF('Sundry Creditor'!J449="D",'Sundry Creditor'!I449,""))</f>
        <v/>
      </c>
      <c r="G443" s="130" t="str">
        <f>IF('Sundry Creditor'!I449="","",IF('Sundry Creditor'!J449="C",'Sundry Creditor'!I449,""))</f>
        <v/>
      </c>
      <c r="H443" s="62" t="str">
        <f t="shared" si="17"/>
        <v/>
      </c>
      <c r="I443" s="62" t="str">
        <f t="shared" si="18"/>
        <v/>
      </c>
      <c r="J443" s="62"/>
      <c r="K443" s="48" t="str">
        <f>IF('Sundry Creditor'!K449="", "",CONCATENATE('Sundry Creditor'!K449," ",'Sundry Creditor'!O449))</f>
        <v/>
      </c>
    </row>
    <row r="444" spans="1:11" x14ac:dyDescent="0.2">
      <c r="A444" s="63" t="str">
        <f>IF('Sundry Creditor'!G450="","",'Sundry Creditor'!G450)</f>
        <v/>
      </c>
      <c r="B444" s="63" t="str">
        <f>IF('Sundry Creditor'!C450="","",IF('Sundry Creditor'!G450&lt;70000,'Sundry Creditor'!C450,""))</f>
        <v/>
      </c>
      <c r="C444" s="62" t="str">
        <f>IF('Sundry Creditor'!C450="","",IF('Sundry Creditor'!G450&gt;69999,'Sundry Creditor'!C450,""))</f>
        <v/>
      </c>
      <c r="D444" s="62" t="str">
        <f>IF('Sundry Creditor'!D450="","",'Sundry Creditor'!D450)</f>
        <v/>
      </c>
      <c r="E444" s="62" t="str">
        <f>IF('Sundry Creditor'!F450="","",'Sundry Creditor'!F450)</f>
        <v/>
      </c>
      <c r="F444" s="130" t="str">
        <f>IF('Sundry Creditor'!I450="","",IF('Sundry Creditor'!J450="D",'Sundry Creditor'!I450,""))</f>
        <v/>
      </c>
      <c r="G444" s="130" t="str">
        <f>IF('Sundry Creditor'!I450="","",IF('Sundry Creditor'!J450="C",'Sundry Creditor'!I450,""))</f>
        <v/>
      </c>
      <c r="H444" s="62" t="str">
        <f t="shared" si="17"/>
        <v/>
      </c>
      <c r="I444" s="62" t="str">
        <f t="shared" si="18"/>
        <v/>
      </c>
      <c r="J444" s="62"/>
      <c r="K444" s="48" t="str">
        <f>IF('Sundry Creditor'!K450="", "",CONCATENATE('Sundry Creditor'!K450," ",'Sundry Creditor'!O450))</f>
        <v/>
      </c>
    </row>
    <row r="445" spans="1:11" x14ac:dyDescent="0.2">
      <c r="A445" s="63" t="str">
        <f>IF('Sundry Creditor'!G451="","",'Sundry Creditor'!G451)</f>
        <v/>
      </c>
      <c r="B445" s="63" t="str">
        <f>IF('Sundry Creditor'!C451="","",IF('Sundry Creditor'!G451&lt;70000,'Sundry Creditor'!C451,""))</f>
        <v/>
      </c>
      <c r="C445" s="62" t="str">
        <f>IF('Sundry Creditor'!C451="","",IF('Sundry Creditor'!G451&gt;69999,'Sundry Creditor'!C451,""))</f>
        <v/>
      </c>
      <c r="D445" s="62" t="str">
        <f>IF('Sundry Creditor'!D451="","",'Sundry Creditor'!D451)</f>
        <v/>
      </c>
      <c r="E445" s="62" t="str">
        <f>IF('Sundry Creditor'!F451="","",'Sundry Creditor'!F451)</f>
        <v/>
      </c>
      <c r="F445" s="130" t="str">
        <f>IF('Sundry Creditor'!I451="","",IF('Sundry Creditor'!J451="D",'Sundry Creditor'!I451,""))</f>
        <v/>
      </c>
      <c r="G445" s="130" t="str">
        <f>IF('Sundry Creditor'!I451="","",IF('Sundry Creditor'!J451="C",'Sundry Creditor'!I451,""))</f>
        <v/>
      </c>
      <c r="H445" s="62" t="str">
        <f t="shared" si="17"/>
        <v/>
      </c>
      <c r="I445" s="62" t="str">
        <f t="shared" si="18"/>
        <v/>
      </c>
      <c r="J445" s="62"/>
      <c r="K445" s="48" t="str">
        <f>IF('Sundry Creditor'!K451="", "",CONCATENATE('Sundry Creditor'!K451," ",'Sundry Creditor'!O451))</f>
        <v/>
      </c>
    </row>
    <row r="446" spans="1:11" x14ac:dyDescent="0.2">
      <c r="A446" s="63" t="str">
        <f>IF('Sundry Creditor'!G452="","",'Sundry Creditor'!G452)</f>
        <v/>
      </c>
      <c r="B446" s="63" t="str">
        <f>IF('Sundry Creditor'!C452="","",IF('Sundry Creditor'!G452&lt;70000,'Sundry Creditor'!C452,""))</f>
        <v/>
      </c>
      <c r="C446" s="62" t="str">
        <f>IF('Sundry Creditor'!C452="","",IF('Sundry Creditor'!G452&gt;69999,'Sundry Creditor'!C452,""))</f>
        <v/>
      </c>
      <c r="D446" s="62" t="str">
        <f>IF('Sundry Creditor'!D452="","",'Sundry Creditor'!D452)</f>
        <v/>
      </c>
      <c r="E446" s="62" t="str">
        <f>IF('Sundry Creditor'!F452="","",'Sundry Creditor'!F452)</f>
        <v/>
      </c>
      <c r="F446" s="130" t="str">
        <f>IF('Sundry Creditor'!I452="","",IF('Sundry Creditor'!J452="D",'Sundry Creditor'!I452,""))</f>
        <v/>
      </c>
      <c r="G446" s="130" t="str">
        <f>IF('Sundry Creditor'!I452="","",IF('Sundry Creditor'!J452="C",'Sundry Creditor'!I452,""))</f>
        <v/>
      </c>
      <c r="H446" s="62" t="str">
        <f t="shared" si="17"/>
        <v/>
      </c>
      <c r="I446" s="62" t="str">
        <f t="shared" si="18"/>
        <v/>
      </c>
      <c r="J446" s="62"/>
      <c r="K446" s="48" t="str">
        <f>IF('Sundry Creditor'!K452="", "",CONCATENATE('Sundry Creditor'!K452," ",'Sundry Creditor'!O452))</f>
        <v/>
      </c>
    </row>
    <row r="447" spans="1:11" x14ac:dyDescent="0.2">
      <c r="A447" s="63" t="str">
        <f>IF('Sundry Creditor'!G453="","",'Sundry Creditor'!G453)</f>
        <v/>
      </c>
      <c r="B447" s="63" t="str">
        <f>IF('Sundry Creditor'!C453="","",IF('Sundry Creditor'!G453&lt;70000,'Sundry Creditor'!C453,""))</f>
        <v/>
      </c>
      <c r="C447" s="62" t="str">
        <f>IF('Sundry Creditor'!C453="","",IF('Sundry Creditor'!G453&gt;69999,'Sundry Creditor'!C453,""))</f>
        <v/>
      </c>
      <c r="D447" s="62" t="str">
        <f>IF('Sundry Creditor'!D453="","",'Sundry Creditor'!D453)</f>
        <v/>
      </c>
      <c r="E447" s="62" t="str">
        <f>IF('Sundry Creditor'!F453="","",'Sundry Creditor'!F453)</f>
        <v/>
      </c>
      <c r="F447" s="130" t="str">
        <f>IF('Sundry Creditor'!I453="","",IF('Sundry Creditor'!J453="D",'Sundry Creditor'!I453,""))</f>
        <v/>
      </c>
      <c r="G447" s="130" t="str">
        <f>IF('Sundry Creditor'!I453="","",IF('Sundry Creditor'!J453="C",'Sundry Creditor'!I453,""))</f>
        <v/>
      </c>
      <c r="H447" s="62" t="str">
        <f t="shared" si="17"/>
        <v/>
      </c>
      <c r="I447" s="62" t="str">
        <f t="shared" si="18"/>
        <v/>
      </c>
      <c r="J447" s="62"/>
      <c r="K447" s="48" t="str">
        <f>IF('Sundry Creditor'!K453="", "",CONCATENATE('Sundry Creditor'!K453," ",'Sundry Creditor'!O453))</f>
        <v/>
      </c>
    </row>
    <row r="448" spans="1:11" x14ac:dyDescent="0.2">
      <c r="A448" s="63" t="str">
        <f>IF('Sundry Creditor'!G454="","",'Sundry Creditor'!G454)</f>
        <v/>
      </c>
      <c r="B448" s="63" t="str">
        <f>IF('Sundry Creditor'!C454="","",IF('Sundry Creditor'!G454&lt;70000,'Sundry Creditor'!C454,""))</f>
        <v/>
      </c>
      <c r="C448" s="62" t="str">
        <f>IF('Sundry Creditor'!C454="","",IF('Sundry Creditor'!G454&gt;69999,'Sundry Creditor'!C454,""))</f>
        <v/>
      </c>
      <c r="D448" s="62" t="str">
        <f>IF('Sundry Creditor'!D454="","",'Sundry Creditor'!D454)</f>
        <v/>
      </c>
      <c r="E448" s="62" t="str">
        <f>IF('Sundry Creditor'!F454="","",'Sundry Creditor'!F454)</f>
        <v/>
      </c>
      <c r="F448" s="130" t="str">
        <f>IF('Sundry Creditor'!I454="","",IF('Sundry Creditor'!J454="D",'Sundry Creditor'!I454,""))</f>
        <v/>
      </c>
      <c r="G448" s="130" t="str">
        <f>IF('Sundry Creditor'!I454="","",IF('Sundry Creditor'!J454="C",'Sundry Creditor'!I454,""))</f>
        <v/>
      </c>
      <c r="H448" s="62" t="str">
        <f t="shared" si="17"/>
        <v/>
      </c>
      <c r="I448" s="62" t="str">
        <f t="shared" si="18"/>
        <v/>
      </c>
      <c r="J448" s="62"/>
      <c r="K448" s="48" t="str">
        <f>IF('Sundry Creditor'!K454="", "",CONCATENATE('Sundry Creditor'!K454," ",'Sundry Creditor'!O454))</f>
        <v/>
      </c>
    </row>
    <row r="449" spans="1:11" x14ac:dyDescent="0.2">
      <c r="A449" s="63" t="str">
        <f>IF('Sundry Creditor'!G455="","",'Sundry Creditor'!G455)</f>
        <v/>
      </c>
      <c r="B449" s="63" t="str">
        <f>IF('Sundry Creditor'!C455="","",IF('Sundry Creditor'!G455&lt;70000,'Sundry Creditor'!C455,""))</f>
        <v/>
      </c>
      <c r="C449" s="62" t="str">
        <f>IF('Sundry Creditor'!C455="","",IF('Sundry Creditor'!G455&gt;69999,'Sundry Creditor'!C455,""))</f>
        <v/>
      </c>
      <c r="D449" s="62" t="str">
        <f>IF('Sundry Creditor'!D455="","",'Sundry Creditor'!D455)</f>
        <v/>
      </c>
      <c r="E449" s="62" t="str">
        <f>IF('Sundry Creditor'!F455="","",'Sundry Creditor'!F455)</f>
        <v/>
      </c>
      <c r="F449" s="130" t="str">
        <f>IF('Sundry Creditor'!I455="","",IF('Sundry Creditor'!J455="D",'Sundry Creditor'!I455,""))</f>
        <v/>
      </c>
      <c r="G449" s="130" t="str">
        <f>IF('Sundry Creditor'!I455="","",IF('Sundry Creditor'!J455="C",'Sundry Creditor'!I455,""))</f>
        <v/>
      </c>
      <c r="H449" s="62" t="str">
        <f t="shared" si="17"/>
        <v/>
      </c>
      <c r="I449" s="62" t="str">
        <f t="shared" si="18"/>
        <v/>
      </c>
      <c r="J449" s="62"/>
      <c r="K449" s="48" t="str">
        <f>IF('Sundry Creditor'!K455="", "",CONCATENATE('Sundry Creditor'!K455," ",'Sundry Creditor'!O455))</f>
        <v/>
      </c>
    </row>
    <row r="450" spans="1:11" x14ac:dyDescent="0.2">
      <c r="A450" s="63" t="str">
        <f>IF('Sundry Creditor'!G456="","",'Sundry Creditor'!G456)</f>
        <v/>
      </c>
      <c r="B450" s="63" t="str">
        <f>IF('Sundry Creditor'!C456="","",IF('Sundry Creditor'!G456&lt;70000,'Sundry Creditor'!C456,""))</f>
        <v/>
      </c>
      <c r="C450" s="62" t="str">
        <f>IF('Sundry Creditor'!C456="","",IF('Sundry Creditor'!G456&gt;69999,'Sundry Creditor'!C456,""))</f>
        <v/>
      </c>
      <c r="D450" s="62" t="str">
        <f>IF('Sundry Creditor'!D456="","",'Sundry Creditor'!D456)</f>
        <v/>
      </c>
      <c r="E450" s="62" t="str">
        <f>IF('Sundry Creditor'!F456="","",'Sundry Creditor'!F456)</f>
        <v/>
      </c>
      <c r="F450" s="130" t="str">
        <f>IF('Sundry Creditor'!I456="","",IF('Sundry Creditor'!J456="D",'Sundry Creditor'!I456,""))</f>
        <v/>
      </c>
      <c r="G450" s="130" t="str">
        <f>IF('Sundry Creditor'!I456="","",IF('Sundry Creditor'!J456="C",'Sundry Creditor'!I456,""))</f>
        <v/>
      </c>
      <c r="H450" s="62" t="str">
        <f t="shared" si="17"/>
        <v/>
      </c>
      <c r="I450" s="62" t="str">
        <f t="shared" si="18"/>
        <v/>
      </c>
      <c r="J450" s="62"/>
      <c r="K450" s="48" t="str">
        <f>IF('Sundry Creditor'!K456="", "",CONCATENATE('Sundry Creditor'!K456," ",'Sundry Creditor'!O456))</f>
        <v/>
      </c>
    </row>
    <row r="451" spans="1:11" x14ac:dyDescent="0.2">
      <c r="A451" s="63" t="str">
        <f>IF('Sundry Creditor'!G457="","",'Sundry Creditor'!G457)</f>
        <v/>
      </c>
      <c r="B451" s="63" t="str">
        <f>IF('Sundry Creditor'!C457="","",IF('Sundry Creditor'!G457&lt;70000,'Sundry Creditor'!C457,""))</f>
        <v/>
      </c>
      <c r="C451" s="62" t="str">
        <f>IF('Sundry Creditor'!C457="","",IF('Sundry Creditor'!G457&gt;69999,'Sundry Creditor'!C457,""))</f>
        <v/>
      </c>
      <c r="D451" s="62" t="str">
        <f>IF('Sundry Creditor'!D457="","",'Sundry Creditor'!D457)</f>
        <v/>
      </c>
      <c r="E451" s="62" t="str">
        <f>IF('Sundry Creditor'!F457="","",'Sundry Creditor'!F457)</f>
        <v/>
      </c>
      <c r="F451" s="130" t="str">
        <f>IF('Sundry Creditor'!I457="","",IF('Sundry Creditor'!J457="D",'Sundry Creditor'!I457,""))</f>
        <v/>
      </c>
      <c r="G451" s="130" t="str">
        <f>IF('Sundry Creditor'!I457="","",IF('Sundry Creditor'!J457="C",'Sundry Creditor'!I457,""))</f>
        <v/>
      </c>
      <c r="H451" s="62" t="str">
        <f t="shared" si="17"/>
        <v/>
      </c>
      <c r="I451" s="62" t="str">
        <f t="shared" si="18"/>
        <v/>
      </c>
      <c r="J451" s="62"/>
      <c r="K451" s="48" t="str">
        <f>IF('Sundry Creditor'!K457="", "",CONCATENATE('Sundry Creditor'!K457," ",'Sundry Creditor'!O457))</f>
        <v/>
      </c>
    </row>
    <row r="452" spans="1:11" x14ac:dyDescent="0.2">
      <c r="A452" s="63" t="str">
        <f>IF('Sundry Creditor'!G458="","",'Sundry Creditor'!G458)</f>
        <v/>
      </c>
      <c r="B452" s="63" t="str">
        <f>IF('Sundry Creditor'!C458="","",IF('Sundry Creditor'!G458&lt;70000,'Sundry Creditor'!C458,""))</f>
        <v/>
      </c>
      <c r="C452" s="62" t="str">
        <f>IF('Sundry Creditor'!C458="","",IF('Sundry Creditor'!G458&gt;69999,'Sundry Creditor'!C458,""))</f>
        <v/>
      </c>
      <c r="D452" s="62" t="str">
        <f>IF('Sundry Creditor'!D458="","",'Sundry Creditor'!D458)</f>
        <v/>
      </c>
      <c r="E452" s="62" t="str">
        <f>IF('Sundry Creditor'!F458="","",'Sundry Creditor'!F458)</f>
        <v/>
      </c>
      <c r="F452" s="130" t="str">
        <f>IF('Sundry Creditor'!I458="","",IF('Sundry Creditor'!J458="D",'Sundry Creditor'!I458,""))</f>
        <v/>
      </c>
      <c r="G452" s="130" t="str">
        <f>IF('Sundry Creditor'!I458="","",IF('Sundry Creditor'!J458="C",'Sundry Creditor'!I458,""))</f>
        <v/>
      </c>
      <c r="H452" s="62" t="str">
        <f t="shared" si="17"/>
        <v/>
      </c>
      <c r="I452" s="62" t="str">
        <f t="shared" si="18"/>
        <v/>
      </c>
      <c r="J452" s="62"/>
      <c r="K452" s="48" t="str">
        <f>IF('Sundry Creditor'!K458="", "",CONCATENATE('Sundry Creditor'!K458," ",'Sundry Creditor'!O458))</f>
        <v/>
      </c>
    </row>
    <row r="453" spans="1:11" x14ac:dyDescent="0.2">
      <c r="A453" s="63" t="str">
        <f>IF('Sundry Creditor'!G459="","",'Sundry Creditor'!G459)</f>
        <v/>
      </c>
      <c r="B453" s="63" t="str">
        <f>IF('Sundry Creditor'!C459="","",IF('Sundry Creditor'!G459&lt;70000,'Sundry Creditor'!C459,""))</f>
        <v/>
      </c>
      <c r="C453" s="62" t="str">
        <f>IF('Sundry Creditor'!C459="","",IF('Sundry Creditor'!G459&gt;69999,'Sundry Creditor'!C459,""))</f>
        <v/>
      </c>
      <c r="D453" s="62" t="str">
        <f>IF('Sundry Creditor'!D459="","",'Sundry Creditor'!D459)</f>
        <v/>
      </c>
      <c r="E453" s="62" t="str">
        <f>IF('Sundry Creditor'!F459="","",'Sundry Creditor'!F459)</f>
        <v/>
      </c>
      <c r="F453" s="130" t="str">
        <f>IF('Sundry Creditor'!I459="","",IF('Sundry Creditor'!J459="D",'Sundry Creditor'!I459,""))</f>
        <v/>
      </c>
      <c r="G453" s="130" t="str">
        <f>IF('Sundry Creditor'!I459="","",IF('Sundry Creditor'!J459="C",'Sundry Creditor'!I459,""))</f>
        <v/>
      </c>
      <c r="H453" s="62" t="str">
        <f t="shared" si="17"/>
        <v/>
      </c>
      <c r="I453" s="62" t="str">
        <f t="shared" si="18"/>
        <v/>
      </c>
      <c r="J453" s="62"/>
      <c r="K453" s="48" t="str">
        <f>IF('Sundry Creditor'!K459="", "",CONCATENATE('Sundry Creditor'!K459," ",'Sundry Creditor'!O459))</f>
        <v/>
      </c>
    </row>
    <row r="454" spans="1:11" x14ac:dyDescent="0.2">
      <c r="A454" s="63" t="str">
        <f>IF('Sundry Creditor'!G460="","",'Sundry Creditor'!G460)</f>
        <v/>
      </c>
      <c r="B454" s="63" t="str">
        <f>IF('Sundry Creditor'!C460="","",IF('Sundry Creditor'!G460&lt;70000,'Sundry Creditor'!C460,""))</f>
        <v/>
      </c>
      <c r="C454" s="62" t="str">
        <f>IF('Sundry Creditor'!C460="","",IF('Sundry Creditor'!G460&gt;69999,'Sundry Creditor'!C460,""))</f>
        <v/>
      </c>
      <c r="D454" s="62" t="str">
        <f>IF('Sundry Creditor'!D460="","",'Sundry Creditor'!D460)</f>
        <v/>
      </c>
      <c r="E454" s="62" t="str">
        <f>IF('Sundry Creditor'!F460="","",'Sundry Creditor'!F460)</f>
        <v/>
      </c>
      <c r="F454" s="130" t="str">
        <f>IF('Sundry Creditor'!I460="","",IF('Sundry Creditor'!J460="D",'Sundry Creditor'!I460,""))</f>
        <v/>
      </c>
      <c r="G454" s="130" t="str">
        <f>IF('Sundry Creditor'!I460="","",IF('Sundry Creditor'!J460="C",'Sundry Creditor'!I460,""))</f>
        <v/>
      </c>
      <c r="H454" s="62" t="str">
        <f t="shared" si="17"/>
        <v/>
      </c>
      <c r="I454" s="62" t="str">
        <f t="shared" si="18"/>
        <v/>
      </c>
      <c r="J454" s="62"/>
      <c r="K454" s="48" t="str">
        <f>IF('Sundry Creditor'!K460="", "",CONCATENATE('Sundry Creditor'!K460," ",'Sundry Creditor'!O460))</f>
        <v/>
      </c>
    </row>
    <row r="455" spans="1:11" x14ac:dyDescent="0.2">
      <c r="A455" s="63" t="str">
        <f>IF('Sundry Creditor'!G461="","",'Sundry Creditor'!G461)</f>
        <v/>
      </c>
      <c r="B455" s="63" t="str">
        <f>IF('Sundry Creditor'!C461="","",IF('Sundry Creditor'!G461&lt;70000,'Sundry Creditor'!C461,""))</f>
        <v/>
      </c>
      <c r="C455" s="62" t="str">
        <f>IF('Sundry Creditor'!C461="","",IF('Sundry Creditor'!G461&gt;69999,'Sundry Creditor'!C461,""))</f>
        <v/>
      </c>
      <c r="D455" s="62" t="str">
        <f>IF('Sundry Creditor'!D461="","",'Sundry Creditor'!D461)</f>
        <v/>
      </c>
      <c r="E455" s="62" t="str">
        <f>IF('Sundry Creditor'!F461="","",'Sundry Creditor'!F461)</f>
        <v/>
      </c>
      <c r="F455" s="130" t="str">
        <f>IF('Sundry Creditor'!I461="","",IF('Sundry Creditor'!J461="D",'Sundry Creditor'!I461,""))</f>
        <v/>
      </c>
      <c r="G455" s="130" t="str">
        <f>IF('Sundry Creditor'!I461="","",IF('Sundry Creditor'!J461="C",'Sundry Creditor'!I461,""))</f>
        <v/>
      </c>
      <c r="H455" s="62" t="str">
        <f t="shared" si="17"/>
        <v/>
      </c>
      <c r="I455" s="62" t="str">
        <f t="shared" si="18"/>
        <v/>
      </c>
      <c r="J455" s="62"/>
      <c r="K455" s="48" t="str">
        <f>IF('Sundry Creditor'!K461="", "",CONCATENATE('Sundry Creditor'!K461," ",'Sundry Creditor'!O461))</f>
        <v/>
      </c>
    </row>
    <row r="456" spans="1:11" x14ac:dyDescent="0.2">
      <c r="A456" s="63" t="str">
        <f>IF('Sundry Creditor'!G462="","",'Sundry Creditor'!G462)</f>
        <v/>
      </c>
      <c r="B456" s="63" t="str">
        <f>IF('Sundry Creditor'!C462="","",IF('Sundry Creditor'!G462&lt;70000,'Sundry Creditor'!C462,""))</f>
        <v/>
      </c>
      <c r="C456" s="62" t="str">
        <f>IF('Sundry Creditor'!C462="","",IF('Sundry Creditor'!G462&gt;69999,'Sundry Creditor'!C462,""))</f>
        <v/>
      </c>
      <c r="D456" s="62" t="str">
        <f>IF('Sundry Creditor'!D462="","",'Sundry Creditor'!D462)</f>
        <v/>
      </c>
      <c r="E456" s="62" t="str">
        <f>IF('Sundry Creditor'!F462="","",'Sundry Creditor'!F462)</f>
        <v/>
      </c>
      <c r="F456" s="130" t="str">
        <f>IF('Sundry Creditor'!I462="","",IF('Sundry Creditor'!J462="D",'Sundry Creditor'!I462,""))</f>
        <v/>
      </c>
      <c r="G456" s="130" t="str">
        <f>IF('Sundry Creditor'!I462="","",IF('Sundry Creditor'!J462="C",'Sundry Creditor'!I462,""))</f>
        <v/>
      </c>
      <c r="H456" s="62" t="str">
        <f t="shared" si="17"/>
        <v/>
      </c>
      <c r="I456" s="62" t="str">
        <f t="shared" si="18"/>
        <v/>
      </c>
      <c r="J456" s="62"/>
      <c r="K456" s="48" t="str">
        <f>IF('Sundry Creditor'!K462="", "",CONCATENATE('Sundry Creditor'!K462," ",'Sundry Creditor'!O462))</f>
        <v/>
      </c>
    </row>
    <row r="457" spans="1:11" x14ac:dyDescent="0.2">
      <c r="A457" s="63" t="str">
        <f>IF('Sundry Creditor'!G463="","",'Sundry Creditor'!G463)</f>
        <v/>
      </c>
      <c r="B457" s="63" t="str">
        <f>IF('Sundry Creditor'!C463="","",IF('Sundry Creditor'!G463&lt;70000,'Sundry Creditor'!C463,""))</f>
        <v/>
      </c>
      <c r="C457" s="62" t="str">
        <f>IF('Sundry Creditor'!C463="","",IF('Sundry Creditor'!G463&gt;69999,'Sundry Creditor'!C463,""))</f>
        <v/>
      </c>
      <c r="D457" s="62" t="str">
        <f>IF('Sundry Creditor'!D463="","",'Sundry Creditor'!D463)</f>
        <v/>
      </c>
      <c r="E457" s="62" t="str">
        <f>IF('Sundry Creditor'!F463="","",'Sundry Creditor'!F463)</f>
        <v/>
      </c>
      <c r="F457" s="130" t="str">
        <f>IF('Sundry Creditor'!I463="","",IF('Sundry Creditor'!J463="D",'Sundry Creditor'!I463,""))</f>
        <v/>
      </c>
      <c r="G457" s="130" t="str">
        <f>IF('Sundry Creditor'!I463="","",IF('Sundry Creditor'!J463="C",'Sundry Creditor'!I463,""))</f>
        <v/>
      </c>
      <c r="H457" s="62" t="str">
        <f t="shared" si="17"/>
        <v/>
      </c>
      <c r="I457" s="62" t="str">
        <f t="shared" si="18"/>
        <v/>
      </c>
      <c r="J457" s="62"/>
      <c r="K457" s="48" t="str">
        <f>IF('Sundry Creditor'!K463="", "",CONCATENATE('Sundry Creditor'!K463," ",'Sundry Creditor'!O463))</f>
        <v/>
      </c>
    </row>
    <row r="458" spans="1:11" x14ac:dyDescent="0.2">
      <c r="A458" s="63" t="str">
        <f>IF('Sundry Creditor'!G464="","",'Sundry Creditor'!G464)</f>
        <v/>
      </c>
      <c r="B458" s="63" t="str">
        <f>IF('Sundry Creditor'!C464="","",IF('Sundry Creditor'!G464&lt;70000,'Sundry Creditor'!C464,""))</f>
        <v/>
      </c>
      <c r="C458" s="62" t="str">
        <f>IF('Sundry Creditor'!C464="","",IF('Sundry Creditor'!G464&gt;69999,'Sundry Creditor'!C464,""))</f>
        <v/>
      </c>
      <c r="D458" s="62" t="str">
        <f>IF('Sundry Creditor'!D464="","",'Sundry Creditor'!D464)</f>
        <v/>
      </c>
      <c r="E458" s="62" t="str">
        <f>IF('Sundry Creditor'!F464="","",'Sundry Creditor'!F464)</f>
        <v/>
      </c>
      <c r="F458" s="130" t="str">
        <f>IF('Sundry Creditor'!I464="","",IF('Sundry Creditor'!J464="D",'Sundry Creditor'!I464,""))</f>
        <v/>
      </c>
      <c r="G458" s="130" t="str">
        <f>IF('Sundry Creditor'!I464="","",IF('Sundry Creditor'!J464="C",'Sundry Creditor'!I464,""))</f>
        <v/>
      </c>
      <c r="H458" s="62" t="str">
        <f t="shared" si="17"/>
        <v/>
      </c>
      <c r="I458" s="62" t="str">
        <f t="shared" si="18"/>
        <v/>
      </c>
      <c r="J458" s="62"/>
      <c r="K458" s="48" t="str">
        <f>IF('Sundry Creditor'!K464="", "",CONCATENATE('Sundry Creditor'!K464," ",'Sundry Creditor'!O464))</f>
        <v/>
      </c>
    </row>
    <row r="459" spans="1:11" x14ac:dyDescent="0.2">
      <c r="A459" s="63" t="str">
        <f>IF('Sundry Creditor'!G465="","",'Sundry Creditor'!G465)</f>
        <v/>
      </c>
      <c r="B459" s="63" t="str">
        <f>IF('Sundry Creditor'!C465="","",IF('Sundry Creditor'!G465&lt;70000,'Sundry Creditor'!C465,""))</f>
        <v/>
      </c>
      <c r="C459" s="62" t="str">
        <f>IF('Sundry Creditor'!C465="","",IF('Sundry Creditor'!G465&gt;69999,'Sundry Creditor'!C465,""))</f>
        <v/>
      </c>
      <c r="D459" s="62" t="str">
        <f>IF('Sundry Creditor'!D465="","",'Sundry Creditor'!D465)</f>
        <v/>
      </c>
      <c r="E459" s="62" t="str">
        <f>IF('Sundry Creditor'!F465="","",'Sundry Creditor'!F465)</f>
        <v/>
      </c>
      <c r="F459" s="130" t="str">
        <f>IF('Sundry Creditor'!I465="","",IF('Sundry Creditor'!J465="D",'Sundry Creditor'!I465,""))</f>
        <v/>
      </c>
      <c r="G459" s="130" t="str">
        <f>IF('Sundry Creditor'!I465="","",IF('Sundry Creditor'!J465="C",'Sundry Creditor'!I465,""))</f>
        <v/>
      </c>
      <c r="H459" s="62" t="str">
        <f t="shared" si="17"/>
        <v/>
      </c>
      <c r="I459" s="62" t="str">
        <f t="shared" si="18"/>
        <v/>
      </c>
      <c r="J459" s="62"/>
      <c r="K459" s="48" t="str">
        <f>IF('Sundry Creditor'!K465="", "",CONCATENATE('Sundry Creditor'!K465," ",'Sundry Creditor'!O465))</f>
        <v/>
      </c>
    </row>
    <row r="460" spans="1:11" x14ac:dyDescent="0.2">
      <c r="A460" s="63" t="str">
        <f>IF('Sundry Creditor'!G466="","",'Sundry Creditor'!G466)</f>
        <v/>
      </c>
      <c r="B460" s="63" t="str">
        <f>IF('Sundry Creditor'!C466="","",IF('Sundry Creditor'!G466&lt;70000,'Sundry Creditor'!C466,""))</f>
        <v/>
      </c>
      <c r="C460" s="62" t="str">
        <f>IF('Sundry Creditor'!C466="","",IF('Sundry Creditor'!G466&gt;69999,'Sundry Creditor'!C466,""))</f>
        <v/>
      </c>
      <c r="D460" s="62" t="str">
        <f>IF('Sundry Creditor'!D466="","",'Sundry Creditor'!D466)</f>
        <v/>
      </c>
      <c r="E460" s="62" t="str">
        <f>IF('Sundry Creditor'!F466="","",'Sundry Creditor'!F466)</f>
        <v/>
      </c>
      <c r="F460" s="130" t="str">
        <f>IF('Sundry Creditor'!I466="","",IF('Sundry Creditor'!J466="D",'Sundry Creditor'!I466,""))</f>
        <v/>
      </c>
      <c r="G460" s="130" t="str">
        <f>IF('Sundry Creditor'!I466="","",IF('Sundry Creditor'!J466="C",'Sundry Creditor'!I466,""))</f>
        <v/>
      </c>
      <c r="H460" s="62" t="str">
        <f t="shared" si="17"/>
        <v/>
      </c>
      <c r="I460" s="62" t="str">
        <f t="shared" si="18"/>
        <v/>
      </c>
      <c r="J460" s="62"/>
      <c r="K460" s="48" t="str">
        <f>IF('Sundry Creditor'!K466="", "",CONCATENATE('Sundry Creditor'!K466," ",'Sundry Creditor'!O466))</f>
        <v/>
      </c>
    </row>
    <row r="461" spans="1:11" x14ac:dyDescent="0.2">
      <c r="A461" s="63" t="str">
        <f>IF('Sundry Creditor'!G467="","",'Sundry Creditor'!G467)</f>
        <v/>
      </c>
      <c r="B461" s="63" t="str">
        <f>IF('Sundry Creditor'!C467="","",IF('Sundry Creditor'!G467&lt;70000,'Sundry Creditor'!C467,""))</f>
        <v/>
      </c>
      <c r="C461" s="62" t="str">
        <f>IF('Sundry Creditor'!C467="","",IF('Sundry Creditor'!G467&gt;69999,'Sundry Creditor'!C467,""))</f>
        <v/>
      </c>
      <c r="D461" s="62" t="str">
        <f>IF('Sundry Creditor'!D467="","",'Sundry Creditor'!D467)</f>
        <v/>
      </c>
      <c r="E461" s="62" t="str">
        <f>IF('Sundry Creditor'!F467="","",'Sundry Creditor'!F467)</f>
        <v/>
      </c>
      <c r="F461" s="130" t="str">
        <f>IF('Sundry Creditor'!I467="","",IF('Sundry Creditor'!J467="D",'Sundry Creditor'!I467,""))</f>
        <v/>
      </c>
      <c r="G461" s="130" t="str">
        <f>IF('Sundry Creditor'!I467="","",IF('Sundry Creditor'!J467="C",'Sundry Creditor'!I467,""))</f>
        <v/>
      </c>
      <c r="H461" s="62" t="str">
        <f t="shared" si="17"/>
        <v/>
      </c>
      <c r="I461" s="62" t="str">
        <f t="shared" si="18"/>
        <v/>
      </c>
      <c r="J461" s="62"/>
      <c r="K461" s="48" t="str">
        <f>IF('Sundry Creditor'!K467="", "",CONCATENATE('Sundry Creditor'!K467," ",'Sundry Creditor'!O467))</f>
        <v/>
      </c>
    </row>
    <row r="462" spans="1:11" x14ac:dyDescent="0.2">
      <c r="A462" s="63" t="str">
        <f>IF('Sundry Creditor'!G468="","",'Sundry Creditor'!G468)</f>
        <v/>
      </c>
      <c r="B462" s="63" t="str">
        <f>IF('Sundry Creditor'!C468="","",IF('Sundry Creditor'!G468&lt;70000,'Sundry Creditor'!C468,""))</f>
        <v/>
      </c>
      <c r="C462" s="62" t="str">
        <f>IF('Sundry Creditor'!C468="","",IF('Sundry Creditor'!G468&gt;69999,'Sundry Creditor'!C468,""))</f>
        <v/>
      </c>
      <c r="D462" s="62" t="str">
        <f>IF('Sundry Creditor'!D468="","",'Sundry Creditor'!D468)</f>
        <v/>
      </c>
      <c r="E462" s="62" t="str">
        <f>IF('Sundry Creditor'!F468="","",'Sundry Creditor'!F468)</f>
        <v/>
      </c>
      <c r="F462" s="130" t="str">
        <f>IF('Sundry Creditor'!I468="","",IF('Sundry Creditor'!J468="D",'Sundry Creditor'!I468,""))</f>
        <v/>
      </c>
      <c r="G462" s="130" t="str">
        <f>IF('Sundry Creditor'!I468="","",IF('Sundry Creditor'!J468="C",'Sundry Creditor'!I468,""))</f>
        <v/>
      </c>
      <c r="H462" s="62" t="str">
        <f t="shared" si="17"/>
        <v/>
      </c>
      <c r="I462" s="62" t="str">
        <f t="shared" si="18"/>
        <v/>
      </c>
      <c r="J462" s="62"/>
      <c r="K462" s="48" t="str">
        <f>IF('Sundry Creditor'!K468="", "",CONCATENATE('Sundry Creditor'!K468," ",'Sundry Creditor'!O468))</f>
        <v/>
      </c>
    </row>
    <row r="463" spans="1:11" x14ac:dyDescent="0.2">
      <c r="A463" s="63" t="str">
        <f>IF('Sundry Creditor'!G469="","",'Sundry Creditor'!G469)</f>
        <v/>
      </c>
      <c r="B463" s="63" t="str">
        <f>IF('Sundry Creditor'!C469="","",IF('Sundry Creditor'!G469&lt;70000,'Sundry Creditor'!C469,""))</f>
        <v/>
      </c>
      <c r="C463" s="62" t="str">
        <f>IF('Sundry Creditor'!C469="","",IF('Sundry Creditor'!G469&gt;69999,'Sundry Creditor'!C469,""))</f>
        <v/>
      </c>
      <c r="D463" s="62" t="str">
        <f>IF('Sundry Creditor'!D469="","",'Sundry Creditor'!D469)</f>
        <v/>
      </c>
      <c r="E463" s="62" t="str">
        <f>IF('Sundry Creditor'!F469="","",'Sundry Creditor'!F469)</f>
        <v/>
      </c>
      <c r="F463" s="130" t="str">
        <f>IF('Sundry Creditor'!I469="","",IF('Sundry Creditor'!J469="D",'Sundry Creditor'!I469,""))</f>
        <v/>
      </c>
      <c r="G463" s="130" t="str">
        <f>IF('Sundry Creditor'!I469="","",IF('Sundry Creditor'!J469="C",'Sundry Creditor'!I469,""))</f>
        <v/>
      </c>
      <c r="H463" s="62" t="str">
        <f t="shared" si="17"/>
        <v/>
      </c>
      <c r="I463" s="62" t="str">
        <f t="shared" si="18"/>
        <v/>
      </c>
      <c r="J463" s="62"/>
      <c r="K463" s="48" t="str">
        <f>IF('Sundry Creditor'!K469="", "",CONCATENATE('Sundry Creditor'!K469," ",'Sundry Creditor'!O469))</f>
        <v/>
      </c>
    </row>
    <row r="464" spans="1:11" x14ac:dyDescent="0.2">
      <c r="A464" s="63" t="str">
        <f>IF('Sundry Creditor'!G470="","",'Sundry Creditor'!G470)</f>
        <v/>
      </c>
      <c r="B464" s="63" t="str">
        <f>IF('Sundry Creditor'!C470="","",IF('Sundry Creditor'!G470&lt;70000,'Sundry Creditor'!C470,""))</f>
        <v/>
      </c>
      <c r="C464" s="62" t="str">
        <f>IF('Sundry Creditor'!C470="","",IF('Sundry Creditor'!G470&gt;69999,'Sundry Creditor'!C470,""))</f>
        <v/>
      </c>
      <c r="D464" s="62" t="str">
        <f>IF('Sundry Creditor'!D470="","",'Sundry Creditor'!D470)</f>
        <v/>
      </c>
      <c r="E464" s="62" t="str">
        <f>IF('Sundry Creditor'!F470="","",'Sundry Creditor'!F470)</f>
        <v/>
      </c>
      <c r="F464" s="130" t="str">
        <f>IF('Sundry Creditor'!I470="","",IF('Sundry Creditor'!J470="D",'Sundry Creditor'!I470,""))</f>
        <v/>
      </c>
      <c r="G464" s="130" t="str">
        <f>IF('Sundry Creditor'!I470="","",IF('Sundry Creditor'!J470="C",'Sundry Creditor'!I470,""))</f>
        <v/>
      </c>
      <c r="H464" s="62" t="str">
        <f t="shared" si="17"/>
        <v/>
      </c>
      <c r="I464" s="62" t="str">
        <f t="shared" si="18"/>
        <v/>
      </c>
      <c r="J464" s="62"/>
      <c r="K464" s="48" t="str">
        <f>IF('Sundry Creditor'!K470="", "",CONCATENATE('Sundry Creditor'!K470," ",'Sundry Creditor'!O470))</f>
        <v/>
      </c>
    </row>
    <row r="465" spans="1:11" x14ac:dyDescent="0.2">
      <c r="A465" s="63" t="str">
        <f>IF('Sundry Creditor'!G471="","",'Sundry Creditor'!G471)</f>
        <v/>
      </c>
      <c r="B465" s="63" t="str">
        <f>IF('Sundry Creditor'!C471="","",IF('Sundry Creditor'!G471&lt;70000,'Sundry Creditor'!C471,""))</f>
        <v/>
      </c>
      <c r="C465" s="62" t="str">
        <f>IF('Sundry Creditor'!C471="","",IF('Sundry Creditor'!G471&gt;69999,'Sundry Creditor'!C471,""))</f>
        <v/>
      </c>
      <c r="D465" s="62" t="str">
        <f>IF('Sundry Creditor'!D471="","",'Sundry Creditor'!D471)</f>
        <v/>
      </c>
      <c r="E465" s="62" t="str">
        <f>IF('Sundry Creditor'!F471="","",'Sundry Creditor'!F471)</f>
        <v/>
      </c>
      <c r="F465" s="130" t="str">
        <f>IF('Sundry Creditor'!I471="","",IF('Sundry Creditor'!J471="D",'Sundry Creditor'!I471,""))</f>
        <v/>
      </c>
      <c r="G465" s="130" t="str">
        <f>IF('Sundry Creditor'!I471="","",IF('Sundry Creditor'!J471="C",'Sundry Creditor'!I471,""))</f>
        <v/>
      </c>
      <c r="H465" s="62" t="str">
        <f t="shared" si="17"/>
        <v/>
      </c>
      <c r="I465" s="62" t="str">
        <f t="shared" si="18"/>
        <v/>
      </c>
      <c r="J465" s="62"/>
      <c r="K465" s="48" t="str">
        <f>IF('Sundry Creditor'!K471="", "",CONCATENATE('Sundry Creditor'!K471," ",'Sundry Creditor'!O471))</f>
        <v/>
      </c>
    </row>
    <row r="466" spans="1:11" x14ac:dyDescent="0.2">
      <c r="A466" s="63" t="str">
        <f>IF('Sundry Creditor'!G472="","",'Sundry Creditor'!G472)</f>
        <v/>
      </c>
      <c r="B466" s="63" t="str">
        <f>IF('Sundry Creditor'!C472="","",IF('Sundry Creditor'!G472&lt;70000,'Sundry Creditor'!C472,""))</f>
        <v/>
      </c>
      <c r="C466" s="62" t="str">
        <f>IF('Sundry Creditor'!C472="","",IF('Sundry Creditor'!G472&gt;69999,'Sundry Creditor'!C472,""))</f>
        <v/>
      </c>
      <c r="D466" s="62" t="str">
        <f>IF('Sundry Creditor'!D472="","",'Sundry Creditor'!D472)</f>
        <v/>
      </c>
      <c r="E466" s="62" t="str">
        <f>IF('Sundry Creditor'!F472="","",'Sundry Creditor'!F472)</f>
        <v/>
      </c>
      <c r="F466" s="130" t="str">
        <f>IF('Sundry Creditor'!I472="","",IF('Sundry Creditor'!J472="D",'Sundry Creditor'!I472,""))</f>
        <v/>
      </c>
      <c r="G466" s="130" t="str">
        <f>IF('Sundry Creditor'!I472="","",IF('Sundry Creditor'!J472="C",'Sundry Creditor'!I472,""))</f>
        <v/>
      </c>
      <c r="H466" s="62" t="str">
        <f t="shared" si="17"/>
        <v/>
      </c>
      <c r="I466" s="62" t="str">
        <f t="shared" si="18"/>
        <v/>
      </c>
      <c r="J466" s="62"/>
      <c r="K466" s="48" t="str">
        <f>IF('Sundry Creditor'!K472="", "",CONCATENATE('Sundry Creditor'!K472," ",'Sundry Creditor'!O472))</f>
        <v/>
      </c>
    </row>
    <row r="467" spans="1:11" x14ac:dyDescent="0.2">
      <c r="A467" s="63" t="str">
        <f>IF('Sundry Creditor'!G473="","",'Sundry Creditor'!G473)</f>
        <v/>
      </c>
      <c r="B467" s="63" t="str">
        <f>IF('Sundry Creditor'!C473="","",IF('Sundry Creditor'!G473&lt;70000,'Sundry Creditor'!C473,""))</f>
        <v/>
      </c>
      <c r="C467" s="62" t="str">
        <f>IF('Sundry Creditor'!C473="","",IF('Sundry Creditor'!G473&gt;69999,'Sundry Creditor'!C473,""))</f>
        <v/>
      </c>
      <c r="D467" s="62" t="str">
        <f>IF('Sundry Creditor'!D473="","",'Sundry Creditor'!D473)</f>
        <v/>
      </c>
      <c r="E467" s="62" t="str">
        <f>IF('Sundry Creditor'!F473="","",'Sundry Creditor'!F473)</f>
        <v/>
      </c>
      <c r="F467" s="130" t="str">
        <f>IF('Sundry Creditor'!I473="","",IF('Sundry Creditor'!J473="D",'Sundry Creditor'!I473,""))</f>
        <v/>
      </c>
      <c r="G467" s="130" t="str">
        <f>IF('Sundry Creditor'!I473="","",IF('Sundry Creditor'!J473="C",'Sundry Creditor'!I473,""))</f>
        <v/>
      </c>
      <c r="H467" s="62" t="str">
        <f t="shared" si="17"/>
        <v/>
      </c>
      <c r="I467" s="62" t="str">
        <f t="shared" si="18"/>
        <v/>
      </c>
      <c r="J467" s="62"/>
      <c r="K467" s="48" t="str">
        <f>IF('Sundry Creditor'!K473="", "",CONCATENATE('Sundry Creditor'!K473," ",'Sundry Creditor'!O473))</f>
        <v/>
      </c>
    </row>
    <row r="468" spans="1:11" x14ac:dyDescent="0.2">
      <c r="A468" s="63" t="str">
        <f>IF('Sundry Creditor'!G474="","",'Sundry Creditor'!G474)</f>
        <v/>
      </c>
      <c r="B468" s="63" t="str">
        <f>IF('Sundry Creditor'!C474="","",IF('Sundry Creditor'!G474&lt;70000,'Sundry Creditor'!C474,""))</f>
        <v/>
      </c>
      <c r="C468" s="62" t="str">
        <f>IF('Sundry Creditor'!C474="","",IF('Sundry Creditor'!G474&gt;69999,'Sundry Creditor'!C474,""))</f>
        <v/>
      </c>
      <c r="D468" s="62" t="str">
        <f>IF('Sundry Creditor'!D474="","",'Sundry Creditor'!D474)</f>
        <v/>
      </c>
      <c r="E468" s="62" t="str">
        <f>IF('Sundry Creditor'!F474="","",'Sundry Creditor'!F474)</f>
        <v/>
      </c>
      <c r="F468" s="130" t="str">
        <f>IF('Sundry Creditor'!I474="","",IF('Sundry Creditor'!J474="D",'Sundry Creditor'!I474,""))</f>
        <v/>
      </c>
      <c r="G468" s="130" t="str">
        <f>IF('Sundry Creditor'!I474="","",IF('Sundry Creditor'!J474="C",'Sundry Creditor'!I474,""))</f>
        <v/>
      </c>
      <c r="H468" s="62" t="str">
        <f t="shared" ref="H468:H531" si="19">IF(A468="","",IF(OR(A468=96030,A468=96040),"AN",IF(A468=80061,"VN",IF(LEFT(A468,1)="7","AN",IF(LEFT(A468,1)="8","AN","VN")))))</f>
        <v/>
      </c>
      <c r="I468" s="62" t="str">
        <f t="shared" si="18"/>
        <v/>
      </c>
      <c r="J468" s="62"/>
      <c r="K468" s="48" t="str">
        <f>IF('Sundry Creditor'!K474="", "",CONCATENATE('Sundry Creditor'!K474," ",'Sundry Creditor'!O474))</f>
        <v/>
      </c>
    </row>
    <row r="469" spans="1:11" x14ac:dyDescent="0.2">
      <c r="A469" s="63" t="str">
        <f>IF('Sundry Creditor'!G475="","",'Sundry Creditor'!G475)</f>
        <v/>
      </c>
      <c r="B469" s="63" t="str">
        <f>IF('Sundry Creditor'!C475="","",IF('Sundry Creditor'!G475&lt;70000,'Sundry Creditor'!C475,""))</f>
        <v/>
      </c>
      <c r="C469" s="62" t="str">
        <f>IF('Sundry Creditor'!C475="","",IF('Sundry Creditor'!G475&gt;69999,'Sundry Creditor'!C475,""))</f>
        <v/>
      </c>
      <c r="D469" s="62" t="str">
        <f>IF('Sundry Creditor'!D475="","",'Sundry Creditor'!D475)</f>
        <v/>
      </c>
      <c r="E469" s="62" t="str">
        <f>IF('Sundry Creditor'!F475="","",'Sundry Creditor'!F475)</f>
        <v/>
      </c>
      <c r="F469" s="130" t="str">
        <f>IF('Sundry Creditor'!I475="","",IF('Sundry Creditor'!J475="D",'Sundry Creditor'!I475,""))</f>
        <v/>
      </c>
      <c r="G469" s="130" t="str">
        <f>IF('Sundry Creditor'!I475="","",IF('Sundry Creditor'!J475="C",'Sundry Creditor'!I475,""))</f>
        <v/>
      </c>
      <c r="H469" s="62" t="str">
        <f t="shared" si="19"/>
        <v/>
      </c>
      <c r="I469" s="62" t="str">
        <f t="shared" si="18"/>
        <v/>
      </c>
      <c r="J469" s="62"/>
      <c r="K469" s="48" t="str">
        <f>IF('Sundry Creditor'!K475="", "",CONCATENATE('Sundry Creditor'!K475," ",'Sundry Creditor'!O475))</f>
        <v/>
      </c>
    </row>
    <row r="470" spans="1:11" x14ac:dyDescent="0.2">
      <c r="A470" s="63" t="str">
        <f>IF('Sundry Creditor'!G476="","",'Sundry Creditor'!G476)</f>
        <v/>
      </c>
      <c r="B470" s="63" t="str">
        <f>IF('Sundry Creditor'!C476="","",IF('Sundry Creditor'!G476&lt;70000,'Sundry Creditor'!C476,""))</f>
        <v/>
      </c>
      <c r="C470" s="62" t="str">
        <f>IF('Sundry Creditor'!C476="","",IF('Sundry Creditor'!G476&gt;69999,'Sundry Creditor'!C476,""))</f>
        <v/>
      </c>
      <c r="D470" s="62" t="str">
        <f>IF('Sundry Creditor'!D476="","",'Sundry Creditor'!D476)</f>
        <v/>
      </c>
      <c r="E470" s="62" t="str">
        <f>IF('Sundry Creditor'!F476="","",'Sundry Creditor'!F476)</f>
        <v/>
      </c>
      <c r="F470" s="130" t="str">
        <f>IF('Sundry Creditor'!I476="","",IF('Sundry Creditor'!J476="D",'Sundry Creditor'!I476,""))</f>
        <v/>
      </c>
      <c r="G470" s="130" t="str">
        <f>IF('Sundry Creditor'!I476="","",IF('Sundry Creditor'!J476="C",'Sundry Creditor'!I476,""))</f>
        <v/>
      </c>
      <c r="H470" s="62" t="str">
        <f t="shared" si="19"/>
        <v/>
      </c>
      <c r="I470" s="62" t="str">
        <f t="shared" si="18"/>
        <v/>
      </c>
      <c r="J470" s="62"/>
      <c r="K470" s="48" t="str">
        <f>IF('Sundry Creditor'!K476="", "",CONCATENATE('Sundry Creditor'!K476," ",'Sundry Creditor'!O476))</f>
        <v/>
      </c>
    </row>
    <row r="471" spans="1:11" x14ac:dyDescent="0.2">
      <c r="A471" s="63" t="str">
        <f>IF('Sundry Creditor'!G477="","",'Sundry Creditor'!G477)</f>
        <v/>
      </c>
      <c r="B471" s="63" t="str">
        <f>IF('Sundry Creditor'!C477="","",IF('Sundry Creditor'!G477&lt;70000,'Sundry Creditor'!C477,""))</f>
        <v/>
      </c>
      <c r="C471" s="62" t="str">
        <f>IF('Sundry Creditor'!C477="","",IF('Sundry Creditor'!G477&gt;69999,'Sundry Creditor'!C477,""))</f>
        <v/>
      </c>
      <c r="D471" s="62" t="str">
        <f>IF('Sundry Creditor'!D477="","",'Sundry Creditor'!D477)</f>
        <v/>
      </c>
      <c r="E471" s="62" t="str">
        <f>IF('Sundry Creditor'!F477="","",'Sundry Creditor'!F477)</f>
        <v/>
      </c>
      <c r="F471" s="130" t="str">
        <f>IF('Sundry Creditor'!I477="","",IF('Sundry Creditor'!J477="D",'Sundry Creditor'!I477,""))</f>
        <v/>
      </c>
      <c r="G471" s="130" t="str">
        <f>IF('Sundry Creditor'!I477="","",IF('Sundry Creditor'!J477="C",'Sundry Creditor'!I477,""))</f>
        <v/>
      </c>
      <c r="H471" s="62" t="str">
        <f t="shared" si="19"/>
        <v/>
      </c>
      <c r="I471" s="62" t="str">
        <f t="shared" si="18"/>
        <v/>
      </c>
      <c r="J471" s="62"/>
      <c r="K471" s="48" t="str">
        <f>IF('Sundry Creditor'!K477="", "",CONCATENATE('Sundry Creditor'!K477," ",'Sundry Creditor'!O477))</f>
        <v/>
      </c>
    </row>
    <row r="472" spans="1:11" x14ac:dyDescent="0.2">
      <c r="A472" s="63" t="str">
        <f>IF('Sundry Creditor'!G478="","",'Sundry Creditor'!G478)</f>
        <v/>
      </c>
      <c r="B472" s="63" t="str">
        <f>IF('Sundry Creditor'!C478="","",IF('Sundry Creditor'!G478&lt;70000,'Sundry Creditor'!C478,""))</f>
        <v/>
      </c>
      <c r="C472" s="62" t="str">
        <f>IF('Sundry Creditor'!C478="","",IF('Sundry Creditor'!G478&gt;69999,'Sundry Creditor'!C478,""))</f>
        <v/>
      </c>
      <c r="D472" s="62" t="str">
        <f>IF('Sundry Creditor'!D478="","",'Sundry Creditor'!D478)</f>
        <v/>
      </c>
      <c r="E472" s="62" t="str">
        <f>IF('Sundry Creditor'!F478="","",'Sundry Creditor'!F478)</f>
        <v/>
      </c>
      <c r="F472" s="130" t="str">
        <f>IF('Sundry Creditor'!I478="","",IF('Sundry Creditor'!J478="D",'Sundry Creditor'!I478,""))</f>
        <v/>
      </c>
      <c r="G472" s="130" t="str">
        <f>IF('Sundry Creditor'!I478="","",IF('Sundry Creditor'!J478="C",'Sundry Creditor'!I478,""))</f>
        <v/>
      </c>
      <c r="H472" s="62" t="str">
        <f t="shared" si="19"/>
        <v/>
      </c>
      <c r="I472" s="62" t="str">
        <f t="shared" si="18"/>
        <v/>
      </c>
      <c r="J472" s="62"/>
      <c r="K472" s="48" t="str">
        <f>IF('Sundry Creditor'!K478="", "",CONCATENATE('Sundry Creditor'!K478," ",'Sundry Creditor'!O478))</f>
        <v/>
      </c>
    </row>
    <row r="473" spans="1:11" x14ac:dyDescent="0.2">
      <c r="A473" s="63" t="str">
        <f>IF('Sundry Creditor'!G479="","",'Sundry Creditor'!G479)</f>
        <v/>
      </c>
      <c r="B473" s="63" t="str">
        <f>IF('Sundry Creditor'!C479="","",IF('Sundry Creditor'!G479&lt;70000,'Sundry Creditor'!C479,""))</f>
        <v/>
      </c>
      <c r="C473" s="62" t="str">
        <f>IF('Sundry Creditor'!C479="","",IF('Sundry Creditor'!G479&gt;69999,'Sundry Creditor'!C479,""))</f>
        <v/>
      </c>
      <c r="D473" s="62" t="str">
        <f>IF('Sundry Creditor'!D479="","",'Sundry Creditor'!D479)</f>
        <v/>
      </c>
      <c r="E473" s="62" t="str">
        <f>IF('Sundry Creditor'!F479="","",'Sundry Creditor'!F479)</f>
        <v/>
      </c>
      <c r="F473" s="130" t="str">
        <f>IF('Sundry Creditor'!I479="","",IF('Sundry Creditor'!J479="D",'Sundry Creditor'!I479,""))</f>
        <v/>
      </c>
      <c r="G473" s="130" t="str">
        <f>IF('Sundry Creditor'!I479="","",IF('Sundry Creditor'!J479="C",'Sundry Creditor'!I479,""))</f>
        <v/>
      </c>
      <c r="H473" s="62" t="str">
        <f t="shared" si="19"/>
        <v/>
      </c>
      <c r="I473" s="62" t="str">
        <f t="shared" si="18"/>
        <v/>
      </c>
      <c r="J473" s="62"/>
      <c r="K473" s="48" t="str">
        <f>IF('Sundry Creditor'!K479="", "",CONCATENATE('Sundry Creditor'!K479," ",'Sundry Creditor'!O479))</f>
        <v/>
      </c>
    </row>
    <row r="474" spans="1:11" x14ac:dyDescent="0.2">
      <c r="A474" s="63" t="str">
        <f>IF('Sundry Creditor'!G480="","",'Sundry Creditor'!G480)</f>
        <v/>
      </c>
      <c r="B474" s="63" t="str">
        <f>IF('Sundry Creditor'!C480="","",IF('Sundry Creditor'!G480&lt;70000,'Sundry Creditor'!C480,""))</f>
        <v/>
      </c>
      <c r="C474" s="62" t="str">
        <f>IF('Sundry Creditor'!C480="","",IF('Sundry Creditor'!G480&gt;69999,'Sundry Creditor'!C480,""))</f>
        <v/>
      </c>
      <c r="D474" s="62" t="str">
        <f>IF('Sundry Creditor'!D480="","",'Sundry Creditor'!D480)</f>
        <v/>
      </c>
      <c r="E474" s="62" t="str">
        <f>IF('Sundry Creditor'!F480="","",'Sundry Creditor'!F480)</f>
        <v/>
      </c>
      <c r="F474" s="130" t="str">
        <f>IF('Sundry Creditor'!I480="","",IF('Sundry Creditor'!J480="D",'Sundry Creditor'!I480,""))</f>
        <v/>
      </c>
      <c r="G474" s="130" t="str">
        <f>IF('Sundry Creditor'!I480="","",IF('Sundry Creditor'!J480="C",'Sundry Creditor'!I480,""))</f>
        <v/>
      </c>
      <c r="H474" s="62" t="str">
        <f t="shared" si="19"/>
        <v/>
      </c>
      <c r="I474" s="62" t="str">
        <f t="shared" ref="I474:I537" si="20">IF(A474="","",1000)</f>
        <v/>
      </c>
      <c r="J474" s="62"/>
      <c r="K474" s="48" t="str">
        <f>IF('Sundry Creditor'!K480="", "",CONCATENATE('Sundry Creditor'!K480," ",'Sundry Creditor'!O480))</f>
        <v/>
      </c>
    </row>
    <row r="475" spans="1:11" x14ac:dyDescent="0.2">
      <c r="A475" s="63" t="str">
        <f>IF('Sundry Creditor'!G481="","",'Sundry Creditor'!G481)</f>
        <v/>
      </c>
      <c r="B475" s="63" t="str">
        <f>IF('Sundry Creditor'!C481="","",IF('Sundry Creditor'!G481&lt;70000,'Sundry Creditor'!C481,""))</f>
        <v/>
      </c>
      <c r="C475" s="62" t="str">
        <f>IF('Sundry Creditor'!C481="","",IF('Sundry Creditor'!G481&gt;69999,'Sundry Creditor'!C481,""))</f>
        <v/>
      </c>
      <c r="D475" s="62" t="str">
        <f>IF('Sundry Creditor'!D481="","",'Sundry Creditor'!D481)</f>
        <v/>
      </c>
      <c r="E475" s="62" t="str">
        <f>IF('Sundry Creditor'!F481="","",'Sundry Creditor'!F481)</f>
        <v/>
      </c>
      <c r="F475" s="130" t="str">
        <f>IF('Sundry Creditor'!I481="","",IF('Sundry Creditor'!J481="D",'Sundry Creditor'!I481,""))</f>
        <v/>
      </c>
      <c r="G475" s="130" t="str">
        <f>IF('Sundry Creditor'!I481="","",IF('Sundry Creditor'!J481="C",'Sundry Creditor'!I481,""))</f>
        <v/>
      </c>
      <c r="H475" s="62" t="str">
        <f t="shared" si="19"/>
        <v/>
      </c>
      <c r="I475" s="62" t="str">
        <f t="shared" si="20"/>
        <v/>
      </c>
      <c r="J475" s="62"/>
      <c r="K475" s="48" t="str">
        <f>IF('Sundry Creditor'!K481="", "",CONCATENATE('Sundry Creditor'!K481," ",'Sundry Creditor'!O481))</f>
        <v/>
      </c>
    </row>
    <row r="476" spans="1:11" x14ac:dyDescent="0.2">
      <c r="A476" s="63" t="str">
        <f>IF('Sundry Creditor'!G482="","",'Sundry Creditor'!G482)</f>
        <v/>
      </c>
      <c r="B476" s="63" t="str">
        <f>IF('Sundry Creditor'!C482="","",IF('Sundry Creditor'!G482&lt;70000,'Sundry Creditor'!C482,""))</f>
        <v/>
      </c>
      <c r="C476" s="62" t="str">
        <f>IF('Sundry Creditor'!C482="","",IF('Sundry Creditor'!G482&gt;69999,'Sundry Creditor'!C482,""))</f>
        <v/>
      </c>
      <c r="D476" s="62" t="str">
        <f>IF('Sundry Creditor'!D482="","",'Sundry Creditor'!D482)</f>
        <v/>
      </c>
      <c r="E476" s="62" t="str">
        <f>IF('Sundry Creditor'!F482="","",'Sundry Creditor'!F482)</f>
        <v/>
      </c>
      <c r="F476" s="130" t="str">
        <f>IF('Sundry Creditor'!I482="","",IF('Sundry Creditor'!J482="D",'Sundry Creditor'!I482,""))</f>
        <v/>
      </c>
      <c r="G476" s="130" t="str">
        <f>IF('Sundry Creditor'!I482="","",IF('Sundry Creditor'!J482="C",'Sundry Creditor'!I482,""))</f>
        <v/>
      </c>
      <c r="H476" s="62" t="str">
        <f t="shared" si="19"/>
        <v/>
      </c>
      <c r="I476" s="62" t="str">
        <f t="shared" si="20"/>
        <v/>
      </c>
      <c r="J476" s="62"/>
      <c r="K476" s="48" t="str">
        <f>IF('Sundry Creditor'!K482="", "",CONCATENATE('Sundry Creditor'!K482," ",'Sundry Creditor'!O482))</f>
        <v/>
      </c>
    </row>
    <row r="477" spans="1:11" x14ac:dyDescent="0.2">
      <c r="A477" s="63" t="str">
        <f>IF('Sundry Creditor'!G483="","",'Sundry Creditor'!G483)</f>
        <v/>
      </c>
      <c r="B477" s="63" t="str">
        <f>IF('Sundry Creditor'!C483="","",IF('Sundry Creditor'!G483&lt;70000,'Sundry Creditor'!C483,""))</f>
        <v/>
      </c>
      <c r="C477" s="62" t="str">
        <f>IF('Sundry Creditor'!C483="","",IF('Sundry Creditor'!G483&gt;69999,'Sundry Creditor'!C483,""))</f>
        <v/>
      </c>
      <c r="D477" s="62" t="str">
        <f>IF('Sundry Creditor'!D483="","",'Sundry Creditor'!D483)</f>
        <v/>
      </c>
      <c r="E477" s="62" t="str">
        <f>IF('Sundry Creditor'!F483="","",'Sundry Creditor'!F483)</f>
        <v/>
      </c>
      <c r="F477" s="130" t="str">
        <f>IF('Sundry Creditor'!I483="","",IF('Sundry Creditor'!J483="D",'Sundry Creditor'!I483,""))</f>
        <v/>
      </c>
      <c r="G477" s="130" t="str">
        <f>IF('Sundry Creditor'!I483="","",IF('Sundry Creditor'!J483="C",'Sundry Creditor'!I483,""))</f>
        <v/>
      </c>
      <c r="H477" s="62" t="str">
        <f t="shared" si="19"/>
        <v/>
      </c>
      <c r="I477" s="62" t="str">
        <f t="shared" si="20"/>
        <v/>
      </c>
      <c r="J477" s="62"/>
      <c r="K477" s="48" t="str">
        <f>IF('Sundry Creditor'!K483="", "",CONCATENATE('Sundry Creditor'!K483," ",'Sundry Creditor'!O483))</f>
        <v/>
      </c>
    </row>
    <row r="478" spans="1:11" x14ac:dyDescent="0.2">
      <c r="A478" s="63" t="str">
        <f>IF('Sundry Creditor'!G484="","",'Sundry Creditor'!G484)</f>
        <v/>
      </c>
      <c r="B478" s="63" t="str">
        <f>IF('Sundry Creditor'!C484="","",IF('Sundry Creditor'!G484&lt;70000,'Sundry Creditor'!C484,""))</f>
        <v/>
      </c>
      <c r="C478" s="62" t="str">
        <f>IF('Sundry Creditor'!C484="","",IF('Sundry Creditor'!G484&gt;69999,'Sundry Creditor'!C484,""))</f>
        <v/>
      </c>
      <c r="D478" s="62" t="str">
        <f>IF('Sundry Creditor'!D484="","",'Sundry Creditor'!D484)</f>
        <v/>
      </c>
      <c r="E478" s="62" t="str">
        <f>IF('Sundry Creditor'!F484="","",'Sundry Creditor'!F484)</f>
        <v/>
      </c>
      <c r="F478" s="130" t="str">
        <f>IF('Sundry Creditor'!I484="","",IF('Sundry Creditor'!J484="D",'Sundry Creditor'!I484,""))</f>
        <v/>
      </c>
      <c r="G478" s="130" t="str">
        <f>IF('Sundry Creditor'!I484="","",IF('Sundry Creditor'!J484="C",'Sundry Creditor'!I484,""))</f>
        <v/>
      </c>
      <c r="H478" s="62" t="str">
        <f t="shared" si="19"/>
        <v/>
      </c>
      <c r="I478" s="62" t="str">
        <f t="shared" si="20"/>
        <v/>
      </c>
      <c r="J478" s="62"/>
      <c r="K478" s="48" t="str">
        <f>IF('Sundry Creditor'!K484="", "",CONCATENATE('Sundry Creditor'!K484," ",'Sundry Creditor'!O484))</f>
        <v/>
      </c>
    </row>
    <row r="479" spans="1:11" x14ac:dyDescent="0.2">
      <c r="A479" s="63" t="str">
        <f>IF('Sundry Creditor'!G485="","",'Sundry Creditor'!G485)</f>
        <v/>
      </c>
      <c r="B479" s="63" t="str">
        <f>IF('Sundry Creditor'!C485="","",IF('Sundry Creditor'!G485&lt;70000,'Sundry Creditor'!C485,""))</f>
        <v/>
      </c>
      <c r="C479" s="62" t="str">
        <f>IF('Sundry Creditor'!C485="","",IF('Sundry Creditor'!G485&gt;69999,'Sundry Creditor'!C485,""))</f>
        <v/>
      </c>
      <c r="D479" s="62" t="str">
        <f>IF('Sundry Creditor'!D485="","",'Sundry Creditor'!D485)</f>
        <v/>
      </c>
      <c r="E479" s="62" t="str">
        <f>IF('Sundry Creditor'!F485="","",'Sundry Creditor'!F485)</f>
        <v/>
      </c>
      <c r="F479" s="130" t="str">
        <f>IF('Sundry Creditor'!I485="","",IF('Sundry Creditor'!J485="D",'Sundry Creditor'!I485,""))</f>
        <v/>
      </c>
      <c r="G479" s="130" t="str">
        <f>IF('Sundry Creditor'!I485="","",IF('Sundry Creditor'!J485="C",'Sundry Creditor'!I485,""))</f>
        <v/>
      </c>
      <c r="H479" s="62" t="str">
        <f t="shared" si="19"/>
        <v/>
      </c>
      <c r="I479" s="62" t="str">
        <f t="shared" si="20"/>
        <v/>
      </c>
      <c r="J479" s="62"/>
      <c r="K479" s="48" t="str">
        <f>IF('Sundry Creditor'!K485="", "",CONCATENATE('Sundry Creditor'!K485," ",'Sundry Creditor'!O485))</f>
        <v/>
      </c>
    </row>
    <row r="480" spans="1:11" x14ac:dyDescent="0.2">
      <c r="A480" s="63" t="str">
        <f>IF('Sundry Creditor'!G486="","",'Sundry Creditor'!G486)</f>
        <v/>
      </c>
      <c r="B480" s="63" t="str">
        <f>IF('Sundry Creditor'!C486="","",IF('Sundry Creditor'!G486&lt;70000,'Sundry Creditor'!C486,""))</f>
        <v/>
      </c>
      <c r="C480" s="62" t="str">
        <f>IF('Sundry Creditor'!C486="","",IF('Sundry Creditor'!G486&gt;69999,'Sundry Creditor'!C486,""))</f>
        <v/>
      </c>
      <c r="D480" s="62" t="str">
        <f>IF('Sundry Creditor'!D486="","",'Sundry Creditor'!D486)</f>
        <v/>
      </c>
      <c r="E480" s="62" t="str">
        <f>IF('Sundry Creditor'!F486="","",'Sundry Creditor'!F486)</f>
        <v/>
      </c>
      <c r="F480" s="130" t="str">
        <f>IF('Sundry Creditor'!I486="","",IF('Sundry Creditor'!J486="D",'Sundry Creditor'!I486,""))</f>
        <v/>
      </c>
      <c r="G480" s="130" t="str">
        <f>IF('Sundry Creditor'!I486="","",IF('Sundry Creditor'!J486="C",'Sundry Creditor'!I486,""))</f>
        <v/>
      </c>
      <c r="H480" s="62" t="str">
        <f t="shared" si="19"/>
        <v/>
      </c>
      <c r="I480" s="62" t="str">
        <f t="shared" si="20"/>
        <v/>
      </c>
      <c r="J480" s="62"/>
      <c r="K480" s="48" t="str">
        <f>IF('Sundry Creditor'!K486="", "",CONCATENATE('Sundry Creditor'!K486," ",'Sundry Creditor'!O486))</f>
        <v/>
      </c>
    </row>
    <row r="481" spans="1:11" x14ac:dyDescent="0.2">
      <c r="A481" s="63" t="str">
        <f>IF('Sundry Creditor'!G487="","",'Sundry Creditor'!G487)</f>
        <v/>
      </c>
      <c r="B481" s="63" t="str">
        <f>IF('Sundry Creditor'!C487="","",IF('Sundry Creditor'!G487&lt;70000,'Sundry Creditor'!C487,""))</f>
        <v/>
      </c>
      <c r="C481" s="62" t="str">
        <f>IF('Sundry Creditor'!C487="","",IF('Sundry Creditor'!G487&gt;69999,'Sundry Creditor'!C487,""))</f>
        <v/>
      </c>
      <c r="D481" s="62" t="str">
        <f>IF('Sundry Creditor'!D487="","",'Sundry Creditor'!D487)</f>
        <v/>
      </c>
      <c r="E481" s="62" t="str">
        <f>IF('Sundry Creditor'!F487="","",'Sundry Creditor'!F487)</f>
        <v/>
      </c>
      <c r="F481" s="130" t="str">
        <f>IF('Sundry Creditor'!I487="","",IF('Sundry Creditor'!J487="D",'Sundry Creditor'!I487,""))</f>
        <v/>
      </c>
      <c r="G481" s="130" t="str">
        <f>IF('Sundry Creditor'!I487="","",IF('Sundry Creditor'!J487="C",'Sundry Creditor'!I487,""))</f>
        <v/>
      </c>
      <c r="H481" s="62" t="str">
        <f t="shared" si="19"/>
        <v/>
      </c>
      <c r="I481" s="62" t="str">
        <f t="shared" si="20"/>
        <v/>
      </c>
      <c r="J481" s="62"/>
      <c r="K481" s="48" t="str">
        <f>IF('Sundry Creditor'!K487="", "",CONCATENATE('Sundry Creditor'!K487," ",'Sundry Creditor'!O487))</f>
        <v/>
      </c>
    </row>
    <row r="482" spans="1:11" x14ac:dyDescent="0.2">
      <c r="A482" s="63" t="str">
        <f>IF('Sundry Creditor'!G488="","",'Sundry Creditor'!G488)</f>
        <v/>
      </c>
      <c r="B482" s="63" t="str">
        <f>IF('Sundry Creditor'!C488="","",IF('Sundry Creditor'!G488&lt;70000,'Sundry Creditor'!C488,""))</f>
        <v/>
      </c>
      <c r="C482" s="62" t="str">
        <f>IF('Sundry Creditor'!C488="","",IF('Sundry Creditor'!G488&gt;69999,'Sundry Creditor'!C488,""))</f>
        <v/>
      </c>
      <c r="D482" s="62" t="str">
        <f>IF('Sundry Creditor'!D488="","",'Sundry Creditor'!D488)</f>
        <v/>
      </c>
      <c r="E482" s="62" t="str">
        <f>IF('Sundry Creditor'!F488="","",'Sundry Creditor'!F488)</f>
        <v/>
      </c>
      <c r="F482" s="130" t="str">
        <f>IF('Sundry Creditor'!I488="","",IF('Sundry Creditor'!J488="D",'Sundry Creditor'!I488,""))</f>
        <v/>
      </c>
      <c r="G482" s="130" t="str">
        <f>IF('Sundry Creditor'!I488="","",IF('Sundry Creditor'!J488="C",'Sundry Creditor'!I488,""))</f>
        <v/>
      </c>
      <c r="H482" s="62" t="str">
        <f t="shared" si="19"/>
        <v/>
      </c>
      <c r="I482" s="62" t="str">
        <f t="shared" si="20"/>
        <v/>
      </c>
      <c r="J482" s="62"/>
      <c r="K482" s="48" t="str">
        <f>IF('Sundry Creditor'!K488="", "",CONCATENATE('Sundry Creditor'!K488," ",'Sundry Creditor'!O488))</f>
        <v/>
      </c>
    </row>
    <row r="483" spans="1:11" x14ac:dyDescent="0.2">
      <c r="A483" s="63" t="str">
        <f>IF('Sundry Creditor'!G489="","",'Sundry Creditor'!G489)</f>
        <v/>
      </c>
      <c r="B483" s="63" t="str">
        <f>IF('Sundry Creditor'!C489="","",IF('Sundry Creditor'!G489&lt;70000,'Sundry Creditor'!C489,""))</f>
        <v/>
      </c>
      <c r="C483" s="62" t="str">
        <f>IF('Sundry Creditor'!C489="","",IF('Sundry Creditor'!G489&gt;69999,'Sundry Creditor'!C489,""))</f>
        <v/>
      </c>
      <c r="D483" s="62" t="str">
        <f>IF('Sundry Creditor'!D489="","",'Sundry Creditor'!D489)</f>
        <v/>
      </c>
      <c r="E483" s="62" t="str">
        <f>IF('Sundry Creditor'!F489="","",'Sundry Creditor'!F489)</f>
        <v/>
      </c>
      <c r="F483" s="130" t="str">
        <f>IF('Sundry Creditor'!I489="","",IF('Sundry Creditor'!J489="D",'Sundry Creditor'!I489,""))</f>
        <v/>
      </c>
      <c r="G483" s="130" t="str">
        <f>IF('Sundry Creditor'!I489="","",IF('Sundry Creditor'!J489="C",'Sundry Creditor'!I489,""))</f>
        <v/>
      </c>
      <c r="H483" s="62" t="str">
        <f t="shared" si="19"/>
        <v/>
      </c>
      <c r="I483" s="62" t="str">
        <f t="shared" si="20"/>
        <v/>
      </c>
      <c r="J483" s="62"/>
      <c r="K483" s="48" t="str">
        <f>IF('Sundry Creditor'!K489="", "",CONCATENATE('Sundry Creditor'!K489," ",'Sundry Creditor'!O489))</f>
        <v/>
      </c>
    </row>
    <row r="484" spans="1:11" x14ac:dyDescent="0.2">
      <c r="A484" s="63" t="str">
        <f>IF('Sundry Creditor'!G490="","",'Sundry Creditor'!G490)</f>
        <v/>
      </c>
      <c r="B484" s="63" t="str">
        <f>IF('Sundry Creditor'!C490="","",IF('Sundry Creditor'!G490&lt;70000,'Sundry Creditor'!C490,""))</f>
        <v/>
      </c>
      <c r="C484" s="62" t="str">
        <f>IF('Sundry Creditor'!C490="","",IF('Sundry Creditor'!G490&gt;69999,'Sundry Creditor'!C490,""))</f>
        <v/>
      </c>
      <c r="D484" s="62" t="str">
        <f>IF('Sundry Creditor'!D490="","",'Sundry Creditor'!D490)</f>
        <v/>
      </c>
      <c r="E484" s="62" t="str">
        <f>IF('Sundry Creditor'!F490="","",'Sundry Creditor'!F490)</f>
        <v/>
      </c>
      <c r="F484" s="130" t="str">
        <f>IF('Sundry Creditor'!I490="","",IF('Sundry Creditor'!J490="D",'Sundry Creditor'!I490,""))</f>
        <v/>
      </c>
      <c r="G484" s="130" t="str">
        <f>IF('Sundry Creditor'!I490="","",IF('Sundry Creditor'!J490="C",'Sundry Creditor'!I490,""))</f>
        <v/>
      </c>
      <c r="H484" s="62" t="str">
        <f t="shared" si="19"/>
        <v/>
      </c>
      <c r="I484" s="62" t="str">
        <f t="shared" si="20"/>
        <v/>
      </c>
      <c r="J484" s="62"/>
      <c r="K484" s="48" t="str">
        <f>IF('Sundry Creditor'!K490="", "",CONCATENATE('Sundry Creditor'!K490," ",'Sundry Creditor'!O490))</f>
        <v/>
      </c>
    </row>
    <row r="485" spans="1:11" x14ac:dyDescent="0.2">
      <c r="A485" s="63" t="str">
        <f>IF('Sundry Creditor'!G491="","",'Sundry Creditor'!G491)</f>
        <v/>
      </c>
      <c r="B485" s="63" t="str">
        <f>IF('Sundry Creditor'!C491="","",IF('Sundry Creditor'!G491&lt;70000,'Sundry Creditor'!C491,""))</f>
        <v/>
      </c>
      <c r="C485" s="62" t="str">
        <f>IF('Sundry Creditor'!C491="","",IF('Sundry Creditor'!G491&gt;69999,'Sundry Creditor'!C491,""))</f>
        <v/>
      </c>
      <c r="D485" s="62" t="str">
        <f>IF('Sundry Creditor'!D491="","",'Sundry Creditor'!D491)</f>
        <v/>
      </c>
      <c r="E485" s="62" t="str">
        <f>IF('Sundry Creditor'!F491="","",'Sundry Creditor'!F491)</f>
        <v/>
      </c>
      <c r="F485" s="130" t="str">
        <f>IF('Sundry Creditor'!I491="","",IF('Sundry Creditor'!J491="D",'Sundry Creditor'!I491,""))</f>
        <v/>
      </c>
      <c r="G485" s="130" t="str">
        <f>IF('Sundry Creditor'!I491="","",IF('Sundry Creditor'!J491="C",'Sundry Creditor'!I491,""))</f>
        <v/>
      </c>
      <c r="H485" s="62" t="str">
        <f t="shared" si="19"/>
        <v/>
      </c>
      <c r="I485" s="62" t="str">
        <f t="shared" si="20"/>
        <v/>
      </c>
      <c r="J485" s="62"/>
      <c r="K485" s="48" t="str">
        <f>IF('Sundry Creditor'!K491="", "",CONCATENATE('Sundry Creditor'!K491," ",'Sundry Creditor'!O491))</f>
        <v/>
      </c>
    </row>
    <row r="486" spans="1:11" x14ac:dyDescent="0.2">
      <c r="A486" s="63" t="str">
        <f>IF('Sundry Creditor'!G492="","",'Sundry Creditor'!G492)</f>
        <v/>
      </c>
      <c r="B486" s="63" t="str">
        <f>IF('Sundry Creditor'!C492="","",IF('Sundry Creditor'!G492&lt;70000,'Sundry Creditor'!C492,""))</f>
        <v/>
      </c>
      <c r="C486" s="62" t="str">
        <f>IF('Sundry Creditor'!C492="","",IF('Sundry Creditor'!G492&gt;69999,'Sundry Creditor'!C492,""))</f>
        <v/>
      </c>
      <c r="D486" s="62" t="str">
        <f>IF('Sundry Creditor'!D492="","",'Sundry Creditor'!D492)</f>
        <v/>
      </c>
      <c r="E486" s="62" t="str">
        <f>IF('Sundry Creditor'!F492="","",'Sundry Creditor'!F492)</f>
        <v/>
      </c>
      <c r="F486" s="130" t="str">
        <f>IF('Sundry Creditor'!I492="","",IF('Sundry Creditor'!J492="D",'Sundry Creditor'!I492,""))</f>
        <v/>
      </c>
      <c r="G486" s="130" t="str">
        <f>IF('Sundry Creditor'!I492="","",IF('Sundry Creditor'!J492="C",'Sundry Creditor'!I492,""))</f>
        <v/>
      </c>
      <c r="H486" s="62" t="str">
        <f t="shared" si="19"/>
        <v/>
      </c>
      <c r="I486" s="62" t="str">
        <f t="shared" si="20"/>
        <v/>
      </c>
      <c r="J486" s="62"/>
      <c r="K486" s="48" t="str">
        <f>IF('Sundry Creditor'!K492="", "",CONCATENATE('Sundry Creditor'!K492," ",'Sundry Creditor'!O492))</f>
        <v/>
      </c>
    </row>
    <row r="487" spans="1:11" x14ac:dyDescent="0.2">
      <c r="A487" s="63" t="str">
        <f>IF('Sundry Creditor'!G493="","",'Sundry Creditor'!G493)</f>
        <v/>
      </c>
      <c r="B487" s="63" t="str">
        <f>IF('Sundry Creditor'!C493="","",IF('Sundry Creditor'!G493&lt;70000,'Sundry Creditor'!C493,""))</f>
        <v/>
      </c>
      <c r="C487" s="62" t="str">
        <f>IF('Sundry Creditor'!C493="","",IF('Sundry Creditor'!G493&gt;69999,'Sundry Creditor'!C493,""))</f>
        <v/>
      </c>
      <c r="D487" s="62" t="str">
        <f>IF('Sundry Creditor'!D493="","",'Sundry Creditor'!D493)</f>
        <v/>
      </c>
      <c r="E487" s="62" t="str">
        <f>IF('Sundry Creditor'!F493="","",'Sundry Creditor'!F493)</f>
        <v/>
      </c>
      <c r="F487" s="130" t="str">
        <f>IF('Sundry Creditor'!I493="","",IF('Sundry Creditor'!J493="D",'Sundry Creditor'!I493,""))</f>
        <v/>
      </c>
      <c r="G487" s="130" t="str">
        <f>IF('Sundry Creditor'!I493="","",IF('Sundry Creditor'!J493="C",'Sundry Creditor'!I493,""))</f>
        <v/>
      </c>
      <c r="H487" s="62" t="str">
        <f t="shared" si="19"/>
        <v/>
      </c>
      <c r="I487" s="62" t="str">
        <f t="shared" si="20"/>
        <v/>
      </c>
      <c r="J487" s="62"/>
      <c r="K487" s="48" t="str">
        <f>IF('Sundry Creditor'!K493="", "",CONCATENATE('Sundry Creditor'!K493," ",'Sundry Creditor'!O493))</f>
        <v/>
      </c>
    </row>
    <row r="488" spans="1:11" x14ac:dyDescent="0.2">
      <c r="A488" s="63" t="str">
        <f>IF('Sundry Creditor'!G494="","",'Sundry Creditor'!G494)</f>
        <v/>
      </c>
      <c r="B488" s="63" t="str">
        <f>IF('Sundry Creditor'!C494="","",IF('Sundry Creditor'!G494&lt;70000,'Sundry Creditor'!C494,""))</f>
        <v/>
      </c>
      <c r="C488" s="62" t="str">
        <f>IF('Sundry Creditor'!C494="","",IF('Sundry Creditor'!G494&gt;69999,'Sundry Creditor'!C494,""))</f>
        <v/>
      </c>
      <c r="D488" s="62" t="str">
        <f>IF('Sundry Creditor'!D494="","",'Sundry Creditor'!D494)</f>
        <v/>
      </c>
      <c r="E488" s="62" t="str">
        <f>IF('Sundry Creditor'!F494="","",'Sundry Creditor'!F494)</f>
        <v/>
      </c>
      <c r="F488" s="130" t="str">
        <f>IF('Sundry Creditor'!I494="","",IF('Sundry Creditor'!J494="D",'Sundry Creditor'!I494,""))</f>
        <v/>
      </c>
      <c r="G488" s="130" t="str">
        <f>IF('Sundry Creditor'!I494="","",IF('Sundry Creditor'!J494="C",'Sundry Creditor'!I494,""))</f>
        <v/>
      </c>
      <c r="H488" s="62" t="str">
        <f t="shared" si="19"/>
        <v/>
      </c>
      <c r="I488" s="62" t="str">
        <f t="shared" si="20"/>
        <v/>
      </c>
      <c r="J488" s="62"/>
      <c r="K488" s="48" t="str">
        <f>IF('Sundry Creditor'!K494="", "",CONCATENATE('Sundry Creditor'!K494," ",'Sundry Creditor'!O494))</f>
        <v/>
      </c>
    </row>
    <row r="489" spans="1:11" x14ac:dyDescent="0.2">
      <c r="A489" s="63" t="str">
        <f>IF('Sundry Creditor'!G495="","",'Sundry Creditor'!G495)</f>
        <v/>
      </c>
      <c r="B489" s="63" t="str">
        <f>IF('Sundry Creditor'!C495="","",IF('Sundry Creditor'!G495&lt;70000,'Sundry Creditor'!C495,""))</f>
        <v/>
      </c>
      <c r="C489" s="62" t="str">
        <f>IF('Sundry Creditor'!C495="","",IF('Sundry Creditor'!G495&gt;69999,'Sundry Creditor'!C495,""))</f>
        <v/>
      </c>
      <c r="D489" s="62" t="str">
        <f>IF('Sundry Creditor'!D495="","",'Sundry Creditor'!D495)</f>
        <v/>
      </c>
      <c r="E489" s="62" t="str">
        <f>IF('Sundry Creditor'!F495="","",'Sundry Creditor'!F495)</f>
        <v/>
      </c>
      <c r="F489" s="130" t="str">
        <f>IF('Sundry Creditor'!I495="","",IF('Sundry Creditor'!J495="D",'Sundry Creditor'!I495,""))</f>
        <v/>
      </c>
      <c r="G489" s="130" t="str">
        <f>IF('Sundry Creditor'!I495="","",IF('Sundry Creditor'!J495="C",'Sundry Creditor'!I495,""))</f>
        <v/>
      </c>
      <c r="H489" s="62" t="str">
        <f t="shared" si="19"/>
        <v/>
      </c>
      <c r="I489" s="62" t="str">
        <f t="shared" si="20"/>
        <v/>
      </c>
      <c r="J489" s="62"/>
      <c r="K489" s="48" t="str">
        <f>IF('Sundry Creditor'!K495="", "",CONCATENATE('Sundry Creditor'!K495," ",'Sundry Creditor'!O495))</f>
        <v/>
      </c>
    </row>
    <row r="490" spans="1:11" x14ac:dyDescent="0.2">
      <c r="A490" s="63" t="str">
        <f>IF('Sundry Creditor'!G496="","",'Sundry Creditor'!G496)</f>
        <v/>
      </c>
      <c r="B490" s="63" t="str">
        <f>IF('Sundry Creditor'!C496="","",IF('Sundry Creditor'!G496&lt;70000,'Sundry Creditor'!C496,""))</f>
        <v/>
      </c>
      <c r="C490" s="62" t="str">
        <f>IF('Sundry Creditor'!C496="","",IF('Sundry Creditor'!G496&gt;69999,'Sundry Creditor'!C496,""))</f>
        <v/>
      </c>
      <c r="D490" s="62" t="str">
        <f>IF('Sundry Creditor'!D496="","",'Sundry Creditor'!D496)</f>
        <v/>
      </c>
      <c r="E490" s="62" t="str">
        <f>IF('Sundry Creditor'!F496="","",'Sundry Creditor'!F496)</f>
        <v/>
      </c>
      <c r="F490" s="130" t="str">
        <f>IF('Sundry Creditor'!I496="","",IF('Sundry Creditor'!J496="D",'Sundry Creditor'!I496,""))</f>
        <v/>
      </c>
      <c r="G490" s="130" t="str">
        <f>IF('Sundry Creditor'!I496="","",IF('Sundry Creditor'!J496="C",'Sundry Creditor'!I496,""))</f>
        <v/>
      </c>
      <c r="H490" s="62" t="str">
        <f t="shared" si="19"/>
        <v/>
      </c>
      <c r="I490" s="62" t="str">
        <f t="shared" si="20"/>
        <v/>
      </c>
      <c r="J490" s="62"/>
      <c r="K490" s="48" t="str">
        <f>IF('Sundry Creditor'!K496="", "",CONCATENATE('Sundry Creditor'!K496," ",'Sundry Creditor'!O496))</f>
        <v/>
      </c>
    </row>
    <row r="491" spans="1:11" x14ac:dyDescent="0.2">
      <c r="A491" s="63" t="str">
        <f>IF('Sundry Creditor'!G497="","",'Sundry Creditor'!G497)</f>
        <v/>
      </c>
      <c r="B491" s="63" t="str">
        <f>IF('Sundry Creditor'!C497="","",IF('Sundry Creditor'!G497&lt;70000,'Sundry Creditor'!C497,""))</f>
        <v/>
      </c>
      <c r="C491" s="62" t="str">
        <f>IF('Sundry Creditor'!C497="","",IF('Sundry Creditor'!G497&gt;69999,'Sundry Creditor'!C497,""))</f>
        <v/>
      </c>
      <c r="D491" s="62" t="str">
        <f>IF('Sundry Creditor'!D497="","",'Sundry Creditor'!D497)</f>
        <v/>
      </c>
      <c r="E491" s="62" t="str">
        <f>IF('Sundry Creditor'!F497="","",'Sundry Creditor'!F497)</f>
        <v/>
      </c>
      <c r="F491" s="130" t="str">
        <f>IF('Sundry Creditor'!I497="","",IF('Sundry Creditor'!J497="D",'Sundry Creditor'!I497,""))</f>
        <v/>
      </c>
      <c r="G491" s="130" t="str">
        <f>IF('Sundry Creditor'!I497="","",IF('Sundry Creditor'!J497="C",'Sundry Creditor'!I497,""))</f>
        <v/>
      </c>
      <c r="H491" s="62" t="str">
        <f t="shared" si="19"/>
        <v/>
      </c>
      <c r="I491" s="62" t="str">
        <f t="shared" si="20"/>
        <v/>
      </c>
      <c r="J491" s="62"/>
      <c r="K491" s="48" t="str">
        <f>IF('Sundry Creditor'!K497="", "",CONCATENATE('Sundry Creditor'!K497," ",'Sundry Creditor'!O497))</f>
        <v/>
      </c>
    </row>
    <row r="492" spans="1:11" x14ac:dyDescent="0.2">
      <c r="A492" s="63" t="str">
        <f>IF('Sundry Creditor'!G498="","",'Sundry Creditor'!G498)</f>
        <v/>
      </c>
      <c r="B492" s="63" t="str">
        <f>IF('Sundry Creditor'!C498="","",IF('Sundry Creditor'!G498&lt;70000,'Sundry Creditor'!C498,""))</f>
        <v/>
      </c>
      <c r="C492" s="62" t="str">
        <f>IF('Sundry Creditor'!C498="","",IF('Sundry Creditor'!G498&gt;69999,'Sundry Creditor'!C498,""))</f>
        <v/>
      </c>
      <c r="D492" s="62" t="str">
        <f>IF('Sundry Creditor'!D498="","",'Sundry Creditor'!D498)</f>
        <v/>
      </c>
      <c r="E492" s="62" t="str">
        <f>IF('Sundry Creditor'!F498="","",'Sundry Creditor'!F498)</f>
        <v/>
      </c>
      <c r="F492" s="130" t="str">
        <f>IF('Sundry Creditor'!I498="","",IF('Sundry Creditor'!J498="D",'Sundry Creditor'!I498,""))</f>
        <v/>
      </c>
      <c r="G492" s="130" t="str">
        <f>IF('Sundry Creditor'!I498="","",IF('Sundry Creditor'!J498="C",'Sundry Creditor'!I498,""))</f>
        <v/>
      </c>
      <c r="H492" s="62" t="str">
        <f t="shared" si="19"/>
        <v/>
      </c>
      <c r="I492" s="62" t="str">
        <f t="shared" si="20"/>
        <v/>
      </c>
      <c r="J492" s="62"/>
      <c r="K492" s="48" t="str">
        <f>IF('Sundry Creditor'!K498="", "",CONCATENATE('Sundry Creditor'!K498," ",'Sundry Creditor'!O498))</f>
        <v/>
      </c>
    </row>
    <row r="493" spans="1:11" x14ac:dyDescent="0.2">
      <c r="A493" s="63" t="str">
        <f>IF('Sundry Creditor'!G499="","",'Sundry Creditor'!G499)</f>
        <v/>
      </c>
      <c r="B493" s="63" t="str">
        <f>IF('Sundry Creditor'!C499="","",IF('Sundry Creditor'!G499&lt;70000,'Sundry Creditor'!C499,""))</f>
        <v/>
      </c>
      <c r="C493" s="62" t="str">
        <f>IF('Sundry Creditor'!C499="","",IF('Sundry Creditor'!G499&gt;69999,'Sundry Creditor'!C499,""))</f>
        <v/>
      </c>
      <c r="D493" s="62" t="str">
        <f>IF('Sundry Creditor'!D499="","",'Sundry Creditor'!D499)</f>
        <v/>
      </c>
      <c r="E493" s="62" t="str">
        <f>IF('Sundry Creditor'!F499="","",'Sundry Creditor'!F499)</f>
        <v/>
      </c>
      <c r="F493" s="130" t="str">
        <f>IF('Sundry Creditor'!I499="","",IF('Sundry Creditor'!J499="D",'Sundry Creditor'!I499,""))</f>
        <v/>
      </c>
      <c r="G493" s="130" t="str">
        <f>IF('Sundry Creditor'!I499="","",IF('Sundry Creditor'!J499="C",'Sundry Creditor'!I499,""))</f>
        <v/>
      </c>
      <c r="H493" s="62" t="str">
        <f t="shared" si="19"/>
        <v/>
      </c>
      <c r="I493" s="62" t="str">
        <f t="shared" si="20"/>
        <v/>
      </c>
      <c r="J493" s="62"/>
      <c r="K493" s="48" t="str">
        <f>IF('Sundry Creditor'!K499="", "",CONCATENATE('Sundry Creditor'!K499," ",'Sundry Creditor'!O499))</f>
        <v/>
      </c>
    </row>
    <row r="494" spans="1:11" x14ac:dyDescent="0.2">
      <c r="A494" s="63" t="str">
        <f>IF('Sundry Creditor'!G500="","",'Sundry Creditor'!G500)</f>
        <v/>
      </c>
      <c r="B494" s="63" t="str">
        <f>IF('Sundry Creditor'!C500="","",IF('Sundry Creditor'!G500&lt;70000,'Sundry Creditor'!C500,""))</f>
        <v/>
      </c>
      <c r="C494" s="62" t="str">
        <f>IF('Sundry Creditor'!C500="","",IF('Sundry Creditor'!G500&gt;69999,'Sundry Creditor'!C500,""))</f>
        <v/>
      </c>
      <c r="D494" s="62" t="str">
        <f>IF('Sundry Creditor'!D500="","",'Sundry Creditor'!D500)</f>
        <v/>
      </c>
      <c r="E494" s="62" t="str">
        <f>IF('Sundry Creditor'!F500="","",'Sundry Creditor'!F500)</f>
        <v/>
      </c>
      <c r="F494" s="130" t="str">
        <f>IF('Sundry Creditor'!I500="","",IF('Sundry Creditor'!J500="D",'Sundry Creditor'!I500,""))</f>
        <v/>
      </c>
      <c r="G494" s="130" t="str">
        <f>IF('Sundry Creditor'!I500="","",IF('Sundry Creditor'!J500="C",'Sundry Creditor'!I500,""))</f>
        <v/>
      </c>
      <c r="H494" s="62" t="str">
        <f t="shared" si="19"/>
        <v/>
      </c>
      <c r="I494" s="62" t="str">
        <f t="shared" si="20"/>
        <v/>
      </c>
      <c r="J494" s="62"/>
      <c r="K494" s="48" t="str">
        <f>IF('Sundry Creditor'!K500="", "",CONCATENATE('Sundry Creditor'!K500," ",'Sundry Creditor'!O500))</f>
        <v/>
      </c>
    </row>
    <row r="495" spans="1:11" x14ac:dyDescent="0.2">
      <c r="A495" s="63" t="str">
        <f>IF('Sundry Creditor'!G501="","",'Sundry Creditor'!G501)</f>
        <v/>
      </c>
      <c r="B495" s="63" t="str">
        <f>IF('Sundry Creditor'!C501="","",IF('Sundry Creditor'!G501&lt;70000,'Sundry Creditor'!C501,""))</f>
        <v/>
      </c>
      <c r="C495" s="62" t="str">
        <f>IF('Sundry Creditor'!C501="","",IF('Sundry Creditor'!G501&gt;69999,'Sundry Creditor'!C501,""))</f>
        <v/>
      </c>
      <c r="D495" s="62" t="str">
        <f>IF('Sundry Creditor'!D501="","",'Sundry Creditor'!D501)</f>
        <v/>
      </c>
      <c r="E495" s="62" t="str">
        <f>IF('Sundry Creditor'!F501="","",'Sundry Creditor'!F501)</f>
        <v/>
      </c>
      <c r="F495" s="130" t="str">
        <f>IF('Sundry Creditor'!I501="","",IF('Sundry Creditor'!J501="D",'Sundry Creditor'!I501,""))</f>
        <v/>
      </c>
      <c r="G495" s="130" t="str">
        <f>IF('Sundry Creditor'!I501="","",IF('Sundry Creditor'!J501="C",'Sundry Creditor'!I501,""))</f>
        <v/>
      </c>
      <c r="H495" s="62" t="str">
        <f t="shared" si="19"/>
        <v/>
      </c>
      <c r="I495" s="62" t="str">
        <f t="shared" si="20"/>
        <v/>
      </c>
      <c r="J495" s="62"/>
      <c r="K495" s="48" t="str">
        <f>IF('Sundry Creditor'!K501="", "",CONCATENATE('Sundry Creditor'!K501," ",'Sundry Creditor'!O501))</f>
        <v/>
      </c>
    </row>
    <row r="496" spans="1:11" x14ac:dyDescent="0.2">
      <c r="A496" s="63" t="str">
        <f>IF('Sundry Creditor'!G502="","",'Sundry Creditor'!G502)</f>
        <v/>
      </c>
      <c r="B496" s="63" t="str">
        <f>IF('Sundry Creditor'!C502="","",IF('Sundry Creditor'!G502&lt;70000,'Sundry Creditor'!C502,""))</f>
        <v/>
      </c>
      <c r="C496" s="62" t="str">
        <f>IF('Sundry Creditor'!C502="","",IF('Sundry Creditor'!G502&gt;69999,'Sundry Creditor'!C502,""))</f>
        <v/>
      </c>
      <c r="D496" s="62" t="str">
        <f>IF('Sundry Creditor'!D502="","",'Sundry Creditor'!D502)</f>
        <v/>
      </c>
      <c r="E496" s="62" t="str">
        <f>IF('Sundry Creditor'!F502="","",'Sundry Creditor'!F502)</f>
        <v/>
      </c>
      <c r="F496" s="130" t="str">
        <f>IF('Sundry Creditor'!I502="","",IF('Sundry Creditor'!J502="D",'Sundry Creditor'!I502,""))</f>
        <v/>
      </c>
      <c r="G496" s="130" t="str">
        <f>IF('Sundry Creditor'!I502="","",IF('Sundry Creditor'!J502="C",'Sundry Creditor'!I502,""))</f>
        <v/>
      </c>
      <c r="H496" s="62" t="str">
        <f t="shared" si="19"/>
        <v/>
      </c>
      <c r="I496" s="62" t="str">
        <f t="shared" si="20"/>
        <v/>
      </c>
      <c r="J496" s="62"/>
      <c r="K496" s="48" t="str">
        <f>IF('Sundry Creditor'!K502="", "",CONCATENATE('Sundry Creditor'!K502," ",'Sundry Creditor'!O502))</f>
        <v/>
      </c>
    </row>
    <row r="497" spans="1:11" x14ac:dyDescent="0.2">
      <c r="A497" s="63" t="str">
        <f>IF('Sundry Creditor'!G503="","",'Sundry Creditor'!G503)</f>
        <v/>
      </c>
      <c r="B497" s="63" t="str">
        <f>IF('Sundry Creditor'!C503="","",IF('Sundry Creditor'!G503&lt;70000,'Sundry Creditor'!C503,""))</f>
        <v/>
      </c>
      <c r="C497" s="62" t="str">
        <f>IF('Sundry Creditor'!C503="","",IF('Sundry Creditor'!G503&gt;69999,'Sundry Creditor'!C503,""))</f>
        <v/>
      </c>
      <c r="D497" s="62" t="str">
        <f>IF('Sundry Creditor'!D503="","",'Sundry Creditor'!D503)</f>
        <v/>
      </c>
      <c r="E497" s="62" t="str">
        <f>IF('Sundry Creditor'!F503="","",'Sundry Creditor'!F503)</f>
        <v/>
      </c>
      <c r="F497" s="130" t="str">
        <f>IF('Sundry Creditor'!I503="","",IF('Sundry Creditor'!J503="D",'Sundry Creditor'!I503,""))</f>
        <v/>
      </c>
      <c r="G497" s="130" t="str">
        <f>IF('Sundry Creditor'!I503="","",IF('Sundry Creditor'!J503="C",'Sundry Creditor'!I503,""))</f>
        <v/>
      </c>
      <c r="H497" s="62" t="str">
        <f t="shared" si="19"/>
        <v/>
      </c>
      <c r="I497" s="62" t="str">
        <f t="shared" si="20"/>
        <v/>
      </c>
      <c r="J497" s="62"/>
      <c r="K497" s="48" t="str">
        <f>IF('Sundry Creditor'!K503="", "",CONCATENATE('Sundry Creditor'!K503," ",'Sundry Creditor'!O503))</f>
        <v/>
      </c>
    </row>
    <row r="498" spans="1:11" x14ac:dyDescent="0.2">
      <c r="A498" s="63" t="str">
        <f>IF('Sundry Creditor'!G504="","",'Sundry Creditor'!G504)</f>
        <v/>
      </c>
      <c r="B498" s="63" t="str">
        <f>IF('Sundry Creditor'!C504="","",IF('Sundry Creditor'!G504&lt;70000,'Sundry Creditor'!C504,""))</f>
        <v/>
      </c>
      <c r="C498" s="62" t="str">
        <f>IF('Sundry Creditor'!C504="","",IF('Sundry Creditor'!G504&gt;69999,'Sundry Creditor'!C504,""))</f>
        <v/>
      </c>
      <c r="D498" s="62" t="str">
        <f>IF('Sundry Creditor'!D504="","",'Sundry Creditor'!D504)</f>
        <v/>
      </c>
      <c r="E498" s="62" t="str">
        <f>IF('Sundry Creditor'!F504="","",'Sundry Creditor'!F504)</f>
        <v/>
      </c>
      <c r="F498" s="130" t="str">
        <f>IF('Sundry Creditor'!I504="","",IF('Sundry Creditor'!J504="D",'Sundry Creditor'!I504,""))</f>
        <v/>
      </c>
      <c r="G498" s="130" t="str">
        <f>IF('Sundry Creditor'!I504="","",IF('Sundry Creditor'!J504="C",'Sundry Creditor'!I504,""))</f>
        <v/>
      </c>
      <c r="H498" s="62" t="str">
        <f t="shared" si="19"/>
        <v/>
      </c>
      <c r="I498" s="62" t="str">
        <f t="shared" si="20"/>
        <v/>
      </c>
      <c r="J498" s="62"/>
      <c r="K498" s="48" t="str">
        <f>IF('Sundry Creditor'!K504="", "",CONCATENATE('Sundry Creditor'!K504," ",'Sundry Creditor'!O504))</f>
        <v/>
      </c>
    </row>
    <row r="499" spans="1:11" x14ac:dyDescent="0.2">
      <c r="A499" s="63" t="str">
        <f>IF('Sundry Creditor'!G505="","",'Sundry Creditor'!G505)</f>
        <v/>
      </c>
      <c r="B499" s="63" t="str">
        <f>IF('Sundry Creditor'!C505="","",IF('Sundry Creditor'!G505&lt;70000,'Sundry Creditor'!C505,""))</f>
        <v/>
      </c>
      <c r="C499" s="62" t="str">
        <f>IF('Sundry Creditor'!C505="","",IF('Sundry Creditor'!G505&gt;69999,'Sundry Creditor'!C505,""))</f>
        <v/>
      </c>
      <c r="D499" s="62" t="str">
        <f>IF('Sundry Creditor'!D505="","",'Sundry Creditor'!D505)</f>
        <v/>
      </c>
      <c r="E499" s="62" t="str">
        <f>IF('Sundry Creditor'!F505="","",'Sundry Creditor'!F505)</f>
        <v/>
      </c>
      <c r="F499" s="130" t="str">
        <f>IF('Sundry Creditor'!I505="","",IF('Sundry Creditor'!J505="D",'Sundry Creditor'!I505,""))</f>
        <v/>
      </c>
      <c r="G499" s="130" t="str">
        <f>IF('Sundry Creditor'!I505="","",IF('Sundry Creditor'!J505="C",'Sundry Creditor'!I505,""))</f>
        <v/>
      </c>
      <c r="H499" s="62" t="str">
        <f t="shared" si="19"/>
        <v/>
      </c>
      <c r="I499" s="62" t="str">
        <f t="shared" si="20"/>
        <v/>
      </c>
      <c r="J499" s="62"/>
      <c r="K499" s="48" t="str">
        <f>IF('Sundry Creditor'!K505="", "",CONCATENATE('Sundry Creditor'!K505," ",'Sundry Creditor'!O505))</f>
        <v/>
      </c>
    </row>
    <row r="500" spans="1:11" x14ac:dyDescent="0.2">
      <c r="A500" s="63" t="str">
        <f>IF('Sundry Creditor'!G506="","",'Sundry Creditor'!G506)</f>
        <v/>
      </c>
      <c r="B500" s="63" t="str">
        <f>IF('Sundry Creditor'!C506="","",IF('Sundry Creditor'!G506&lt;70000,'Sundry Creditor'!C506,""))</f>
        <v/>
      </c>
      <c r="C500" s="62" t="str">
        <f>IF('Sundry Creditor'!C506="","",IF('Sundry Creditor'!G506&gt;69999,'Sundry Creditor'!C506,""))</f>
        <v/>
      </c>
      <c r="D500" s="62" t="str">
        <f>IF('Sundry Creditor'!D506="","",'Sundry Creditor'!D506)</f>
        <v/>
      </c>
      <c r="E500" s="62" t="str">
        <f>IF('Sundry Creditor'!F506="","",'Sundry Creditor'!F506)</f>
        <v/>
      </c>
      <c r="F500" s="130" t="str">
        <f>IF('Sundry Creditor'!I506="","",IF('Sundry Creditor'!J506="D",'Sundry Creditor'!I506,""))</f>
        <v/>
      </c>
      <c r="G500" s="130" t="str">
        <f>IF('Sundry Creditor'!I506="","",IF('Sundry Creditor'!J506="C",'Sundry Creditor'!I506,""))</f>
        <v/>
      </c>
      <c r="H500" s="62" t="str">
        <f t="shared" si="19"/>
        <v/>
      </c>
      <c r="I500" s="62" t="str">
        <f t="shared" si="20"/>
        <v/>
      </c>
      <c r="J500" s="62"/>
      <c r="K500" s="48" t="str">
        <f>IF('Sundry Creditor'!K506="", "",CONCATENATE('Sundry Creditor'!K506," ",'Sundry Creditor'!O506))</f>
        <v/>
      </c>
    </row>
    <row r="501" spans="1:11" x14ac:dyDescent="0.2">
      <c r="A501" s="63" t="str">
        <f>IF('Sundry Creditor'!G507="","",'Sundry Creditor'!G507)</f>
        <v/>
      </c>
      <c r="B501" s="63" t="str">
        <f>IF('Sundry Creditor'!C507="","",IF('Sundry Creditor'!G507&lt;70000,'Sundry Creditor'!C507,""))</f>
        <v/>
      </c>
      <c r="C501" s="62" t="str">
        <f>IF('Sundry Creditor'!C507="","",IF('Sundry Creditor'!G507&gt;69999,'Sundry Creditor'!C507,""))</f>
        <v/>
      </c>
      <c r="D501" s="62" t="str">
        <f>IF('Sundry Creditor'!D507="","",'Sundry Creditor'!D507)</f>
        <v/>
      </c>
      <c r="E501" s="62" t="str">
        <f>IF('Sundry Creditor'!F507="","",'Sundry Creditor'!F507)</f>
        <v/>
      </c>
      <c r="F501" s="130" t="str">
        <f>IF('Sundry Creditor'!I507="","",IF('Sundry Creditor'!J507="D",'Sundry Creditor'!I507,""))</f>
        <v/>
      </c>
      <c r="G501" s="130" t="str">
        <f>IF('Sundry Creditor'!I507="","",IF('Sundry Creditor'!J507="C",'Sundry Creditor'!I507,""))</f>
        <v/>
      </c>
      <c r="H501" s="62" t="str">
        <f t="shared" si="19"/>
        <v/>
      </c>
      <c r="I501" s="62" t="str">
        <f t="shared" si="20"/>
        <v/>
      </c>
      <c r="J501" s="62"/>
      <c r="K501" s="48" t="str">
        <f>IF('Sundry Creditor'!K507="", "",CONCATENATE('Sundry Creditor'!K507," ",'Sundry Creditor'!O507))</f>
        <v/>
      </c>
    </row>
    <row r="502" spans="1:11" x14ac:dyDescent="0.2">
      <c r="A502" s="63" t="str">
        <f>IF('Sundry Creditor'!G508="","",'Sundry Creditor'!G508)</f>
        <v/>
      </c>
      <c r="B502" s="63" t="str">
        <f>IF('Sundry Creditor'!C508="","",IF('Sundry Creditor'!G508&lt;70000,'Sundry Creditor'!C508,""))</f>
        <v/>
      </c>
      <c r="C502" s="62" t="str">
        <f>IF('Sundry Creditor'!C508="","",IF('Sundry Creditor'!G508&gt;69999,'Sundry Creditor'!C508,""))</f>
        <v/>
      </c>
      <c r="D502" s="62" t="str">
        <f>IF('Sundry Creditor'!D508="","",'Sundry Creditor'!D508)</f>
        <v/>
      </c>
      <c r="E502" s="62" t="str">
        <f>IF('Sundry Creditor'!F508="","",'Sundry Creditor'!F508)</f>
        <v/>
      </c>
      <c r="F502" s="130" t="str">
        <f>IF('Sundry Creditor'!I508="","",IF('Sundry Creditor'!J508="D",'Sundry Creditor'!I508,""))</f>
        <v/>
      </c>
      <c r="G502" s="130" t="str">
        <f>IF('Sundry Creditor'!I508="","",IF('Sundry Creditor'!J508="C",'Sundry Creditor'!I508,""))</f>
        <v/>
      </c>
      <c r="H502" s="62" t="str">
        <f t="shared" si="19"/>
        <v/>
      </c>
      <c r="I502" s="62" t="str">
        <f t="shared" si="20"/>
        <v/>
      </c>
      <c r="J502" s="62"/>
      <c r="K502" s="48" t="str">
        <f>IF('Sundry Creditor'!K508="", "",CONCATENATE('Sundry Creditor'!K508," ",'Sundry Creditor'!O508))</f>
        <v/>
      </c>
    </row>
    <row r="503" spans="1:11" x14ac:dyDescent="0.2">
      <c r="A503" s="63" t="str">
        <f>IF('Sundry Creditor'!G509="","",'Sundry Creditor'!G509)</f>
        <v/>
      </c>
      <c r="B503" s="63" t="str">
        <f>IF('Sundry Creditor'!C509="","",IF('Sundry Creditor'!G509&lt;70000,'Sundry Creditor'!C509,""))</f>
        <v/>
      </c>
      <c r="C503" s="62" t="str">
        <f>IF('Sundry Creditor'!C509="","",IF('Sundry Creditor'!G509&gt;69999,'Sundry Creditor'!C509,""))</f>
        <v/>
      </c>
      <c r="D503" s="62" t="str">
        <f>IF('Sundry Creditor'!D509="","",'Sundry Creditor'!D509)</f>
        <v/>
      </c>
      <c r="E503" s="62" t="str">
        <f>IF('Sundry Creditor'!F509="","",'Sundry Creditor'!F509)</f>
        <v/>
      </c>
      <c r="F503" s="130" t="str">
        <f>IF('Sundry Creditor'!I509="","",IF('Sundry Creditor'!J509="D",'Sundry Creditor'!I509,""))</f>
        <v/>
      </c>
      <c r="G503" s="130" t="str">
        <f>IF('Sundry Creditor'!I509="","",IF('Sundry Creditor'!J509="C",'Sundry Creditor'!I509,""))</f>
        <v/>
      </c>
      <c r="H503" s="62" t="str">
        <f t="shared" si="19"/>
        <v/>
      </c>
      <c r="I503" s="62" t="str">
        <f t="shared" si="20"/>
        <v/>
      </c>
      <c r="J503" s="62"/>
      <c r="K503" s="48" t="str">
        <f>IF('Sundry Creditor'!K509="", "",CONCATENATE('Sundry Creditor'!K509," ",'Sundry Creditor'!O509))</f>
        <v/>
      </c>
    </row>
    <row r="504" spans="1:11" x14ac:dyDescent="0.2">
      <c r="A504" s="63" t="str">
        <f>IF('Sundry Creditor'!G510="","",'Sundry Creditor'!G510)</f>
        <v/>
      </c>
      <c r="B504" s="63" t="str">
        <f>IF('Sundry Creditor'!C510="","",IF('Sundry Creditor'!G510&lt;70000,'Sundry Creditor'!C510,""))</f>
        <v/>
      </c>
      <c r="C504" s="62" t="str">
        <f>IF('Sundry Creditor'!C510="","",IF('Sundry Creditor'!G510&gt;69999,'Sundry Creditor'!C510,""))</f>
        <v/>
      </c>
      <c r="D504" s="62" t="str">
        <f>IF('Sundry Creditor'!D510="","",'Sundry Creditor'!D510)</f>
        <v/>
      </c>
      <c r="E504" s="62" t="str">
        <f>IF('Sundry Creditor'!F510="","",'Sundry Creditor'!F510)</f>
        <v/>
      </c>
      <c r="F504" s="130" t="str">
        <f>IF('Sundry Creditor'!I510="","",IF('Sundry Creditor'!J510="D",'Sundry Creditor'!I510,""))</f>
        <v/>
      </c>
      <c r="G504" s="130" t="str">
        <f>IF('Sundry Creditor'!I510="","",IF('Sundry Creditor'!J510="C",'Sundry Creditor'!I510,""))</f>
        <v/>
      </c>
      <c r="H504" s="62" t="str">
        <f t="shared" si="19"/>
        <v/>
      </c>
      <c r="I504" s="62" t="str">
        <f t="shared" si="20"/>
        <v/>
      </c>
      <c r="J504" s="62"/>
      <c r="K504" s="48" t="str">
        <f>IF('Sundry Creditor'!K510="", "",CONCATENATE('Sundry Creditor'!K510," ",'Sundry Creditor'!O510))</f>
        <v/>
      </c>
    </row>
    <row r="505" spans="1:11" x14ac:dyDescent="0.2">
      <c r="A505" s="63" t="str">
        <f>IF('Sundry Creditor'!G511="","",'Sundry Creditor'!G511)</f>
        <v/>
      </c>
      <c r="B505" s="63" t="str">
        <f>IF('Sundry Creditor'!C511="","",IF('Sundry Creditor'!G511&lt;70000,'Sundry Creditor'!C511,""))</f>
        <v/>
      </c>
      <c r="C505" s="62" t="str">
        <f>IF('Sundry Creditor'!C511="","",IF('Sundry Creditor'!G511&gt;69999,'Sundry Creditor'!C511,""))</f>
        <v/>
      </c>
      <c r="D505" s="62" t="str">
        <f>IF('Sundry Creditor'!D511="","",'Sundry Creditor'!D511)</f>
        <v/>
      </c>
      <c r="E505" s="62" t="str">
        <f>IF('Sundry Creditor'!F511="","",'Sundry Creditor'!F511)</f>
        <v/>
      </c>
      <c r="F505" s="130" t="str">
        <f>IF('Sundry Creditor'!I511="","",IF('Sundry Creditor'!J511="D",'Sundry Creditor'!I511,""))</f>
        <v/>
      </c>
      <c r="G505" s="130" t="str">
        <f>IF('Sundry Creditor'!I511="","",IF('Sundry Creditor'!J511="C",'Sundry Creditor'!I511,""))</f>
        <v/>
      </c>
      <c r="H505" s="62" t="str">
        <f t="shared" si="19"/>
        <v/>
      </c>
      <c r="I505" s="62" t="str">
        <f t="shared" si="20"/>
        <v/>
      </c>
      <c r="J505" s="62"/>
      <c r="K505" s="48" t="str">
        <f>IF('Sundry Creditor'!K511="", "",CONCATENATE('Sundry Creditor'!K511," ",'Sundry Creditor'!O511))</f>
        <v/>
      </c>
    </row>
    <row r="506" spans="1:11" x14ac:dyDescent="0.2">
      <c r="A506" s="63" t="str">
        <f>IF('Sundry Creditor'!G512="","",'Sundry Creditor'!G512)</f>
        <v/>
      </c>
      <c r="B506" s="63" t="str">
        <f>IF('Sundry Creditor'!C512="","",IF('Sundry Creditor'!G512&lt;70000,'Sundry Creditor'!C512,""))</f>
        <v/>
      </c>
      <c r="C506" s="62" t="str">
        <f>IF('Sundry Creditor'!C512="","",IF('Sundry Creditor'!G512&gt;69999,'Sundry Creditor'!C512,""))</f>
        <v/>
      </c>
      <c r="D506" s="62" t="str">
        <f>IF('Sundry Creditor'!D512="","",'Sundry Creditor'!D512)</f>
        <v/>
      </c>
      <c r="E506" s="62" t="str">
        <f>IF('Sundry Creditor'!F512="","",'Sundry Creditor'!F512)</f>
        <v/>
      </c>
      <c r="F506" s="130" t="str">
        <f>IF('Sundry Creditor'!I512="","",IF('Sundry Creditor'!J512="D",'Sundry Creditor'!I512,""))</f>
        <v/>
      </c>
      <c r="G506" s="130" t="str">
        <f>IF('Sundry Creditor'!I512="","",IF('Sundry Creditor'!J512="C",'Sundry Creditor'!I512,""))</f>
        <v/>
      </c>
      <c r="H506" s="62" t="str">
        <f t="shared" si="19"/>
        <v/>
      </c>
      <c r="I506" s="62" t="str">
        <f t="shared" si="20"/>
        <v/>
      </c>
      <c r="J506" s="62"/>
      <c r="K506" s="48" t="str">
        <f>IF('Sundry Creditor'!K512="", "",CONCATENATE('Sundry Creditor'!K512," ",'Sundry Creditor'!O512))</f>
        <v/>
      </c>
    </row>
    <row r="507" spans="1:11" x14ac:dyDescent="0.2">
      <c r="A507" s="63" t="str">
        <f>IF('Sundry Creditor'!G513="","",'Sundry Creditor'!G513)</f>
        <v/>
      </c>
      <c r="B507" s="63" t="str">
        <f>IF('Sundry Creditor'!C513="","",IF('Sundry Creditor'!G513&lt;70000,'Sundry Creditor'!C513,""))</f>
        <v/>
      </c>
      <c r="C507" s="62" t="str">
        <f>IF('Sundry Creditor'!C513="","",IF('Sundry Creditor'!G513&gt;69999,'Sundry Creditor'!C513,""))</f>
        <v/>
      </c>
      <c r="D507" s="62" t="str">
        <f>IF('Sundry Creditor'!D513="","",'Sundry Creditor'!D513)</f>
        <v/>
      </c>
      <c r="E507" s="62" t="str">
        <f>IF('Sundry Creditor'!F513="","",'Sundry Creditor'!F513)</f>
        <v/>
      </c>
      <c r="F507" s="130" t="str">
        <f>IF('Sundry Creditor'!I513="","",IF('Sundry Creditor'!J513="D",'Sundry Creditor'!I513,""))</f>
        <v/>
      </c>
      <c r="G507" s="130" t="str">
        <f>IF('Sundry Creditor'!I513="","",IF('Sundry Creditor'!J513="C",'Sundry Creditor'!I513,""))</f>
        <v/>
      </c>
      <c r="H507" s="62" t="str">
        <f t="shared" si="19"/>
        <v/>
      </c>
      <c r="I507" s="62" t="str">
        <f t="shared" si="20"/>
        <v/>
      </c>
      <c r="J507" s="62"/>
      <c r="K507" s="48" t="str">
        <f>IF('Sundry Creditor'!K513="", "",CONCATENATE('Sundry Creditor'!K513," ",'Sundry Creditor'!O513))</f>
        <v/>
      </c>
    </row>
    <row r="508" spans="1:11" x14ac:dyDescent="0.2">
      <c r="A508" s="63" t="str">
        <f>IF('Sundry Creditor'!G514="","",'Sundry Creditor'!G514)</f>
        <v/>
      </c>
      <c r="B508" s="63" t="str">
        <f>IF('Sundry Creditor'!C514="","",IF('Sundry Creditor'!G514&lt;70000,'Sundry Creditor'!C514,""))</f>
        <v/>
      </c>
      <c r="C508" s="62" t="str">
        <f>IF('Sundry Creditor'!C514="","",IF('Sundry Creditor'!G514&gt;69999,'Sundry Creditor'!C514,""))</f>
        <v/>
      </c>
      <c r="D508" s="62" t="str">
        <f>IF('Sundry Creditor'!D514="","",'Sundry Creditor'!D514)</f>
        <v/>
      </c>
      <c r="E508" s="62" t="str">
        <f>IF('Sundry Creditor'!F514="","",'Sundry Creditor'!F514)</f>
        <v/>
      </c>
      <c r="F508" s="130" t="str">
        <f>IF('Sundry Creditor'!I514="","",IF('Sundry Creditor'!J514="D",'Sundry Creditor'!I514,""))</f>
        <v/>
      </c>
      <c r="G508" s="130" t="str">
        <f>IF('Sundry Creditor'!I514="","",IF('Sundry Creditor'!J514="C",'Sundry Creditor'!I514,""))</f>
        <v/>
      </c>
      <c r="H508" s="62" t="str">
        <f t="shared" si="19"/>
        <v/>
      </c>
      <c r="I508" s="62" t="str">
        <f t="shared" si="20"/>
        <v/>
      </c>
      <c r="J508" s="62"/>
      <c r="K508" s="48" t="str">
        <f>IF('Sundry Creditor'!K514="", "",CONCATENATE('Sundry Creditor'!K514," ",'Sundry Creditor'!O514))</f>
        <v/>
      </c>
    </row>
    <row r="509" spans="1:11" x14ac:dyDescent="0.2">
      <c r="A509" s="63" t="str">
        <f>IF('Sundry Creditor'!G515="","",'Sundry Creditor'!G515)</f>
        <v/>
      </c>
      <c r="B509" s="63" t="str">
        <f>IF('Sundry Creditor'!C515="","",IF('Sundry Creditor'!G515&lt;70000,'Sundry Creditor'!C515,""))</f>
        <v/>
      </c>
      <c r="C509" s="62" t="str">
        <f>IF('Sundry Creditor'!C515="","",IF('Sundry Creditor'!G515&gt;69999,'Sundry Creditor'!C515,""))</f>
        <v/>
      </c>
      <c r="D509" s="62" t="str">
        <f>IF('Sundry Creditor'!D515="","",'Sundry Creditor'!D515)</f>
        <v/>
      </c>
      <c r="E509" s="62" t="str">
        <f>IF('Sundry Creditor'!F515="","",'Sundry Creditor'!F515)</f>
        <v/>
      </c>
      <c r="F509" s="130" t="str">
        <f>IF('Sundry Creditor'!I515="","",IF('Sundry Creditor'!J515="D",'Sundry Creditor'!I515,""))</f>
        <v/>
      </c>
      <c r="G509" s="130" t="str">
        <f>IF('Sundry Creditor'!I515="","",IF('Sundry Creditor'!J515="C",'Sundry Creditor'!I515,""))</f>
        <v/>
      </c>
      <c r="H509" s="62" t="str">
        <f t="shared" si="19"/>
        <v/>
      </c>
      <c r="I509" s="62" t="str">
        <f t="shared" si="20"/>
        <v/>
      </c>
      <c r="J509" s="62"/>
      <c r="K509" s="48" t="str">
        <f>IF('Sundry Creditor'!K515="", "",CONCATENATE('Sundry Creditor'!K515," ",'Sundry Creditor'!O515))</f>
        <v/>
      </c>
    </row>
    <row r="510" spans="1:11" x14ac:dyDescent="0.2">
      <c r="A510" s="63" t="str">
        <f>IF('Sundry Creditor'!G516="","",'Sundry Creditor'!G516)</f>
        <v/>
      </c>
      <c r="B510" s="63" t="str">
        <f>IF('Sundry Creditor'!C516="","",IF('Sundry Creditor'!G516&lt;70000,'Sundry Creditor'!C516,""))</f>
        <v/>
      </c>
      <c r="C510" s="62" t="str">
        <f>IF('Sundry Creditor'!C516="","",IF('Sundry Creditor'!G516&gt;69999,'Sundry Creditor'!C516,""))</f>
        <v/>
      </c>
      <c r="D510" s="62" t="str">
        <f>IF('Sundry Creditor'!D516="","",'Sundry Creditor'!D516)</f>
        <v/>
      </c>
      <c r="E510" s="62" t="str">
        <f>IF('Sundry Creditor'!F516="","",'Sundry Creditor'!F516)</f>
        <v/>
      </c>
      <c r="F510" s="130" t="str">
        <f>IF('Sundry Creditor'!I516="","",IF('Sundry Creditor'!J516="D",'Sundry Creditor'!I516,""))</f>
        <v/>
      </c>
      <c r="G510" s="130" t="str">
        <f>IF('Sundry Creditor'!I516="","",IF('Sundry Creditor'!J516="C",'Sundry Creditor'!I516,""))</f>
        <v/>
      </c>
      <c r="H510" s="62" t="str">
        <f t="shared" si="19"/>
        <v/>
      </c>
      <c r="I510" s="62" t="str">
        <f t="shared" si="20"/>
        <v/>
      </c>
      <c r="J510" s="62"/>
      <c r="K510" s="48" t="str">
        <f>IF('Sundry Creditor'!K516="", "",CONCATENATE('Sundry Creditor'!K516," ",'Sundry Creditor'!O516))</f>
        <v/>
      </c>
    </row>
    <row r="511" spans="1:11" x14ac:dyDescent="0.2">
      <c r="A511" s="63" t="str">
        <f>IF('Sundry Creditor'!G517="","",'Sundry Creditor'!G517)</f>
        <v/>
      </c>
      <c r="B511" s="63" t="str">
        <f>IF('Sundry Creditor'!C517="","",IF('Sundry Creditor'!G517&lt;70000,'Sundry Creditor'!C517,""))</f>
        <v/>
      </c>
      <c r="C511" s="62" t="str">
        <f>IF('Sundry Creditor'!C517="","",IF('Sundry Creditor'!G517&gt;69999,'Sundry Creditor'!C517,""))</f>
        <v/>
      </c>
      <c r="D511" s="62" t="str">
        <f>IF('Sundry Creditor'!D517="","",'Sundry Creditor'!D517)</f>
        <v/>
      </c>
      <c r="E511" s="62" t="str">
        <f>IF('Sundry Creditor'!F517="","",'Sundry Creditor'!F517)</f>
        <v/>
      </c>
      <c r="F511" s="130" t="str">
        <f>IF('Sundry Creditor'!I517="","",IF('Sundry Creditor'!J517="D",'Sundry Creditor'!I517,""))</f>
        <v/>
      </c>
      <c r="G511" s="130" t="str">
        <f>IF('Sundry Creditor'!I517="","",IF('Sundry Creditor'!J517="C",'Sundry Creditor'!I517,""))</f>
        <v/>
      </c>
      <c r="H511" s="62" t="str">
        <f t="shared" si="19"/>
        <v/>
      </c>
      <c r="I511" s="62" t="str">
        <f t="shared" si="20"/>
        <v/>
      </c>
      <c r="J511" s="62"/>
      <c r="K511" s="48" t="str">
        <f>IF('Sundry Creditor'!K517="", "",CONCATENATE('Sundry Creditor'!K517," ",'Sundry Creditor'!O517))</f>
        <v/>
      </c>
    </row>
    <row r="512" spans="1:11" x14ac:dyDescent="0.2">
      <c r="A512" s="63" t="str">
        <f>IF('Sundry Creditor'!G518="","",'Sundry Creditor'!G518)</f>
        <v/>
      </c>
      <c r="B512" s="63" t="str">
        <f>IF('Sundry Creditor'!C518="","",IF('Sundry Creditor'!G518&lt;70000,'Sundry Creditor'!C518,""))</f>
        <v/>
      </c>
      <c r="C512" s="62" t="str">
        <f>IF('Sundry Creditor'!C518="","",IF('Sundry Creditor'!G518&gt;69999,'Sundry Creditor'!C518,""))</f>
        <v/>
      </c>
      <c r="D512" s="62" t="str">
        <f>IF('Sundry Creditor'!D518="","",'Sundry Creditor'!D518)</f>
        <v/>
      </c>
      <c r="E512" s="62" t="str">
        <f>IF('Sundry Creditor'!F518="","",'Sundry Creditor'!F518)</f>
        <v/>
      </c>
      <c r="F512" s="130" t="str">
        <f>IF('Sundry Creditor'!I518="","",IF('Sundry Creditor'!J518="D",'Sundry Creditor'!I518,""))</f>
        <v/>
      </c>
      <c r="G512" s="130" t="str">
        <f>IF('Sundry Creditor'!I518="","",IF('Sundry Creditor'!J518="C",'Sundry Creditor'!I518,""))</f>
        <v/>
      </c>
      <c r="H512" s="62" t="str">
        <f t="shared" si="19"/>
        <v/>
      </c>
      <c r="I512" s="62" t="str">
        <f t="shared" si="20"/>
        <v/>
      </c>
      <c r="J512" s="62"/>
      <c r="K512" s="48" t="str">
        <f>IF('Sundry Creditor'!K518="", "",CONCATENATE('Sundry Creditor'!K518," ",'Sundry Creditor'!O518))</f>
        <v/>
      </c>
    </row>
    <row r="513" spans="1:11" x14ac:dyDescent="0.2">
      <c r="A513" s="63" t="str">
        <f>IF('Sundry Creditor'!G519="","",'Sundry Creditor'!G519)</f>
        <v/>
      </c>
      <c r="B513" s="63" t="str">
        <f>IF('Sundry Creditor'!C519="","",IF('Sundry Creditor'!G519&lt;70000,'Sundry Creditor'!C519,""))</f>
        <v/>
      </c>
      <c r="C513" s="62" t="str">
        <f>IF('Sundry Creditor'!C519="","",IF('Sundry Creditor'!G519&gt;69999,'Sundry Creditor'!C519,""))</f>
        <v/>
      </c>
      <c r="D513" s="62" t="str">
        <f>IF('Sundry Creditor'!D519="","",'Sundry Creditor'!D519)</f>
        <v/>
      </c>
      <c r="E513" s="62" t="str">
        <f>IF('Sundry Creditor'!F519="","",'Sundry Creditor'!F519)</f>
        <v/>
      </c>
      <c r="F513" s="130" t="str">
        <f>IF('Sundry Creditor'!I519="","",IF('Sundry Creditor'!J519="D",'Sundry Creditor'!I519,""))</f>
        <v/>
      </c>
      <c r="G513" s="130" t="str">
        <f>IF('Sundry Creditor'!I519="","",IF('Sundry Creditor'!J519="C",'Sundry Creditor'!I519,""))</f>
        <v/>
      </c>
      <c r="H513" s="62" t="str">
        <f t="shared" si="19"/>
        <v/>
      </c>
      <c r="I513" s="62" t="str">
        <f t="shared" si="20"/>
        <v/>
      </c>
      <c r="J513" s="62"/>
      <c r="K513" s="48" t="str">
        <f>IF('Sundry Creditor'!K519="", "",CONCATENATE('Sundry Creditor'!K519," ",'Sundry Creditor'!O519))</f>
        <v/>
      </c>
    </row>
    <row r="514" spans="1:11" x14ac:dyDescent="0.2">
      <c r="A514" s="63" t="str">
        <f>IF('Sundry Creditor'!G520="","",'Sundry Creditor'!G520)</f>
        <v/>
      </c>
      <c r="B514" s="63" t="str">
        <f>IF('Sundry Creditor'!C520="","",IF('Sundry Creditor'!G520&lt;70000,'Sundry Creditor'!C520,""))</f>
        <v/>
      </c>
      <c r="C514" s="62" t="str">
        <f>IF('Sundry Creditor'!C520="","",IF('Sundry Creditor'!G520&gt;69999,'Sundry Creditor'!C520,""))</f>
        <v/>
      </c>
      <c r="D514" s="62" t="str">
        <f>IF('Sundry Creditor'!D520="","",'Sundry Creditor'!D520)</f>
        <v/>
      </c>
      <c r="E514" s="62" t="str">
        <f>IF('Sundry Creditor'!F520="","",'Sundry Creditor'!F520)</f>
        <v/>
      </c>
      <c r="F514" s="130" t="str">
        <f>IF('Sundry Creditor'!I520="","",IF('Sundry Creditor'!J520="D",'Sundry Creditor'!I520,""))</f>
        <v/>
      </c>
      <c r="G514" s="130" t="str">
        <f>IF('Sundry Creditor'!I520="","",IF('Sundry Creditor'!J520="C",'Sundry Creditor'!I520,""))</f>
        <v/>
      </c>
      <c r="H514" s="62" t="str">
        <f t="shared" si="19"/>
        <v/>
      </c>
      <c r="I514" s="62" t="str">
        <f t="shared" si="20"/>
        <v/>
      </c>
      <c r="J514" s="62"/>
      <c r="K514" s="48" t="str">
        <f>IF('Sundry Creditor'!K520="", "",CONCATENATE('Sundry Creditor'!K520," ",'Sundry Creditor'!O520))</f>
        <v/>
      </c>
    </row>
    <row r="515" spans="1:11" x14ac:dyDescent="0.2">
      <c r="A515" s="63" t="str">
        <f>IF('Sundry Creditor'!G521="","",'Sundry Creditor'!G521)</f>
        <v/>
      </c>
      <c r="B515" s="63" t="str">
        <f>IF('Sundry Creditor'!C521="","",IF('Sundry Creditor'!G521&lt;70000,'Sundry Creditor'!C521,""))</f>
        <v/>
      </c>
      <c r="C515" s="62" t="str">
        <f>IF('Sundry Creditor'!C521="","",IF('Sundry Creditor'!G521&gt;69999,'Sundry Creditor'!C521,""))</f>
        <v/>
      </c>
      <c r="D515" s="62" t="str">
        <f>IF('Sundry Creditor'!D521="","",'Sundry Creditor'!D521)</f>
        <v/>
      </c>
      <c r="E515" s="62" t="str">
        <f>IF('Sundry Creditor'!F521="","",'Sundry Creditor'!F521)</f>
        <v/>
      </c>
      <c r="F515" s="130" t="str">
        <f>IF('Sundry Creditor'!I521="","",IF('Sundry Creditor'!J521="D",'Sundry Creditor'!I521,""))</f>
        <v/>
      </c>
      <c r="G515" s="130" t="str">
        <f>IF('Sundry Creditor'!I521="","",IF('Sundry Creditor'!J521="C",'Sundry Creditor'!I521,""))</f>
        <v/>
      </c>
      <c r="H515" s="62" t="str">
        <f t="shared" si="19"/>
        <v/>
      </c>
      <c r="I515" s="62" t="str">
        <f t="shared" si="20"/>
        <v/>
      </c>
      <c r="J515" s="62"/>
      <c r="K515" s="48" t="str">
        <f>IF('Sundry Creditor'!K521="", "",CONCATENATE('Sundry Creditor'!K521," ",'Sundry Creditor'!O521))</f>
        <v/>
      </c>
    </row>
    <row r="516" spans="1:11" x14ac:dyDescent="0.2">
      <c r="A516" s="63" t="str">
        <f>IF('Sundry Creditor'!G522="","",'Sundry Creditor'!G522)</f>
        <v/>
      </c>
      <c r="B516" s="63" t="str">
        <f>IF('Sundry Creditor'!C522="","",IF('Sundry Creditor'!G522&lt;70000,'Sundry Creditor'!C522,""))</f>
        <v/>
      </c>
      <c r="C516" s="62" t="str">
        <f>IF('Sundry Creditor'!C522="","",IF('Sundry Creditor'!G522&gt;69999,'Sundry Creditor'!C522,""))</f>
        <v/>
      </c>
      <c r="D516" s="62" t="str">
        <f>IF('Sundry Creditor'!D522="","",'Sundry Creditor'!D522)</f>
        <v/>
      </c>
      <c r="E516" s="62" t="str">
        <f>IF('Sundry Creditor'!F522="","",'Sundry Creditor'!F522)</f>
        <v/>
      </c>
      <c r="F516" s="130" t="str">
        <f>IF('Sundry Creditor'!I522="","",IF('Sundry Creditor'!J522="D",'Sundry Creditor'!I522,""))</f>
        <v/>
      </c>
      <c r="G516" s="130" t="str">
        <f>IF('Sundry Creditor'!I522="","",IF('Sundry Creditor'!J522="C",'Sundry Creditor'!I522,""))</f>
        <v/>
      </c>
      <c r="H516" s="62" t="str">
        <f t="shared" si="19"/>
        <v/>
      </c>
      <c r="I516" s="62" t="str">
        <f t="shared" si="20"/>
        <v/>
      </c>
      <c r="J516" s="62"/>
      <c r="K516" s="48" t="str">
        <f>IF('Sundry Creditor'!K522="", "",CONCATENATE('Sundry Creditor'!K522," ",'Sundry Creditor'!O522))</f>
        <v/>
      </c>
    </row>
    <row r="517" spans="1:11" x14ac:dyDescent="0.2">
      <c r="A517" s="63" t="str">
        <f>IF('Sundry Creditor'!G523="","",'Sundry Creditor'!G523)</f>
        <v/>
      </c>
      <c r="B517" s="63" t="str">
        <f>IF('Sundry Creditor'!C523="","",IF('Sundry Creditor'!G523&lt;70000,'Sundry Creditor'!C523,""))</f>
        <v/>
      </c>
      <c r="C517" s="62" t="str">
        <f>IF('Sundry Creditor'!C523="","",IF('Sundry Creditor'!G523&gt;69999,'Sundry Creditor'!C523,""))</f>
        <v/>
      </c>
      <c r="D517" s="62" t="str">
        <f>IF('Sundry Creditor'!D523="","",'Sundry Creditor'!D523)</f>
        <v/>
      </c>
      <c r="E517" s="62" t="str">
        <f>IF('Sundry Creditor'!F523="","",'Sundry Creditor'!F523)</f>
        <v/>
      </c>
      <c r="F517" s="130" t="str">
        <f>IF('Sundry Creditor'!I523="","",IF('Sundry Creditor'!J523="D",'Sundry Creditor'!I523,""))</f>
        <v/>
      </c>
      <c r="G517" s="130" t="str">
        <f>IF('Sundry Creditor'!I523="","",IF('Sundry Creditor'!J523="C",'Sundry Creditor'!I523,""))</f>
        <v/>
      </c>
      <c r="H517" s="62" t="str">
        <f t="shared" si="19"/>
        <v/>
      </c>
      <c r="I517" s="62" t="str">
        <f t="shared" si="20"/>
        <v/>
      </c>
      <c r="J517" s="62"/>
      <c r="K517" s="48" t="str">
        <f>IF('Sundry Creditor'!K523="", "",CONCATENATE('Sundry Creditor'!K523," ",'Sundry Creditor'!O523))</f>
        <v/>
      </c>
    </row>
    <row r="518" spans="1:11" x14ac:dyDescent="0.2">
      <c r="A518" s="63" t="str">
        <f>IF('Sundry Creditor'!G524="","",'Sundry Creditor'!G524)</f>
        <v/>
      </c>
      <c r="B518" s="63" t="str">
        <f>IF('Sundry Creditor'!C524="","",IF('Sundry Creditor'!G524&lt;70000,'Sundry Creditor'!C524,""))</f>
        <v/>
      </c>
      <c r="C518" s="62" t="str">
        <f>IF('Sundry Creditor'!C524="","",IF('Sundry Creditor'!G524&gt;69999,'Sundry Creditor'!C524,""))</f>
        <v/>
      </c>
      <c r="D518" s="62" t="str">
        <f>IF('Sundry Creditor'!D524="","",'Sundry Creditor'!D524)</f>
        <v/>
      </c>
      <c r="E518" s="62" t="str">
        <f>IF('Sundry Creditor'!F524="","",'Sundry Creditor'!F524)</f>
        <v/>
      </c>
      <c r="F518" s="130" t="str">
        <f>IF('Sundry Creditor'!I524="","",IF('Sundry Creditor'!J524="D",'Sundry Creditor'!I524,""))</f>
        <v/>
      </c>
      <c r="G518" s="130" t="str">
        <f>IF('Sundry Creditor'!I524="","",IF('Sundry Creditor'!J524="C",'Sundry Creditor'!I524,""))</f>
        <v/>
      </c>
      <c r="H518" s="62" t="str">
        <f t="shared" si="19"/>
        <v/>
      </c>
      <c r="I518" s="62" t="str">
        <f t="shared" si="20"/>
        <v/>
      </c>
      <c r="J518" s="62"/>
      <c r="K518" s="48" t="str">
        <f>IF('Sundry Creditor'!K524="", "",CONCATENATE('Sundry Creditor'!K524," ",'Sundry Creditor'!O524))</f>
        <v/>
      </c>
    </row>
    <row r="519" spans="1:11" x14ac:dyDescent="0.2">
      <c r="A519" s="63" t="str">
        <f>IF('Sundry Creditor'!G525="","",'Sundry Creditor'!G525)</f>
        <v/>
      </c>
      <c r="B519" s="63" t="str">
        <f>IF('Sundry Creditor'!C525="","",IF('Sundry Creditor'!G525&lt;70000,'Sundry Creditor'!C525,""))</f>
        <v/>
      </c>
      <c r="C519" s="62" t="str">
        <f>IF('Sundry Creditor'!C525="","",IF('Sundry Creditor'!G525&gt;69999,'Sundry Creditor'!C525,""))</f>
        <v/>
      </c>
      <c r="D519" s="62" t="str">
        <f>IF('Sundry Creditor'!D525="","",'Sundry Creditor'!D525)</f>
        <v/>
      </c>
      <c r="E519" s="62" t="str">
        <f>IF('Sundry Creditor'!F525="","",'Sundry Creditor'!F525)</f>
        <v/>
      </c>
      <c r="F519" s="130" t="str">
        <f>IF('Sundry Creditor'!I525="","",IF('Sundry Creditor'!J525="D",'Sundry Creditor'!I525,""))</f>
        <v/>
      </c>
      <c r="G519" s="130" t="str">
        <f>IF('Sundry Creditor'!I525="","",IF('Sundry Creditor'!J525="C",'Sundry Creditor'!I525,""))</f>
        <v/>
      </c>
      <c r="H519" s="62" t="str">
        <f t="shared" si="19"/>
        <v/>
      </c>
      <c r="I519" s="62" t="str">
        <f t="shared" si="20"/>
        <v/>
      </c>
      <c r="J519" s="62"/>
      <c r="K519" s="48" t="str">
        <f>IF('Sundry Creditor'!K525="", "",CONCATENATE('Sundry Creditor'!K525," ",'Sundry Creditor'!O525))</f>
        <v/>
      </c>
    </row>
    <row r="520" spans="1:11" x14ac:dyDescent="0.2">
      <c r="A520" s="63" t="str">
        <f>IF('Sundry Creditor'!G526="","",'Sundry Creditor'!G526)</f>
        <v/>
      </c>
      <c r="B520" s="63" t="str">
        <f>IF('Sundry Creditor'!C526="","",IF('Sundry Creditor'!G526&lt;70000,'Sundry Creditor'!C526,""))</f>
        <v/>
      </c>
      <c r="C520" s="62" t="str">
        <f>IF('Sundry Creditor'!C526="","",IF('Sundry Creditor'!G526&gt;69999,'Sundry Creditor'!C526,""))</f>
        <v/>
      </c>
      <c r="D520" s="62" t="str">
        <f>IF('Sundry Creditor'!D526="","",'Sundry Creditor'!D526)</f>
        <v/>
      </c>
      <c r="E520" s="62" t="str">
        <f>IF('Sundry Creditor'!F526="","",'Sundry Creditor'!F526)</f>
        <v/>
      </c>
      <c r="F520" s="130" t="str">
        <f>IF('Sundry Creditor'!I526="","",IF('Sundry Creditor'!J526="D",'Sundry Creditor'!I526,""))</f>
        <v/>
      </c>
      <c r="G520" s="130" t="str">
        <f>IF('Sundry Creditor'!I526="","",IF('Sundry Creditor'!J526="C",'Sundry Creditor'!I526,""))</f>
        <v/>
      </c>
      <c r="H520" s="62" t="str">
        <f t="shared" si="19"/>
        <v/>
      </c>
      <c r="I520" s="62" t="str">
        <f t="shared" si="20"/>
        <v/>
      </c>
      <c r="J520" s="62"/>
      <c r="K520" s="48" t="str">
        <f>IF('Sundry Creditor'!K526="", "",CONCATENATE('Sundry Creditor'!K526," ",'Sundry Creditor'!O526))</f>
        <v/>
      </c>
    </row>
    <row r="521" spans="1:11" x14ac:dyDescent="0.2">
      <c r="A521" s="63" t="str">
        <f>IF('Sundry Creditor'!G527="","",'Sundry Creditor'!G527)</f>
        <v/>
      </c>
      <c r="B521" s="63" t="str">
        <f>IF('Sundry Creditor'!C527="","",IF('Sundry Creditor'!G527&lt;70000,'Sundry Creditor'!C527,""))</f>
        <v/>
      </c>
      <c r="C521" s="62" t="str">
        <f>IF('Sundry Creditor'!C527="","",IF('Sundry Creditor'!G527&gt;69999,'Sundry Creditor'!C527,""))</f>
        <v/>
      </c>
      <c r="D521" s="62" t="str">
        <f>IF('Sundry Creditor'!D527="","",'Sundry Creditor'!D527)</f>
        <v/>
      </c>
      <c r="E521" s="62" t="str">
        <f>IF('Sundry Creditor'!F527="","",'Sundry Creditor'!F527)</f>
        <v/>
      </c>
      <c r="F521" s="130" t="str">
        <f>IF('Sundry Creditor'!I527="","",IF('Sundry Creditor'!J527="D",'Sundry Creditor'!I527,""))</f>
        <v/>
      </c>
      <c r="G521" s="130" t="str">
        <f>IF('Sundry Creditor'!I527="","",IF('Sundry Creditor'!J527="C",'Sundry Creditor'!I527,""))</f>
        <v/>
      </c>
      <c r="H521" s="62" t="str">
        <f t="shared" si="19"/>
        <v/>
      </c>
      <c r="I521" s="62" t="str">
        <f t="shared" si="20"/>
        <v/>
      </c>
      <c r="J521" s="62"/>
      <c r="K521" s="48" t="str">
        <f>IF('Sundry Creditor'!K527="", "",CONCATENATE('Sundry Creditor'!K527," ",'Sundry Creditor'!O527))</f>
        <v/>
      </c>
    </row>
    <row r="522" spans="1:11" x14ac:dyDescent="0.2">
      <c r="A522" s="63" t="str">
        <f>IF('Sundry Creditor'!G528="","",'Sundry Creditor'!G528)</f>
        <v/>
      </c>
      <c r="B522" s="63" t="str">
        <f>IF('Sundry Creditor'!C528="","",IF('Sundry Creditor'!G528&lt;70000,'Sundry Creditor'!C528,""))</f>
        <v/>
      </c>
      <c r="C522" s="62" t="str">
        <f>IF('Sundry Creditor'!C528="","",IF('Sundry Creditor'!G528&gt;69999,'Sundry Creditor'!C528,""))</f>
        <v/>
      </c>
      <c r="D522" s="62" t="str">
        <f>IF('Sundry Creditor'!D528="","",'Sundry Creditor'!D528)</f>
        <v/>
      </c>
      <c r="E522" s="62" t="str">
        <f>IF('Sundry Creditor'!F528="","",'Sundry Creditor'!F528)</f>
        <v/>
      </c>
      <c r="F522" s="130" t="str">
        <f>IF('Sundry Creditor'!I528="","",IF('Sundry Creditor'!J528="D",'Sundry Creditor'!I528,""))</f>
        <v/>
      </c>
      <c r="G522" s="130" t="str">
        <f>IF('Sundry Creditor'!I528="","",IF('Sundry Creditor'!J528="C",'Sundry Creditor'!I528,""))</f>
        <v/>
      </c>
      <c r="H522" s="62" t="str">
        <f t="shared" si="19"/>
        <v/>
      </c>
      <c r="I522" s="62" t="str">
        <f t="shared" si="20"/>
        <v/>
      </c>
      <c r="J522" s="62"/>
      <c r="K522" s="48" t="str">
        <f>IF('Sundry Creditor'!K528="", "",CONCATENATE('Sundry Creditor'!K528," ",'Sundry Creditor'!O528))</f>
        <v/>
      </c>
    </row>
    <row r="523" spans="1:11" x14ac:dyDescent="0.2">
      <c r="A523" s="63" t="str">
        <f>IF('Sundry Creditor'!G529="","",'Sundry Creditor'!G529)</f>
        <v/>
      </c>
      <c r="B523" s="63" t="str">
        <f>IF('Sundry Creditor'!C529="","",IF('Sundry Creditor'!G529&lt;70000,'Sundry Creditor'!C529,""))</f>
        <v/>
      </c>
      <c r="C523" s="62" t="str">
        <f>IF('Sundry Creditor'!C529="","",IF('Sundry Creditor'!G529&gt;69999,'Sundry Creditor'!C529,""))</f>
        <v/>
      </c>
      <c r="D523" s="62" t="str">
        <f>IF('Sundry Creditor'!D529="","",'Sundry Creditor'!D529)</f>
        <v/>
      </c>
      <c r="E523" s="62" t="str">
        <f>IF('Sundry Creditor'!F529="","",'Sundry Creditor'!F529)</f>
        <v/>
      </c>
      <c r="F523" s="130" t="str">
        <f>IF('Sundry Creditor'!I529="","",IF('Sundry Creditor'!J529="D",'Sundry Creditor'!I529,""))</f>
        <v/>
      </c>
      <c r="G523" s="130" t="str">
        <f>IF('Sundry Creditor'!I529="","",IF('Sundry Creditor'!J529="C",'Sundry Creditor'!I529,""))</f>
        <v/>
      </c>
      <c r="H523" s="62" t="str">
        <f t="shared" si="19"/>
        <v/>
      </c>
      <c r="I523" s="62" t="str">
        <f t="shared" si="20"/>
        <v/>
      </c>
      <c r="J523" s="62"/>
      <c r="K523" s="48" t="str">
        <f>IF('Sundry Creditor'!K529="", "",CONCATENATE('Sundry Creditor'!K529," ",'Sundry Creditor'!O529))</f>
        <v/>
      </c>
    </row>
    <row r="524" spans="1:11" x14ac:dyDescent="0.2">
      <c r="A524" s="63" t="str">
        <f>IF('Sundry Creditor'!G530="","",'Sundry Creditor'!G530)</f>
        <v/>
      </c>
      <c r="B524" s="63" t="str">
        <f>IF('Sundry Creditor'!C530="","",IF('Sundry Creditor'!G530&lt;70000,'Sundry Creditor'!C530,""))</f>
        <v/>
      </c>
      <c r="C524" s="62" t="str">
        <f>IF('Sundry Creditor'!C530="","",IF('Sundry Creditor'!G530&gt;69999,'Sundry Creditor'!C530,""))</f>
        <v/>
      </c>
      <c r="D524" s="62" t="str">
        <f>IF('Sundry Creditor'!D530="","",'Sundry Creditor'!D530)</f>
        <v/>
      </c>
      <c r="E524" s="62" t="str">
        <f>IF('Sundry Creditor'!F530="","",'Sundry Creditor'!F530)</f>
        <v/>
      </c>
      <c r="F524" s="130" t="str">
        <f>IF('Sundry Creditor'!I530="","",IF('Sundry Creditor'!J530="D",'Sundry Creditor'!I530,""))</f>
        <v/>
      </c>
      <c r="G524" s="130" t="str">
        <f>IF('Sundry Creditor'!I530="","",IF('Sundry Creditor'!J530="C",'Sundry Creditor'!I530,""))</f>
        <v/>
      </c>
      <c r="H524" s="62" t="str">
        <f t="shared" si="19"/>
        <v/>
      </c>
      <c r="I524" s="62" t="str">
        <f t="shared" si="20"/>
        <v/>
      </c>
      <c r="J524" s="62"/>
      <c r="K524" s="48" t="str">
        <f>IF('Sundry Creditor'!K530="", "",CONCATENATE('Sundry Creditor'!K530," ",'Sundry Creditor'!O530))</f>
        <v/>
      </c>
    </row>
    <row r="525" spans="1:11" x14ac:dyDescent="0.2">
      <c r="A525" s="63" t="str">
        <f>IF('Sundry Creditor'!G531="","",'Sundry Creditor'!G531)</f>
        <v/>
      </c>
      <c r="B525" s="63" t="str">
        <f>IF('Sundry Creditor'!C531="","",IF('Sundry Creditor'!G531&lt;70000,'Sundry Creditor'!C531,""))</f>
        <v/>
      </c>
      <c r="C525" s="62" t="str">
        <f>IF('Sundry Creditor'!C531="","",IF('Sundry Creditor'!G531&gt;69999,'Sundry Creditor'!C531,""))</f>
        <v/>
      </c>
      <c r="D525" s="62" t="str">
        <f>IF('Sundry Creditor'!D531="","",'Sundry Creditor'!D531)</f>
        <v/>
      </c>
      <c r="E525" s="62" t="str">
        <f>IF('Sundry Creditor'!F531="","",'Sundry Creditor'!F531)</f>
        <v/>
      </c>
      <c r="F525" s="130" t="str">
        <f>IF('Sundry Creditor'!I531="","",IF('Sundry Creditor'!J531="D",'Sundry Creditor'!I531,""))</f>
        <v/>
      </c>
      <c r="G525" s="130" t="str">
        <f>IF('Sundry Creditor'!I531="","",IF('Sundry Creditor'!J531="C",'Sundry Creditor'!I531,""))</f>
        <v/>
      </c>
      <c r="H525" s="62" t="str">
        <f t="shared" si="19"/>
        <v/>
      </c>
      <c r="I525" s="62" t="str">
        <f t="shared" si="20"/>
        <v/>
      </c>
      <c r="J525" s="62"/>
      <c r="K525" s="48" t="str">
        <f>IF('Sundry Creditor'!K531="", "",CONCATENATE('Sundry Creditor'!K531," ",'Sundry Creditor'!O531))</f>
        <v/>
      </c>
    </row>
    <row r="526" spans="1:11" x14ac:dyDescent="0.2">
      <c r="A526" s="63" t="str">
        <f>IF('Sundry Creditor'!G532="","",'Sundry Creditor'!G532)</f>
        <v/>
      </c>
      <c r="B526" s="63" t="str">
        <f>IF('Sundry Creditor'!C532="","",IF('Sundry Creditor'!G532&lt;70000,'Sundry Creditor'!C532,""))</f>
        <v/>
      </c>
      <c r="C526" s="62" t="str">
        <f>IF('Sundry Creditor'!C532="","",IF('Sundry Creditor'!G532&gt;69999,'Sundry Creditor'!C532,""))</f>
        <v/>
      </c>
      <c r="D526" s="62" t="str">
        <f>IF('Sundry Creditor'!D532="","",'Sundry Creditor'!D532)</f>
        <v/>
      </c>
      <c r="E526" s="62" t="str">
        <f>IF('Sundry Creditor'!F532="","",'Sundry Creditor'!F532)</f>
        <v/>
      </c>
      <c r="F526" s="130" t="str">
        <f>IF('Sundry Creditor'!I532="","",IF('Sundry Creditor'!J532="D",'Sundry Creditor'!I532,""))</f>
        <v/>
      </c>
      <c r="G526" s="130" t="str">
        <f>IF('Sundry Creditor'!I532="","",IF('Sundry Creditor'!J532="C",'Sundry Creditor'!I532,""))</f>
        <v/>
      </c>
      <c r="H526" s="62" t="str">
        <f t="shared" si="19"/>
        <v/>
      </c>
      <c r="I526" s="62" t="str">
        <f t="shared" si="20"/>
        <v/>
      </c>
      <c r="J526" s="62"/>
      <c r="K526" s="48" t="str">
        <f>IF('Sundry Creditor'!K532="", "",CONCATENATE('Sundry Creditor'!K532," ",'Sundry Creditor'!O532))</f>
        <v/>
      </c>
    </row>
    <row r="527" spans="1:11" x14ac:dyDescent="0.2">
      <c r="A527" s="63" t="str">
        <f>IF('Sundry Creditor'!G533="","",'Sundry Creditor'!G533)</f>
        <v/>
      </c>
      <c r="B527" s="63" t="str">
        <f>IF('Sundry Creditor'!C533="","",IF('Sundry Creditor'!G533&lt;70000,'Sundry Creditor'!C533,""))</f>
        <v/>
      </c>
      <c r="C527" s="62" t="str">
        <f>IF('Sundry Creditor'!C533="","",IF('Sundry Creditor'!G533&gt;69999,'Sundry Creditor'!C533,""))</f>
        <v/>
      </c>
      <c r="D527" s="62" t="str">
        <f>IF('Sundry Creditor'!D533="","",'Sundry Creditor'!D533)</f>
        <v/>
      </c>
      <c r="E527" s="62" t="str">
        <f>IF('Sundry Creditor'!F533="","",'Sundry Creditor'!F533)</f>
        <v/>
      </c>
      <c r="F527" s="130" t="str">
        <f>IF('Sundry Creditor'!I533="","",IF('Sundry Creditor'!J533="D",'Sundry Creditor'!I533,""))</f>
        <v/>
      </c>
      <c r="G527" s="130" t="str">
        <f>IF('Sundry Creditor'!I533="","",IF('Sundry Creditor'!J533="C",'Sundry Creditor'!I533,""))</f>
        <v/>
      </c>
      <c r="H527" s="62" t="str">
        <f t="shared" si="19"/>
        <v/>
      </c>
      <c r="I527" s="62" t="str">
        <f t="shared" si="20"/>
        <v/>
      </c>
      <c r="J527" s="62"/>
      <c r="K527" s="48" t="str">
        <f>IF('Sundry Creditor'!K533="", "",CONCATENATE('Sundry Creditor'!K533," ",'Sundry Creditor'!O533))</f>
        <v/>
      </c>
    </row>
    <row r="528" spans="1:11" x14ac:dyDescent="0.2">
      <c r="A528" s="63" t="str">
        <f>IF('Sundry Creditor'!G534="","",'Sundry Creditor'!G534)</f>
        <v/>
      </c>
      <c r="B528" s="63" t="str">
        <f>IF('Sundry Creditor'!C534="","",IF('Sundry Creditor'!G534&lt;70000,'Sundry Creditor'!C534,""))</f>
        <v/>
      </c>
      <c r="C528" s="62" t="str">
        <f>IF('Sundry Creditor'!C534="","",IF('Sundry Creditor'!G534&gt;69999,'Sundry Creditor'!C534,""))</f>
        <v/>
      </c>
      <c r="D528" s="62" t="str">
        <f>IF('Sundry Creditor'!D534="","",'Sundry Creditor'!D534)</f>
        <v/>
      </c>
      <c r="E528" s="62" t="str">
        <f>IF('Sundry Creditor'!F534="","",'Sundry Creditor'!F534)</f>
        <v/>
      </c>
      <c r="F528" s="130" t="str">
        <f>IF('Sundry Creditor'!I534="","",IF('Sundry Creditor'!J534="D",'Sundry Creditor'!I534,""))</f>
        <v/>
      </c>
      <c r="G528" s="130" t="str">
        <f>IF('Sundry Creditor'!I534="","",IF('Sundry Creditor'!J534="C",'Sundry Creditor'!I534,""))</f>
        <v/>
      </c>
      <c r="H528" s="62" t="str">
        <f t="shared" si="19"/>
        <v/>
      </c>
      <c r="I528" s="62" t="str">
        <f t="shared" si="20"/>
        <v/>
      </c>
      <c r="J528" s="62"/>
      <c r="K528" s="48" t="str">
        <f>IF('Sundry Creditor'!K534="", "",CONCATENATE('Sundry Creditor'!K534," ",'Sundry Creditor'!O534))</f>
        <v/>
      </c>
    </row>
    <row r="529" spans="1:11" x14ac:dyDescent="0.2">
      <c r="A529" s="63" t="str">
        <f>IF('Sundry Creditor'!G535="","",'Sundry Creditor'!G535)</f>
        <v/>
      </c>
      <c r="B529" s="63" t="str">
        <f>IF('Sundry Creditor'!C535="","",IF('Sundry Creditor'!G535&lt;70000,'Sundry Creditor'!C535,""))</f>
        <v/>
      </c>
      <c r="C529" s="62" t="str">
        <f>IF('Sundry Creditor'!C535="","",IF('Sundry Creditor'!G535&gt;69999,'Sundry Creditor'!C535,""))</f>
        <v/>
      </c>
      <c r="D529" s="62" t="str">
        <f>IF('Sundry Creditor'!D535="","",'Sundry Creditor'!D535)</f>
        <v/>
      </c>
      <c r="E529" s="62" t="str">
        <f>IF('Sundry Creditor'!F535="","",'Sundry Creditor'!F535)</f>
        <v/>
      </c>
      <c r="F529" s="130" t="str">
        <f>IF('Sundry Creditor'!I535="","",IF('Sundry Creditor'!J535="D",'Sundry Creditor'!I535,""))</f>
        <v/>
      </c>
      <c r="G529" s="130" t="str">
        <f>IF('Sundry Creditor'!I535="","",IF('Sundry Creditor'!J535="C",'Sundry Creditor'!I535,""))</f>
        <v/>
      </c>
      <c r="H529" s="62" t="str">
        <f t="shared" si="19"/>
        <v/>
      </c>
      <c r="I529" s="62" t="str">
        <f t="shared" si="20"/>
        <v/>
      </c>
      <c r="J529" s="62"/>
      <c r="K529" s="48" t="str">
        <f>IF('Sundry Creditor'!K535="", "",CONCATENATE('Sundry Creditor'!K535," ",'Sundry Creditor'!O535))</f>
        <v/>
      </c>
    </row>
    <row r="530" spans="1:11" x14ac:dyDescent="0.2">
      <c r="A530" s="63" t="str">
        <f>IF('Sundry Creditor'!G536="","",'Sundry Creditor'!G536)</f>
        <v/>
      </c>
      <c r="B530" s="63" t="str">
        <f>IF('Sundry Creditor'!C536="","",IF('Sundry Creditor'!G536&lt;70000,'Sundry Creditor'!C536,""))</f>
        <v/>
      </c>
      <c r="C530" s="62" t="str">
        <f>IF('Sundry Creditor'!C536="","",IF('Sundry Creditor'!G536&gt;69999,'Sundry Creditor'!C536,""))</f>
        <v/>
      </c>
      <c r="D530" s="62" t="str">
        <f>IF('Sundry Creditor'!D536="","",'Sundry Creditor'!D536)</f>
        <v/>
      </c>
      <c r="E530" s="62" t="str">
        <f>IF('Sundry Creditor'!F536="","",'Sundry Creditor'!F536)</f>
        <v/>
      </c>
      <c r="F530" s="130" t="str">
        <f>IF('Sundry Creditor'!I536="","",IF('Sundry Creditor'!J536="D",'Sundry Creditor'!I536,""))</f>
        <v/>
      </c>
      <c r="G530" s="130" t="str">
        <f>IF('Sundry Creditor'!I536="","",IF('Sundry Creditor'!J536="C",'Sundry Creditor'!I536,""))</f>
        <v/>
      </c>
      <c r="H530" s="62" t="str">
        <f t="shared" si="19"/>
        <v/>
      </c>
      <c r="I530" s="62" t="str">
        <f t="shared" si="20"/>
        <v/>
      </c>
      <c r="J530" s="62"/>
      <c r="K530" s="48" t="str">
        <f>IF('Sundry Creditor'!K536="", "",CONCATENATE('Sundry Creditor'!K536," ",'Sundry Creditor'!O536))</f>
        <v/>
      </c>
    </row>
    <row r="531" spans="1:11" x14ac:dyDescent="0.2">
      <c r="A531" s="63" t="str">
        <f>IF('Sundry Creditor'!G537="","",'Sundry Creditor'!G537)</f>
        <v/>
      </c>
      <c r="B531" s="63" t="str">
        <f>IF('Sundry Creditor'!C537="","",IF('Sundry Creditor'!G537&lt;70000,'Sundry Creditor'!C537,""))</f>
        <v/>
      </c>
      <c r="C531" s="62" t="str">
        <f>IF('Sundry Creditor'!C537="","",IF('Sundry Creditor'!G537&gt;69999,'Sundry Creditor'!C537,""))</f>
        <v/>
      </c>
      <c r="D531" s="62" t="str">
        <f>IF('Sundry Creditor'!D537="","",'Sundry Creditor'!D537)</f>
        <v/>
      </c>
      <c r="E531" s="62" t="str">
        <f>IF('Sundry Creditor'!F537="","",'Sundry Creditor'!F537)</f>
        <v/>
      </c>
      <c r="F531" s="130" t="str">
        <f>IF('Sundry Creditor'!I537="","",IF('Sundry Creditor'!J537="D",'Sundry Creditor'!I537,""))</f>
        <v/>
      </c>
      <c r="G531" s="130" t="str">
        <f>IF('Sundry Creditor'!I537="","",IF('Sundry Creditor'!J537="C",'Sundry Creditor'!I537,""))</f>
        <v/>
      </c>
      <c r="H531" s="62" t="str">
        <f t="shared" si="19"/>
        <v/>
      </c>
      <c r="I531" s="62" t="str">
        <f t="shared" si="20"/>
        <v/>
      </c>
      <c r="J531" s="62"/>
      <c r="K531" s="48" t="str">
        <f>IF('Sundry Creditor'!K537="", "",CONCATENATE('Sundry Creditor'!K537," ",'Sundry Creditor'!O537))</f>
        <v/>
      </c>
    </row>
    <row r="532" spans="1:11" x14ac:dyDescent="0.2">
      <c r="A532" s="63" t="str">
        <f>IF('Sundry Creditor'!G538="","",'Sundry Creditor'!G538)</f>
        <v/>
      </c>
      <c r="B532" s="63" t="str">
        <f>IF('Sundry Creditor'!C538="","",IF('Sundry Creditor'!G538&lt;70000,'Sundry Creditor'!C538,""))</f>
        <v/>
      </c>
      <c r="C532" s="62" t="str">
        <f>IF('Sundry Creditor'!C538="","",IF('Sundry Creditor'!G538&gt;69999,'Sundry Creditor'!C538,""))</f>
        <v/>
      </c>
      <c r="D532" s="62" t="str">
        <f>IF('Sundry Creditor'!D538="","",'Sundry Creditor'!D538)</f>
        <v/>
      </c>
      <c r="E532" s="62" t="str">
        <f>IF('Sundry Creditor'!F538="","",'Sundry Creditor'!F538)</f>
        <v/>
      </c>
      <c r="F532" s="130" t="str">
        <f>IF('Sundry Creditor'!I538="","",IF('Sundry Creditor'!J538="D",'Sundry Creditor'!I538,""))</f>
        <v/>
      </c>
      <c r="G532" s="130" t="str">
        <f>IF('Sundry Creditor'!I538="","",IF('Sundry Creditor'!J538="C",'Sundry Creditor'!I538,""))</f>
        <v/>
      </c>
      <c r="H532" s="62" t="str">
        <f t="shared" ref="H532:H595" si="21">IF(A532="","",IF(OR(A532=96030,A532=96040),"AN",IF(A532=80061,"VN",IF(LEFT(A532,1)="7","AN",IF(LEFT(A532,1)="8","AN","VN")))))</f>
        <v/>
      </c>
      <c r="I532" s="62" t="str">
        <f t="shared" si="20"/>
        <v/>
      </c>
      <c r="J532" s="62"/>
      <c r="K532" s="48" t="str">
        <f>IF('Sundry Creditor'!K538="", "",CONCATENATE('Sundry Creditor'!K538," ",'Sundry Creditor'!O538))</f>
        <v/>
      </c>
    </row>
    <row r="533" spans="1:11" x14ac:dyDescent="0.2">
      <c r="A533" s="63" t="str">
        <f>IF('Sundry Creditor'!G539="","",'Sundry Creditor'!G539)</f>
        <v/>
      </c>
      <c r="B533" s="63" t="str">
        <f>IF('Sundry Creditor'!C539="","",IF('Sundry Creditor'!G539&lt;70000,'Sundry Creditor'!C539,""))</f>
        <v/>
      </c>
      <c r="C533" s="62" t="str">
        <f>IF('Sundry Creditor'!C539="","",IF('Sundry Creditor'!G539&gt;69999,'Sundry Creditor'!C539,""))</f>
        <v/>
      </c>
      <c r="D533" s="62" t="str">
        <f>IF('Sundry Creditor'!D539="","",'Sundry Creditor'!D539)</f>
        <v/>
      </c>
      <c r="E533" s="62" t="str">
        <f>IF('Sundry Creditor'!F539="","",'Sundry Creditor'!F539)</f>
        <v/>
      </c>
      <c r="F533" s="130" t="str">
        <f>IF('Sundry Creditor'!I539="","",IF('Sundry Creditor'!J539="D",'Sundry Creditor'!I539,""))</f>
        <v/>
      </c>
      <c r="G533" s="130" t="str">
        <f>IF('Sundry Creditor'!I539="","",IF('Sundry Creditor'!J539="C",'Sundry Creditor'!I539,""))</f>
        <v/>
      </c>
      <c r="H533" s="62" t="str">
        <f t="shared" si="21"/>
        <v/>
      </c>
      <c r="I533" s="62" t="str">
        <f t="shared" si="20"/>
        <v/>
      </c>
      <c r="J533" s="62"/>
      <c r="K533" s="48" t="str">
        <f>IF('Sundry Creditor'!K539="", "",CONCATENATE('Sundry Creditor'!K539," ",'Sundry Creditor'!O539))</f>
        <v/>
      </c>
    </row>
    <row r="534" spans="1:11" x14ac:dyDescent="0.2">
      <c r="A534" s="63" t="str">
        <f>IF('Sundry Creditor'!G540="","",'Sundry Creditor'!G540)</f>
        <v/>
      </c>
      <c r="B534" s="63" t="str">
        <f>IF('Sundry Creditor'!C540="","",IF('Sundry Creditor'!G540&lt;70000,'Sundry Creditor'!C540,""))</f>
        <v/>
      </c>
      <c r="C534" s="62" t="str">
        <f>IF('Sundry Creditor'!C540="","",IF('Sundry Creditor'!G540&gt;69999,'Sundry Creditor'!C540,""))</f>
        <v/>
      </c>
      <c r="D534" s="62" t="str">
        <f>IF('Sundry Creditor'!D540="","",'Sundry Creditor'!D540)</f>
        <v/>
      </c>
      <c r="E534" s="62" t="str">
        <f>IF('Sundry Creditor'!F540="","",'Sundry Creditor'!F540)</f>
        <v/>
      </c>
      <c r="F534" s="130" t="str">
        <f>IF('Sundry Creditor'!I540="","",IF('Sundry Creditor'!J540="D",'Sundry Creditor'!I540,""))</f>
        <v/>
      </c>
      <c r="G534" s="130" t="str">
        <f>IF('Sundry Creditor'!I540="","",IF('Sundry Creditor'!J540="C",'Sundry Creditor'!I540,""))</f>
        <v/>
      </c>
      <c r="H534" s="62" t="str">
        <f t="shared" si="21"/>
        <v/>
      </c>
      <c r="I534" s="62" t="str">
        <f t="shared" si="20"/>
        <v/>
      </c>
      <c r="J534" s="62"/>
      <c r="K534" s="48" t="str">
        <f>IF('Sundry Creditor'!K540="", "",CONCATENATE('Sundry Creditor'!K540," ",'Sundry Creditor'!O540))</f>
        <v/>
      </c>
    </row>
    <row r="535" spans="1:11" x14ac:dyDescent="0.2">
      <c r="A535" s="63" t="str">
        <f>IF('Sundry Creditor'!G541="","",'Sundry Creditor'!G541)</f>
        <v/>
      </c>
      <c r="B535" s="63" t="str">
        <f>IF('Sundry Creditor'!C541="","",IF('Sundry Creditor'!G541&lt;70000,'Sundry Creditor'!C541,""))</f>
        <v/>
      </c>
      <c r="C535" s="62" t="str">
        <f>IF('Sundry Creditor'!C541="","",IF('Sundry Creditor'!G541&gt;69999,'Sundry Creditor'!C541,""))</f>
        <v/>
      </c>
      <c r="D535" s="62" t="str">
        <f>IF('Sundry Creditor'!D541="","",'Sundry Creditor'!D541)</f>
        <v/>
      </c>
      <c r="E535" s="62" t="str">
        <f>IF('Sundry Creditor'!F541="","",'Sundry Creditor'!F541)</f>
        <v/>
      </c>
      <c r="F535" s="130" t="str">
        <f>IF('Sundry Creditor'!I541="","",IF('Sundry Creditor'!J541="D",'Sundry Creditor'!I541,""))</f>
        <v/>
      </c>
      <c r="G535" s="130" t="str">
        <f>IF('Sundry Creditor'!I541="","",IF('Sundry Creditor'!J541="C",'Sundry Creditor'!I541,""))</f>
        <v/>
      </c>
      <c r="H535" s="62" t="str">
        <f t="shared" si="21"/>
        <v/>
      </c>
      <c r="I535" s="62" t="str">
        <f t="shared" si="20"/>
        <v/>
      </c>
      <c r="J535" s="62"/>
      <c r="K535" s="48" t="str">
        <f>IF('Sundry Creditor'!K541="", "",CONCATENATE('Sundry Creditor'!K541," ",'Sundry Creditor'!O541))</f>
        <v/>
      </c>
    </row>
    <row r="536" spans="1:11" x14ac:dyDescent="0.2">
      <c r="A536" s="63" t="str">
        <f>IF('Sundry Creditor'!G542="","",'Sundry Creditor'!G542)</f>
        <v/>
      </c>
      <c r="B536" s="63" t="str">
        <f>IF('Sundry Creditor'!C542="","",IF('Sundry Creditor'!G542&lt;70000,'Sundry Creditor'!C542,""))</f>
        <v/>
      </c>
      <c r="C536" s="62" t="str">
        <f>IF('Sundry Creditor'!C542="","",IF('Sundry Creditor'!G542&gt;69999,'Sundry Creditor'!C542,""))</f>
        <v/>
      </c>
      <c r="D536" s="62" t="str">
        <f>IF('Sundry Creditor'!D542="","",'Sundry Creditor'!D542)</f>
        <v/>
      </c>
      <c r="E536" s="62" t="str">
        <f>IF('Sundry Creditor'!F542="","",'Sundry Creditor'!F542)</f>
        <v/>
      </c>
      <c r="F536" s="130" t="str">
        <f>IF('Sundry Creditor'!I542="","",IF('Sundry Creditor'!J542="D",'Sundry Creditor'!I542,""))</f>
        <v/>
      </c>
      <c r="G536" s="130" t="str">
        <f>IF('Sundry Creditor'!I542="","",IF('Sundry Creditor'!J542="C",'Sundry Creditor'!I542,""))</f>
        <v/>
      </c>
      <c r="H536" s="62" t="str">
        <f t="shared" si="21"/>
        <v/>
      </c>
      <c r="I536" s="62" t="str">
        <f t="shared" si="20"/>
        <v/>
      </c>
      <c r="J536" s="62"/>
      <c r="K536" s="48" t="str">
        <f>IF('Sundry Creditor'!K542="", "",CONCATENATE('Sundry Creditor'!K542," ",'Sundry Creditor'!O542))</f>
        <v/>
      </c>
    </row>
    <row r="537" spans="1:11" x14ac:dyDescent="0.2">
      <c r="A537" s="63" t="str">
        <f>IF('Sundry Creditor'!G543="","",'Sundry Creditor'!G543)</f>
        <v/>
      </c>
      <c r="B537" s="63" t="str">
        <f>IF('Sundry Creditor'!C543="","",IF('Sundry Creditor'!G543&lt;70000,'Sundry Creditor'!C543,""))</f>
        <v/>
      </c>
      <c r="C537" s="62" t="str">
        <f>IF('Sundry Creditor'!C543="","",IF('Sundry Creditor'!G543&gt;69999,'Sundry Creditor'!C543,""))</f>
        <v/>
      </c>
      <c r="D537" s="62" t="str">
        <f>IF('Sundry Creditor'!D543="","",'Sundry Creditor'!D543)</f>
        <v/>
      </c>
      <c r="E537" s="62" t="str">
        <f>IF('Sundry Creditor'!F543="","",'Sundry Creditor'!F543)</f>
        <v/>
      </c>
      <c r="F537" s="130" t="str">
        <f>IF('Sundry Creditor'!I543="","",IF('Sundry Creditor'!J543="D",'Sundry Creditor'!I543,""))</f>
        <v/>
      </c>
      <c r="G537" s="130" t="str">
        <f>IF('Sundry Creditor'!I543="","",IF('Sundry Creditor'!J543="C",'Sundry Creditor'!I543,""))</f>
        <v/>
      </c>
      <c r="H537" s="62" t="str">
        <f t="shared" si="21"/>
        <v/>
      </c>
      <c r="I537" s="62" t="str">
        <f t="shared" si="20"/>
        <v/>
      </c>
      <c r="J537" s="62"/>
      <c r="K537" s="48" t="str">
        <f>IF('Sundry Creditor'!K543="", "",CONCATENATE('Sundry Creditor'!K543," ",'Sundry Creditor'!O543))</f>
        <v/>
      </c>
    </row>
    <row r="538" spans="1:11" x14ac:dyDescent="0.2">
      <c r="A538" s="63" t="str">
        <f>IF('Sundry Creditor'!G544="","",'Sundry Creditor'!G544)</f>
        <v/>
      </c>
      <c r="B538" s="63" t="str">
        <f>IF('Sundry Creditor'!C544="","",IF('Sundry Creditor'!G544&lt;70000,'Sundry Creditor'!C544,""))</f>
        <v/>
      </c>
      <c r="C538" s="62" t="str">
        <f>IF('Sundry Creditor'!C544="","",IF('Sundry Creditor'!G544&gt;69999,'Sundry Creditor'!C544,""))</f>
        <v/>
      </c>
      <c r="D538" s="62" t="str">
        <f>IF('Sundry Creditor'!D544="","",'Sundry Creditor'!D544)</f>
        <v/>
      </c>
      <c r="E538" s="62" t="str">
        <f>IF('Sundry Creditor'!F544="","",'Sundry Creditor'!F544)</f>
        <v/>
      </c>
      <c r="F538" s="130" t="str">
        <f>IF('Sundry Creditor'!I544="","",IF('Sundry Creditor'!J544="D",'Sundry Creditor'!I544,""))</f>
        <v/>
      </c>
      <c r="G538" s="130" t="str">
        <f>IF('Sundry Creditor'!I544="","",IF('Sundry Creditor'!J544="C",'Sundry Creditor'!I544,""))</f>
        <v/>
      </c>
      <c r="H538" s="62" t="str">
        <f t="shared" si="21"/>
        <v/>
      </c>
      <c r="I538" s="62" t="str">
        <f t="shared" ref="I538:I601" si="22">IF(A538="","",1000)</f>
        <v/>
      </c>
      <c r="J538" s="62"/>
      <c r="K538" s="48" t="str">
        <f>IF('Sundry Creditor'!K544="", "",CONCATENATE('Sundry Creditor'!K544," ",'Sundry Creditor'!O544))</f>
        <v/>
      </c>
    </row>
    <row r="539" spans="1:11" x14ac:dyDescent="0.2">
      <c r="A539" s="63" t="str">
        <f>IF('Sundry Creditor'!G545="","",'Sundry Creditor'!G545)</f>
        <v/>
      </c>
      <c r="B539" s="63" t="str">
        <f>IF('Sundry Creditor'!C545="","",IF('Sundry Creditor'!G545&lt;70000,'Sundry Creditor'!C545,""))</f>
        <v/>
      </c>
      <c r="C539" s="62" t="str">
        <f>IF('Sundry Creditor'!C545="","",IF('Sundry Creditor'!G545&gt;69999,'Sundry Creditor'!C545,""))</f>
        <v/>
      </c>
      <c r="D539" s="62" t="str">
        <f>IF('Sundry Creditor'!D545="","",'Sundry Creditor'!D545)</f>
        <v/>
      </c>
      <c r="E539" s="62" t="str">
        <f>IF('Sundry Creditor'!F545="","",'Sundry Creditor'!F545)</f>
        <v/>
      </c>
      <c r="F539" s="130" t="str">
        <f>IF('Sundry Creditor'!I545="","",IF('Sundry Creditor'!J545="D",'Sundry Creditor'!I545,""))</f>
        <v/>
      </c>
      <c r="G539" s="130" t="str">
        <f>IF('Sundry Creditor'!I545="","",IF('Sundry Creditor'!J545="C",'Sundry Creditor'!I545,""))</f>
        <v/>
      </c>
      <c r="H539" s="62" t="str">
        <f t="shared" si="21"/>
        <v/>
      </c>
      <c r="I539" s="62" t="str">
        <f t="shared" si="22"/>
        <v/>
      </c>
      <c r="J539" s="62"/>
      <c r="K539" s="48" t="str">
        <f>IF('Sundry Creditor'!K545="", "",CONCATENATE('Sundry Creditor'!K545," ",'Sundry Creditor'!O545))</f>
        <v/>
      </c>
    </row>
    <row r="540" spans="1:11" x14ac:dyDescent="0.2">
      <c r="A540" s="63" t="str">
        <f>IF('Sundry Creditor'!G546="","",'Sundry Creditor'!G546)</f>
        <v/>
      </c>
      <c r="B540" s="63" t="str">
        <f>IF('Sundry Creditor'!C546="","",IF('Sundry Creditor'!G546&lt;70000,'Sundry Creditor'!C546,""))</f>
        <v/>
      </c>
      <c r="C540" s="62" t="str">
        <f>IF('Sundry Creditor'!C546="","",IF('Sundry Creditor'!G546&gt;69999,'Sundry Creditor'!C546,""))</f>
        <v/>
      </c>
      <c r="D540" s="62" t="str">
        <f>IF('Sundry Creditor'!D546="","",'Sundry Creditor'!D546)</f>
        <v/>
      </c>
      <c r="E540" s="62" t="str">
        <f>IF('Sundry Creditor'!F546="","",'Sundry Creditor'!F546)</f>
        <v/>
      </c>
      <c r="F540" s="130" t="str">
        <f>IF('Sundry Creditor'!I546="","",IF('Sundry Creditor'!J546="D",'Sundry Creditor'!I546,""))</f>
        <v/>
      </c>
      <c r="G540" s="130" t="str">
        <f>IF('Sundry Creditor'!I546="","",IF('Sundry Creditor'!J546="C",'Sundry Creditor'!I546,""))</f>
        <v/>
      </c>
      <c r="H540" s="62" t="str">
        <f t="shared" si="21"/>
        <v/>
      </c>
      <c r="I540" s="62" t="str">
        <f t="shared" si="22"/>
        <v/>
      </c>
      <c r="J540" s="62"/>
      <c r="K540" s="48" t="str">
        <f>IF('Sundry Creditor'!K546="", "",CONCATENATE('Sundry Creditor'!K546," ",'Sundry Creditor'!O546))</f>
        <v/>
      </c>
    </row>
    <row r="541" spans="1:11" x14ac:dyDescent="0.2">
      <c r="A541" s="63" t="str">
        <f>IF('Sundry Creditor'!G547="","",'Sundry Creditor'!G547)</f>
        <v/>
      </c>
      <c r="B541" s="63" t="str">
        <f>IF('Sundry Creditor'!C547="","",IF('Sundry Creditor'!G547&lt;70000,'Sundry Creditor'!C547,""))</f>
        <v/>
      </c>
      <c r="C541" s="62" t="str">
        <f>IF('Sundry Creditor'!C547="","",IF('Sundry Creditor'!G547&gt;69999,'Sundry Creditor'!C547,""))</f>
        <v/>
      </c>
      <c r="D541" s="62" t="str">
        <f>IF('Sundry Creditor'!D547="","",'Sundry Creditor'!D547)</f>
        <v/>
      </c>
      <c r="E541" s="62" t="str">
        <f>IF('Sundry Creditor'!F547="","",'Sundry Creditor'!F547)</f>
        <v/>
      </c>
      <c r="F541" s="130" t="str">
        <f>IF('Sundry Creditor'!I547="","",IF('Sundry Creditor'!J547="D",'Sundry Creditor'!I547,""))</f>
        <v/>
      </c>
      <c r="G541" s="130" t="str">
        <f>IF('Sundry Creditor'!I547="","",IF('Sundry Creditor'!J547="C",'Sundry Creditor'!I547,""))</f>
        <v/>
      </c>
      <c r="H541" s="62" t="str">
        <f t="shared" si="21"/>
        <v/>
      </c>
      <c r="I541" s="62" t="str">
        <f t="shared" si="22"/>
        <v/>
      </c>
      <c r="J541" s="62"/>
      <c r="K541" s="48" t="str">
        <f>IF('Sundry Creditor'!K547="", "",CONCATENATE('Sundry Creditor'!K547," ",'Sundry Creditor'!O547))</f>
        <v/>
      </c>
    </row>
    <row r="542" spans="1:11" x14ac:dyDescent="0.2">
      <c r="A542" s="63" t="str">
        <f>IF('Sundry Creditor'!G548="","",'Sundry Creditor'!G548)</f>
        <v/>
      </c>
      <c r="B542" s="63" t="str">
        <f>IF('Sundry Creditor'!C548="","",IF('Sundry Creditor'!G548&lt;70000,'Sundry Creditor'!C548,""))</f>
        <v/>
      </c>
      <c r="C542" s="62" t="str">
        <f>IF('Sundry Creditor'!C548="","",IF('Sundry Creditor'!G548&gt;69999,'Sundry Creditor'!C548,""))</f>
        <v/>
      </c>
      <c r="D542" s="62" t="str">
        <f>IF('Sundry Creditor'!D548="","",'Sundry Creditor'!D548)</f>
        <v/>
      </c>
      <c r="E542" s="62" t="str">
        <f>IF('Sundry Creditor'!F548="","",'Sundry Creditor'!F548)</f>
        <v/>
      </c>
      <c r="F542" s="130" t="str">
        <f>IF('Sundry Creditor'!I548="","",IF('Sundry Creditor'!J548="D",'Sundry Creditor'!I548,""))</f>
        <v/>
      </c>
      <c r="G542" s="130" t="str">
        <f>IF('Sundry Creditor'!I548="","",IF('Sundry Creditor'!J548="C",'Sundry Creditor'!I548,""))</f>
        <v/>
      </c>
      <c r="H542" s="62" t="str">
        <f t="shared" si="21"/>
        <v/>
      </c>
      <c r="I542" s="62" t="str">
        <f t="shared" si="22"/>
        <v/>
      </c>
      <c r="J542" s="62"/>
      <c r="K542" s="48" t="str">
        <f>IF('Sundry Creditor'!K548="", "",CONCATENATE('Sundry Creditor'!K548," ",'Sundry Creditor'!O548))</f>
        <v/>
      </c>
    </row>
    <row r="543" spans="1:11" x14ac:dyDescent="0.2">
      <c r="A543" s="63" t="str">
        <f>IF('Sundry Creditor'!G549="","",'Sundry Creditor'!G549)</f>
        <v/>
      </c>
      <c r="B543" s="63" t="str">
        <f>IF('Sundry Creditor'!C549="","",IF('Sundry Creditor'!G549&lt;70000,'Sundry Creditor'!C549,""))</f>
        <v/>
      </c>
      <c r="C543" s="62" t="str">
        <f>IF('Sundry Creditor'!C549="","",IF('Sundry Creditor'!G549&gt;69999,'Sundry Creditor'!C549,""))</f>
        <v/>
      </c>
      <c r="D543" s="62" t="str">
        <f>IF('Sundry Creditor'!D549="","",'Sundry Creditor'!D549)</f>
        <v/>
      </c>
      <c r="E543" s="62" t="str">
        <f>IF('Sundry Creditor'!F549="","",'Sundry Creditor'!F549)</f>
        <v/>
      </c>
      <c r="F543" s="130" t="str">
        <f>IF('Sundry Creditor'!I549="","",IF('Sundry Creditor'!J549="D",'Sundry Creditor'!I549,""))</f>
        <v/>
      </c>
      <c r="G543" s="130" t="str">
        <f>IF('Sundry Creditor'!I549="","",IF('Sundry Creditor'!J549="C",'Sundry Creditor'!I549,""))</f>
        <v/>
      </c>
      <c r="H543" s="62" t="str">
        <f t="shared" si="21"/>
        <v/>
      </c>
      <c r="I543" s="62" t="str">
        <f t="shared" si="22"/>
        <v/>
      </c>
      <c r="J543" s="62"/>
      <c r="K543" s="48" t="str">
        <f>IF('Sundry Creditor'!K549="", "",CONCATENATE('Sundry Creditor'!K549," ",'Sundry Creditor'!O549))</f>
        <v/>
      </c>
    </row>
    <row r="544" spans="1:11" x14ac:dyDescent="0.2">
      <c r="A544" s="63" t="str">
        <f>IF('Sundry Creditor'!G550="","",'Sundry Creditor'!G550)</f>
        <v/>
      </c>
      <c r="B544" s="63" t="str">
        <f>IF('Sundry Creditor'!C550="","",IF('Sundry Creditor'!G550&lt;70000,'Sundry Creditor'!C550,""))</f>
        <v/>
      </c>
      <c r="C544" s="62" t="str">
        <f>IF('Sundry Creditor'!C550="","",IF('Sundry Creditor'!G550&gt;69999,'Sundry Creditor'!C550,""))</f>
        <v/>
      </c>
      <c r="D544" s="62" t="str">
        <f>IF('Sundry Creditor'!D550="","",'Sundry Creditor'!D550)</f>
        <v/>
      </c>
      <c r="E544" s="62" t="str">
        <f>IF('Sundry Creditor'!F550="","",'Sundry Creditor'!F550)</f>
        <v/>
      </c>
      <c r="F544" s="130" t="str">
        <f>IF('Sundry Creditor'!I550="","",IF('Sundry Creditor'!J550="D",'Sundry Creditor'!I550,""))</f>
        <v/>
      </c>
      <c r="G544" s="130" t="str">
        <f>IF('Sundry Creditor'!I550="","",IF('Sundry Creditor'!J550="C",'Sundry Creditor'!I550,""))</f>
        <v/>
      </c>
      <c r="H544" s="62" t="str">
        <f t="shared" si="21"/>
        <v/>
      </c>
      <c r="I544" s="62" t="str">
        <f t="shared" si="22"/>
        <v/>
      </c>
      <c r="J544" s="62"/>
      <c r="K544" s="48" t="str">
        <f>IF('Sundry Creditor'!K550="", "",CONCATENATE('Sundry Creditor'!K550," ",'Sundry Creditor'!O550))</f>
        <v/>
      </c>
    </row>
    <row r="545" spans="1:11" x14ac:dyDescent="0.2">
      <c r="A545" s="63" t="str">
        <f>IF('Sundry Creditor'!G551="","",'Sundry Creditor'!G551)</f>
        <v/>
      </c>
      <c r="B545" s="63" t="str">
        <f>IF('Sundry Creditor'!C551="","",IF('Sundry Creditor'!G551&lt;70000,'Sundry Creditor'!C551,""))</f>
        <v/>
      </c>
      <c r="C545" s="62" t="str">
        <f>IF('Sundry Creditor'!C551="","",IF('Sundry Creditor'!G551&gt;69999,'Sundry Creditor'!C551,""))</f>
        <v/>
      </c>
      <c r="D545" s="62" t="str">
        <f>IF('Sundry Creditor'!D551="","",'Sundry Creditor'!D551)</f>
        <v/>
      </c>
      <c r="E545" s="62" t="str">
        <f>IF('Sundry Creditor'!F551="","",'Sundry Creditor'!F551)</f>
        <v/>
      </c>
      <c r="F545" s="130" t="str">
        <f>IF('Sundry Creditor'!I551="","",IF('Sundry Creditor'!J551="D",'Sundry Creditor'!I551,""))</f>
        <v/>
      </c>
      <c r="G545" s="130" t="str">
        <f>IF('Sundry Creditor'!I551="","",IF('Sundry Creditor'!J551="C",'Sundry Creditor'!I551,""))</f>
        <v/>
      </c>
      <c r="H545" s="62" t="str">
        <f t="shared" si="21"/>
        <v/>
      </c>
      <c r="I545" s="62" t="str">
        <f t="shared" si="22"/>
        <v/>
      </c>
      <c r="J545" s="62"/>
      <c r="K545" s="48" t="str">
        <f>IF('Sundry Creditor'!K551="", "",CONCATENATE('Sundry Creditor'!K551," ",'Sundry Creditor'!O551))</f>
        <v/>
      </c>
    </row>
    <row r="546" spans="1:11" x14ac:dyDescent="0.2">
      <c r="A546" s="63" t="str">
        <f>IF('Sundry Creditor'!G552="","",'Sundry Creditor'!G552)</f>
        <v/>
      </c>
      <c r="B546" s="63" t="str">
        <f>IF('Sundry Creditor'!C552="","",IF('Sundry Creditor'!G552&lt;70000,'Sundry Creditor'!C552,""))</f>
        <v/>
      </c>
      <c r="C546" s="62" t="str">
        <f>IF('Sundry Creditor'!C552="","",IF('Sundry Creditor'!G552&gt;69999,'Sundry Creditor'!C552,""))</f>
        <v/>
      </c>
      <c r="D546" s="62" t="str">
        <f>IF('Sundry Creditor'!D552="","",'Sundry Creditor'!D552)</f>
        <v/>
      </c>
      <c r="E546" s="62" t="str">
        <f>IF('Sundry Creditor'!F552="","",'Sundry Creditor'!F552)</f>
        <v/>
      </c>
      <c r="F546" s="130" t="str">
        <f>IF('Sundry Creditor'!I552="","",IF('Sundry Creditor'!J552="D",'Sundry Creditor'!I552,""))</f>
        <v/>
      </c>
      <c r="G546" s="130" t="str">
        <f>IF('Sundry Creditor'!I552="","",IF('Sundry Creditor'!J552="C",'Sundry Creditor'!I552,""))</f>
        <v/>
      </c>
      <c r="H546" s="62" t="str">
        <f t="shared" si="21"/>
        <v/>
      </c>
      <c r="I546" s="62" t="str">
        <f t="shared" si="22"/>
        <v/>
      </c>
      <c r="J546" s="62"/>
      <c r="K546" s="48" t="str">
        <f>IF('Sundry Creditor'!K552="", "",CONCATENATE('Sundry Creditor'!K552," ",'Sundry Creditor'!O552))</f>
        <v/>
      </c>
    </row>
    <row r="547" spans="1:11" x14ac:dyDescent="0.2">
      <c r="A547" s="63" t="str">
        <f>IF('Sundry Creditor'!G553="","",'Sundry Creditor'!G553)</f>
        <v/>
      </c>
      <c r="B547" s="63" t="str">
        <f>IF('Sundry Creditor'!C553="","",IF('Sundry Creditor'!G553&lt;70000,'Sundry Creditor'!C553,""))</f>
        <v/>
      </c>
      <c r="C547" s="62" t="str">
        <f>IF('Sundry Creditor'!C553="","",IF('Sundry Creditor'!G553&gt;69999,'Sundry Creditor'!C553,""))</f>
        <v/>
      </c>
      <c r="D547" s="62" t="str">
        <f>IF('Sundry Creditor'!D553="","",'Sundry Creditor'!D553)</f>
        <v/>
      </c>
      <c r="E547" s="62" t="str">
        <f>IF('Sundry Creditor'!F553="","",'Sundry Creditor'!F553)</f>
        <v/>
      </c>
      <c r="F547" s="130" t="str">
        <f>IF('Sundry Creditor'!I553="","",IF('Sundry Creditor'!J553="D",'Sundry Creditor'!I553,""))</f>
        <v/>
      </c>
      <c r="G547" s="130" t="str">
        <f>IF('Sundry Creditor'!I553="","",IF('Sundry Creditor'!J553="C",'Sundry Creditor'!I553,""))</f>
        <v/>
      </c>
      <c r="H547" s="62" t="str">
        <f t="shared" si="21"/>
        <v/>
      </c>
      <c r="I547" s="62" t="str">
        <f t="shared" si="22"/>
        <v/>
      </c>
      <c r="J547" s="62"/>
      <c r="K547" s="48" t="str">
        <f>IF('Sundry Creditor'!K553="", "",CONCATENATE('Sundry Creditor'!K553," ",'Sundry Creditor'!O553))</f>
        <v/>
      </c>
    </row>
    <row r="548" spans="1:11" x14ac:dyDescent="0.2">
      <c r="A548" s="63" t="str">
        <f>IF('Sundry Creditor'!G554="","",'Sundry Creditor'!G554)</f>
        <v/>
      </c>
      <c r="B548" s="63" t="str">
        <f>IF('Sundry Creditor'!C554="","",IF('Sundry Creditor'!G554&lt;70000,'Sundry Creditor'!C554,""))</f>
        <v/>
      </c>
      <c r="C548" s="62" t="str">
        <f>IF('Sundry Creditor'!C554="","",IF('Sundry Creditor'!G554&gt;69999,'Sundry Creditor'!C554,""))</f>
        <v/>
      </c>
      <c r="D548" s="62" t="str">
        <f>IF('Sundry Creditor'!D554="","",'Sundry Creditor'!D554)</f>
        <v/>
      </c>
      <c r="E548" s="62" t="str">
        <f>IF('Sundry Creditor'!F554="","",'Sundry Creditor'!F554)</f>
        <v/>
      </c>
      <c r="F548" s="130" t="str">
        <f>IF('Sundry Creditor'!I554="","",IF('Sundry Creditor'!J554="D",'Sundry Creditor'!I554,""))</f>
        <v/>
      </c>
      <c r="G548" s="130" t="str">
        <f>IF('Sundry Creditor'!I554="","",IF('Sundry Creditor'!J554="C",'Sundry Creditor'!I554,""))</f>
        <v/>
      </c>
      <c r="H548" s="62" t="str">
        <f t="shared" si="21"/>
        <v/>
      </c>
      <c r="I548" s="62" t="str">
        <f t="shared" si="22"/>
        <v/>
      </c>
      <c r="J548" s="62"/>
      <c r="K548" s="48" t="str">
        <f>IF('Sundry Creditor'!K554="", "",CONCATENATE('Sundry Creditor'!K554," ",'Sundry Creditor'!O554))</f>
        <v/>
      </c>
    </row>
    <row r="549" spans="1:11" x14ac:dyDescent="0.2">
      <c r="A549" s="63" t="str">
        <f>IF('Sundry Creditor'!G555="","",'Sundry Creditor'!G555)</f>
        <v/>
      </c>
      <c r="B549" s="63" t="str">
        <f>IF('Sundry Creditor'!C555="","",IF('Sundry Creditor'!G555&lt;70000,'Sundry Creditor'!C555,""))</f>
        <v/>
      </c>
      <c r="C549" s="62" t="str">
        <f>IF('Sundry Creditor'!C555="","",IF('Sundry Creditor'!G555&gt;69999,'Sundry Creditor'!C555,""))</f>
        <v/>
      </c>
      <c r="D549" s="62" t="str">
        <f>IF('Sundry Creditor'!D555="","",'Sundry Creditor'!D555)</f>
        <v/>
      </c>
      <c r="E549" s="62" t="str">
        <f>IF('Sundry Creditor'!F555="","",'Sundry Creditor'!F555)</f>
        <v/>
      </c>
      <c r="F549" s="130" t="str">
        <f>IF('Sundry Creditor'!I555="","",IF('Sundry Creditor'!J555="D",'Sundry Creditor'!I555,""))</f>
        <v/>
      </c>
      <c r="G549" s="130" t="str">
        <f>IF('Sundry Creditor'!I555="","",IF('Sundry Creditor'!J555="C",'Sundry Creditor'!I555,""))</f>
        <v/>
      </c>
      <c r="H549" s="62" t="str">
        <f t="shared" si="21"/>
        <v/>
      </c>
      <c r="I549" s="62" t="str">
        <f t="shared" si="22"/>
        <v/>
      </c>
      <c r="J549" s="62"/>
      <c r="K549" s="48" t="str">
        <f>IF('Sundry Creditor'!K555="", "",CONCATENATE('Sundry Creditor'!K555," ",'Sundry Creditor'!O555))</f>
        <v/>
      </c>
    </row>
    <row r="550" spans="1:11" x14ac:dyDescent="0.2">
      <c r="A550" s="63" t="str">
        <f>IF('Sundry Creditor'!G556="","",'Sundry Creditor'!G556)</f>
        <v/>
      </c>
      <c r="B550" s="63" t="str">
        <f>IF('Sundry Creditor'!C556="","",IF('Sundry Creditor'!G556&lt;70000,'Sundry Creditor'!C556,""))</f>
        <v/>
      </c>
      <c r="C550" s="62" t="str">
        <f>IF('Sundry Creditor'!C556="","",IF('Sundry Creditor'!G556&gt;69999,'Sundry Creditor'!C556,""))</f>
        <v/>
      </c>
      <c r="D550" s="62" t="str">
        <f>IF('Sundry Creditor'!D556="","",'Sundry Creditor'!D556)</f>
        <v/>
      </c>
      <c r="E550" s="62" t="str">
        <f>IF('Sundry Creditor'!F556="","",'Sundry Creditor'!F556)</f>
        <v/>
      </c>
      <c r="F550" s="130" t="str">
        <f>IF('Sundry Creditor'!I556="","",IF('Sundry Creditor'!J556="D",'Sundry Creditor'!I556,""))</f>
        <v/>
      </c>
      <c r="G550" s="130" t="str">
        <f>IF('Sundry Creditor'!I556="","",IF('Sundry Creditor'!J556="C",'Sundry Creditor'!I556,""))</f>
        <v/>
      </c>
      <c r="H550" s="62" t="str">
        <f t="shared" si="21"/>
        <v/>
      </c>
      <c r="I550" s="62" t="str">
        <f t="shared" si="22"/>
        <v/>
      </c>
      <c r="J550" s="62"/>
      <c r="K550" s="48" t="str">
        <f>IF('Sundry Creditor'!K556="", "",CONCATENATE('Sundry Creditor'!K556," ",'Sundry Creditor'!O556))</f>
        <v/>
      </c>
    </row>
    <row r="551" spans="1:11" x14ac:dyDescent="0.2">
      <c r="A551" s="63" t="str">
        <f>IF('Sundry Creditor'!G557="","",'Sundry Creditor'!G557)</f>
        <v/>
      </c>
      <c r="B551" s="63" t="str">
        <f>IF('Sundry Creditor'!C557="","",IF('Sundry Creditor'!G557&lt;70000,'Sundry Creditor'!C557,""))</f>
        <v/>
      </c>
      <c r="C551" s="62" t="str">
        <f>IF('Sundry Creditor'!C557="","",IF('Sundry Creditor'!G557&gt;69999,'Sundry Creditor'!C557,""))</f>
        <v/>
      </c>
      <c r="D551" s="62" t="str">
        <f>IF('Sundry Creditor'!D557="","",'Sundry Creditor'!D557)</f>
        <v/>
      </c>
      <c r="E551" s="62" t="str">
        <f>IF('Sundry Creditor'!F557="","",'Sundry Creditor'!F557)</f>
        <v/>
      </c>
      <c r="F551" s="130" t="str">
        <f>IF('Sundry Creditor'!I557="","",IF('Sundry Creditor'!J557="D",'Sundry Creditor'!I557,""))</f>
        <v/>
      </c>
      <c r="G551" s="130" t="str">
        <f>IF('Sundry Creditor'!I557="","",IF('Sundry Creditor'!J557="C",'Sundry Creditor'!I557,""))</f>
        <v/>
      </c>
      <c r="H551" s="62" t="str">
        <f t="shared" si="21"/>
        <v/>
      </c>
      <c r="I551" s="62" t="str">
        <f t="shared" si="22"/>
        <v/>
      </c>
      <c r="J551" s="62"/>
      <c r="K551" s="48" t="str">
        <f>IF('Sundry Creditor'!K557="", "",CONCATENATE('Sundry Creditor'!K557," ",'Sundry Creditor'!O557))</f>
        <v/>
      </c>
    </row>
    <row r="552" spans="1:11" x14ac:dyDescent="0.2">
      <c r="A552" s="63" t="str">
        <f>IF('Sundry Creditor'!G558="","",'Sundry Creditor'!G558)</f>
        <v/>
      </c>
      <c r="B552" s="63" t="str">
        <f>IF('Sundry Creditor'!C558="","",IF('Sundry Creditor'!G558&lt;70000,'Sundry Creditor'!C558,""))</f>
        <v/>
      </c>
      <c r="C552" s="62" t="str">
        <f>IF('Sundry Creditor'!C558="","",IF('Sundry Creditor'!G558&gt;69999,'Sundry Creditor'!C558,""))</f>
        <v/>
      </c>
      <c r="D552" s="62" t="str">
        <f>IF('Sundry Creditor'!D558="","",'Sundry Creditor'!D558)</f>
        <v/>
      </c>
      <c r="E552" s="62" t="str">
        <f>IF('Sundry Creditor'!F558="","",'Sundry Creditor'!F558)</f>
        <v/>
      </c>
      <c r="F552" s="130" t="str">
        <f>IF('Sundry Creditor'!I558="","",IF('Sundry Creditor'!J558="D",'Sundry Creditor'!I558,""))</f>
        <v/>
      </c>
      <c r="G552" s="130" t="str">
        <f>IF('Sundry Creditor'!I558="","",IF('Sundry Creditor'!J558="C",'Sundry Creditor'!I558,""))</f>
        <v/>
      </c>
      <c r="H552" s="62" t="str">
        <f t="shared" si="21"/>
        <v/>
      </c>
      <c r="I552" s="62" t="str">
        <f t="shared" si="22"/>
        <v/>
      </c>
      <c r="J552" s="62"/>
      <c r="K552" s="48" t="str">
        <f>IF('Sundry Creditor'!K558="", "",CONCATENATE('Sundry Creditor'!K558," ",'Sundry Creditor'!O558))</f>
        <v/>
      </c>
    </row>
    <row r="553" spans="1:11" x14ac:dyDescent="0.2">
      <c r="A553" s="63" t="str">
        <f>IF('Sundry Creditor'!G559="","",'Sundry Creditor'!G559)</f>
        <v/>
      </c>
      <c r="B553" s="63" t="str">
        <f>IF('Sundry Creditor'!C559="","",IF('Sundry Creditor'!G559&lt;70000,'Sundry Creditor'!C559,""))</f>
        <v/>
      </c>
      <c r="C553" s="62" t="str">
        <f>IF('Sundry Creditor'!C559="","",IF('Sundry Creditor'!G559&gt;69999,'Sundry Creditor'!C559,""))</f>
        <v/>
      </c>
      <c r="D553" s="62" t="str">
        <f>IF('Sundry Creditor'!D559="","",'Sundry Creditor'!D559)</f>
        <v/>
      </c>
      <c r="E553" s="62" t="str">
        <f>IF('Sundry Creditor'!F559="","",'Sundry Creditor'!F559)</f>
        <v/>
      </c>
      <c r="F553" s="130" t="str">
        <f>IF('Sundry Creditor'!I559="","",IF('Sundry Creditor'!J559="D",'Sundry Creditor'!I559,""))</f>
        <v/>
      </c>
      <c r="G553" s="130" t="str">
        <f>IF('Sundry Creditor'!I559="","",IF('Sundry Creditor'!J559="C",'Sundry Creditor'!I559,""))</f>
        <v/>
      </c>
      <c r="H553" s="62" t="str">
        <f t="shared" si="21"/>
        <v/>
      </c>
      <c r="I553" s="62" t="str">
        <f t="shared" si="22"/>
        <v/>
      </c>
      <c r="J553" s="62"/>
      <c r="K553" s="48" t="str">
        <f>IF('Sundry Creditor'!K559="", "",CONCATENATE('Sundry Creditor'!K559," ",'Sundry Creditor'!O559))</f>
        <v/>
      </c>
    </row>
    <row r="554" spans="1:11" x14ac:dyDescent="0.2">
      <c r="A554" s="63" t="str">
        <f>IF('Sundry Creditor'!G560="","",'Sundry Creditor'!G560)</f>
        <v/>
      </c>
      <c r="B554" s="63" t="str">
        <f>IF('Sundry Creditor'!C560="","",IF('Sundry Creditor'!G560&lt;70000,'Sundry Creditor'!C560,""))</f>
        <v/>
      </c>
      <c r="C554" s="62" t="str">
        <f>IF('Sundry Creditor'!C560="","",IF('Sundry Creditor'!G560&gt;69999,'Sundry Creditor'!C560,""))</f>
        <v/>
      </c>
      <c r="D554" s="62" t="str">
        <f>IF('Sundry Creditor'!D560="","",'Sundry Creditor'!D560)</f>
        <v/>
      </c>
      <c r="E554" s="62" t="str">
        <f>IF('Sundry Creditor'!F560="","",'Sundry Creditor'!F560)</f>
        <v/>
      </c>
      <c r="F554" s="130" t="str">
        <f>IF('Sundry Creditor'!I560="","",IF('Sundry Creditor'!J560="D",'Sundry Creditor'!I560,""))</f>
        <v/>
      </c>
      <c r="G554" s="130" t="str">
        <f>IF('Sundry Creditor'!I560="","",IF('Sundry Creditor'!J560="C",'Sundry Creditor'!I560,""))</f>
        <v/>
      </c>
      <c r="H554" s="62" t="str">
        <f t="shared" si="21"/>
        <v/>
      </c>
      <c r="I554" s="62" t="str">
        <f t="shared" si="22"/>
        <v/>
      </c>
      <c r="J554" s="62"/>
      <c r="K554" s="48" t="str">
        <f>IF('Sundry Creditor'!K560="", "",CONCATENATE('Sundry Creditor'!K560," ",'Sundry Creditor'!O560))</f>
        <v/>
      </c>
    </row>
    <row r="555" spans="1:11" x14ac:dyDescent="0.2">
      <c r="A555" s="63" t="str">
        <f>IF('Sundry Creditor'!G561="","",'Sundry Creditor'!G561)</f>
        <v/>
      </c>
      <c r="B555" s="63" t="str">
        <f>IF('Sundry Creditor'!C561="","",IF('Sundry Creditor'!G561&lt;70000,'Sundry Creditor'!C561,""))</f>
        <v/>
      </c>
      <c r="C555" s="62" t="str">
        <f>IF('Sundry Creditor'!C561="","",IF('Sundry Creditor'!G561&gt;69999,'Sundry Creditor'!C561,""))</f>
        <v/>
      </c>
      <c r="D555" s="62" t="str">
        <f>IF('Sundry Creditor'!D561="","",'Sundry Creditor'!D561)</f>
        <v/>
      </c>
      <c r="E555" s="62" t="str">
        <f>IF('Sundry Creditor'!F561="","",'Sundry Creditor'!F561)</f>
        <v/>
      </c>
      <c r="F555" s="130" t="str">
        <f>IF('Sundry Creditor'!I561="","",IF('Sundry Creditor'!J561="D",'Sundry Creditor'!I561,""))</f>
        <v/>
      </c>
      <c r="G555" s="130" t="str">
        <f>IF('Sundry Creditor'!I561="","",IF('Sundry Creditor'!J561="C",'Sundry Creditor'!I561,""))</f>
        <v/>
      </c>
      <c r="H555" s="62" t="str">
        <f t="shared" si="21"/>
        <v/>
      </c>
      <c r="I555" s="62" t="str">
        <f t="shared" si="22"/>
        <v/>
      </c>
      <c r="J555" s="62"/>
      <c r="K555" s="48" t="str">
        <f>IF('Sundry Creditor'!K561="", "",CONCATENATE('Sundry Creditor'!K561," ",'Sundry Creditor'!O561))</f>
        <v/>
      </c>
    </row>
    <row r="556" spans="1:11" x14ac:dyDescent="0.2">
      <c r="A556" s="63" t="str">
        <f>IF('Sundry Creditor'!G562="","",'Sundry Creditor'!G562)</f>
        <v/>
      </c>
      <c r="B556" s="63" t="str">
        <f>IF('Sundry Creditor'!C562="","",IF('Sundry Creditor'!G562&lt;70000,'Sundry Creditor'!C562,""))</f>
        <v/>
      </c>
      <c r="C556" s="62" t="str">
        <f>IF('Sundry Creditor'!C562="","",IF('Sundry Creditor'!G562&gt;69999,'Sundry Creditor'!C562,""))</f>
        <v/>
      </c>
      <c r="D556" s="62" t="str">
        <f>IF('Sundry Creditor'!D562="","",'Sundry Creditor'!D562)</f>
        <v/>
      </c>
      <c r="E556" s="62" t="str">
        <f>IF('Sundry Creditor'!F562="","",'Sundry Creditor'!F562)</f>
        <v/>
      </c>
      <c r="F556" s="130" t="str">
        <f>IF('Sundry Creditor'!I562="","",IF('Sundry Creditor'!J562="D",'Sundry Creditor'!I562,""))</f>
        <v/>
      </c>
      <c r="G556" s="130" t="str">
        <f>IF('Sundry Creditor'!I562="","",IF('Sundry Creditor'!J562="C",'Sundry Creditor'!I562,""))</f>
        <v/>
      </c>
      <c r="H556" s="62" t="str">
        <f t="shared" si="21"/>
        <v/>
      </c>
      <c r="I556" s="62" t="str">
        <f t="shared" si="22"/>
        <v/>
      </c>
      <c r="J556" s="62"/>
      <c r="K556" s="48" t="str">
        <f>IF('Sundry Creditor'!K562="", "",CONCATENATE('Sundry Creditor'!K562," ",'Sundry Creditor'!O562))</f>
        <v/>
      </c>
    </row>
    <row r="557" spans="1:11" x14ac:dyDescent="0.2">
      <c r="A557" s="63" t="str">
        <f>IF('Sundry Creditor'!G563="","",'Sundry Creditor'!G563)</f>
        <v/>
      </c>
      <c r="B557" s="63" t="str">
        <f>IF('Sundry Creditor'!C563="","",IF('Sundry Creditor'!G563&lt;70000,'Sundry Creditor'!C563,""))</f>
        <v/>
      </c>
      <c r="C557" s="62" t="str">
        <f>IF('Sundry Creditor'!C563="","",IF('Sundry Creditor'!G563&gt;69999,'Sundry Creditor'!C563,""))</f>
        <v/>
      </c>
      <c r="D557" s="62" t="str">
        <f>IF('Sundry Creditor'!D563="","",'Sundry Creditor'!D563)</f>
        <v/>
      </c>
      <c r="E557" s="62" t="str">
        <f>IF('Sundry Creditor'!F563="","",'Sundry Creditor'!F563)</f>
        <v/>
      </c>
      <c r="F557" s="130" t="str">
        <f>IF('Sundry Creditor'!I563="","",IF('Sundry Creditor'!J563="D",'Sundry Creditor'!I563,""))</f>
        <v/>
      </c>
      <c r="G557" s="130" t="str">
        <f>IF('Sundry Creditor'!I563="","",IF('Sundry Creditor'!J563="C",'Sundry Creditor'!I563,""))</f>
        <v/>
      </c>
      <c r="H557" s="62" t="str">
        <f t="shared" si="21"/>
        <v/>
      </c>
      <c r="I557" s="62" t="str">
        <f t="shared" si="22"/>
        <v/>
      </c>
      <c r="J557" s="62"/>
      <c r="K557" s="48" t="str">
        <f>IF('Sundry Creditor'!K563="", "",CONCATENATE('Sundry Creditor'!K563," ",'Sundry Creditor'!O563))</f>
        <v/>
      </c>
    </row>
    <row r="558" spans="1:11" x14ac:dyDescent="0.2">
      <c r="A558" s="63" t="str">
        <f>IF('Sundry Creditor'!G564="","",'Sundry Creditor'!G564)</f>
        <v/>
      </c>
      <c r="B558" s="63" t="str">
        <f>IF('Sundry Creditor'!C564="","",IF('Sundry Creditor'!G564&lt;70000,'Sundry Creditor'!C564,""))</f>
        <v/>
      </c>
      <c r="C558" s="62" t="str">
        <f>IF('Sundry Creditor'!C564="","",IF('Sundry Creditor'!G564&gt;69999,'Sundry Creditor'!C564,""))</f>
        <v/>
      </c>
      <c r="D558" s="62" t="str">
        <f>IF('Sundry Creditor'!D564="","",'Sundry Creditor'!D564)</f>
        <v/>
      </c>
      <c r="E558" s="62" t="str">
        <f>IF('Sundry Creditor'!F564="","",'Sundry Creditor'!F564)</f>
        <v/>
      </c>
      <c r="F558" s="130" t="str">
        <f>IF('Sundry Creditor'!I564="","",IF('Sundry Creditor'!J564="D",'Sundry Creditor'!I564,""))</f>
        <v/>
      </c>
      <c r="G558" s="130" t="str">
        <f>IF('Sundry Creditor'!I564="","",IF('Sundry Creditor'!J564="C",'Sundry Creditor'!I564,""))</f>
        <v/>
      </c>
      <c r="H558" s="62" t="str">
        <f t="shared" si="21"/>
        <v/>
      </c>
      <c r="I558" s="62" t="str">
        <f t="shared" si="22"/>
        <v/>
      </c>
      <c r="J558" s="62"/>
      <c r="K558" s="48" t="str">
        <f>IF('Sundry Creditor'!K564="", "",CONCATENATE('Sundry Creditor'!K564," ",'Sundry Creditor'!O564))</f>
        <v/>
      </c>
    </row>
    <row r="559" spans="1:11" x14ac:dyDescent="0.2">
      <c r="A559" s="63" t="str">
        <f>IF('Sundry Creditor'!G565="","",'Sundry Creditor'!G565)</f>
        <v/>
      </c>
      <c r="B559" s="63" t="str">
        <f>IF('Sundry Creditor'!C565="","",IF('Sundry Creditor'!G565&lt;70000,'Sundry Creditor'!C565,""))</f>
        <v/>
      </c>
      <c r="C559" s="62" t="str">
        <f>IF('Sundry Creditor'!C565="","",IF('Sundry Creditor'!G565&gt;69999,'Sundry Creditor'!C565,""))</f>
        <v/>
      </c>
      <c r="D559" s="62" t="str">
        <f>IF('Sundry Creditor'!D565="","",'Sundry Creditor'!D565)</f>
        <v/>
      </c>
      <c r="E559" s="62" t="str">
        <f>IF('Sundry Creditor'!F565="","",'Sundry Creditor'!F565)</f>
        <v/>
      </c>
      <c r="F559" s="130" t="str">
        <f>IF('Sundry Creditor'!I565="","",IF('Sundry Creditor'!J565="D",'Sundry Creditor'!I565,""))</f>
        <v/>
      </c>
      <c r="G559" s="130" t="str">
        <f>IF('Sundry Creditor'!I565="","",IF('Sundry Creditor'!J565="C",'Sundry Creditor'!I565,""))</f>
        <v/>
      </c>
      <c r="H559" s="62" t="str">
        <f t="shared" si="21"/>
        <v/>
      </c>
      <c r="I559" s="62" t="str">
        <f t="shared" si="22"/>
        <v/>
      </c>
      <c r="J559" s="62"/>
      <c r="K559" s="48" t="str">
        <f>IF('Sundry Creditor'!K565="", "",CONCATENATE('Sundry Creditor'!K565," ",'Sundry Creditor'!O565))</f>
        <v/>
      </c>
    </row>
    <row r="560" spans="1:11" x14ac:dyDescent="0.2">
      <c r="A560" s="63" t="str">
        <f>IF('Sundry Creditor'!G566="","",'Sundry Creditor'!G566)</f>
        <v/>
      </c>
      <c r="B560" s="63" t="str">
        <f>IF('Sundry Creditor'!C566="","",IF('Sundry Creditor'!G566&lt;70000,'Sundry Creditor'!C566,""))</f>
        <v/>
      </c>
      <c r="C560" s="62" t="str">
        <f>IF('Sundry Creditor'!C566="","",IF('Sundry Creditor'!G566&gt;69999,'Sundry Creditor'!C566,""))</f>
        <v/>
      </c>
      <c r="D560" s="62" t="str">
        <f>IF('Sundry Creditor'!D566="","",'Sundry Creditor'!D566)</f>
        <v/>
      </c>
      <c r="E560" s="62" t="str">
        <f>IF('Sundry Creditor'!F566="","",'Sundry Creditor'!F566)</f>
        <v/>
      </c>
      <c r="F560" s="130" t="str">
        <f>IF('Sundry Creditor'!I566="","",IF('Sundry Creditor'!J566="D",'Sundry Creditor'!I566,""))</f>
        <v/>
      </c>
      <c r="G560" s="130" t="str">
        <f>IF('Sundry Creditor'!I566="","",IF('Sundry Creditor'!J566="C",'Sundry Creditor'!I566,""))</f>
        <v/>
      </c>
      <c r="H560" s="62" t="str">
        <f t="shared" si="21"/>
        <v/>
      </c>
      <c r="I560" s="62" t="str">
        <f t="shared" si="22"/>
        <v/>
      </c>
      <c r="J560" s="62"/>
      <c r="K560" s="48" t="str">
        <f>IF('Sundry Creditor'!K566="", "",CONCATENATE('Sundry Creditor'!K566," ",'Sundry Creditor'!O566))</f>
        <v/>
      </c>
    </row>
    <row r="561" spans="1:11" x14ac:dyDescent="0.2">
      <c r="A561" s="63" t="str">
        <f>IF('Sundry Creditor'!G567="","",'Sundry Creditor'!G567)</f>
        <v/>
      </c>
      <c r="B561" s="63" t="str">
        <f>IF('Sundry Creditor'!C567="","",IF('Sundry Creditor'!G567&lt;70000,'Sundry Creditor'!C567,""))</f>
        <v/>
      </c>
      <c r="C561" s="62" t="str">
        <f>IF('Sundry Creditor'!C567="","",IF('Sundry Creditor'!G567&gt;69999,'Sundry Creditor'!C567,""))</f>
        <v/>
      </c>
      <c r="D561" s="62" t="str">
        <f>IF('Sundry Creditor'!D567="","",'Sundry Creditor'!D567)</f>
        <v/>
      </c>
      <c r="E561" s="62" t="str">
        <f>IF('Sundry Creditor'!F567="","",'Sundry Creditor'!F567)</f>
        <v/>
      </c>
      <c r="F561" s="130" t="str">
        <f>IF('Sundry Creditor'!I567="","",IF('Sundry Creditor'!J567="D",'Sundry Creditor'!I567,""))</f>
        <v/>
      </c>
      <c r="G561" s="130" t="str">
        <f>IF('Sundry Creditor'!I567="","",IF('Sundry Creditor'!J567="C",'Sundry Creditor'!I567,""))</f>
        <v/>
      </c>
      <c r="H561" s="62" t="str">
        <f t="shared" si="21"/>
        <v/>
      </c>
      <c r="I561" s="62" t="str">
        <f t="shared" si="22"/>
        <v/>
      </c>
      <c r="J561" s="62"/>
      <c r="K561" s="48" t="str">
        <f>IF('Sundry Creditor'!K567="", "",CONCATENATE('Sundry Creditor'!K567," ",'Sundry Creditor'!O567))</f>
        <v/>
      </c>
    </row>
    <row r="562" spans="1:11" x14ac:dyDescent="0.2">
      <c r="A562" s="63" t="str">
        <f>IF('Sundry Creditor'!G568="","",'Sundry Creditor'!G568)</f>
        <v/>
      </c>
      <c r="B562" s="63" t="str">
        <f>IF('Sundry Creditor'!C568="","",IF('Sundry Creditor'!G568&lt;70000,'Sundry Creditor'!C568,""))</f>
        <v/>
      </c>
      <c r="C562" s="62" t="str">
        <f>IF('Sundry Creditor'!C568="","",IF('Sundry Creditor'!G568&gt;69999,'Sundry Creditor'!C568,""))</f>
        <v/>
      </c>
      <c r="D562" s="62" t="str">
        <f>IF('Sundry Creditor'!D568="","",'Sundry Creditor'!D568)</f>
        <v/>
      </c>
      <c r="E562" s="62" t="str">
        <f>IF('Sundry Creditor'!F568="","",'Sundry Creditor'!F568)</f>
        <v/>
      </c>
      <c r="F562" s="130" t="str">
        <f>IF('Sundry Creditor'!I568="","",IF('Sundry Creditor'!J568="D",'Sundry Creditor'!I568,""))</f>
        <v/>
      </c>
      <c r="G562" s="130" t="str">
        <f>IF('Sundry Creditor'!I568="","",IF('Sundry Creditor'!J568="C",'Sundry Creditor'!I568,""))</f>
        <v/>
      </c>
      <c r="H562" s="62" t="str">
        <f t="shared" si="21"/>
        <v/>
      </c>
      <c r="I562" s="62" t="str">
        <f t="shared" si="22"/>
        <v/>
      </c>
      <c r="J562" s="62"/>
      <c r="K562" s="48" t="str">
        <f>IF('Sundry Creditor'!K568="", "",CONCATENATE('Sundry Creditor'!K568," ",'Sundry Creditor'!O568))</f>
        <v/>
      </c>
    </row>
    <row r="563" spans="1:11" x14ac:dyDescent="0.2">
      <c r="A563" s="63" t="str">
        <f>IF('Sundry Creditor'!G569="","",'Sundry Creditor'!G569)</f>
        <v/>
      </c>
      <c r="B563" s="63" t="str">
        <f>IF('Sundry Creditor'!C569="","",IF('Sundry Creditor'!G569&lt;70000,'Sundry Creditor'!C569,""))</f>
        <v/>
      </c>
      <c r="C563" s="62" t="str">
        <f>IF('Sundry Creditor'!C569="","",IF('Sundry Creditor'!G569&gt;69999,'Sundry Creditor'!C569,""))</f>
        <v/>
      </c>
      <c r="D563" s="62" t="str">
        <f>IF('Sundry Creditor'!D569="","",'Sundry Creditor'!D569)</f>
        <v/>
      </c>
      <c r="E563" s="62" t="str">
        <f>IF('Sundry Creditor'!F569="","",'Sundry Creditor'!F569)</f>
        <v/>
      </c>
      <c r="F563" s="130" t="str">
        <f>IF('Sundry Creditor'!I569="","",IF('Sundry Creditor'!J569="D",'Sundry Creditor'!I569,""))</f>
        <v/>
      </c>
      <c r="G563" s="130" t="str">
        <f>IF('Sundry Creditor'!I569="","",IF('Sundry Creditor'!J569="C",'Sundry Creditor'!I569,""))</f>
        <v/>
      </c>
      <c r="H563" s="62" t="str">
        <f t="shared" si="21"/>
        <v/>
      </c>
      <c r="I563" s="62" t="str">
        <f t="shared" si="22"/>
        <v/>
      </c>
      <c r="J563" s="62"/>
      <c r="K563" s="48" t="str">
        <f>IF('Sundry Creditor'!K569="", "",CONCATENATE('Sundry Creditor'!K569," ",'Sundry Creditor'!O569))</f>
        <v/>
      </c>
    </row>
    <row r="564" spans="1:11" x14ac:dyDescent="0.2">
      <c r="A564" s="63" t="str">
        <f>IF('Sundry Creditor'!G570="","",'Sundry Creditor'!G570)</f>
        <v/>
      </c>
      <c r="B564" s="63" t="str">
        <f>IF('Sundry Creditor'!C570="","",IF('Sundry Creditor'!G570&lt;70000,'Sundry Creditor'!C570,""))</f>
        <v/>
      </c>
      <c r="C564" s="62" t="str">
        <f>IF('Sundry Creditor'!C570="","",IF('Sundry Creditor'!G570&gt;69999,'Sundry Creditor'!C570,""))</f>
        <v/>
      </c>
      <c r="D564" s="62" t="str">
        <f>IF('Sundry Creditor'!D570="","",'Sundry Creditor'!D570)</f>
        <v/>
      </c>
      <c r="E564" s="62" t="str">
        <f>IF('Sundry Creditor'!F570="","",'Sundry Creditor'!F570)</f>
        <v/>
      </c>
      <c r="F564" s="130" t="str">
        <f>IF('Sundry Creditor'!I570="","",IF('Sundry Creditor'!J570="D",'Sundry Creditor'!I570,""))</f>
        <v/>
      </c>
      <c r="G564" s="130" t="str">
        <f>IF('Sundry Creditor'!I570="","",IF('Sundry Creditor'!J570="C",'Sundry Creditor'!I570,""))</f>
        <v/>
      </c>
      <c r="H564" s="62" t="str">
        <f t="shared" si="21"/>
        <v/>
      </c>
      <c r="I564" s="62" t="str">
        <f t="shared" si="22"/>
        <v/>
      </c>
      <c r="J564" s="62"/>
      <c r="K564" s="48" t="str">
        <f>IF('Sundry Creditor'!K570="", "",CONCATENATE('Sundry Creditor'!K570," ",'Sundry Creditor'!O570))</f>
        <v/>
      </c>
    </row>
    <row r="565" spans="1:11" x14ac:dyDescent="0.2">
      <c r="A565" s="63" t="str">
        <f>IF('Sundry Creditor'!G571="","",'Sundry Creditor'!G571)</f>
        <v/>
      </c>
      <c r="B565" s="63" t="str">
        <f>IF('Sundry Creditor'!C571="","",IF('Sundry Creditor'!G571&lt;70000,'Sundry Creditor'!C571,""))</f>
        <v/>
      </c>
      <c r="C565" s="62" t="str">
        <f>IF('Sundry Creditor'!C571="","",IF('Sundry Creditor'!G571&gt;69999,'Sundry Creditor'!C571,""))</f>
        <v/>
      </c>
      <c r="D565" s="62" t="str">
        <f>IF('Sundry Creditor'!D571="","",'Sundry Creditor'!D571)</f>
        <v/>
      </c>
      <c r="E565" s="62" t="str">
        <f>IF('Sundry Creditor'!F571="","",'Sundry Creditor'!F571)</f>
        <v/>
      </c>
      <c r="F565" s="130" t="str">
        <f>IF('Sundry Creditor'!I571="","",IF('Sundry Creditor'!J571="D",'Sundry Creditor'!I571,""))</f>
        <v/>
      </c>
      <c r="G565" s="130" t="str">
        <f>IF('Sundry Creditor'!I571="","",IF('Sundry Creditor'!J571="C",'Sundry Creditor'!I571,""))</f>
        <v/>
      </c>
      <c r="H565" s="62" t="str">
        <f t="shared" si="21"/>
        <v/>
      </c>
      <c r="I565" s="62" t="str">
        <f t="shared" si="22"/>
        <v/>
      </c>
      <c r="J565" s="62"/>
      <c r="K565" s="48" t="str">
        <f>IF('Sundry Creditor'!K571="", "",CONCATENATE('Sundry Creditor'!K571," ",'Sundry Creditor'!O571))</f>
        <v/>
      </c>
    </row>
    <row r="566" spans="1:11" x14ac:dyDescent="0.2">
      <c r="A566" s="63" t="str">
        <f>IF('Sundry Creditor'!G572="","",'Sundry Creditor'!G572)</f>
        <v/>
      </c>
      <c r="B566" s="63" t="str">
        <f>IF('Sundry Creditor'!C572="","",IF('Sundry Creditor'!G572&lt;70000,'Sundry Creditor'!C572,""))</f>
        <v/>
      </c>
      <c r="C566" s="62" t="str">
        <f>IF('Sundry Creditor'!C572="","",IF('Sundry Creditor'!G572&gt;69999,'Sundry Creditor'!C572,""))</f>
        <v/>
      </c>
      <c r="D566" s="62" t="str">
        <f>IF('Sundry Creditor'!D572="","",'Sundry Creditor'!D572)</f>
        <v/>
      </c>
      <c r="E566" s="62" t="str">
        <f>IF('Sundry Creditor'!F572="","",'Sundry Creditor'!F572)</f>
        <v/>
      </c>
      <c r="F566" s="130" t="str">
        <f>IF('Sundry Creditor'!I572="","",IF('Sundry Creditor'!J572="D",'Sundry Creditor'!I572,""))</f>
        <v/>
      </c>
      <c r="G566" s="130" t="str">
        <f>IF('Sundry Creditor'!I572="","",IF('Sundry Creditor'!J572="C",'Sundry Creditor'!I572,""))</f>
        <v/>
      </c>
      <c r="H566" s="62" t="str">
        <f t="shared" si="21"/>
        <v/>
      </c>
      <c r="I566" s="62" t="str">
        <f t="shared" si="22"/>
        <v/>
      </c>
      <c r="J566" s="62"/>
      <c r="K566" s="48" t="str">
        <f>IF('Sundry Creditor'!K572="", "",CONCATENATE('Sundry Creditor'!K572," ",'Sundry Creditor'!O572))</f>
        <v/>
      </c>
    </row>
    <row r="567" spans="1:11" x14ac:dyDescent="0.2">
      <c r="A567" s="63" t="str">
        <f>IF('Sundry Creditor'!G573="","",'Sundry Creditor'!G573)</f>
        <v/>
      </c>
      <c r="B567" s="63" t="str">
        <f>IF('Sundry Creditor'!C573="","",IF('Sundry Creditor'!G573&lt;70000,'Sundry Creditor'!C573,""))</f>
        <v/>
      </c>
      <c r="C567" s="62" t="str">
        <f>IF('Sundry Creditor'!C573="","",IF('Sundry Creditor'!G573&gt;69999,'Sundry Creditor'!C573,""))</f>
        <v/>
      </c>
      <c r="D567" s="62" t="str">
        <f>IF('Sundry Creditor'!D573="","",'Sundry Creditor'!D573)</f>
        <v/>
      </c>
      <c r="E567" s="62" t="str">
        <f>IF('Sundry Creditor'!F573="","",'Sundry Creditor'!F573)</f>
        <v/>
      </c>
      <c r="F567" s="130" t="str">
        <f>IF('Sundry Creditor'!I573="","",IF('Sundry Creditor'!J573="D",'Sundry Creditor'!I573,""))</f>
        <v/>
      </c>
      <c r="G567" s="130" t="str">
        <f>IF('Sundry Creditor'!I573="","",IF('Sundry Creditor'!J573="C",'Sundry Creditor'!I573,""))</f>
        <v/>
      </c>
      <c r="H567" s="62" t="str">
        <f t="shared" si="21"/>
        <v/>
      </c>
      <c r="I567" s="62" t="str">
        <f t="shared" si="22"/>
        <v/>
      </c>
      <c r="J567" s="62"/>
      <c r="K567" s="48" t="str">
        <f>IF('Sundry Creditor'!K573="", "",CONCATENATE('Sundry Creditor'!K573," ",'Sundry Creditor'!O573))</f>
        <v/>
      </c>
    </row>
    <row r="568" spans="1:11" x14ac:dyDescent="0.2">
      <c r="A568" s="63" t="str">
        <f>IF('Sundry Creditor'!G574="","",'Sundry Creditor'!G574)</f>
        <v/>
      </c>
      <c r="B568" s="63" t="str">
        <f>IF('Sundry Creditor'!C574="","",IF('Sundry Creditor'!G574&lt;70000,'Sundry Creditor'!C574,""))</f>
        <v/>
      </c>
      <c r="C568" s="62" t="str">
        <f>IF('Sundry Creditor'!C574="","",IF('Sundry Creditor'!G574&gt;69999,'Sundry Creditor'!C574,""))</f>
        <v/>
      </c>
      <c r="D568" s="62" t="str">
        <f>IF('Sundry Creditor'!D574="","",'Sundry Creditor'!D574)</f>
        <v/>
      </c>
      <c r="E568" s="62" t="str">
        <f>IF('Sundry Creditor'!F574="","",'Sundry Creditor'!F574)</f>
        <v/>
      </c>
      <c r="F568" s="130" t="str">
        <f>IF('Sundry Creditor'!I574="","",IF('Sundry Creditor'!J574="D",'Sundry Creditor'!I574,""))</f>
        <v/>
      </c>
      <c r="G568" s="130" t="str">
        <f>IF('Sundry Creditor'!I574="","",IF('Sundry Creditor'!J574="C",'Sundry Creditor'!I574,""))</f>
        <v/>
      </c>
      <c r="H568" s="62" t="str">
        <f t="shared" si="21"/>
        <v/>
      </c>
      <c r="I568" s="62" t="str">
        <f t="shared" si="22"/>
        <v/>
      </c>
      <c r="J568" s="62"/>
      <c r="K568" s="48" t="str">
        <f>IF('Sundry Creditor'!K574="", "",CONCATENATE('Sundry Creditor'!K574," ",'Sundry Creditor'!O574))</f>
        <v/>
      </c>
    </row>
    <row r="569" spans="1:11" x14ac:dyDescent="0.2">
      <c r="A569" s="63" t="str">
        <f>IF('Sundry Creditor'!G575="","",'Sundry Creditor'!G575)</f>
        <v/>
      </c>
      <c r="B569" s="63" t="str">
        <f>IF('Sundry Creditor'!C575="","",IF('Sundry Creditor'!G575&lt;70000,'Sundry Creditor'!C575,""))</f>
        <v/>
      </c>
      <c r="C569" s="62" t="str">
        <f>IF('Sundry Creditor'!C575="","",IF('Sundry Creditor'!G575&gt;69999,'Sundry Creditor'!C575,""))</f>
        <v/>
      </c>
      <c r="D569" s="62" t="str">
        <f>IF('Sundry Creditor'!D575="","",'Sundry Creditor'!D575)</f>
        <v/>
      </c>
      <c r="E569" s="62" t="str">
        <f>IF('Sundry Creditor'!F575="","",'Sundry Creditor'!F575)</f>
        <v/>
      </c>
      <c r="F569" s="130" t="str">
        <f>IF('Sundry Creditor'!I575="","",IF('Sundry Creditor'!J575="D",'Sundry Creditor'!I575,""))</f>
        <v/>
      </c>
      <c r="G569" s="130" t="str">
        <f>IF('Sundry Creditor'!I575="","",IF('Sundry Creditor'!J575="C",'Sundry Creditor'!I575,""))</f>
        <v/>
      </c>
      <c r="H569" s="62" t="str">
        <f t="shared" si="21"/>
        <v/>
      </c>
      <c r="I569" s="62" t="str">
        <f t="shared" si="22"/>
        <v/>
      </c>
      <c r="J569" s="62"/>
      <c r="K569" s="48" t="str">
        <f>IF('Sundry Creditor'!K575="", "",CONCATENATE('Sundry Creditor'!K575," ",'Sundry Creditor'!O575))</f>
        <v/>
      </c>
    </row>
    <row r="570" spans="1:11" x14ac:dyDescent="0.2">
      <c r="A570" s="63" t="str">
        <f>IF('Sundry Creditor'!G576="","",'Sundry Creditor'!G576)</f>
        <v/>
      </c>
      <c r="B570" s="63" t="str">
        <f>IF('Sundry Creditor'!C576="","",IF('Sundry Creditor'!G576&lt;70000,'Sundry Creditor'!C576,""))</f>
        <v/>
      </c>
      <c r="C570" s="62" t="str">
        <f>IF('Sundry Creditor'!C576="","",IF('Sundry Creditor'!G576&gt;69999,'Sundry Creditor'!C576,""))</f>
        <v/>
      </c>
      <c r="D570" s="62" t="str">
        <f>IF('Sundry Creditor'!D576="","",'Sundry Creditor'!D576)</f>
        <v/>
      </c>
      <c r="E570" s="62" t="str">
        <f>IF('Sundry Creditor'!F576="","",'Sundry Creditor'!F576)</f>
        <v/>
      </c>
      <c r="F570" s="130" t="str">
        <f>IF('Sundry Creditor'!I576="","",IF('Sundry Creditor'!J576="D",'Sundry Creditor'!I576,""))</f>
        <v/>
      </c>
      <c r="G570" s="130" t="str">
        <f>IF('Sundry Creditor'!I576="","",IF('Sundry Creditor'!J576="C",'Sundry Creditor'!I576,""))</f>
        <v/>
      </c>
      <c r="H570" s="62" t="str">
        <f t="shared" si="21"/>
        <v/>
      </c>
      <c r="I570" s="62" t="str">
        <f t="shared" si="22"/>
        <v/>
      </c>
      <c r="J570" s="62"/>
      <c r="K570" s="48" t="str">
        <f>IF('Sundry Creditor'!K576="", "",CONCATENATE('Sundry Creditor'!K576," ",'Sundry Creditor'!O576))</f>
        <v/>
      </c>
    </row>
    <row r="571" spans="1:11" x14ac:dyDescent="0.2">
      <c r="A571" s="63" t="str">
        <f>IF('Sundry Creditor'!G577="","",'Sundry Creditor'!G577)</f>
        <v/>
      </c>
      <c r="B571" s="63" t="str">
        <f>IF('Sundry Creditor'!C577="","",IF('Sundry Creditor'!G577&lt;70000,'Sundry Creditor'!C577,""))</f>
        <v/>
      </c>
      <c r="C571" s="62" t="str">
        <f>IF('Sundry Creditor'!C577="","",IF('Sundry Creditor'!G577&gt;69999,'Sundry Creditor'!C577,""))</f>
        <v/>
      </c>
      <c r="D571" s="62" t="str">
        <f>IF('Sundry Creditor'!D577="","",'Sundry Creditor'!D577)</f>
        <v/>
      </c>
      <c r="E571" s="62" t="str">
        <f>IF('Sundry Creditor'!F577="","",'Sundry Creditor'!F577)</f>
        <v/>
      </c>
      <c r="F571" s="130" t="str">
        <f>IF('Sundry Creditor'!I577="","",IF('Sundry Creditor'!J577="D",'Sundry Creditor'!I577,""))</f>
        <v/>
      </c>
      <c r="G571" s="130" t="str">
        <f>IF('Sundry Creditor'!I577="","",IF('Sundry Creditor'!J577="C",'Sundry Creditor'!I577,""))</f>
        <v/>
      </c>
      <c r="H571" s="62" t="str">
        <f t="shared" si="21"/>
        <v/>
      </c>
      <c r="I571" s="62" t="str">
        <f t="shared" si="22"/>
        <v/>
      </c>
      <c r="J571" s="62"/>
      <c r="K571" s="48" t="str">
        <f>IF('Sundry Creditor'!K577="", "",CONCATENATE('Sundry Creditor'!K577," ",'Sundry Creditor'!O577))</f>
        <v/>
      </c>
    </row>
    <row r="572" spans="1:11" x14ac:dyDescent="0.2">
      <c r="A572" s="63" t="str">
        <f>IF('Sundry Creditor'!G578="","",'Sundry Creditor'!G578)</f>
        <v/>
      </c>
      <c r="B572" s="63" t="str">
        <f>IF('Sundry Creditor'!C578="","",IF('Sundry Creditor'!G578&lt;70000,'Sundry Creditor'!C578,""))</f>
        <v/>
      </c>
      <c r="C572" s="62" t="str">
        <f>IF('Sundry Creditor'!C578="","",IF('Sundry Creditor'!G578&gt;69999,'Sundry Creditor'!C578,""))</f>
        <v/>
      </c>
      <c r="D572" s="62" t="str">
        <f>IF('Sundry Creditor'!D578="","",'Sundry Creditor'!D578)</f>
        <v/>
      </c>
      <c r="E572" s="62" t="str">
        <f>IF('Sundry Creditor'!F578="","",'Sundry Creditor'!F578)</f>
        <v/>
      </c>
      <c r="F572" s="130" t="str">
        <f>IF('Sundry Creditor'!I578="","",IF('Sundry Creditor'!J578="D",'Sundry Creditor'!I578,""))</f>
        <v/>
      </c>
      <c r="G572" s="130" t="str">
        <f>IF('Sundry Creditor'!I578="","",IF('Sundry Creditor'!J578="C",'Sundry Creditor'!I578,""))</f>
        <v/>
      </c>
      <c r="H572" s="62" t="str">
        <f t="shared" si="21"/>
        <v/>
      </c>
      <c r="I572" s="62" t="str">
        <f t="shared" si="22"/>
        <v/>
      </c>
      <c r="J572" s="62"/>
      <c r="K572" s="48" t="str">
        <f>IF('Sundry Creditor'!K578="", "",CONCATENATE('Sundry Creditor'!K578," ",'Sundry Creditor'!O578))</f>
        <v/>
      </c>
    </row>
    <row r="573" spans="1:11" x14ac:dyDescent="0.2">
      <c r="A573" s="63" t="str">
        <f>IF('Sundry Creditor'!G579="","",'Sundry Creditor'!G579)</f>
        <v/>
      </c>
      <c r="B573" s="63" t="str">
        <f>IF('Sundry Creditor'!C579="","",IF('Sundry Creditor'!G579&lt;70000,'Sundry Creditor'!C579,""))</f>
        <v/>
      </c>
      <c r="C573" s="62" t="str">
        <f>IF('Sundry Creditor'!C579="","",IF('Sundry Creditor'!G579&gt;69999,'Sundry Creditor'!C579,""))</f>
        <v/>
      </c>
      <c r="D573" s="62" t="str">
        <f>IF('Sundry Creditor'!D579="","",'Sundry Creditor'!D579)</f>
        <v/>
      </c>
      <c r="E573" s="62" t="str">
        <f>IF('Sundry Creditor'!F579="","",'Sundry Creditor'!F579)</f>
        <v/>
      </c>
      <c r="F573" s="130" t="str">
        <f>IF('Sundry Creditor'!I579="","",IF('Sundry Creditor'!J579="D",'Sundry Creditor'!I579,""))</f>
        <v/>
      </c>
      <c r="G573" s="130" t="str">
        <f>IF('Sundry Creditor'!I579="","",IF('Sundry Creditor'!J579="C",'Sundry Creditor'!I579,""))</f>
        <v/>
      </c>
      <c r="H573" s="62" t="str">
        <f t="shared" si="21"/>
        <v/>
      </c>
      <c r="I573" s="62" t="str">
        <f t="shared" si="22"/>
        <v/>
      </c>
      <c r="J573" s="62"/>
      <c r="K573" s="48" t="str">
        <f>IF('Sundry Creditor'!K579="", "",CONCATENATE('Sundry Creditor'!K579," ",'Sundry Creditor'!O579))</f>
        <v/>
      </c>
    </row>
    <row r="574" spans="1:11" x14ac:dyDescent="0.2">
      <c r="A574" s="63" t="str">
        <f>IF('Sundry Creditor'!G580="","",'Sundry Creditor'!G580)</f>
        <v/>
      </c>
      <c r="B574" s="63" t="str">
        <f>IF('Sundry Creditor'!C580="","",IF('Sundry Creditor'!G580&lt;70000,'Sundry Creditor'!C580,""))</f>
        <v/>
      </c>
      <c r="C574" s="62" t="str">
        <f>IF('Sundry Creditor'!C580="","",IF('Sundry Creditor'!G580&gt;69999,'Sundry Creditor'!C580,""))</f>
        <v/>
      </c>
      <c r="D574" s="62" t="str">
        <f>IF('Sundry Creditor'!D580="","",'Sundry Creditor'!D580)</f>
        <v/>
      </c>
      <c r="E574" s="62" t="str">
        <f>IF('Sundry Creditor'!F580="","",'Sundry Creditor'!F580)</f>
        <v/>
      </c>
      <c r="F574" s="130" t="str">
        <f>IF('Sundry Creditor'!I580="","",IF('Sundry Creditor'!J580="D",'Sundry Creditor'!I580,""))</f>
        <v/>
      </c>
      <c r="G574" s="130" t="str">
        <f>IF('Sundry Creditor'!I580="","",IF('Sundry Creditor'!J580="C",'Sundry Creditor'!I580,""))</f>
        <v/>
      </c>
      <c r="H574" s="62" t="str">
        <f t="shared" si="21"/>
        <v/>
      </c>
      <c r="I574" s="62" t="str">
        <f t="shared" si="22"/>
        <v/>
      </c>
      <c r="J574" s="62"/>
      <c r="K574" s="48" t="str">
        <f>IF('Sundry Creditor'!K580="", "",CONCATENATE('Sundry Creditor'!K580," ",'Sundry Creditor'!O580))</f>
        <v/>
      </c>
    </row>
    <row r="575" spans="1:11" x14ac:dyDescent="0.2">
      <c r="A575" s="63" t="str">
        <f>IF('Sundry Creditor'!G581="","",'Sundry Creditor'!G581)</f>
        <v/>
      </c>
      <c r="B575" s="63" t="str">
        <f>IF('Sundry Creditor'!C581="","",IF('Sundry Creditor'!G581&lt;70000,'Sundry Creditor'!C581,""))</f>
        <v/>
      </c>
      <c r="C575" s="62" t="str">
        <f>IF('Sundry Creditor'!C581="","",IF('Sundry Creditor'!G581&gt;69999,'Sundry Creditor'!C581,""))</f>
        <v/>
      </c>
      <c r="D575" s="62" t="str">
        <f>IF('Sundry Creditor'!D581="","",'Sundry Creditor'!D581)</f>
        <v/>
      </c>
      <c r="E575" s="62" t="str">
        <f>IF('Sundry Creditor'!F581="","",'Sundry Creditor'!F581)</f>
        <v/>
      </c>
      <c r="F575" s="130" t="str">
        <f>IF('Sundry Creditor'!I581="","",IF('Sundry Creditor'!J581="D",'Sundry Creditor'!I581,""))</f>
        <v/>
      </c>
      <c r="G575" s="130" t="str">
        <f>IF('Sundry Creditor'!I581="","",IF('Sundry Creditor'!J581="C",'Sundry Creditor'!I581,""))</f>
        <v/>
      </c>
      <c r="H575" s="62" t="str">
        <f t="shared" si="21"/>
        <v/>
      </c>
      <c r="I575" s="62" t="str">
        <f t="shared" si="22"/>
        <v/>
      </c>
      <c r="J575" s="62"/>
      <c r="K575" s="48" t="str">
        <f>IF('Sundry Creditor'!K581="", "",CONCATENATE('Sundry Creditor'!K581," ",'Sundry Creditor'!O581))</f>
        <v/>
      </c>
    </row>
    <row r="576" spans="1:11" x14ac:dyDescent="0.2">
      <c r="A576" s="63" t="str">
        <f>IF('Sundry Creditor'!G582="","",'Sundry Creditor'!G582)</f>
        <v/>
      </c>
      <c r="B576" s="63" t="str">
        <f>IF('Sundry Creditor'!C582="","",IF('Sundry Creditor'!G582&lt;70000,'Sundry Creditor'!C582,""))</f>
        <v/>
      </c>
      <c r="C576" s="62" t="str">
        <f>IF('Sundry Creditor'!C582="","",IF('Sundry Creditor'!G582&gt;69999,'Sundry Creditor'!C582,""))</f>
        <v/>
      </c>
      <c r="D576" s="62" t="str">
        <f>IF('Sundry Creditor'!D582="","",'Sundry Creditor'!D582)</f>
        <v/>
      </c>
      <c r="E576" s="62" t="str">
        <f>IF('Sundry Creditor'!F582="","",'Sundry Creditor'!F582)</f>
        <v/>
      </c>
      <c r="F576" s="130" t="str">
        <f>IF('Sundry Creditor'!I582="","",IF('Sundry Creditor'!J582="D",'Sundry Creditor'!I582,""))</f>
        <v/>
      </c>
      <c r="G576" s="130" t="str">
        <f>IF('Sundry Creditor'!I582="","",IF('Sundry Creditor'!J582="C",'Sundry Creditor'!I582,""))</f>
        <v/>
      </c>
      <c r="H576" s="62" t="str">
        <f t="shared" si="21"/>
        <v/>
      </c>
      <c r="I576" s="62" t="str">
        <f t="shared" si="22"/>
        <v/>
      </c>
      <c r="J576" s="62"/>
      <c r="K576" s="48" t="str">
        <f>IF('Sundry Creditor'!K582="", "",CONCATENATE('Sundry Creditor'!K582," ",'Sundry Creditor'!O582))</f>
        <v/>
      </c>
    </row>
    <row r="577" spans="1:11" x14ac:dyDescent="0.2">
      <c r="A577" s="63" t="str">
        <f>IF('Sundry Creditor'!G583="","",'Sundry Creditor'!G583)</f>
        <v/>
      </c>
      <c r="B577" s="63" t="str">
        <f>IF('Sundry Creditor'!C583="","",IF('Sundry Creditor'!G583&lt;70000,'Sundry Creditor'!C583,""))</f>
        <v/>
      </c>
      <c r="C577" s="62" t="str">
        <f>IF('Sundry Creditor'!C583="","",IF('Sundry Creditor'!G583&gt;69999,'Sundry Creditor'!C583,""))</f>
        <v/>
      </c>
      <c r="D577" s="62" t="str">
        <f>IF('Sundry Creditor'!D583="","",'Sundry Creditor'!D583)</f>
        <v/>
      </c>
      <c r="E577" s="62" t="str">
        <f>IF('Sundry Creditor'!F583="","",'Sundry Creditor'!F583)</f>
        <v/>
      </c>
      <c r="F577" s="130" t="str">
        <f>IF('Sundry Creditor'!I583="","",IF('Sundry Creditor'!J583="D",'Sundry Creditor'!I583,""))</f>
        <v/>
      </c>
      <c r="G577" s="130" t="str">
        <f>IF('Sundry Creditor'!I583="","",IF('Sundry Creditor'!J583="C",'Sundry Creditor'!I583,""))</f>
        <v/>
      </c>
      <c r="H577" s="62" t="str">
        <f t="shared" si="21"/>
        <v/>
      </c>
      <c r="I577" s="62" t="str">
        <f t="shared" si="22"/>
        <v/>
      </c>
      <c r="J577" s="62"/>
      <c r="K577" s="48" t="str">
        <f>IF('Sundry Creditor'!K583="", "",CONCATENATE('Sundry Creditor'!K583," ",'Sundry Creditor'!O583))</f>
        <v/>
      </c>
    </row>
    <row r="578" spans="1:11" x14ac:dyDescent="0.2">
      <c r="A578" s="63" t="str">
        <f>IF('Sundry Creditor'!G584="","",'Sundry Creditor'!G584)</f>
        <v/>
      </c>
      <c r="B578" s="63" t="str">
        <f>IF('Sundry Creditor'!C584="","",IF('Sundry Creditor'!G584&lt;70000,'Sundry Creditor'!C584,""))</f>
        <v/>
      </c>
      <c r="C578" s="62" t="str">
        <f>IF('Sundry Creditor'!C584="","",IF('Sundry Creditor'!G584&gt;69999,'Sundry Creditor'!C584,""))</f>
        <v/>
      </c>
      <c r="D578" s="62" t="str">
        <f>IF('Sundry Creditor'!D584="","",'Sundry Creditor'!D584)</f>
        <v/>
      </c>
      <c r="E578" s="62" t="str">
        <f>IF('Sundry Creditor'!F584="","",'Sundry Creditor'!F584)</f>
        <v/>
      </c>
      <c r="F578" s="130" t="str">
        <f>IF('Sundry Creditor'!I584="","",IF('Sundry Creditor'!J584="D",'Sundry Creditor'!I584,""))</f>
        <v/>
      </c>
      <c r="G578" s="130" t="str">
        <f>IF('Sundry Creditor'!I584="","",IF('Sundry Creditor'!J584="C",'Sundry Creditor'!I584,""))</f>
        <v/>
      </c>
      <c r="H578" s="62" t="str">
        <f t="shared" si="21"/>
        <v/>
      </c>
      <c r="I578" s="62" t="str">
        <f t="shared" si="22"/>
        <v/>
      </c>
      <c r="J578" s="62"/>
      <c r="K578" s="48" t="str">
        <f>IF('Sundry Creditor'!K584="", "",CONCATENATE('Sundry Creditor'!K584," ",'Sundry Creditor'!O584))</f>
        <v/>
      </c>
    </row>
    <row r="579" spans="1:11" x14ac:dyDescent="0.2">
      <c r="A579" s="63" t="str">
        <f>IF('Sundry Creditor'!G585="","",'Sundry Creditor'!G585)</f>
        <v/>
      </c>
      <c r="B579" s="63" t="str">
        <f>IF('Sundry Creditor'!C585="","",IF('Sundry Creditor'!G585&lt;70000,'Sundry Creditor'!C585,""))</f>
        <v/>
      </c>
      <c r="C579" s="62" t="str">
        <f>IF('Sundry Creditor'!C585="","",IF('Sundry Creditor'!G585&gt;69999,'Sundry Creditor'!C585,""))</f>
        <v/>
      </c>
      <c r="D579" s="62" t="str">
        <f>IF('Sundry Creditor'!D585="","",'Sundry Creditor'!D585)</f>
        <v/>
      </c>
      <c r="E579" s="62" t="str">
        <f>IF('Sundry Creditor'!F585="","",'Sundry Creditor'!F585)</f>
        <v/>
      </c>
      <c r="F579" s="130" t="str">
        <f>IF('Sundry Creditor'!I585="","",IF('Sundry Creditor'!J585="D",'Sundry Creditor'!I585,""))</f>
        <v/>
      </c>
      <c r="G579" s="130" t="str">
        <f>IF('Sundry Creditor'!I585="","",IF('Sundry Creditor'!J585="C",'Sundry Creditor'!I585,""))</f>
        <v/>
      </c>
      <c r="H579" s="62" t="str">
        <f t="shared" si="21"/>
        <v/>
      </c>
      <c r="I579" s="62" t="str">
        <f t="shared" si="22"/>
        <v/>
      </c>
      <c r="J579" s="62"/>
      <c r="K579" s="48" t="str">
        <f>IF('Sundry Creditor'!K585="", "",CONCATENATE('Sundry Creditor'!K585," ",'Sundry Creditor'!O585))</f>
        <v/>
      </c>
    </row>
    <row r="580" spans="1:11" x14ac:dyDescent="0.2">
      <c r="A580" s="63" t="str">
        <f>IF('Sundry Creditor'!G586="","",'Sundry Creditor'!G586)</f>
        <v/>
      </c>
      <c r="B580" s="63" t="str">
        <f>IF('Sundry Creditor'!C586="","",IF('Sundry Creditor'!G586&lt;70000,'Sundry Creditor'!C586,""))</f>
        <v/>
      </c>
      <c r="C580" s="62" t="str">
        <f>IF('Sundry Creditor'!C586="","",IF('Sundry Creditor'!G586&gt;69999,'Sundry Creditor'!C586,""))</f>
        <v/>
      </c>
      <c r="D580" s="62" t="str">
        <f>IF('Sundry Creditor'!D586="","",'Sundry Creditor'!D586)</f>
        <v/>
      </c>
      <c r="E580" s="62" t="str">
        <f>IF('Sundry Creditor'!F586="","",'Sundry Creditor'!F586)</f>
        <v/>
      </c>
      <c r="F580" s="130" t="str">
        <f>IF('Sundry Creditor'!I586="","",IF('Sundry Creditor'!J586="D",'Sundry Creditor'!I586,""))</f>
        <v/>
      </c>
      <c r="G580" s="130" t="str">
        <f>IF('Sundry Creditor'!I586="","",IF('Sundry Creditor'!J586="C",'Sundry Creditor'!I586,""))</f>
        <v/>
      </c>
      <c r="H580" s="62" t="str">
        <f t="shared" si="21"/>
        <v/>
      </c>
      <c r="I580" s="62" t="str">
        <f t="shared" si="22"/>
        <v/>
      </c>
      <c r="J580" s="62"/>
      <c r="K580" s="48" t="str">
        <f>IF('Sundry Creditor'!K586="", "",CONCATENATE('Sundry Creditor'!K586," ",'Sundry Creditor'!O586))</f>
        <v/>
      </c>
    </row>
    <row r="581" spans="1:11" x14ac:dyDescent="0.2">
      <c r="A581" s="63" t="str">
        <f>IF('Sundry Creditor'!G587="","",'Sundry Creditor'!G587)</f>
        <v/>
      </c>
      <c r="B581" s="63" t="str">
        <f>IF('Sundry Creditor'!C587="","",IF('Sundry Creditor'!G587&lt;70000,'Sundry Creditor'!C587,""))</f>
        <v/>
      </c>
      <c r="C581" s="62" t="str">
        <f>IF('Sundry Creditor'!C587="","",IF('Sundry Creditor'!G587&gt;69999,'Sundry Creditor'!C587,""))</f>
        <v/>
      </c>
      <c r="D581" s="62" t="str">
        <f>IF('Sundry Creditor'!D587="","",'Sundry Creditor'!D587)</f>
        <v/>
      </c>
      <c r="E581" s="62" t="str">
        <f>IF('Sundry Creditor'!F587="","",'Sundry Creditor'!F587)</f>
        <v/>
      </c>
      <c r="F581" s="130" t="str">
        <f>IF('Sundry Creditor'!I587="","",IF('Sundry Creditor'!J587="D",'Sundry Creditor'!I587,""))</f>
        <v/>
      </c>
      <c r="G581" s="130" t="str">
        <f>IF('Sundry Creditor'!I587="","",IF('Sundry Creditor'!J587="C",'Sundry Creditor'!I587,""))</f>
        <v/>
      </c>
      <c r="H581" s="62" t="str">
        <f t="shared" si="21"/>
        <v/>
      </c>
      <c r="I581" s="62" t="str">
        <f t="shared" si="22"/>
        <v/>
      </c>
      <c r="J581" s="62"/>
      <c r="K581" s="48" t="str">
        <f>IF('Sundry Creditor'!K587="", "",CONCATENATE('Sundry Creditor'!K587," ",'Sundry Creditor'!O587))</f>
        <v/>
      </c>
    </row>
    <row r="582" spans="1:11" x14ac:dyDescent="0.2">
      <c r="A582" s="63" t="str">
        <f>IF('Sundry Creditor'!G588="","",'Sundry Creditor'!G588)</f>
        <v/>
      </c>
      <c r="B582" s="63" t="str">
        <f>IF('Sundry Creditor'!C588="","",IF('Sundry Creditor'!G588&lt;70000,'Sundry Creditor'!C588,""))</f>
        <v/>
      </c>
      <c r="C582" s="62" t="str">
        <f>IF('Sundry Creditor'!C588="","",IF('Sundry Creditor'!G588&gt;69999,'Sundry Creditor'!C588,""))</f>
        <v/>
      </c>
      <c r="D582" s="62" t="str">
        <f>IF('Sundry Creditor'!D588="","",'Sundry Creditor'!D588)</f>
        <v/>
      </c>
      <c r="E582" s="62" t="str">
        <f>IF('Sundry Creditor'!F588="","",'Sundry Creditor'!F588)</f>
        <v/>
      </c>
      <c r="F582" s="130" t="str">
        <f>IF('Sundry Creditor'!I588="","",IF('Sundry Creditor'!J588="D",'Sundry Creditor'!I588,""))</f>
        <v/>
      </c>
      <c r="G582" s="130" t="str">
        <f>IF('Sundry Creditor'!I588="","",IF('Sundry Creditor'!J588="C",'Sundry Creditor'!I588,""))</f>
        <v/>
      </c>
      <c r="H582" s="62" t="str">
        <f t="shared" si="21"/>
        <v/>
      </c>
      <c r="I582" s="62" t="str">
        <f t="shared" si="22"/>
        <v/>
      </c>
      <c r="J582" s="62"/>
      <c r="K582" s="48" t="str">
        <f>IF('Sundry Creditor'!K588="", "",CONCATENATE('Sundry Creditor'!K588," ",'Sundry Creditor'!O588))</f>
        <v/>
      </c>
    </row>
    <row r="583" spans="1:11" x14ac:dyDescent="0.2">
      <c r="A583" s="63" t="str">
        <f>IF('Sundry Creditor'!G589="","",'Sundry Creditor'!G589)</f>
        <v/>
      </c>
      <c r="B583" s="63" t="str">
        <f>IF('Sundry Creditor'!C589="","",IF('Sundry Creditor'!G589&lt;70000,'Sundry Creditor'!C589,""))</f>
        <v/>
      </c>
      <c r="C583" s="62" t="str">
        <f>IF('Sundry Creditor'!C589="","",IF('Sundry Creditor'!G589&gt;69999,'Sundry Creditor'!C589,""))</f>
        <v/>
      </c>
      <c r="D583" s="62" t="str">
        <f>IF('Sundry Creditor'!D589="","",'Sundry Creditor'!D589)</f>
        <v/>
      </c>
      <c r="E583" s="62" t="str">
        <f>IF('Sundry Creditor'!F589="","",'Sundry Creditor'!F589)</f>
        <v/>
      </c>
      <c r="F583" s="130" t="str">
        <f>IF('Sundry Creditor'!I589="","",IF('Sundry Creditor'!J589="D",'Sundry Creditor'!I589,""))</f>
        <v/>
      </c>
      <c r="G583" s="130" t="str">
        <f>IF('Sundry Creditor'!I589="","",IF('Sundry Creditor'!J589="C",'Sundry Creditor'!I589,""))</f>
        <v/>
      </c>
      <c r="H583" s="62" t="str">
        <f t="shared" si="21"/>
        <v/>
      </c>
      <c r="I583" s="62" t="str">
        <f t="shared" si="22"/>
        <v/>
      </c>
      <c r="J583" s="62"/>
      <c r="K583" s="48" t="str">
        <f>IF('Sundry Creditor'!K589="", "",CONCATENATE('Sundry Creditor'!K589," ",'Sundry Creditor'!O589))</f>
        <v/>
      </c>
    </row>
    <row r="584" spans="1:11" x14ac:dyDescent="0.2">
      <c r="A584" s="63" t="str">
        <f>IF('Sundry Creditor'!G590="","",'Sundry Creditor'!G590)</f>
        <v/>
      </c>
      <c r="B584" s="63" t="str">
        <f>IF('Sundry Creditor'!C590="","",IF('Sundry Creditor'!G590&lt;70000,'Sundry Creditor'!C590,""))</f>
        <v/>
      </c>
      <c r="C584" s="62" t="str">
        <f>IF('Sundry Creditor'!C590="","",IF('Sundry Creditor'!G590&gt;69999,'Sundry Creditor'!C590,""))</f>
        <v/>
      </c>
      <c r="D584" s="62" t="str">
        <f>IF('Sundry Creditor'!D590="","",'Sundry Creditor'!D590)</f>
        <v/>
      </c>
      <c r="E584" s="62" t="str">
        <f>IF('Sundry Creditor'!F590="","",'Sundry Creditor'!F590)</f>
        <v/>
      </c>
      <c r="F584" s="130" t="str">
        <f>IF('Sundry Creditor'!I590="","",IF('Sundry Creditor'!J590="D",'Sundry Creditor'!I590,""))</f>
        <v/>
      </c>
      <c r="G584" s="130" t="str">
        <f>IF('Sundry Creditor'!I590="","",IF('Sundry Creditor'!J590="C",'Sundry Creditor'!I590,""))</f>
        <v/>
      </c>
      <c r="H584" s="62" t="str">
        <f t="shared" si="21"/>
        <v/>
      </c>
      <c r="I584" s="62" t="str">
        <f t="shared" si="22"/>
        <v/>
      </c>
      <c r="J584" s="62"/>
      <c r="K584" s="48" t="str">
        <f>IF('Sundry Creditor'!K590="", "",CONCATENATE('Sundry Creditor'!K590," ",'Sundry Creditor'!O590))</f>
        <v/>
      </c>
    </row>
    <row r="585" spans="1:11" x14ac:dyDescent="0.2">
      <c r="A585" s="63" t="str">
        <f>IF('Sundry Creditor'!G591="","",'Sundry Creditor'!G591)</f>
        <v/>
      </c>
      <c r="B585" s="63" t="str">
        <f>IF('Sundry Creditor'!C591="","",IF('Sundry Creditor'!G591&lt;70000,'Sundry Creditor'!C591,""))</f>
        <v/>
      </c>
      <c r="C585" s="62" t="str">
        <f>IF('Sundry Creditor'!C591="","",IF('Sundry Creditor'!G591&gt;69999,'Sundry Creditor'!C591,""))</f>
        <v/>
      </c>
      <c r="D585" s="62" t="str">
        <f>IF('Sundry Creditor'!D591="","",'Sundry Creditor'!D591)</f>
        <v/>
      </c>
      <c r="E585" s="62" t="str">
        <f>IF('Sundry Creditor'!F591="","",'Sundry Creditor'!F591)</f>
        <v/>
      </c>
      <c r="F585" s="130" t="str">
        <f>IF('Sundry Creditor'!I591="","",IF('Sundry Creditor'!J591="D",'Sundry Creditor'!I591,""))</f>
        <v/>
      </c>
      <c r="G585" s="130" t="str">
        <f>IF('Sundry Creditor'!I591="","",IF('Sundry Creditor'!J591="C",'Sundry Creditor'!I591,""))</f>
        <v/>
      </c>
      <c r="H585" s="62" t="str">
        <f t="shared" si="21"/>
        <v/>
      </c>
      <c r="I585" s="62" t="str">
        <f t="shared" si="22"/>
        <v/>
      </c>
      <c r="J585" s="62"/>
      <c r="K585" s="48" t="str">
        <f>IF('Sundry Creditor'!K591="", "",CONCATENATE('Sundry Creditor'!K591," ",'Sundry Creditor'!O591))</f>
        <v/>
      </c>
    </row>
    <row r="586" spans="1:11" x14ac:dyDescent="0.2">
      <c r="A586" s="63" t="str">
        <f>IF('Sundry Creditor'!G592="","",'Sundry Creditor'!G592)</f>
        <v/>
      </c>
      <c r="B586" s="63" t="str">
        <f>IF('Sundry Creditor'!C592="","",IF('Sundry Creditor'!G592&lt;70000,'Sundry Creditor'!C592,""))</f>
        <v/>
      </c>
      <c r="C586" s="62" t="str">
        <f>IF('Sundry Creditor'!C592="","",IF('Sundry Creditor'!G592&gt;69999,'Sundry Creditor'!C592,""))</f>
        <v/>
      </c>
      <c r="D586" s="62" t="str">
        <f>IF('Sundry Creditor'!D592="","",'Sundry Creditor'!D592)</f>
        <v/>
      </c>
      <c r="E586" s="62" t="str">
        <f>IF('Sundry Creditor'!F592="","",'Sundry Creditor'!F592)</f>
        <v/>
      </c>
      <c r="F586" s="130" t="str">
        <f>IF('Sundry Creditor'!I592="","",IF('Sundry Creditor'!J592="D",'Sundry Creditor'!I592,""))</f>
        <v/>
      </c>
      <c r="G586" s="130" t="str">
        <f>IF('Sundry Creditor'!I592="","",IF('Sundry Creditor'!J592="C",'Sundry Creditor'!I592,""))</f>
        <v/>
      </c>
      <c r="H586" s="62" t="str">
        <f t="shared" si="21"/>
        <v/>
      </c>
      <c r="I586" s="62" t="str">
        <f t="shared" si="22"/>
        <v/>
      </c>
      <c r="J586" s="62"/>
      <c r="K586" s="48" t="str">
        <f>IF('Sundry Creditor'!K592="", "",CONCATENATE('Sundry Creditor'!K592," ",'Sundry Creditor'!O592))</f>
        <v/>
      </c>
    </row>
    <row r="587" spans="1:11" x14ac:dyDescent="0.2">
      <c r="A587" s="63" t="str">
        <f>IF('Sundry Creditor'!G593="","",'Sundry Creditor'!G593)</f>
        <v/>
      </c>
      <c r="B587" s="63" t="str">
        <f>IF('Sundry Creditor'!C593="","",IF('Sundry Creditor'!G593&lt;70000,'Sundry Creditor'!C593,""))</f>
        <v/>
      </c>
      <c r="C587" s="62" t="str">
        <f>IF('Sundry Creditor'!C593="","",IF('Sundry Creditor'!G593&gt;69999,'Sundry Creditor'!C593,""))</f>
        <v/>
      </c>
      <c r="D587" s="62" t="str">
        <f>IF('Sundry Creditor'!D593="","",'Sundry Creditor'!D593)</f>
        <v/>
      </c>
      <c r="E587" s="62" t="str">
        <f>IF('Sundry Creditor'!F593="","",'Sundry Creditor'!F593)</f>
        <v/>
      </c>
      <c r="F587" s="130" t="str">
        <f>IF('Sundry Creditor'!I593="","",IF('Sundry Creditor'!J593="D",'Sundry Creditor'!I593,""))</f>
        <v/>
      </c>
      <c r="G587" s="130" t="str">
        <f>IF('Sundry Creditor'!I593="","",IF('Sundry Creditor'!J593="C",'Sundry Creditor'!I593,""))</f>
        <v/>
      </c>
      <c r="H587" s="62" t="str">
        <f t="shared" si="21"/>
        <v/>
      </c>
      <c r="I587" s="62" t="str">
        <f t="shared" si="22"/>
        <v/>
      </c>
      <c r="J587" s="62"/>
      <c r="K587" s="48" t="str">
        <f>IF('Sundry Creditor'!K593="", "",CONCATENATE('Sundry Creditor'!K593," ",'Sundry Creditor'!O593))</f>
        <v/>
      </c>
    </row>
    <row r="588" spans="1:11" x14ac:dyDescent="0.2">
      <c r="A588" s="63" t="str">
        <f>IF('Sundry Creditor'!G594="","",'Sundry Creditor'!G594)</f>
        <v/>
      </c>
      <c r="B588" s="63" t="str">
        <f>IF('Sundry Creditor'!C594="","",IF('Sundry Creditor'!G594&lt;70000,'Sundry Creditor'!C594,""))</f>
        <v/>
      </c>
      <c r="C588" s="62" t="str">
        <f>IF('Sundry Creditor'!C594="","",IF('Sundry Creditor'!G594&gt;69999,'Sundry Creditor'!C594,""))</f>
        <v/>
      </c>
      <c r="D588" s="62" t="str">
        <f>IF('Sundry Creditor'!D594="","",'Sundry Creditor'!D594)</f>
        <v/>
      </c>
      <c r="E588" s="62" t="str">
        <f>IF('Sundry Creditor'!F594="","",'Sundry Creditor'!F594)</f>
        <v/>
      </c>
      <c r="F588" s="130" t="str">
        <f>IF('Sundry Creditor'!I594="","",IF('Sundry Creditor'!J594="D",'Sundry Creditor'!I594,""))</f>
        <v/>
      </c>
      <c r="G588" s="130" t="str">
        <f>IF('Sundry Creditor'!I594="","",IF('Sundry Creditor'!J594="C",'Sundry Creditor'!I594,""))</f>
        <v/>
      </c>
      <c r="H588" s="62" t="str">
        <f t="shared" si="21"/>
        <v/>
      </c>
      <c r="I588" s="62" t="str">
        <f t="shared" si="22"/>
        <v/>
      </c>
      <c r="J588" s="62"/>
      <c r="K588" s="48" t="str">
        <f>IF('Sundry Creditor'!K594="", "",CONCATENATE('Sundry Creditor'!K594," ",'Sundry Creditor'!O594))</f>
        <v/>
      </c>
    </row>
    <row r="589" spans="1:11" x14ac:dyDescent="0.2">
      <c r="A589" s="63" t="str">
        <f>IF('Sundry Creditor'!G595="","",'Sundry Creditor'!G595)</f>
        <v/>
      </c>
      <c r="B589" s="63" t="str">
        <f>IF('Sundry Creditor'!C595="","",IF('Sundry Creditor'!G595&lt;70000,'Sundry Creditor'!C595,""))</f>
        <v/>
      </c>
      <c r="C589" s="62" t="str">
        <f>IF('Sundry Creditor'!C595="","",IF('Sundry Creditor'!G595&gt;69999,'Sundry Creditor'!C595,""))</f>
        <v/>
      </c>
      <c r="D589" s="62" t="str">
        <f>IF('Sundry Creditor'!D595="","",'Sundry Creditor'!D595)</f>
        <v/>
      </c>
      <c r="E589" s="62" t="str">
        <f>IF('Sundry Creditor'!F595="","",'Sundry Creditor'!F595)</f>
        <v/>
      </c>
      <c r="F589" s="130" t="str">
        <f>IF('Sundry Creditor'!I595="","",IF('Sundry Creditor'!J595="D",'Sundry Creditor'!I595,""))</f>
        <v/>
      </c>
      <c r="G589" s="130" t="str">
        <f>IF('Sundry Creditor'!I595="","",IF('Sundry Creditor'!J595="C",'Sundry Creditor'!I595,""))</f>
        <v/>
      </c>
      <c r="H589" s="62" t="str">
        <f t="shared" si="21"/>
        <v/>
      </c>
      <c r="I589" s="62" t="str">
        <f t="shared" si="22"/>
        <v/>
      </c>
      <c r="J589" s="62"/>
      <c r="K589" s="48" t="str">
        <f>IF('Sundry Creditor'!K595="", "",CONCATENATE('Sundry Creditor'!K595," ",'Sundry Creditor'!O595))</f>
        <v/>
      </c>
    </row>
    <row r="590" spans="1:11" x14ac:dyDescent="0.2">
      <c r="A590" s="63" t="str">
        <f>IF('Sundry Creditor'!G596="","",'Sundry Creditor'!G596)</f>
        <v/>
      </c>
      <c r="B590" s="63" t="str">
        <f>IF('Sundry Creditor'!C596="","",IF('Sundry Creditor'!G596&lt;70000,'Sundry Creditor'!C596,""))</f>
        <v/>
      </c>
      <c r="C590" s="62" t="str">
        <f>IF('Sundry Creditor'!C596="","",IF('Sundry Creditor'!G596&gt;69999,'Sundry Creditor'!C596,""))</f>
        <v/>
      </c>
      <c r="D590" s="62" t="str">
        <f>IF('Sundry Creditor'!D596="","",'Sundry Creditor'!D596)</f>
        <v/>
      </c>
      <c r="E590" s="62" t="str">
        <f>IF('Sundry Creditor'!F596="","",'Sundry Creditor'!F596)</f>
        <v/>
      </c>
      <c r="F590" s="130" t="str">
        <f>IF('Sundry Creditor'!I596="","",IF('Sundry Creditor'!J596="D",'Sundry Creditor'!I596,""))</f>
        <v/>
      </c>
      <c r="G590" s="130" t="str">
        <f>IF('Sundry Creditor'!I596="","",IF('Sundry Creditor'!J596="C",'Sundry Creditor'!I596,""))</f>
        <v/>
      </c>
      <c r="H590" s="62" t="str">
        <f t="shared" si="21"/>
        <v/>
      </c>
      <c r="I590" s="62" t="str">
        <f t="shared" si="22"/>
        <v/>
      </c>
      <c r="J590" s="62"/>
      <c r="K590" s="48" t="str">
        <f>IF('Sundry Creditor'!K596="", "",CONCATENATE('Sundry Creditor'!K596," ",'Sundry Creditor'!O596))</f>
        <v/>
      </c>
    </row>
    <row r="591" spans="1:11" x14ac:dyDescent="0.2">
      <c r="A591" s="63" t="str">
        <f>IF('Sundry Creditor'!G597="","",'Sundry Creditor'!G597)</f>
        <v/>
      </c>
      <c r="B591" s="63" t="str">
        <f>IF('Sundry Creditor'!C597="","",IF('Sundry Creditor'!G597&lt;70000,'Sundry Creditor'!C597,""))</f>
        <v/>
      </c>
      <c r="C591" s="62" t="str">
        <f>IF('Sundry Creditor'!C597="","",IF('Sundry Creditor'!G597&gt;69999,'Sundry Creditor'!C597,""))</f>
        <v/>
      </c>
      <c r="D591" s="62" t="str">
        <f>IF('Sundry Creditor'!D597="","",'Sundry Creditor'!D597)</f>
        <v/>
      </c>
      <c r="E591" s="62" t="str">
        <f>IF('Sundry Creditor'!F597="","",'Sundry Creditor'!F597)</f>
        <v/>
      </c>
      <c r="F591" s="130" t="str">
        <f>IF('Sundry Creditor'!I597="","",IF('Sundry Creditor'!J597="D",'Sundry Creditor'!I597,""))</f>
        <v/>
      </c>
      <c r="G591" s="130" t="str">
        <f>IF('Sundry Creditor'!I597="","",IF('Sundry Creditor'!J597="C",'Sundry Creditor'!I597,""))</f>
        <v/>
      </c>
      <c r="H591" s="62" t="str">
        <f t="shared" si="21"/>
        <v/>
      </c>
      <c r="I591" s="62" t="str">
        <f t="shared" si="22"/>
        <v/>
      </c>
      <c r="J591" s="62"/>
      <c r="K591" s="48" t="str">
        <f>IF('Sundry Creditor'!K597="", "",CONCATENATE('Sundry Creditor'!K597," ",'Sundry Creditor'!O597))</f>
        <v/>
      </c>
    </row>
    <row r="592" spans="1:11" x14ac:dyDescent="0.2">
      <c r="A592" s="63" t="str">
        <f>IF('Sundry Creditor'!G598="","",'Sundry Creditor'!G598)</f>
        <v/>
      </c>
      <c r="B592" s="63" t="str">
        <f>IF('Sundry Creditor'!C598="","",IF('Sundry Creditor'!G598&lt;70000,'Sundry Creditor'!C598,""))</f>
        <v/>
      </c>
      <c r="C592" s="62" t="str">
        <f>IF('Sundry Creditor'!C598="","",IF('Sundry Creditor'!G598&gt;69999,'Sundry Creditor'!C598,""))</f>
        <v/>
      </c>
      <c r="D592" s="62" t="str">
        <f>IF('Sundry Creditor'!D598="","",'Sundry Creditor'!D598)</f>
        <v/>
      </c>
      <c r="E592" s="62" t="str">
        <f>IF('Sundry Creditor'!F598="","",'Sundry Creditor'!F598)</f>
        <v/>
      </c>
      <c r="F592" s="130" t="str">
        <f>IF('Sundry Creditor'!I598="","",IF('Sundry Creditor'!J598="D",'Sundry Creditor'!I598,""))</f>
        <v/>
      </c>
      <c r="G592" s="130" t="str">
        <f>IF('Sundry Creditor'!I598="","",IF('Sundry Creditor'!J598="C",'Sundry Creditor'!I598,""))</f>
        <v/>
      </c>
      <c r="H592" s="62" t="str">
        <f t="shared" si="21"/>
        <v/>
      </c>
      <c r="I592" s="62" t="str">
        <f t="shared" si="22"/>
        <v/>
      </c>
      <c r="J592" s="62"/>
      <c r="K592" s="48" t="str">
        <f>IF('Sundry Creditor'!K598="", "",CONCATENATE('Sundry Creditor'!K598," ",'Sundry Creditor'!O598))</f>
        <v/>
      </c>
    </row>
    <row r="593" spans="1:11" x14ac:dyDescent="0.2">
      <c r="A593" s="63" t="str">
        <f>IF('Sundry Creditor'!G599="","",'Sundry Creditor'!G599)</f>
        <v/>
      </c>
      <c r="B593" s="63" t="str">
        <f>IF('Sundry Creditor'!C599="","",IF('Sundry Creditor'!G599&lt;70000,'Sundry Creditor'!C599,""))</f>
        <v/>
      </c>
      <c r="C593" s="62" t="str">
        <f>IF('Sundry Creditor'!C599="","",IF('Sundry Creditor'!G599&gt;69999,'Sundry Creditor'!C599,""))</f>
        <v/>
      </c>
      <c r="D593" s="62" t="str">
        <f>IF('Sundry Creditor'!D599="","",'Sundry Creditor'!D599)</f>
        <v/>
      </c>
      <c r="E593" s="62" t="str">
        <f>IF('Sundry Creditor'!F599="","",'Sundry Creditor'!F599)</f>
        <v/>
      </c>
      <c r="F593" s="130" t="str">
        <f>IF('Sundry Creditor'!I599="","",IF('Sundry Creditor'!J599="D",'Sundry Creditor'!I599,""))</f>
        <v/>
      </c>
      <c r="G593" s="130" t="str">
        <f>IF('Sundry Creditor'!I599="","",IF('Sundry Creditor'!J599="C",'Sundry Creditor'!I599,""))</f>
        <v/>
      </c>
      <c r="H593" s="62" t="str">
        <f t="shared" si="21"/>
        <v/>
      </c>
      <c r="I593" s="62" t="str">
        <f t="shared" si="22"/>
        <v/>
      </c>
      <c r="J593" s="62"/>
      <c r="K593" s="48" t="str">
        <f>IF('Sundry Creditor'!K599="", "",CONCATENATE('Sundry Creditor'!K599," ",'Sundry Creditor'!O599))</f>
        <v/>
      </c>
    </row>
    <row r="594" spans="1:11" x14ac:dyDescent="0.2">
      <c r="A594" s="63" t="str">
        <f>IF('Sundry Creditor'!G600="","",'Sundry Creditor'!G600)</f>
        <v/>
      </c>
      <c r="B594" s="63" t="str">
        <f>IF('Sundry Creditor'!C600="","",IF('Sundry Creditor'!G600&lt;70000,'Sundry Creditor'!C600,""))</f>
        <v/>
      </c>
      <c r="C594" s="62" t="str">
        <f>IF('Sundry Creditor'!C600="","",IF('Sundry Creditor'!G600&gt;69999,'Sundry Creditor'!C600,""))</f>
        <v/>
      </c>
      <c r="D594" s="62" t="str">
        <f>IF('Sundry Creditor'!D600="","",'Sundry Creditor'!D600)</f>
        <v/>
      </c>
      <c r="E594" s="62" t="str">
        <f>IF('Sundry Creditor'!F600="","",'Sundry Creditor'!F600)</f>
        <v/>
      </c>
      <c r="F594" s="130" t="str">
        <f>IF('Sundry Creditor'!I600="","",IF('Sundry Creditor'!J600="D",'Sundry Creditor'!I600,""))</f>
        <v/>
      </c>
      <c r="G594" s="130" t="str">
        <f>IF('Sundry Creditor'!I600="","",IF('Sundry Creditor'!J600="C",'Sundry Creditor'!I600,""))</f>
        <v/>
      </c>
      <c r="H594" s="62" t="str">
        <f t="shared" si="21"/>
        <v/>
      </c>
      <c r="I594" s="62" t="str">
        <f t="shared" si="22"/>
        <v/>
      </c>
      <c r="J594" s="62"/>
      <c r="K594" s="48" t="str">
        <f>IF('Sundry Creditor'!K600="", "",CONCATENATE('Sundry Creditor'!K600," ",'Sundry Creditor'!O600))</f>
        <v/>
      </c>
    </row>
    <row r="595" spans="1:11" x14ac:dyDescent="0.2">
      <c r="A595" s="63" t="str">
        <f>IF('Sundry Creditor'!G601="","",'Sundry Creditor'!G601)</f>
        <v/>
      </c>
      <c r="B595" s="63" t="str">
        <f>IF('Sundry Creditor'!C601="","",IF('Sundry Creditor'!G601&lt;70000,'Sundry Creditor'!C601,""))</f>
        <v/>
      </c>
      <c r="C595" s="62" t="str">
        <f>IF('Sundry Creditor'!C601="","",IF('Sundry Creditor'!G601&gt;69999,'Sundry Creditor'!C601,""))</f>
        <v/>
      </c>
      <c r="D595" s="62" t="str">
        <f>IF('Sundry Creditor'!D601="","",'Sundry Creditor'!D601)</f>
        <v/>
      </c>
      <c r="E595" s="62" t="str">
        <f>IF('Sundry Creditor'!F601="","",'Sundry Creditor'!F601)</f>
        <v/>
      </c>
      <c r="F595" s="130" t="str">
        <f>IF('Sundry Creditor'!I601="","",IF('Sundry Creditor'!J601="D",'Sundry Creditor'!I601,""))</f>
        <v/>
      </c>
      <c r="G595" s="130" t="str">
        <f>IF('Sundry Creditor'!I601="","",IF('Sundry Creditor'!J601="C",'Sundry Creditor'!I601,""))</f>
        <v/>
      </c>
      <c r="H595" s="62" t="str">
        <f t="shared" si="21"/>
        <v/>
      </c>
      <c r="I595" s="62" t="str">
        <f t="shared" si="22"/>
        <v/>
      </c>
      <c r="J595" s="62"/>
      <c r="K595" s="48" t="str">
        <f>IF('Sundry Creditor'!K601="", "",CONCATENATE('Sundry Creditor'!K601," ",'Sundry Creditor'!O601))</f>
        <v/>
      </c>
    </row>
    <row r="596" spans="1:11" x14ac:dyDescent="0.2">
      <c r="A596" s="63" t="str">
        <f>IF('Sundry Creditor'!G602="","",'Sundry Creditor'!G602)</f>
        <v/>
      </c>
      <c r="B596" s="63" t="str">
        <f>IF('Sundry Creditor'!C602="","",IF('Sundry Creditor'!G602&lt;70000,'Sundry Creditor'!C602,""))</f>
        <v/>
      </c>
      <c r="C596" s="62" t="str">
        <f>IF('Sundry Creditor'!C602="","",IF('Sundry Creditor'!G602&gt;69999,'Sundry Creditor'!C602,""))</f>
        <v/>
      </c>
      <c r="D596" s="62" t="str">
        <f>IF('Sundry Creditor'!D602="","",'Sundry Creditor'!D602)</f>
        <v/>
      </c>
      <c r="E596" s="62" t="str">
        <f>IF('Sundry Creditor'!F602="","",'Sundry Creditor'!F602)</f>
        <v/>
      </c>
      <c r="F596" s="130" t="str">
        <f>IF('Sundry Creditor'!I602="","",IF('Sundry Creditor'!J602="D",'Sundry Creditor'!I602,""))</f>
        <v/>
      </c>
      <c r="G596" s="130" t="str">
        <f>IF('Sundry Creditor'!I602="","",IF('Sundry Creditor'!J602="C",'Sundry Creditor'!I602,""))</f>
        <v/>
      </c>
      <c r="H596" s="62" t="str">
        <f t="shared" ref="H596:H659" si="23">IF(A596="","",IF(OR(A596=96030,A596=96040),"AN",IF(A596=80061,"VN",IF(LEFT(A596,1)="7","AN",IF(LEFT(A596,1)="8","AN","VN")))))</f>
        <v/>
      </c>
      <c r="I596" s="62" t="str">
        <f t="shared" si="22"/>
        <v/>
      </c>
      <c r="J596" s="62"/>
      <c r="K596" s="48" t="str">
        <f>IF('Sundry Creditor'!K602="", "",CONCATENATE('Sundry Creditor'!K602," ",'Sundry Creditor'!O602))</f>
        <v/>
      </c>
    </row>
    <row r="597" spans="1:11" x14ac:dyDescent="0.2">
      <c r="A597" s="63" t="str">
        <f>IF('Sundry Creditor'!G603="","",'Sundry Creditor'!G603)</f>
        <v/>
      </c>
      <c r="B597" s="63" t="str">
        <f>IF('Sundry Creditor'!C603="","",IF('Sundry Creditor'!G603&lt;70000,'Sundry Creditor'!C603,""))</f>
        <v/>
      </c>
      <c r="C597" s="62" t="str">
        <f>IF('Sundry Creditor'!C603="","",IF('Sundry Creditor'!G603&gt;69999,'Sundry Creditor'!C603,""))</f>
        <v/>
      </c>
      <c r="D597" s="62" t="str">
        <f>IF('Sundry Creditor'!D603="","",'Sundry Creditor'!D603)</f>
        <v/>
      </c>
      <c r="E597" s="62" t="str">
        <f>IF('Sundry Creditor'!F603="","",'Sundry Creditor'!F603)</f>
        <v/>
      </c>
      <c r="F597" s="130" t="str">
        <f>IF('Sundry Creditor'!I603="","",IF('Sundry Creditor'!J603="D",'Sundry Creditor'!I603,""))</f>
        <v/>
      </c>
      <c r="G597" s="130" t="str">
        <f>IF('Sundry Creditor'!I603="","",IF('Sundry Creditor'!J603="C",'Sundry Creditor'!I603,""))</f>
        <v/>
      </c>
      <c r="H597" s="62" t="str">
        <f t="shared" si="23"/>
        <v/>
      </c>
      <c r="I597" s="62" t="str">
        <f t="shared" si="22"/>
        <v/>
      </c>
      <c r="J597" s="62"/>
      <c r="K597" s="48" t="str">
        <f>IF('Sundry Creditor'!K603="", "",CONCATENATE('Sundry Creditor'!K603," ",'Sundry Creditor'!O603))</f>
        <v/>
      </c>
    </row>
    <row r="598" spans="1:11" x14ac:dyDescent="0.2">
      <c r="A598" s="63" t="str">
        <f>IF('Sundry Creditor'!G604="","",'Sundry Creditor'!G604)</f>
        <v/>
      </c>
      <c r="B598" s="63" t="str">
        <f>IF('Sundry Creditor'!C604="","",IF('Sundry Creditor'!G604&lt;70000,'Sundry Creditor'!C604,""))</f>
        <v/>
      </c>
      <c r="C598" s="62" t="str">
        <f>IF('Sundry Creditor'!C604="","",IF('Sundry Creditor'!G604&gt;69999,'Sundry Creditor'!C604,""))</f>
        <v/>
      </c>
      <c r="D598" s="62" t="str">
        <f>IF('Sundry Creditor'!D604="","",'Sundry Creditor'!D604)</f>
        <v/>
      </c>
      <c r="E598" s="62" t="str">
        <f>IF('Sundry Creditor'!F604="","",'Sundry Creditor'!F604)</f>
        <v/>
      </c>
      <c r="F598" s="130" t="str">
        <f>IF('Sundry Creditor'!I604="","",IF('Sundry Creditor'!J604="D",'Sundry Creditor'!I604,""))</f>
        <v/>
      </c>
      <c r="G598" s="130" t="str">
        <f>IF('Sundry Creditor'!I604="","",IF('Sundry Creditor'!J604="C",'Sundry Creditor'!I604,""))</f>
        <v/>
      </c>
      <c r="H598" s="62" t="str">
        <f t="shared" si="23"/>
        <v/>
      </c>
      <c r="I598" s="62" t="str">
        <f t="shared" si="22"/>
        <v/>
      </c>
      <c r="J598" s="62"/>
      <c r="K598" s="48" t="str">
        <f>IF('Sundry Creditor'!K604="", "",CONCATENATE('Sundry Creditor'!K604," ",'Sundry Creditor'!O604))</f>
        <v/>
      </c>
    </row>
    <row r="599" spans="1:11" x14ac:dyDescent="0.2">
      <c r="A599" s="63" t="str">
        <f>IF('Sundry Creditor'!G605="","",'Sundry Creditor'!G605)</f>
        <v/>
      </c>
      <c r="B599" s="63" t="str">
        <f>IF('Sundry Creditor'!C605="","",IF('Sundry Creditor'!G605&lt;70000,'Sundry Creditor'!C605,""))</f>
        <v/>
      </c>
      <c r="C599" s="62" t="str">
        <f>IF('Sundry Creditor'!C605="","",IF('Sundry Creditor'!G605&gt;69999,'Sundry Creditor'!C605,""))</f>
        <v/>
      </c>
      <c r="D599" s="62" t="str">
        <f>IF('Sundry Creditor'!D605="","",'Sundry Creditor'!D605)</f>
        <v/>
      </c>
      <c r="E599" s="62" t="str">
        <f>IF('Sundry Creditor'!F605="","",'Sundry Creditor'!F605)</f>
        <v/>
      </c>
      <c r="F599" s="130" t="str">
        <f>IF('Sundry Creditor'!I605="","",IF('Sundry Creditor'!J605="D",'Sundry Creditor'!I605,""))</f>
        <v/>
      </c>
      <c r="G599" s="130" t="str">
        <f>IF('Sundry Creditor'!I605="","",IF('Sundry Creditor'!J605="C",'Sundry Creditor'!I605,""))</f>
        <v/>
      </c>
      <c r="H599" s="62" t="str">
        <f t="shared" si="23"/>
        <v/>
      </c>
      <c r="I599" s="62" t="str">
        <f t="shared" si="22"/>
        <v/>
      </c>
      <c r="J599" s="62"/>
      <c r="K599" s="48" t="str">
        <f>IF('Sundry Creditor'!K605="", "",CONCATENATE('Sundry Creditor'!K605," ",'Sundry Creditor'!O605))</f>
        <v/>
      </c>
    </row>
    <row r="600" spans="1:11" x14ac:dyDescent="0.2">
      <c r="A600" s="63" t="str">
        <f>IF('Sundry Creditor'!G606="","",'Sundry Creditor'!G606)</f>
        <v/>
      </c>
      <c r="B600" s="63" t="str">
        <f>IF('Sundry Creditor'!C606="","",IF('Sundry Creditor'!G606&lt;70000,'Sundry Creditor'!C606,""))</f>
        <v/>
      </c>
      <c r="C600" s="62" t="str">
        <f>IF('Sundry Creditor'!C606="","",IF('Sundry Creditor'!G606&gt;69999,'Sundry Creditor'!C606,""))</f>
        <v/>
      </c>
      <c r="D600" s="62" t="str">
        <f>IF('Sundry Creditor'!D606="","",'Sundry Creditor'!D606)</f>
        <v/>
      </c>
      <c r="E600" s="62" t="str">
        <f>IF('Sundry Creditor'!F606="","",'Sundry Creditor'!F606)</f>
        <v/>
      </c>
      <c r="F600" s="130" t="str">
        <f>IF('Sundry Creditor'!I606="","",IF('Sundry Creditor'!J606="D",'Sundry Creditor'!I606,""))</f>
        <v/>
      </c>
      <c r="G600" s="130" t="str">
        <f>IF('Sundry Creditor'!I606="","",IF('Sundry Creditor'!J606="C",'Sundry Creditor'!I606,""))</f>
        <v/>
      </c>
      <c r="H600" s="62" t="str">
        <f t="shared" si="23"/>
        <v/>
      </c>
      <c r="I600" s="62" t="str">
        <f t="shared" si="22"/>
        <v/>
      </c>
      <c r="J600" s="62"/>
      <c r="K600" s="48" t="str">
        <f>IF('Sundry Creditor'!K606="", "",CONCATENATE('Sundry Creditor'!K606," ",'Sundry Creditor'!O606))</f>
        <v/>
      </c>
    </row>
    <row r="601" spans="1:11" x14ac:dyDescent="0.2">
      <c r="A601" s="63" t="str">
        <f>IF('Sundry Creditor'!G607="","",'Sundry Creditor'!G607)</f>
        <v/>
      </c>
      <c r="B601" s="63" t="str">
        <f>IF('Sundry Creditor'!C607="","",IF('Sundry Creditor'!G607&lt;70000,'Sundry Creditor'!C607,""))</f>
        <v/>
      </c>
      <c r="C601" s="62" t="str">
        <f>IF('Sundry Creditor'!C607="","",IF('Sundry Creditor'!G607&gt;69999,'Sundry Creditor'!C607,""))</f>
        <v/>
      </c>
      <c r="D601" s="62" t="str">
        <f>IF('Sundry Creditor'!D607="","",'Sundry Creditor'!D607)</f>
        <v/>
      </c>
      <c r="E601" s="62" t="str">
        <f>IF('Sundry Creditor'!F607="","",'Sundry Creditor'!F607)</f>
        <v/>
      </c>
      <c r="F601" s="130" t="str">
        <f>IF('Sundry Creditor'!I607="","",IF('Sundry Creditor'!J607="D",'Sundry Creditor'!I607,""))</f>
        <v/>
      </c>
      <c r="G601" s="130" t="str">
        <f>IF('Sundry Creditor'!I607="","",IF('Sundry Creditor'!J607="C",'Sundry Creditor'!I607,""))</f>
        <v/>
      </c>
      <c r="H601" s="62" t="str">
        <f t="shared" si="23"/>
        <v/>
      </c>
      <c r="I601" s="62" t="str">
        <f t="shared" si="22"/>
        <v/>
      </c>
      <c r="J601" s="62"/>
      <c r="K601" s="48" t="str">
        <f>IF('Sundry Creditor'!K607="", "",CONCATENATE('Sundry Creditor'!K607," ",'Sundry Creditor'!O607))</f>
        <v/>
      </c>
    </row>
    <row r="602" spans="1:11" x14ac:dyDescent="0.2">
      <c r="A602" s="63" t="str">
        <f>IF('Sundry Creditor'!G608="","",'Sundry Creditor'!G608)</f>
        <v/>
      </c>
      <c r="B602" s="63" t="str">
        <f>IF('Sundry Creditor'!C608="","",IF('Sundry Creditor'!G608&lt;70000,'Sundry Creditor'!C608,""))</f>
        <v/>
      </c>
      <c r="C602" s="62" t="str">
        <f>IF('Sundry Creditor'!C608="","",IF('Sundry Creditor'!G608&gt;69999,'Sundry Creditor'!C608,""))</f>
        <v/>
      </c>
      <c r="D602" s="62" t="str">
        <f>IF('Sundry Creditor'!D608="","",'Sundry Creditor'!D608)</f>
        <v/>
      </c>
      <c r="E602" s="62" t="str">
        <f>IF('Sundry Creditor'!F608="","",'Sundry Creditor'!F608)</f>
        <v/>
      </c>
      <c r="F602" s="130" t="str">
        <f>IF('Sundry Creditor'!I608="","",IF('Sundry Creditor'!J608="D",'Sundry Creditor'!I608,""))</f>
        <v/>
      </c>
      <c r="G602" s="130" t="str">
        <f>IF('Sundry Creditor'!I608="","",IF('Sundry Creditor'!J608="C",'Sundry Creditor'!I608,""))</f>
        <v/>
      </c>
      <c r="H602" s="62" t="str">
        <f t="shared" si="23"/>
        <v/>
      </c>
      <c r="I602" s="62" t="str">
        <f t="shared" ref="I602:I665" si="24">IF(A602="","",1000)</f>
        <v/>
      </c>
      <c r="J602" s="62"/>
      <c r="K602" s="48" t="str">
        <f>IF('Sundry Creditor'!K608="", "",CONCATENATE('Sundry Creditor'!K608," ",'Sundry Creditor'!O608))</f>
        <v/>
      </c>
    </row>
    <row r="603" spans="1:11" x14ac:dyDescent="0.2">
      <c r="A603" s="63" t="str">
        <f>IF('Sundry Creditor'!G609="","",'Sundry Creditor'!G609)</f>
        <v/>
      </c>
      <c r="B603" s="63" t="str">
        <f>IF('Sundry Creditor'!C609="","",IF('Sundry Creditor'!G609&lt;70000,'Sundry Creditor'!C609,""))</f>
        <v/>
      </c>
      <c r="C603" s="62" t="str">
        <f>IF('Sundry Creditor'!C609="","",IF('Sundry Creditor'!G609&gt;69999,'Sundry Creditor'!C609,""))</f>
        <v/>
      </c>
      <c r="D603" s="62" t="str">
        <f>IF('Sundry Creditor'!D609="","",'Sundry Creditor'!D609)</f>
        <v/>
      </c>
      <c r="E603" s="62" t="str">
        <f>IF('Sundry Creditor'!F609="","",'Sundry Creditor'!F609)</f>
        <v/>
      </c>
      <c r="F603" s="130" t="str">
        <f>IF('Sundry Creditor'!I609="","",IF('Sundry Creditor'!J609="D",'Sundry Creditor'!I609,""))</f>
        <v/>
      </c>
      <c r="G603" s="130" t="str">
        <f>IF('Sundry Creditor'!I609="","",IF('Sundry Creditor'!J609="C",'Sundry Creditor'!I609,""))</f>
        <v/>
      </c>
      <c r="H603" s="62" t="str">
        <f t="shared" si="23"/>
        <v/>
      </c>
      <c r="I603" s="62" t="str">
        <f t="shared" si="24"/>
        <v/>
      </c>
      <c r="J603" s="62"/>
      <c r="K603" s="48" t="str">
        <f>IF('Sundry Creditor'!K609="", "",CONCATENATE('Sundry Creditor'!K609," ",'Sundry Creditor'!O609))</f>
        <v/>
      </c>
    </row>
    <row r="604" spans="1:11" x14ac:dyDescent="0.2">
      <c r="A604" s="63" t="str">
        <f>IF('Sundry Creditor'!G610="","",'Sundry Creditor'!G610)</f>
        <v/>
      </c>
      <c r="B604" s="63" t="str">
        <f>IF('Sundry Creditor'!C610="","",IF('Sundry Creditor'!G610&lt;70000,'Sundry Creditor'!C610,""))</f>
        <v/>
      </c>
      <c r="C604" s="62" t="str">
        <f>IF('Sundry Creditor'!C610="","",IF('Sundry Creditor'!G610&gt;69999,'Sundry Creditor'!C610,""))</f>
        <v/>
      </c>
      <c r="D604" s="62" t="str">
        <f>IF('Sundry Creditor'!D610="","",'Sundry Creditor'!D610)</f>
        <v/>
      </c>
      <c r="E604" s="62" t="str">
        <f>IF('Sundry Creditor'!F610="","",'Sundry Creditor'!F610)</f>
        <v/>
      </c>
      <c r="F604" s="130" t="str">
        <f>IF('Sundry Creditor'!I610="","",IF('Sundry Creditor'!J610="D",'Sundry Creditor'!I610,""))</f>
        <v/>
      </c>
      <c r="G604" s="130" t="str">
        <f>IF('Sundry Creditor'!I610="","",IF('Sundry Creditor'!J610="C",'Sundry Creditor'!I610,""))</f>
        <v/>
      </c>
      <c r="H604" s="62" t="str">
        <f t="shared" si="23"/>
        <v/>
      </c>
      <c r="I604" s="62" t="str">
        <f t="shared" si="24"/>
        <v/>
      </c>
      <c r="J604" s="62"/>
      <c r="K604" s="48" t="str">
        <f>IF('Sundry Creditor'!K610="", "",CONCATENATE('Sundry Creditor'!K610," ",'Sundry Creditor'!O610))</f>
        <v/>
      </c>
    </row>
    <row r="605" spans="1:11" x14ac:dyDescent="0.2">
      <c r="A605" s="63" t="str">
        <f>IF('Sundry Creditor'!G611="","",'Sundry Creditor'!G611)</f>
        <v/>
      </c>
      <c r="B605" s="63" t="str">
        <f>IF('Sundry Creditor'!C611="","",IF('Sundry Creditor'!G611&lt;70000,'Sundry Creditor'!C611,""))</f>
        <v/>
      </c>
      <c r="C605" s="62" t="str">
        <f>IF('Sundry Creditor'!C611="","",IF('Sundry Creditor'!G611&gt;69999,'Sundry Creditor'!C611,""))</f>
        <v/>
      </c>
      <c r="D605" s="62" t="str">
        <f>IF('Sundry Creditor'!D611="","",'Sundry Creditor'!D611)</f>
        <v/>
      </c>
      <c r="E605" s="62" t="str">
        <f>IF('Sundry Creditor'!F611="","",'Sundry Creditor'!F611)</f>
        <v/>
      </c>
      <c r="F605" s="130" t="str">
        <f>IF('Sundry Creditor'!I611="","",IF('Sundry Creditor'!J611="D",'Sundry Creditor'!I611,""))</f>
        <v/>
      </c>
      <c r="G605" s="130" t="str">
        <f>IF('Sundry Creditor'!I611="","",IF('Sundry Creditor'!J611="C",'Sundry Creditor'!I611,""))</f>
        <v/>
      </c>
      <c r="H605" s="62" t="str">
        <f t="shared" si="23"/>
        <v/>
      </c>
      <c r="I605" s="62" t="str">
        <f t="shared" si="24"/>
        <v/>
      </c>
      <c r="J605" s="62"/>
      <c r="K605" s="48" t="str">
        <f>IF('Sundry Creditor'!K611="", "",CONCATENATE('Sundry Creditor'!K611," ",'Sundry Creditor'!O611))</f>
        <v/>
      </c>
    </row>
    <row r="606" spans="1:11" x14ac:dyDescent="0.2">
      <c r="A606" s="63" t="str">
        <f>IF('Sundry Creditor'!G612="","",'Sundry Creditor'!G612)</f>
        <v/>
      </c>
      <c r="B606" s="63" t="str">
        <f>IF('Sundry Creditor'!C612="","",IF('Sundry Creditor'!G612&lt;70000,'Sundry Creditor'!C612,""))</f>
        <v/>
      </c>
      <c r="C606" s="62" t="str">
        <f>IF('Sundry Creditor'!C612="","",IF('Sundry Creditor'!G612&gt;69999,'Sundry Creditor'!C612,""))</f>
        <v/>
      </c>
      <c r="D606" s="62" t="str">
        <f>IF('Sundry Creditor'!D612="","",'Sundry Creditor'!D612)</f>
        <v/>
      </c>
      <c r="E606" s="62" t="str">
        <f>IF('Sundry Creditor'!F612="","",'Sundry Creditor'!F612)</f>
        <v/>
      </c>
      <c r="F606" s="130" t="str">
        <f>IF('Sundry Creditor'!I612="","",IF('Sundry Creditor'!J612="D",'Sundry Creditor'!I612,""))</f>
        <v/>
      </c>
      <c r="G606" s="130" t="str">
        <f>IF('Sundry Creditor'!I612="","",IF('Sundry Creditor'!J612="C",'Sundry Creditor'!I612,""))</f>
        <v/>
      </c>
      <c r="H606" s="62" t="str">
        <f t="shared" si="23"/>
        <v/>
      </c>
      <c r="I606" s="62" t="str">
        <f t="shared" si="24"/>
        <v/>
      </c>
      <c r="J606" s="62"/>
      <c r="K606" s="48" t="str">
        <f>IF('Sundry Creditor'!K612="", "",CONCATENATE('Sundry Creditor'!K612," ",'Sundry Creditor'!O612))</f>
        <v/>
      </c>
    </row>
    <row r="607" spans="1:11" x14ac:dyDescent="0.2">
      <c r="A607" s="63" t="str">
        <f>IF('Sundry Creditor'!G613="","",'Sundry Creditor'!G613)</f>
        <v/>
      </c>
      <c r="B607" s="63" t="str">
        <f>IF('Sundry Creditor'!C613="","",IF('Sundry Creditor'!G613&lt;70000,'Sundry Creditor'!C613,""))</f>
        <v/>
      </c>
      <c r="C607" s="62" t="str">
        <f>IF('Sundry Creditor'!C613="","",IF('Sundry Creditor'!G613&gt;69999,'Sundry Creditor'!C613,""))</f>
        <v/>
      </c>
      <c r="D607" s="62" t="str">
        <f>IF('Sundry Creditor'!D613="","",'Sundry Creditor'!D613)</f>
        <v/>
      </c>
      <c r="E607" s="62" t="str">
        <f>IF('Sundry Creditor'!F613="","",'Sundry Creditor'!F613)</f>
        <v/>
      </c>
      <c r="F607" s="130" t="str">
        <f>IF('Sundry Creditor'!I613="","",IF('Sundry Creditor'!J613="D",'Sundry Creditor'!I613,""))</f>
        <v/>
      </c>
      <c r="G607" s="130" t="str">
        <f>IF('Sundry Creditor'!I613="","",IF('Sundry Creditor'!J613="C",'Sundry Creditor'!I613,""))</f>
        <v/>
      </c>
      <c r="H607" s="62" t="str">
        <f t="shared" si="23"/>
        <v/>
      </c>
      <c r="I607" s="62" t="str">
        <f t="shared" si="24"/>
        <v/>
      </c>
      <c r="J607" s="62"/>
      <c r="K607" s="48" t="str">
        <f>IF('Sundry Creditor'!K613="", "",CONCATENATE('Sundry Creditor'!K613," ",'Sundry Creditor'!O613))</f>
        <v/>
      </c>
    </row>
    <row r="608" spans="1:11" x14ac:dyDescent="0.2">
      <c r="A608" s="63" t="str">
        <f>IF('Sundry Creditor'!G614="","",'Sundry Creditor'!G614)</f>
        <v/>
      </c>
      <c r="B608" s="63" t="str">
        <f>IF('Sundry Creditor'!C614="","",IF('Sundry Creditor'!G614&lt;70000,'Sundry Creditor'!C614,""))</f>
        <v/>
      </c>
      <c r="C608" s="62" t="str">
        <f>IF('Sundry Creditor'!C614="","",IF('Sundry Creditor'!G614&gt;69999,'Sundry Creditor'!C614,""))</f>
        <v/>
      </c>
      <c r="D608" s="62" t="str">
        <f>IF('Sundry Creditor'!D614="","",'Sundry Creditor'!D614)</f>
        <v/>
      </c>
      <c r="E608" s="62" t="str">
        <f>IF('Sundry Creditor'!F614="","",'Sundry Creditor'!F614)</f>
        <v/>
      </c>
      <c r="F608" s="130" t="str">
        <f>IF('Sundry Creditor'!I614="","",IF('Sundry Creditor'!J614="D",'Sundry Creditor'!I614,""))</f>
        <v/>
      </c>
      <c r="G608" s="130" t="str">
        <f>IF('Sundry Creditor'!I614="","",IF('Sundry Creditor'!J614="C",'Sundry Creditor'!I614,""))</f>
        <v/>
      </c>
      <c r="H608" s="62" t="str">
        <f t="shared" si="23"/>
        <v/>
      </c>
      <c r="I608" s="62" t="str">
        <f t="shared" si="24"/>
        <v/>
      </c>
      <c r="J608" s="62"/>
      <c r="K608" s="48" t="str">
        <f>IF('Sundry Creditor'!K614="", "",CONCATENATE('Sundry Creditor'!K614," ",'Sundry Creditor'!O614))</f>
        <v/>
      </c>
    </row>
    <row r="609" spans="1:11" x14ac:dyDescent="0.2">
      <c r="A609" s="63" t="str">
        <f>IF('Sundry Creditor'!G615="","",'Sundry Creditor'!G615)</f>
        <v/>
      </c>
      <c r="B609" s="63" t="str">
        <f>IF('Sundry Creditor'!C615="","",IF('Sundry Creditor'!G615&lt;70000,'Sundry Creditor'!C615,""))</f>
        <v/>
      </c>
      <c r="C609" s="62" t="str">
        <f>IF('Sundry Creditor'!C615="","",IF('Sundry Creditor'!G615&gt;69999,'Sundry Creditor'!C615,""))</f>
        <v/>
      </c>
      <c r="D609" s="62" t="str">
        <f>IF('Sundry Creditor'!D615="","",'Sundry Creditor'!D615)</f>
        <v/>
      </c>
      <c r="E609" s="62" t="str">
        <f>IF('Sundry Creditor'!F615="","",'Sundry Creditor'!F615)</f>
        <v/>
      </c>
      <c r="F609" s="130" t="str">
        <f>IF('Sundry Creditor'!I615="","",IF('Sundry Creditor'!J615="D",'Sundry Creditor'!I615,""))</f>
        <v/>
      </c>
      <c r="G609" s="130" t="str">
        <f>IF('Sundry Creditor'!I615="","",IF('Sundry Creditor'!J615="C",'Sundry Creditor'!I615,""))</f>
        <v/>
      </c>
      <c r="H609" s="62" t="str">
        <f t="shared" si="23"/>
        <v/>
      </c>
      <c r="I609" s="62" t="str">
        <f t="shared" si="24"/>
        <v/>
      </c>
      <c r="J609" s="62"/>
      <c r="K609" s="48" t="str">
        <f>IF('Sundry Creditor'!K615="", "",CONCATENATE('Sundry Creditor'!K615," ",'Sundry Creditor'!O615))</f>
        <v/>
      </c>
    </row>
    <row r="610" spans="1:11" x14ac:dyDescent="0.2">
      <c r="A610" s="63" t="str">
        <f>IF('Sundry Creditor'!G616="","",'Sundry Creditor'!G616)</f>
        <v/>
      </c>
      <c r="B610" s="63" t="str">
        <f>IF('Sundry Creditor'!C616="","",IF('Sundry Creditor'!G616&lt;70000,'Sundry Creditor'!C616,""))</f>
        <v/>
      </c>
      <c r="C610" s="62" t="str">
        <f>IF('Sundry Creditor'!C616="","",IF('Sundry Creditor'!G616&gt;69999,'Sundry Creditor'!C616,""))</f>
        <v/>
      </c>
      <c r="D610" s="62" t="str">
        <f>IF('Sundry Creditor'!D616="","",'Sundry Creditor'!D616)</f>
        <v/>
      </c>
      <c r="E610" s="62" t="str">
        <f>IF('Sundry Creditor'!F616="","",'Sundry Creditor'!F616)</f>
        <v/>
      </c>
      <c r="F610" s="130" t="str">
        <f>IF('Sundry Creditor'!I616="","",IF('Sundry Creditor'!J616="D",'Sundry Creditor'!I616,""))</f>
        <v/>
      </c>
      <c r="G610" s="130" t="str">
        <f>IF('Sundry Creditor'!I616="","",IF('Sundry Creditor'!J616="C",'Sundry Creditor'!I616,""))</f>
        <v/>
      </c>
      <c r="H610" s="62" t="str">
        <f t="shared" si="23"/>
        <v/>
      </c>
      <c r="I610" s="62" t="str">
        <f t="shared" si="24"/>
        <v/>
      </c>
      <c r="J610" s="62"/>
      <c r="K610" s="48" t="str">
        <f>IF('Sundry Creditor'!K616="", "",CONCATENATE('Sundry Creditor'!K616," ",'Sundry Creditor'!O616))</f>
        <v/>
      </c>
    </row>
    <row r="611" spans="1:11" x14ac:dyDescent="0.2">
      <c r="A611" s="63" t="str">
        <f>IF('Sundry Creditor'!G617="","",'Sundry Creditor'!G617)</f>
        <v/>
      </c>
      <c r="B611" s="63" t="str">
        <f>IF('Sundry Creditor'!C617="","",IF('Sundry Creditor'!G617&lt;70000,'Sundry Creditor'!C617,""))</f>
        <v/>
      </c>
      <c r="C611" s="62" t="str">
        <f>IF('Sundry Creditor'!C617="","",IF('Sundry Creditor'!G617&gt;69999,'Sundry Creditor'!C617,""))</f>
        <v/>
      </c>
      <c r="D611" s="62" t="str">
        <f>IF('Sundry Creditor'!D617="","",'Sundry Creditor'!D617)</f>
        <v/>
      </c>
      <c r="E611" s="62" t="str">
        <f>IF('Sundry Creditor'!F617="","",'Sundry Creditor'!F617)</f>
        <v/>
      </c>
      <c r="F611" s="130" t="str">
        <f>IF('Sundry Creditor'!I617="","",IF('Sundry Creditor'!J617="D",'Sundry Creditor'!I617,""))</f>
        <v/>
      </c>
      <c r="G611" s="130" t="str">
        <f>IF('Sundry Creditor'!I617="","",IF('Sundry Creditor'!J617="C",'Sundry Creditor'!I617,""))</f>
        <v/>
      </c>
      <c r="H611" s="62" t="str">
        <f t="shared" si="23"/>
        <v/>
      </c>
      <c r="I611" s="62" t="str">
        <f t="shared" si="24"/>
        <v/>
      </c>
      <c r="J611" s="62"/>
      <c r="K611" s="48" t="str">
        <f>IF('Sundry Creditor'!K617="", "",CONCATENATE('Sundry Creditor'!K617," ",'Sundry Creditor'!O617))</f>
        <v/>
      </c>
    </row>
    <row r="612" spans="1:11" x14ac:dyDescent="0.2">
      <c r="A612" s="63" t="str">
        <f>IF('Sundry Creditor'!G618="","",'Sundry Creditor'!G618)</f>
        <v/>
      </c>
      <c r="B612" s="63" t="str">
        <f>IF('Sundry Creditor'!C618="","",IF('Sundry Creditor'!G618&lt;70000,'Sundry Creditor'!C618,""))</f>
        <v/>
      </c>
      <c r="C612" s="62" t="str">
        <f>IF('Sundry Creditor'!C618="","",IF('Sundry Creditor'!G618&gt;69999,'Sundry Creditor'!C618,""))</f>
        <v/>
      </c>
      <c r="D612" s="62" t="str">
        <f>IF('Sundry Creditor'!D618="","",'Sundry Creditor'!D618)</f>
        <v/>
      </c>
      <c r="E612" s="62" t="str">
        <f>IF('Sundry Creditor'!F618="","",'Sundry Creditor'!F618)</f>
        <v/>
      </c>
      <c r="F612" s="130" t="str">
        <f>IF('Sundry Creditor'!I618="","",IF('Sundry Creditor'!J618="D",'Sundry Creditor'!I618,""))</f>
        <v/>
      </c>
      <c r="G612" s="130" t="str">
        <f>IF('Sundry Creditor'!I618="","",IF('Sundry Creditor'!J618="C",'Sundry Creditor'!I618,""))</f>
        <v/>
      </c>
      <c r="H612" s="62" t="str">
        <f t="shared" si="23"/>
        <v/>
      </c>
      <c r="I612" s="62" t="str">
        <f t="shared" si="24"/>
        <v/>
      </c>
      <c r="J612" s="62"/>
      <c r="K612" s="48" t="str">
        <f>IF('Sundry Creditor'!K618="", "",CONCATENATE('Sundry Creditor'!K618," ",'Sundry Creditor'!O618))</f>
        <v/>
      </c>
    </row>
    <row r="613" spans="1:11" x14ac:dyDescent="0.2">
      <c r="A613" s="63" t="str">
        <f>IF('Sundry Creditor'!G619="","",'Sundry Creditor'!G619)</f>
        <v/>
      </c>
      <c r="B613" s="63" t="str">
        <f>IF('Sundry Creditor'!C619="","",IF('Sundry Creditor'!G619&lt;70000,'Sundry Creditor'!C619,""))</f>
        <v/>
      </c>
      <c r="C613" s="62" t="str">
        <f>IF('Sundry Creditor'!C619="","",IF('Sundry Creditor'!G619&gt;69999,'Sundry Creditor'!C619,""))</f>
        <v/>
      </c>
      <c r="D613" s="62" t="str">
        <f>IF('Sundry Creditor'!D619="","",'Sundry Creditor'!D619)</f>
        <v/>
      </c>
      <c r="E613" s="62" t="str">
        <f>IF('Sundry Creditor'!F619="","",'Sundry Creditor'!F619)</f>
        <v/>
      </c>
      <c r="F613" s="130" t="str">
        <f>IF('Sundry Creditor'!I619="","",IF('Sundry Creditor'!J619="D",'Sundry Creditor'!I619,""))</f>
        <v/>
      </c>
      <c r="G613" s="130" t="str">
        <f>IF('Sundry Creditor'!I619="","",IF('Sundry Creditor'!J619="C",'Sundry Creditor'!I619,""))</f>
        <v/>
      </c>
      <c r="H613" s="62" t="str">
        <f t="shared" si="23"/>
        <v/>
      </c>
      <c r="I613" s="62" t="str">
        <f t="shared" si="24"/>
        <v/>
      </c>
      <c r="J613" s="62"/>
      <c r="K613" s="48" t="str">
        <f>IF('Sundry Creditor'!K619="", "",CONCATENATE('Sundry Creditor'!K619," ",'Sundry Creditor'!O619))</f>
        <v/>
      </c>
    </row>
    <row r="614" spans="1:11" x14ac:dyDescent="0.2">
      <c r="A614" s="63" t="str">
        <f>IF('Sundry Creditor'!G620="","",'Sundry Creditor'!G620)</f>
        <v/>
      </c>
      <c r="B614" s="63" t="str">
        <f>IF('Sundry Creditor'!C620="","",IF('Sundry Creditor'!G620&lt;70000,'Sundry Creditor'!C620,""))</f>
        <v/>
      </c>
      <c r="C614" s="62" t="str">
        <f>IF('Sundry Creditor'!C620="","",IF('Sundry Creditor'!G620&gt;69999,'Sundry Creditor'!C620,""))</f>
        <v/>
      </c>
      <c r="D614" s="62" t="str">
        <f>IF('Sundry Creditor'!D620="","",'Sundry Creditor'!D620)</f>
        <v/>
      </c>
      <c r="E614" s="62" t="str">
        <f>IF('Sundry Creditor'!F620="","",'Sundry Creditor'!F620)</f>
        <v/>
      </c>
      <c r="F614" s="130" t="str">
        <f>IF('Sundry Creditor'!I620="","",IF('Sundry Creditor'!J620="D",'Sundry Creditor'!I620,""))</f>
        <v/>
      </c>
      <c r="G614" s="130" t="str">
        <f>IF('Sundry Creditor'!I620="","",IF('Sundry Creditor'!J620="C",'Sundry Creditor'!I620,""))</f>
        <v/>
      </c>
      <c r="H614" s="62" t="str">
        <f t="shared" si="23"/>
        <v/>
      </c>
      <c r="I614" s="62" t="str">
        <f t="shared" si="24"/>
        <v/>
      </c>
      <c r="J614" s="62"/>
      <c r="K614" s="48" t="str">
        <f>IF('Sundry Creditor'!K620="", "",CONCATENATE('Sundry Creditor'!K620," ",'Sundry Creditor'!O620))</f>
        <v/>
      </c>
    </row>
    <row r="615" spans="1:11" x14ac:dyDescent="0.2">
      <c r="A615" s="63" t="str">
        <f>IF('Sundry Creditor'!G621="","",'Sundry Creditor'!G621)</f>
        <v/>
      </c>
      <c r="B615" s="63" t="str">
        <f>IF('Sundry Creditor'!C621="","",IF('Sundry Creditor'!G621&lt;70000,'Sundry Creditor'!C621,""))</f>
        <v/>
      </c>
      <c r="C615" s="62" t="str">
        <f>IF('Sundry Creditor'!C621="","",IF('Sundry Creditor'!G621&gt;69999,'Sundry Creditor'!C621,""))</f>
        <v/>
      </c>
      <c r="D615" s="62" t="str">
        <f>IF('Sundry Creditor'!D621="","",'Sundry Creditor'!D621)</f>
        <v/>
      </c>
      <c r="E615" s="62" t="str">
        <f>IF('Sundry Creditor'!F621="","",'Sundry Creditor'!F621)</f>
        <v/>
      </c>
      <c r="F615" s="130" t="str">
        <f>IF('Sundry Creditor'!I621="","",IF('Sundry Creditor'!J621="D",'Sundry Creditor'!I621,""))</f>
        <v/>
      </c>
      <c r="G615" s="130" t="str">
        <f>IF('Sundry Creditor'!I621="","",IF('Sundry Creditor'!J621="C",'Sundry Creditor'!I621,""))</f>
        <v/>
      </c>
      <c r="H615" s="62" t="str">
        <f t="shared" si="23"/>
        <v/>
      </c>
      <c r="I615" s="62" t="str">
        <f t="shared" si="24"/>
        <v/>
      </c>
      <c r="J615" s="62"/>
      <c r="K615" s="48" t="str">
        <f>IF('Sundry Creditor'!K621="", "",CONCATENATE('Sundry Creditor'!K621," ",'Sundry Creditor'!O621))</f>
        <v/>
      </c>
    </row>
    <row r="616" spans="1:11" x14ac:dyDescent="0.2">
      <c r="A616" s="63" t="str">
        <f>IF('Sundry Creditor'!G622="","",'Sundry Creditor'!G622)</f>
        <v/>
      </c>
      <c r="B616" s="63" t="str">
        <f>IF('Sundry Creditor'!C622="","",IF('Sundry Creditor'!G622&lt;70000,'Sundry Creditor'!C622,""))</f>
        <v/>
      </c>
      <c r="C616" s="62" t="str">
        <f>IF('Sundry Creditor'!C622="","",IF('Sundry Creditor'!G622&gt;69999,'Sundry Creditor'!C622,""))</f>
        <v/>
      </c>
      <c r="D616" s="62" t="str">
        <f>IF('Sundry Creditor'!D622="","",'Sundry Creditor'!D622)</f>
        <v/>
      </c>
      <c r="E616" s="62" t="str">
        <f>IF('Sundry Creditor'!F622="","",'Sundry Creditor'!F622)</f>
        <v/>
      </c>
      <c r="F616" s="130" t="str">
        <f>IF('Sundry Creditor'!I622="","",IF('Sundry Creditor'!J622="D",'Sundry Creditor'!I622,""))</f>
        <v/>
      </c>
      <c r="G616" s="130" t="str">
        <f>IF('Sundry Creditor'!I622="","",IF('Sundry Creditor'!J622="C",'Sundry Creditor'!I622,""))</f>
        <v/>
      </c>
      <c r="H616" s="62" t="str">
        <f t="shared" si="23"/>
        <v/>
      </c>
      <c r="I616" s="62" t="str">
        <f t="shared" si="24"/>
        <v/>
      </c>
      <c r="J616" s="62"/>
      <c r="K616" s="48" t="str">
        <f>IF('Sundry Creditor'!K622="", "",CONCATENATE('Sundry Creditor'!K622," ",'Sundry Creditor'!O622))</f>
        <v/>
      </c>
    </row>
    <row r="617" spans="1:11" x14ac:dyDescent="0.2">
      <c r="A617" s="63" t="str">
        <f>IF('Sundry Creditor'!G623="","",'Sundry Creditor'!G623)</f>
        <v/>
      </c>
      <c r="B617" s="63" t="str">
        <f>IF('Sundry Creditor'!C623="","",IF('Sundry Creditor'!G623&lt;70000,'Sundry Creditor'!C623,""))</f>
        <v/>
      </c>
      <c r="C617" s="62" t="str">
        <f>IF('Sundry Creditor'!C623="","",IF('Sundry Creditor'!G623&gt;69999,'Sundry Creditor'!C623,""))</f>
        <v/>
      </c>
      <c r="D617" s="62" t="str">
        <f>IF('Sundry Creditor'!D623="","",'Sundry Creditor'!D623)</f>
        <v/>
      </c>
      <c r="E617" s="62" t="str">
        <f>IF('Sundry Creditor'!F623="","",'Sundry Creditor'!F623)</f>
        <v/>
      </c>
      <c r="F617" s="130" t="str">
        <f>IF('Sundry Creditor'!I623="","",IF('Sundry Creditor'!J623="D",'Sundry Creditor'!I623,""))</f>
        <v/>
      </c>
      <c r="G617" s="130" t="str">
        <f>IF('Sundry Creditor'!I623="","",IF('Sundry Creditor'!J623="C",'Sundry Creditor'!I623,""))</f>
        <v/>
      </c>
      <c r="H617" s="62" t="str">
        <f t="shared" si="23"/>
        <v/>
      </c>
      <c r="I617" s="62" t="str">
        <f t="shared" si="24"/>
        <v/>
      </c>
      <c r="J617" s="62"/>
      <c r="K617" s="48" t="str">
        <f>IF('Sundry Creditor'!K623="", "",CONCATENATE('Sundry Creditor'!K623," ",'Sundry Creditor'!O623))</f>
        <v/>
      </c>
    </row>
    <row r="618" spans="1:11" x14ac:dyDescent="0.2">
      <c r="A618" s="63" t="str">
        <f>IF('Sundry Creditor'!G624="","",'Sundry Creditor'!G624)</f>
        <v/>
      </c>
      <c r="B618" s="63" t="str">
        <f>IF('Sundry Creditor'!C624="","",IF('Sundry Creditor'!G624&lt;70000,'Sundry Creditor'!C624,""))</f>
        <v/>
      </c>
      <c r="C618" s="62" t="str">
        <f>IF('Sundry Creditor'!C624="","",IF('Sundry Creditor'!G624&gt;69999,'Sundry Creditor'!C624,""))</f>
        <v/>
      </c>
      <c r="D618" s="62" t="str">
        <f>IF('Sundry Creditor'!D624="","",'Sundry Creditor'!D624)</f>
        <v/>
      </c>
      <c r="E618" s="62" t="str">
        <f>IF('Sundry Creditor'!F624="","",'Sundry Creditor'!F624)</f>
        <v/>
      </c>
      <c r="F618" s="130" t="str">
        <f>IF('Sundry Creditor'!I624="","",IF('Sundry Creditor'!J624="D",'Sundry Creditor'!I624,""))</f>
        <v/>
      </c>
      <c r="G618" s="130" t="str">
        <f>IF('Sundry Creditor'!I624="","",IF('Sundry Creditor'!J624="C",'Sundry Creditor'!I624,""))</f>
        <v/>
      </c>
      <c r="H618" s="62" t="str">
        <f t="shared" si="23"/>
        <v/>
      </c>
      <c r="I618" s="62" t="str">
        <f t="shared" si="24"/>
        <v/>
      </c>
      <c r="J618" s="62"/>
      <c r="K618" s="48" t="str">
        <f>IF('Sundry Creditor'!K624="", "",CONCATENATE('Sundry Creditor'!K624," ",'Sundry Creditor'!O624))</f>
        <v/>
      </c>
    </row>
    <row r="619" spans="1:11" x14ac:dyDescent="0.2">
      <c r="A619" s="63" t="str">
        <f>IF('Sundry Creditor'!G625="","",'Sundry Creditor'!G625)</f>
        <v/>
      </c>
      <c r="B619" s="63" t="str">
        <f>IF('Sundry Creditor'!C625="","",IF('Sundry Creditor'!G625&lt;70000,'Sundry Creditor'!C625,""))</f>
        <v/>
      </c>
      <c r="C619" s="62" t="str">
        <f>IF('Sundry Creditor'!C625="","",IF('Sundry Creditor'!G625&gt;69999,'Sundry Creditor'!C625,""))</f>
        <v/>
      </c>
      <c r="D619" s="62" t="str">
        <f>IF('Sundry Creditor'!D625="","",'Sundry Creditor'!D625)</f>
        <v/>
      </c>
      <c r="E619" s="62" t="str">
        <f>IF('Sundry Creditor'!F625="","",'Sundry Creditor'!F625)</f>
        <v/>
      </c>
      <c r="F619" s="130" t="str">
        <f>IF('Sundry Creditor'!I625="","",IF('Sundry Creditor'!J625="D",'Sundry Creditor'!I625,""))</f>
        <v/>
      </c>
      <c r="G619" s="130" t="str">
        <f>IF('Sundry Creditor'!I625="","",IF('Sundry Creditor'!J625="C",'Sundry Creditor'!I625,""))</f>
        <v/>
      </c>
      <c r="H619" s="62" t="str">
        <f t="shared" si="23"/>
        <v/>
      </c>
      <c r="I619" s="62" t="str">
        <f t="shared" si="24"/>
        <v/>
      </c>
      <c r="J619" s="62"/>
      <c r="K619" s="48" t="str">
        <f>IF('Sundry Creditor'!K625="", "",CONCATENATE('Sundry Creditor'!K625," ",'Sundry Creditor'!O625))</f>
        <v/>
      </c>
    </row>
    <row r="620" spans="1:11" x14ac:dyDescent="0.2">
      <c r="A620" s="63" t="str">
        <f>IF('Sundry Creditor'!G626="","",'Sundry Creditor'!G626)</f>
        <v/>
      </c>
      <c r="B620" s="63" t="str">
        <f>IF('Sundry Creditor'!C626="","",IF('Sundry Creditor'!G626&lt;70000,'Sundry Creditor'!C626,""))</f>
        <v/>
      </c>
      <c r="C620" s="62" t="str">
        <f>IF('Sundry Creditor'!C626="","",IF('Sundry Creditor'!G626&gt;69999,'Sundry Creditor'!C626,""))</f>
        <v/>
      </c>
      <c r="D620" s="62" t="str">
        <f>IF('Sundry Creditor'!D626="","",'Sundry Creditor'!D626)</f>
        <v/>
      </c>
      <c r="E620" s="62" t="str">
        <f>IF('Sundry Creditor'!F626="","",'Sundry Creditor'!F626)</f>
        <v/>
      </c>
      <c r="F620" s="130" t="str">
        <f>IF('Sundry Creditor'!I626="","",IF('Sundry Creditor'!J626="D",'Sundry Creditor'!I626,""))</f>
        <v/>
      </c>
      <c r="G620" s="130" t="str">
        <f>IF('Sundry Creditor'!I626="","",IF('Sundry Creditor'!J626="C",'Sundry Creditor'!I626,""))</f>
        <v/>
      </c>
      <c r="H620" s="62" t="str">
        <f t="shared" si="23"/>
        <v/>
      </c>
      <c r="I620" s="62" t="str">
        <f t="shared" si="24"/>
        <v/>
      </c>
      <c r="J620" s="62"/>
      <c r="K620" s="48" t="str">
        <f>IF('Sundry Creditor'!K626="", "",CONCATENATE('Sundry Creditor'!K626," ",'Sundry Creditor'!O626))</f>
        <v/>
      </c>
    </row>
    <row r="621" spans="1:11" x14ac:dyDescent="0.2">
      <c r="A621" s="63" t="str">
        <f>IF('Sundry Creditor'!G627="","",'Sundry Creditor'!G627)</f>
        <v/>
      </c>
      <c r="B621" s="63" t="str">
        <f>IF('Sundry Creditor'!C627="","",IF('Sundry Creditor'!G627&lt;70000,'Sundry Creditor'!C627,""))</f>
        <v/>
      </c>
      <c r="C621" s="62" t="str">
        <f>IF('Sundry Creditor'!C627="","",IF('Sundry Creditor'!G627&gt;69999,'Sundry Creditor'!C627,""))</f>
        <v/>
      </c>
      <c r="D621" s="62" t="str">
        <f>IF('Sundry Creditor'!D627="","",'Sundry Creditor'!D627)</f>
        <v/>
      </c>
      <c r="E621" s="62" t="str">
        <f>IF('Sundry Creditor'!F627="","",'Sundry Creditor'!F627)</f>
        <v/>
      </c>
      <c r="F621" s="130" t="str">
        <f>IF('Sundry Creditor'!I627="","",IF('Sundry Creditor'!J627="D",'Sundry Creditor'!I627,""))</f>
        <v/>
      </c>
      <c r="G621" s="130" t="str">
        <f>IF('Sundry Creditor'!I627="","",IF('Sundry Creditor'!J627="C",'Sundry Creditor'!I627,""))</f>
        <v/>
      </c>
      <c r="H621" s="62" t="str">
        <f t="shared" si="23"/>
        <v/>
      </c>
      <c r="I621" s="62" t="str">
        <f t="shared" si="24"/>
        <v/>
      </c>
      <c r="J621" s="62"/>
      <c r="K621" s="48" t="str">
        <f>IF('Sundry Creditor'!K627="", "",CONCATENATE('Sundry Creditor'!K627," ",'Sundry Creditor'!O627))</f>
        <v/>
      </c>
    </row>
    <row r="622" spans="1:11" x14ac:dyDescent="0.2">
      <c r="A622" s="63" t="str">
        <f>IF('Sundry Creditor'!G628="","",'Sundry Creditor'!G628)</f>
        <v/>
      </c>
      <c r="B622" s="63" t="str">
        <f>IF('Sundry Creditor'!C628="","",IF('Sundry Creditor'!G628&lt;70000,'Sundry Creditor'!C628,""))</f>
        <v/>
      </c>
      <c r="C622" s="62" t="str">
        <f>IF('Sundry Creditor'!C628="","",IF('Sundry Creditor'!G628&gt;69999,'Sundry Creditor'!C628,""))</f>
        <v/>
      </c>
      <c r="D622" s="62" t="str">
        <f>IF('Sundry Creditor'!D628="","",'Sundry Creditor'!D628)</f>
        <v/>
      </c>
      <c r="E622" s="62" t="str">
        <f>IF('Sundry Creditor'!F628="","",'Sundry Creditor'!F628)</f>
        <v/>
      </c>
      <c r="F622" s="130" t="str">
        <f>IF('Sundry Creditor'!I628="","",IF('Sundry Creditor'!J628="D",'Sundry Creditor'!I628,""))</f>
        <v/>
      </c>
      <c r="G622" s="130" t="str">
        <f>IF('Sundry Creditor'!I628="","",IF('Sundry Creditor'!J628="C",'Sundry Creditor'!I628,""))</f>
        <v/>
      </c>
      <c r="H622" s="62" t="str">
        <f t="shared" si="23"/>
        <v/>
      </c>
      <c r="I622" s="62" t="str">
        <f t="shared" si="24"/>
        <v/>
      </c>
      <c r="J622" s="62"/>
      <c r="K622" s="48" t="str">
        <f>IF('Sundry Creditor'!K628="", "",CONCATENATE('Sundry Creditor'!K628," ",'Sundry Creditor'!O628))</f>
        <v/>
      </c>
    </row>
    <row r="623" spans="1:11" x14ac:dyDescent="0.2">
      <c r="A623" s="63" t="str">
        <f>IF('Sundry Creditor'!G629="","",'Sundry Creditor'!G629)</f>
        <v/>
      </c>
      <c r="B623" s="63" t="str">
        <f>IF('Sundry Creditor'!C629="","",IF('Sundry Creditor'!G629&lt;70000,'Sundry Creditor'!C629,""))</f>
        <v/>
      </c>
      <c r="C623" s="62" t="str">
        <f>IF('Sundry Creditor'!C629="","",IF('Sundry Creditor'!G629&gt;69999,'Sundry Creditor'!C629,""))</f>
        <v/>
      </c>
      <c r="D623" s="62" t="str">
        <f>IF('Sundry Creditor'!D629="","",'Sundry Creditor'!D629)</f>
        <v/>
      </c>
      <c r="E623" s="62" t="str">
        <f>IF('Sundry Creditor'!F629="","",'Sundry Creditor'!F629)</f>
        <v/>
      </c>
      <c r="F623" s="130" t="str">
        <f>IF('Sundry Creditor'!I629="","",IF('Sundry Creditor'!J629="D",'Sundry Creditor'!I629,""))</f>
        <v/>
      </c>
      <c r="G623" s="130" t="str">
        <f>IF('Sundry Creditor'!I629="","",IF('Sundry Creditor'!J629="C",'Sundry Creditor'!I629,""))</f>
        <v/>
      </c>
      <c r="H623" s="62" t="str">
        <f t="shared" si="23"/>
        <v/>
      </c>
      <c r="I623" s="62" t="str">
        <f t="shared" si="24"/>
        <v/>
      </c>
      <c r="J623" s="62"/>
      <c r="K623" s="48" t="str">
        <f>IF('Sundry Creditor'!K629="", "",CONCATENATE('Sundry Creditor'!K629," ",'Sundry Creditor'!O629))</f>
        <v/>
      </c>
    </row>
    <row r="624" spans="1:11" x14ac:dyDescent="0.2">
      <c r="A624" s="63" t="str">
        <f>IF('Sundry Creditor'!G630="","",'Sundry Creditor'!G630)</f>
        <v/>
      </c>
      <c r="B624" s="63" t="str">
        <f>IF('Sundry Creditor'!C630="","",IF('Sundry Creditor'!G630&lt;70000,'Sundry Creditor'!C630,""))</f>
        <v/>
      </c>
      <c r="C624" s="62" t="str">
        <f>IF('Sundry Creditor'!C630="","",IF('Sundry Creditor'!G630&gt;69999,'Sundry Creditor'!C630,""))</f>
        <v/>
      </c>
      <c r="D624" s="62" t="str">
        <f>IF('Sundry Creditor'!D630="","",'Sundry Creditor'!D630)</f>
        <v/>
      </c>
      <c r="E624" s="62" t="str">
        <f>IF('Sundry Creditor'!F630="","",'Sundry Creditor'!F630)</f>
        <v/>
      </c>
      <c r="F624" s="130" t="str">
        <f>IF('Sundry Creditor'!I630="","",IF('Sundry Creditor'!J630="D",'Sundry Creditor'!I630,""))</f>
        <v/>
      </c>
      <c r="G624" s="130" t="str">
        <f>IF('Sundry Creditor'!I630="","",IF('Sundry Creditor'!J630="C",'Sundry Creditor'!I630,""))</f>
        <v/>
      </c>
      <c r="H624" s="62" t="str">
        <f t="shared" si="23"/>
        <v/>
      </c>
      <c r="I624" s="62" t="str">
        <f t="shared" si="24"/>
        <v/>
      </c>
      <c r="J624" s="62"/>
      <c r="K624" s="48" t="str">
        <f>IF('Sundry Creditor'!K630="", "",CONCATENATE('Sundry Creditor'!K630," ",'Sundry Creditor'!O630))</f>
        <v/>
      </c>
    </row>
    <row r="625" spans="1:11" x14ac:dyDescent="0.2">
      <c r="A625" s="63" t="str">
        <f>IF('Sundry Creditor'!G631="","",'Sundry Creditor'!G631)</f>
        <v/>
      </c>
      <c r="B625" s="63" t="str">
        <f>IF('Sundry Creditor'!C631="","",IF('Sundry Creditor'!G631&lt;70000,'Sundry Creditor'!C631,""))</f>
        <v/>
      </c>
      <c r="C625" s="62" t="str">
        <f>IF('Sundry Creditor'!C631="","",IF('Sundry Creditor'!G631&gt;69999,'Sundry Creditor'!C631,""))</f>
        <v/>
      </c>
      <c r="D625" s="62" t="str">
        <f>IF('Sundry Creditor'!D631="","",'Sundry Creditor'!D631)</f>
        <v/>
      </c>
      <c r="E625" s="62" t="str">
        <f>IF('Sundry Creditor'!F631="","",'Sundry Creditor'!F631)</f>
        <v/>
      </c>
      <c r="F625" s="130" t="str">
        <f>IF('Sundry Creditor'!I631="","",IF('Sundry Creditor'!J631="D",'Sundry Creditor'!I631,""))</f>
        <v/>
      </c>
      <c r="G625" s="130" t="str">
        <f>IF('Sundry Creditor'!I631="","",IF('Sundry Creditor'!J631="C",'Sundry Creditor'!I631,""))</f>
        <v/>
      </c>
      <c r="H625" s="62" t="str">
        <f t="shared" si="23"/>
        <v/>
      </c>
      <c r="I625" s="62" t="str">
        <f t="shared" si="24"/>
        <v/>
      </c>
      <c r="J625" s="62"/>
      <c r="K625" s="48" t="str">
        <f>IF('Sundry Creditor'!K631="", "",CONCATENATE('Sundry Creditor'!K631," ",'Sundry Creditor'!O631))</f>
        <v/>
      </c>
    </row>
    <row r="626" spans="1:11" x14ac:dyDescent="0.2">
      <c r="A626" s="63" t="str">
        <f>IF('Sundry Creditor'!G632="","",'Sundry Creditor'!G632)</f>
        <v/>
      </c>
      <c r="B626" s="63" t="str">
        <f>IF('Sundry Creditor'!C632="","",IF('Sundry Creditor'!G632&lt;70000,'Sundry Creditor'!C632,""))</f>
        <v/>
      </c>
      <c r="C626" s="62" t="str">
        <f>IF('Sundry Creditor'!C632="","",IF('Sundry Creditor'!G632&gt;69999,'Sundry Creditor'!C632,""))</f>
        <v/>
      </c>
      <c r="D626" s="62" t="str">
        <f>IF('Sundry Creditor'!D632="","",'Sundry Creditor'!D632)</f>
        <v/>
      </c>
      <c r="E626" s="62" t="str">
        <f>IF('Sundry Creditor'!F632="","",'Sundry Creditor'!F632)</f>
        <v/>
      </c>
      <c r="F626" s="130" t="str">
        <f>IF('Sundry Creditor'!I632="","",IF('Sundry Creditor'!J632="D",'Sundry Creditor'!I632,""))</f>
        <v/>
      </c>
      <c r="G626" s="130" t="str">
        <f>IF('Sundry Creditor'!I632="","",IF('Sundry Creditor'!J632="C",'Sundry Creditor'!I632,""))</f>
        <v/>
      </c>
      <c r="H626" s="62" t="str">
        <f t="shared" si="23"/>
        <v/>
      </c>
      <c r="I626" s="62" t="str">
        <f t="shared" si="24"/>
        <v/>
      </c>
      <c r="J626" s="62"/>
      <c r="K626" s="48" t="str">
        <f>IF('Sundry Creditor'!K632="", "",CONCATENATE('Sundry Creditor'!K632," ",'Sundry Creditor'!O632))</f>
        <v/>
      </c>
    </row>
    <row r="627" spans="1:11" x14ac:dyDescent="0.2">
      <c r="A627" s="63" t="str">
        <f>IF('Sundry Creditor'!G633="","",'Sundry Creditor'!G633)</f>
        <v/>
      </c>
      <c r="B627" s="63" t="str">
        <f>IF('Sundry Creditor'!C633="","",IF('Sundry Creditor'!G633&lt;70000,'Sundry Creditor'!C633,""))</f>
        <v/>
      </c>
      <c r="C627" s="62" t="str">
        <f>IF('Sundry Creditor'!C633="","",IF('Sundry Creditor'!G633&gt;69999,'Sundry Creditor'!C633,""))</f>
        <v/>
      </c>
      <c r="D627" s="62" t="str">
        <f>IF('Sundry Creditor'!D633="","",'Sundry Creditor'!D633)</f>
        <v/>
      </c>
      <c r="E627" s="62" t="str">
        <f>IF('Sundry Creditor'!F633="","",'Sundry Creditor'!F633)</f>
        <v/>
      </c>
      <c r="F627" s="130" t="str">
        <f>IF('Sundry Creditor'!I633="","",IF('Sundry Creditor'!J633="D",'Sundry Creditor'!I633,""))</f>
        <v/>
      </c>
      <c r="G627" s="130" t="str">
        <f>IF('Sundry Creditor'!I633="","",IF('Sundry Creditor'!J633="C",'Sundry Creditor'!I633,""))</f>
        <v/>
      </c>
      <c r="H627" s="62" t="str">
        <f t="shared" si="23"/>
        <v/>
      </c>
      <c r="I627" s="62" t="str">
        <f t="shared" si="24"/>
        <v/>
      </c>
      <c r="J627" s="62"/>
      <c r="K627" s="48" t="str">
        <f>IF('Sundry Creditor'!K633="", "",CONCATENATE('Sundry Creditor'!K633," ",'Sundry Creditor'!O633))</f>
        <v/>
      </c>
    </row>
    <row r="628" spans="1:11" x14ac:dyDescent="0.2">
      <c r="A628" s="63" t="str">
        <f>IF('Sundry Creditor'!G634="","",'Sundry Creditor'!G634)</f>
        <v/>
      </c>
      <c r="B628" s="63" t="str">
        <f>IF('Sundry Creditor'!C634="","",IF('Sundry Creditor'!G634&lt;70000,'Sundry Creditor'!C634,""))</f>
        <v/>
      </c>
      <c r="C628" s="62" t="str">
        <f>IF('Sundry Creditor'!C634="","",IF('Sundry Creditor'!G634&gt;69999,'Sundry Creditor'!C634,""))</f>
        <v/>
      </c>
      <c r="D628" s="62" t="str">
        <f>IF('Sundry Creditor'!D634="","",'Sundry Creditor'!D634)</f>
        <v/>
      </c>
      <c r="E628" s="62" t="str">
        <f>IF('Sundry Creditor'!F634="","",'Sundry Creditor'!F634)</f>
        <v/>
      </c>
      <c r="F628" s="130" t="str">
        <f>IF('Sundry Creditor'!I634="","",IF('Sundry Creditor'!J634="D",'Sundry Creditor'!I634,""))</f>
        <v/>
      </c>
      <c r="G628" s="130" t="str">
        <f>IF('Sundry Creditor'!I634="","",IF('Sundry Creditor'!J634="C",'Sundry Creditor'!I634,""))</f>
        <v/>
      </c>
      <c r="H628" s="62" t="str">
        <f t="shared" si="23"/>
        <v/>
      </c>
      <c r="I628" s="62" t="str">
        <f t="shared" si="24"/>
        <v/>
      </c>
      <c r="J628" s="62"/>
      <c r="K628" s="48" t="str">
        <f>IF('Sundry Creditor'!K634="", "",CONCATENATE('Sundry Creditor'!K634," ",'Sundry Creditor'!O634))</f>
        <v/>
      </c>
    </row>
    <row r="629" spans="1:11" x14ac:dyDescent="0.2">
      <c r="A629" s="63" t="str">
        <f>IF('Sundry Creditor'!G635="","",'Sundry Creditor'!G635)</f>
        <v/>
      </c>
      <c r="B629" s="63" t="str">
        <f>IF('Sundry Creditor'!C635="","",IF('Sundry Creditor'!G635&lt;70000,'Sundry Creditor'!C635,""))</f>
        <v/>
      </c>
      <c r="C629" s="62" t="str">
        <f>IF('Sundry Creditor'!C635="","",IF('Sundry Creditor'!G635&gt;69999,'Sundry Creditor'!C635,""))</f>
        <v/>
      </c>
      <c r="D629" s="62" t="str">
        <f>IF('Sundry Creditor'!D635="","",'Sundry Creditor'!D635)</f>
        <v/>
      </c>
      <c r="E629" s="62" t="str">
        <f>IF('Sundry Creditor'!F635="","",'Sundry Creditor'!F635)</f>
        <v/>
      </c>
      <c r="F629" s="130" t="str">
        <f>IF('Sundry Creditor'!I635="","",IF('Sundry Creditor'!J635="D",'Sundry Creditor'!I635,""))</f>
        <v/>
      </c>
      <c r="G629" s="130" t="str">
        <f>IF('Sundry Creditor'!I635="","",IF('Sundry Creditor'!J635="C",'Sundry Creditor'!I635,""))</f>
        <v/>
      </c>
      <c r="H629" s="62" t="str">
        <f t="shared" si="23"/>
        <v/>
      </c>
      <c r="I629" s="62" t="str">
        <f t="shared" si="24"/>
        <v/>
      </c>
      <c r="J629" s="62"/>
      <c r="K629" s="48" t="str">
        <f>IF('Sundry Creditor'!K635="", "",CONCATENATE('Sundry Creditor'!K635," ",'Sundry Creditor'!O635))</f>
        <v/>
      </c>
    </row>
    <row r="630" spans="1:11" x14ac:dyDescent="0.2">
      <c r="A630" s="63" t="str">
        <f>IF('Sundry Creditor'!G636="","",'Sundry Creditor'!G636)</f>
        <v/>
      </c>
      <c r="B630" s="63" t="str">
        <f>IF('Sundry Creditor'!C636="","",IF('Sundry Creditor'!G636&lt;70000,'Sundry Creditor'!C636,""))</f>
        <v/>
      </c>
      <c r="C630" s="62" t="str">
        <f>IF('Sundry Creditor'!C636="","",IF('Sundry Creditor'!G636&gt;69999,'Sundry Creditor'!C636,""))</f>
        <v/>
      </c>
      <c r="D630" s="62" t="str">
        <f>IF('Sundry Creditor'!D636="","",'Sundry Creditor'!D636)</f>
        <v/>
      </c>
      <c r="E630" s="62" t="str">
        <f>IF('Sundry Creditor'!F636="","",'Sundry Creditor'!F636)</f>
        <v/>
      </c>
      <c r="F630" s="130" t="str">
        <f>IF('Sundry Creditor'!I636="","",IF('Sundry Creditor'!J636="D",'Sundry Creditor'!I636,""))</f>
        <v/>
      </c>
      <c r="G630" s="130" t="str">
        <f>IF('Sundry Creditor'!I636="","",IF('Sundry Creditor'!J636="C",'Sundry Creditor'!I636,""))</f>
        <v/>
      </c>
      <c r="H630" s="62" t="str">
        <f t="shared" si="23"/>
        <v/>
      </c>
      <c r="I630" s="62" t="str">
        <f t="shared" si="24"/>
        <v/>
      </c>
      <c r="J630" s="62"/>
      <c r="K630" s="48" t="str">
        <f>IF('Sundry Creditor'!K636="", "",CONCATENATE('Sundry Creditor'!K636," ",'Sundry Creditor'!O636))</f>
        <v/>
      </c>
    </row>
    <row r="631" spans="1:11" x14ac:dyDescent="0.2">
      <c r="A631" s="63" t="str">
        <f>IF('Sundry Creditor'!G637="","",'Sundry Creditor'!G637)</f>
        <v/>
      </c>
      <c r="B631" s="63" t="str">
        <f>IF('Sundry Creditor'!C637="","",IF('Sundry Creditor'!G637&lt;70000,'Sundry Creditor'!C637,""))</f>
        <v/>
      </c>
      <c r="C631" s="62" t="str">
        <f>IF('Sundry Creditor'!C637="","",IF('Sundry Creditor'!G637&gt;69999,'Sundry Creditor'!C637,""))</f>
        <v/>
      </c>
      <c r="D631" s="62" t="str">
        <f>IF('Sundry Creditor'!D637="","",'Sundry Creditor'!D637)</f>
        <v/>
      </c>
      <c r="E631" s="62" t="str">
        <f>IF('Sundry Creditor'!F637="","",'Sundry Creditor'!F637)</f>
        <v/>
      </c>
      <c r="F631" s="130" t="str">
        <f>IF('Sundry Creditor'!I637="","",IF('Sundry Creditor'!J637="D",'Sundry Creditor'!I637,""))</f>
        <v/>
      </c>
      <c r="G631" s="130" t="str">
        <f>IF('Sundry Creditor'!I637="","",IF('Sundry Creditor'!J637="C",'Sundry Creditor'!I637,""))</f>
        <v/>
      </c>
      <c r="H631" s="62" t="str">
        <f t="shared" si="23"/>
        <v/>
      </c>
      <c r="I631" s="62" t="str">
        <f t="shared" si="24"/>
        <v/>
      </c>
      <c r="J631" s="62"/>
      <c r="K631" s="48" t="str">
        <f>IF('Sundry Creditor'!K637="", "",CONCATENATE('Sundry Creditor'!K637," ",'Sundry Creditor'!O637))</f>
        <v/>
      </c>
    </row>
    <row r="632" spans="1:11" x14ac:dyDescent="0.2">
      <c r="A632" s="63" t="str">
        <f>IF('Sundry Creditor'!G638="","",'Sundry Creditor'!G638)</f>
        <v/>
      </c>
      <c r="B632" s="63" t="str">
        <f>IF('Sundry Creditor'!C638="","",IF('Sundry Creditor'!G638&lt;70000,'Sundry Creditor'!C638,""))</f>
        <v/>
      </c>
      <c r="C632" s="62" t="str">
        <f>IF('Sundry Creditor'!C638="","",IF('Sundry Creditor'!G638&gt;69999,'Sundry Creditor'!C638,""))</f>
        <v/>
      </c>
      <c r="D632" s="62" t="str">
        <f>IF('Sundry Creditor'!D638="","",'Sundry Creditor'!D638)</f>
        <v/>
      </c>
      <c r="E632" s="62" t="str">
        <f>IF('Sundry Creditor'!F638="","",'Sundry Creditor'!F638)</f>
        <v/>
      </c>
      <c r="F632" s="130" t="str">
        <f>IF('Sundry Creditor'!I638="","",IF('Sundry Creditor'!J638="D",'Sundry Creditor'!I638,""))</f>
        <v/>
      </c>
      <c r="G632" s="130" t="str">
        <f>IF('Sundry Creditor'!I638="","",IF('Sundry Creditor'!J638="C",'Sundry Creditor'!I638,""))</f>
        <v/>
      </c>
      <c r="H632" s="62" t="str">
        <f t="shared" si="23"/>
        <v/>
      </c>
      <c r="I632" s="62" t="str">
        <f t="shared" si="24"/>
        <v/>
      </c>
      <c r="J632" s="62"/>
      <c r="K632" s="48" t="str">
        <f>IF('Sundry Creditor'!K638="", "",CONCATENATE('Sundry Creditor'!K638," ",'Sundry Creditor'!O638))</f>
        <v/>
      </c>
    </row>
    <row r="633" spans="1:11" x14ac:dyDescent="0.2">
      <c r="A633" s="63" t="str">
        <f>IF('Sundry Creditor'!G639="","",'Sundry Creditor'!G639)</f>
        <v/>
      </c>
      <c r="B633" s="63" t="str">
        <f>IF('Sundry Creditor'!C639="","",IF('Sundry Creditor'!G639&lt;70000,'Sundry Creditor'!C639,""))</f>
        <v/>
      </c>
      <c r="C633" s="62" t="str">
        <f>IF('Sundry Creditor'!C639="","",IF('Sundry Creditor'!G639&gt;69999,'Sundry Creditor'!C639,""))</f>
        <v/>
      </c>
      <c r="D633" s="62" t="str">
        <f>IF('Sundry Creditor'!D639="","",'Sundry Creditor'!D639)</f>
        <v/>
      </c>
      <c r="E633" s="62" t="str">
        <f>IF('Sundry Creditor'!F639="","",'Sundry Creditor'!F639)</f>
        <v/>
      </c>
      <c r="F633" s="130" t="str">
        <f>IF('Sundry Creditor'!I639="","",IF('Sundry Creditor'!J639="D",'Sundry Creditor'!I639,""))</f>
        <v/>
      </c>
      <c r="G633" s="130" t="str">
        <f>IF('Sundry Creditor'!I639="","",IF('Sundry Creditor'!J639="C",'Sundry Creditor'!I639,""))</f>
        <v/>
      </c>
      <c r="H633" s="62" t="str">
        <f t="shared" si="23"/>
        <v/>
      </c>
      <c r="I633" s="62" t="str">
        <f t="shared" si="24"/>
        <v/>
      </c>
      <c r="J633" s="62"/>
      <c r="K633" s="48" t="str">
        <f>IF('Sundry Creditor'!K639="", "",CONCATENATE('Sundry Creditor'!K639," ",'Sundry Creditor'!O639))</f>
        <v/>
      </c>
    </row>
    <row r="634" spans="1:11" x14ac:dyDescent="0.2">
      <c r="A634" s="63" t="str">
        <f>IF('Sundry Creditor'!G640="","",'Sundry Creditor'!G640)</f>
        <v/>
      </c>
      <c r="B634" s="63" t="str">
        <f>IF('Sundry Creditor'!C640="","",IF('Sundry Creditor'!G640&lt;70000,'Sundry Creditor'!C640,""))</f>
        <v/>
      </c>
      <c r="C634" s="62" t="str">
        <f>IF('Sundry Creditor'!C640="","",IF('Sundry Creditor'!G640&gt;69999,'Sundry Creditor'!C640,""))</f>
        <v/>
      </c>
      <c r="D634" s="62" t="str">
        <f>IF('Sundry Creditor'!D640="","",'Sundry Creditor'!D640)</f>
        <v/>
      </c>
      <c r="E634" s="62" t="str">
        <f>IF('Sundry Creditor'!F640="","",'Sundry Creditor'!F640)</f>
        <v/>
      </c>
      <c r="F634" s="130" t="str">
        <f>IF('Sundry Creditor'!I640="","",IF('Sundry Creditor'!J640="D",'Sundry Creditor'!I640,""))</f>
        <v/>
      </c>
      <c r="G634" s="130" t="str">
        <f>IF('Sundry Creditor'!I640="","",IF('Sundry Creditor'!J640="C",'Sundry Creditor'!I640,""))</f>
        <v/>
      </c>
      <c r="H634" s="62" t="str">
        <f t="shared" si="23"/>
        <v/>
      </c>
      <c r="I634" s="62" t="str">
        <f t="shared" si="24"/>
        <v/>
      </c>
      <c r="J634" s="62"/>
      <c r="K634" s="48" t="str">
        <f>IF('Sundry Creditor'!K640="", "",CONCATENATE('Sundry Creditor'!K640," ",'Sundry Creditor'!O640))</f>
        <v/>
      </c>
    </row>
    <row r="635" spans="1:11" x14ac:dyDescent="0.2">
      <c r="A635" s="63" t="str">
        <f>IF('Sundry Creditor'!G641="","",'Sundry Creditor'!G641)</f>
        <v/>
      </c>
      <c r="B635" s="63" t="str">
        <f>IF('Sundry Creditor'!C641="","",IF('Sundry Creditor'!G641&lt;70000,'Sundry Creditor'!C641,""))</f>
        <v/>
      </c>
      <c r="C635" s="62" t="str">
        <f>IF('Sundry Creditor'!C641="","",IF('Sundry Creditor'!G641&gt;69999,'Sundry Creditor'!C641,""))</f>
        <v/>
      </c>
      <c r="D635" s="62" t="str">
        <f>IF('Sundry Creditor'!D641="","",'Sundry Creditor'!D641)</f>
        <v/>
      </c>
      <c r="E635" s="62" t="str">
        <f>IF('Sundry Creditor'!F641="","",'Sundry Creditor'!F641)</f>
        <v/>
      </c>
      <c r="F635" s="130" t="str">
        <f>IF('Sundry Creditor'!I641="","",IF('Sundry Creditor'!J641="D",'Sundry Creditor'!I641,""))</f>
        <v/>
      </c>
      <c r="G635" s="130" t="str">
        <f>IF('Sundry Creditor'!I641="","",IF('Sundry Creditor'!J641="C",'Sundry Creditor'!I641,""))</f>
        <v/>
      </c>
      <c r="H635" s="62" t="str">
        <f t="shared" si="23"/>
        <v/>
      </c>
      <c r="I635" s="62" t="str">
        <f t="shared" si="24"/>
        <v/>
      </c>
      <c r="J635" s="62"/>
      <c r="K635" s="48" t="str">
        <f>IF('Sundry Creditor'!K641="", "",CONCATENATE('Sundry Creditor'!K641," ",'Sundry Creditor'!O641))</f>
        <v/>
      </c>
    </row>
    <row r="636" spans="1:11" x14ac:dyDescent="0.2">
      <c r="A636" s="63" t="str">
        <f>IF('Sundry Creditor'!G642="","",'Sundry Creditor'!G642)</f>
        <v/>
      </c>
      <c r="B636" s="63" t="str">
        <f>IF('Sundry Creditor'!C642="","",IF('Sundry Creditor'!G642&lt;70000,'Sundry Creditor'!C642,""))</f>
        <v/>
      </c>
      <c r="C636" s="62" t="str">
        <f>IF('Sundry Creditor'!C642="","",IF('Sundry Creditor'!G642&gt;69999,'Sundry Creditor'!C642,""))</f>
        <v/>
      </c>
      <c r="D636" s="62" t="str">
        <f>IF('Sundry Creditor'!D642="","",'Sundry Creditor'!D642)</f>
        <v/>
      </c>
      <c r="E636" s="62" t="str">
        <f>IF('Sundry Creditor'!F642="","",'Sundry Creditor'!F642)</f>
        <v/>
      </c>
      <c r="F636" s="130" t="str">
        <f>IF('Sundry Creditor'!I642="","",IF('Sundry Creditor'!J642="D",'Sundry Creditor'!I642,""))</f>
        <v/>
      </c>
      <c r="G636" s="130" t="str">
        <f>IF('Sundry Creditor'!I642="","",IF('Sundry Creditor'!J642="C",'Sundry Creditor'!I642,""))</f>
        <v/>
      </c>
      <c r="H636" s="62" t="str">
        <f t="shared" si="23"/>
        <v/>
      </c>
      <c r="I636" s="62" t="str">
        <f t="shared" si="24"/>
        <v/>
      </c>
      <c r="J636" s="62"/>
      <c r="K636" s="48" t="str">
        <f>IF('Sundry Creditor'!K642="", "",CONCATENATE('Sundry Creditor'!K642," ",'Sundry Creditor'!O642))</f>
        <v/>
      </c>
    </row>
    <row r="637" spans="1:11" x14ac:dyDescent="0.2">
      <c r="A637" s="63" t="str">
        <f>IF('Sundry Creditor'!G643="","",'Sundry Creditor'!G643)</f>
        <v/>
      </c>
      <c r="B637" s="63" t="str">
        <f>IF('Sundry Creditor'!C643="","",IF('Sundry Creditor'!G643&lt;70000,'Sundry Creditor'!C643,""))</f>
        <v/>
      </c>
      <c r="C637" s="62" t="str">
        <f>IF('Sundry Creditor'!C643="","",IF('Sundry Creditor'!G643&gt;69999,'Sundry Creditor'!C643,""))</f>
        <v/>
      </c>
      <c r="D637" s="62" t="str">
        <f>IF('Sundry Creditor'!D643="","",'Sundry Creditor'!D643)</f>
        <v/>
      </c>
      <c r="E637" s="62" t="str">
        <f>IF('Sundry Creditor'!F643="","",'Sundry Creditor'!F643)</f>
        <v/>
      </c>
      <c r="F637" s="130" t="str">
        <f>IF('Sundry Creditor'!I643="","",IF('Sundry Creditor'!J643="D",'Sundry Creditor'!I643,""))</f>
        <v/>
      </c>
      <c r="G637" s="130" t="str">
        <f>IF('Sundry Creditor'!I643="","",IF('Sundry Creditor'!J643="C",'Sundry Creditor'!I643,""))</f>
        <v/>
      </c>
      <c r="H637" s="62" t="str">
        <f t="shared" si="23"/>
        <v/>
      </c>
      <c r="I637" s="62" t="str">
        <f t="shared" si="24"/>
        <v/>
      </c>
      <c r="J637" s="62"/>
      <c r="K637" s="48" t="str">
        <f>IF('Sundry Creditor'!K643="", "",CONCATENATE('Sundry Creditor'!K643," ",'Sundry Creditor'!O643))</f>
        <v/>
      </c>
    </row>
    <row r="638" spans="1:11" x14ac:dyDescent="0.2">
      <c r="A638" s="63" t="str">
        <f>IF('Sundry Creditor'!G644="","",'Sundry Creditor'!G644)</f>
        <v/>
      </c>
      <c r="B638" s="63" t="str">
        <f>IF('Sundry Creditor'!C644="","",IF('Sundry Creditor'!G644&lt;70000,'Sundry Creditor'!C644,""))</f>
        <v/>
      </c>
      <c r="C638" s="62" t="str">
        <f>IF('Sundry Creditor'!C644="","",IF('Sundry Creditor'!G644&gt;69999,'Sundry Creditor'!C644,""))</f>
        <v/>
      </c>
      <c r="D638" s="62" t="str">
        <f>IF('Sundry Creditor'!D644="","",'Sundry Creditor'!D644)</f>
        <v/>
      </c>
      <c r="E638" s="62" t="str">
        <f>IF('Sundry Creditor'!F644="","",'Sundry Creditor'!F644)</f>
        <v/>
      </c>
      <c r="F638" s="130" t="str">
        <f>IF('Sundry Creditor'!I644="","",IF('Sundry Creditor'!J644="D",'Sundry Creditor'!I644,""))</f>
        <v/>
      </c>
      <c r="G638" s="130" t="str">
        <f>IF('Sundry Creditor'!I644="","",IF('Sundry Creditor'!J644="C",'Sundry Creditor'!I644,""))</f>
        <v/>
      </c>
      <c r="H638" s="62" t="str">
        <f t="shared" si="23"/>
        <v/>
      </c>
      <c r="I638" s="62" t="str">
        <f t="shared" si="24"/>
        <v/>
      </c>
      <c r="J638" s="62"/>
      <c r="K638" s="48" t="str">
        <f>IF('Sundry Creditor'!K644="", "",CONCATENATE('Sundry Creditor'!K644," ",'Sundry Creditor'!O644))</f>
        <v/>
      </c>
    </row>
    <row r="639" spans="1:11" x14ac:dyDescent="0.2">
      <c r="A639" s="63" t="str">
        <f>IF('Sundry Creditor'!G645="","",'Sundry Creditor'!G645)</f>
        <v/>
      </c>
      <c r="B639" s="63" t="str">
        <f>IF('Sundry Creditor'!C645="","",IF('Sundry Creditor'!G645&lt;70000,'Sundry Creditor'!C645,""))</f>
        <v/>
      </c>
      <c r="C639" s="62" t="str">
        <f>IF('Sundry Creditor'!C645="","",IF('Sundry Creditor'!G645&gt;69999,'Sundry Creditor'!C645,""))</f>
        <v/>
      </c>
      <c r="D639" s="62" t="str">
        <f>IF('Sundry Creditor'!D645="","",'Sundry Creditor'!D645)</f>
        <v/>
      </c>
      <c r="E639" s="62" t="str">
        <f>IF('Sundry Creditor'!F645="","",'Sundry Creditor'!F645)</f>
        <v/>
      </c>
      <c r="F639" s="130" t="str">
        <f>IF('Sundry Creditor'!I645="","",IF('Sundry Creditor'!J645="D",'Sundry Creditor'!I645,""))</f>
        <v/>
      </c>
      <c r="G639" s="130" t="str">
        <f>IF('Sundry Creditor'!I645="","",IF('Sundry Creditor'!J645="C",'Sundry Creditor'!I645,""))</f>
        <v/>
      </c>
      <c r="H639" s="62" t="str">
        <f t="shared" si="23"/>
        <v/>
      </c>
      <c r="I639" s="62" t="str">
        <f t="shared" si="24"/>
        <v/>
      </c>
      <c r="J639" s="62"/>
      <c r="K639" s="48" t="str">
        <f>IF('Sundry Creditor'!K645="", "",CONCATENATE('Sundry Creditor'!K645," ",'Sundry Creditor'!O645))</f>
        <v/>
      </c>
    </row>
    <row r="640" spans="1:11" x14ac:dyDescent="0.2">
      <c r="A640" s="63" t="str">
        <f>IF('Sundry Creditor'!G646="","",'Sundry Creditor'!G646)</f>
        <v/>
      </c>
      <c r="B640" s="63" t="str">
        <f>IF('Sundry Creditor'!C646="","",IF('Sundry Creditor'!G646&lt;70000,'Sundry Creditor'!C646,""))</f>
        <v/>
      </c>
      <c r="C640" s="62" t="str">
        <f>IF('Sundry Creditor'!C646="","",IF('Sundry Creditor'!G646&gt;69999,'Sundry Creditor'!C646,""))</f>
        <v/>
      </c>
      <c r="D640" s="62" t="str">
        <f>IF('Sundry Creditor'!D646="","",'Sundry Creditor'!D646)</f>
        <v/>
      </c>
      <c r="E640" s="62" t="str">
        <f>IF('Sundry Creditor'!F646="","",'Sundry Creditor'!F646)</f>
        <v/>
      </c>
      <c r="F640" s="130" t="str">
        <f>IF('Sundry Creditor'!I646="","",IF('Sundry Creditor'!J646="D",'Sundry Creditor'!I646,""))</f>
        <v/>
      </c>
      <c r="G640" s="130" t="str">
        <f>IF('Sundry Creditor'!I646="","",IF('Sundry Creditor'!J646="C",'Sundry Creditor'!I646,""))</f>
        <v/>
      </c>
      <c r="H640" s="62" t="str">
        <f t="shared" si="23"/>
        <v/>
      </c>
      <c r="I640" s="62" t="str">
        <f t="shared" si="24"/>
        <v/>
      </c>
      <c r="J640" s="62"/>
      <c r="K640" s="48" t="str">
        <f>IF('Sundry Creditor'!K646="", "",CONCATENATE('Sundry Creditor'!K646," ",'Sundry Creditor'!O646))</f>
        <v/>
      </c>
    </row>
    <row r="641" spans="1:11" x14ac:dyDescent="0.2">
      <c r="A641" s="63" t="str">
        <f>IF('Sundry Creditor'!G647="","",'Sundry Creditor'!G647)</f>
        <v/>
      </c>
      <c r="B641" s="63" t="str">
        <f>IF('Sundry Creditor'!C647="","",IF('Sundry Creditor'!G647&lt;70000,'Sundry Creditor'!C647,""))</f>
        <v/>
      </c>
      <c r="C641" s="62" t="str">
        <f>IF('Sundry Creditor'!C647="","",IF('Sundry Creditor'!G647&gt;69999,'Sundry Creditor'!C647,""))</f>
        <v/>
      </c>
      <c r="D641" s="62" t="str">
        <f>IF('Sundry Creditor'!D647="","",'Sundry Creditor'!D647)</f>
        <v/>
      </c>
      <c r="E641" s="62" t="str">
        <f>IF('Sundry Creditor'!F647="","",'Sundry Creditor'!F647)</f>
        <v/>
      </c>
      <c r="F641" s="130" t="str">
        <f>IF('Sundry Creditor'!I647="","",IF('Sundry Creditor'!J647="D",'Sundry Creditor'!I647,""))</f>
        <v/>
      </c>
      <c r="G641" s="130" t="str">
        <f>IF('Sundry Creditor'!I647="","",IF('Sundry Creditor'!J647="C",'Sundry Creditor'!I647,""))</f>
        <v/>
      </c>
      <c r="H641" s="62" t="str">
        <f t="shared" si="23"/>
        <v/>
      </c>
      <c r="I641" s="62" t="str">
        <f t="shared" si="24"/>
        <v/>
      </c>
      <c r="J641" s="62"/>
      <c r="K641" s="48" t="str">
        <f>IF('Sundry Creditor'!K647="", "",CONCATENATE('Sundry Creditor'!K647," ",'Sundry Creditor'!O647))</f>
        <v/>
      </c>
    </row>
    <row r="642" spans="1:11" x14ac:dyDescent="0.2">
      <c r="A642" s="63" t="str">
        <f>IF('Sundry Creditor'!G648="","",'Sundry Creditor'!G648)</f>
        <v/>
      </c>
      <c r="B642" s="63" t="str">
        <f>IF('Sundry Creditor'!C648="","",IF('Sundry Creditor'!G648&lt;70000,'Sundry Creditor'!C648,""))</f>
        <v/>
      </c>
      <c r="C642" s="62" t="str">
        <f>IF('Sundry Creditor'!C648="","",IF('Sundry Creditor'!G648&gt;69999,'Sundry Creditor'!C648,""))</f>
        <v/>
      </c>
      <c r="D642" s="62" t="str">
        <f>IF('Sundry Creditor'!D648="","",'Sundry Creditor'!D648)</f>
        <v/>
      </c>
      <c r="E642" s="62" t="str">
        <f>IF('Sundry Creditor'!F648="","",'Sundry Creditor'!F648)</f>
        <v/>
      </c>
      <c r="F642" s="130" t="str">
        <f>IF('Sundry Creditor'!I648="","",IF('Sundry Creditor'!J648="D",'Sundry Creditor'!I648,""))</f>
        <v/>
      </c>
      <c r="G642" s="130" t="str">
        <f>IF('Sundry Creditor'!I648="","",IF('Sundry Creditor'!J648="C",'Sundry Creditor'!I648,""))</f>
        <v/>
      </c>
      <c r="H642" s="62" t="str">
        <f t="shared" si="23"/>
        <v/>
      </c>
      <c r="I642" s="62" t="str">
        <f t="shared" si="24"/>
        <v/>
      </c>
      <c r="J642" s="62"/>
      <c r="K642" s="48" t="str">
        <f>IF('Sundry Creditor'!K648="", "",CONCATENATE('Sundry Creditor'!K648," ",'Sundry Creditor'!O648))</f>
        <v/>
      </c>
    </row>
    <row r="643" spans="1:11" x14ac:dyDescent="0.2">
      <c r="A643" s="63" t="str">
        <f>IF('Sundry Creditor'!G649="","",'Sundry Creditor'!G649)</f>
        <v/>
      </c>
      <c r="B643" s="63" t="str">
        <f>IF('Sundry Creditor'!C649="","",IF('Sundry Creditor'!G649&lt;70000,'Sundry Creditor'!C649,""))</f>
        <v/>
      </c>
      <c r="C643" s="62" t="str">
        <f>IF('Sundry Creditor'!C649="","",IF('Sundry Creditor'!G649&gt;69999,'Sundry Creditor'!C649,""))</f>
        <v/>
      </c>
      <c r="D643" s="62" t="str">
        <f>IF('Sundry Creditor'!D649="","",'Sundry Creditor'!D649)</f>
        <v/>
      </c>
      <c r="E643" s="62" t="str">
        <f>IF('Sundry Creditor'!F649="","",'Sundry Creditor'!F649)</f>
        <v/>
      </c>
      <c r="F643" s="130" t="str">
        <f>IF('Sundry Creditor'!I649="","",IF('Sundry Creditor'!J649="D",'Sundry Creditor'!I649,""))</f>
        <v/>
      </c>
      <c r="G643" s="130" t="str">
        <f>IF('Sundry Creditor'!I649="","",IF('Sundry Creditor'!J649="C",'Sundry Creditor'!I649,""))</f>
        <v/>
      </c>
      <c r="H643" s="62" t="str">
        <f t="shared" si="23"/>
        <v/>
      </c>
      <c r="I643" s="62" t="str">
        <f t="shared" si="24"/>
        <v/>
      </c>
      <c r="J643" s="62"/>
      <c r="K643" s="48" t="str">
        <f>IF('Sundry Creditor'!K649="", "",CONCATENATE('Sundry Creditor'!K649," ",'Sundry Creditor'!O649))</f>
        <v/>
      </c>
    </row>
    <row r="644" spans="1:11" x14ac:dyDescent="0.2">
      <c r="A644" s="63" t="str">
        <f>IF('Sundry Creditor'!G650="","",'Sundry Creditor'!G650)</f>
        <v/>
      </c>
      <c r="B644" s="63" t="str">
        <f>IF('Sundry Creditor'!C650="","",IF('Sundry Creditor'!G650&lt;70000,'Sundry Creditor'!C650,""))</f>
        <v/>
      </c>
      <c r="C644" s="62" t="str">
        <f>IF('Sundry Creditor'!C650="","",IF('Sundry Creditor'!G650&gt;69999,'Sundry Creditor'!C650,""))</f>
        <v/>
      </c>
      <c r="D644" s="62" t="str">
        <f>IF('Sundry Creditor'!D650="","",'Sundry Creditor'!D650)</f>
        <v/>
      </c>
      <c r="E644" s="62" t="str">
        <f>IF('Sundry Creditor'!F650="","",'Sundry Creditor'!F650)</f>
        <v/>
      </c>
      <c r="F644" s="130" t="str">
        <f>IF('Sundry Creditor'!I650="","",IF('Sundry Creditor'!J650="D",'Sundry Creditor'!I650,""))</f>
        <v/>
      </c>
      <c r="G644" s="130" t="str">
        <f>IF('Sundry Creditor'!I650="","",IF('Sundry Creditor'!J650="C",'Sundry Creditor'!I650,""))</f>
        <v/>
      </c>
      <c r="H644" s="62" t="str">
        <f t="shared" si="23"/>
        <v/>
      </c>
      <c r="I644" s="62" t="str">
        <f t="shared" si="24"/>
        <v/>
      </c>
      <c r="J644" s="62"/>
      <c r="K644" s="48" t="str">
        <f>IF('Sundry Creditor'!K650="", "",CONCATENATE('Sundry Creditor'!K650," ",'Sundry Creditor'!O650))</f>
        <v/>
      </c>
    </row>
    <row r="645" spans="1:11" x14ac:dyDescent="0.2">
      <c r="A645" s="63" t="str">
        <f>IF('Sundry Creditor'!G651="","",'Sundry Creditor'!G651)</f>
        <v/>
      </c>
      <c r="B645" s="63" t="str">
        <f>IF('Sundry Creditor'!C651="","",IF('Sundry Creditor'!G651&lt;70000,'Sundry Creditor'!C651,""))</f>
        <v/>
      </c>
      <c r="C645" s="62" t="str">
        <f>IF('Sundry Creditor'!C651="","",IF('Sundry Creditor'!G651&gt;69999,'Sundry Creditor'!C651,""))</f>
        <v/>
      </c>
      <c r="D645" s="62" t="str">
        <f>IF('Sundry Creditor'!D651="","",'Sundry Creditor'!D651)</f>
        <v/>
      </c>
      <c r="E645" s="62" t="str">
        <f>IF('Sundry Creditor'!F651="","",'Sundry Creditor'!F651)</f>
        <v/>
      </c>
      <c r="F645" s="130" t="str">
        <f>IF('Sundry Creditor'!I651="","",IF('Sundry Creditor'!J651="D",'Sundry Creditor'!I651,""))</f>
        <v/>
      </c>
      <c r="G645" s="130" t="str">
        <f>IF('Sundry Creditor'!I651="","",IF('Sundry Creditor'!J651="C",'Sundry Creditor'!I651,""))</f>
        <v/>
      </c>
      <c r="H645" s="62" t="str">
        <f t="shared" si="23"/>
        <v/>
      </c>
      <c r="I645" s="62" t="str">
        <f t="shared" si="24"/>
        <v/>
      </c>
      <c r="J645" s="62"/>
      <c r="K645" s="48" t="str">
        <f>IF('Sundry Creditor'!K651="", "",CONCATENATE('Sundry Creditor'!K651," ",'Sundry Creditor'!O651))</f>
        <v/>
      </c>
    </row>
    <row r="646" spans="1:11" x14ac:dyDescent="0.2">
      <c r="A646" s="63" t="str">
        <f>IF('Sundry Creditor'!G652="","",'Sundry Creditor'!G652)</f>
        <v/>
      </c>
      <c r="B646" s="63" t="str">
        <f>IF('Sundry Creditor'!C652="","",IF('Sundry Creditor'!G652&lt;70000,'Sundry Creditor'!C652,""))</f>
        <v/>
      </c>
      <c r="C646" s="62" t="str">
        <f>IF('Sundry Creditor'!C652="","",IF('Sundry Creditor'!G652&gt;69999,'Sundry Creditor'!C652,""))</f>
        <v/>
      </c>
      <c r="D646" s="62" t="str">
        <f>IF('Sundry Creditor'!D652="","",'Sundry Creditor'!D652)</f>
        <v/>
      </c>
      <c r="E646" s="62" t="str">
        <f>IF('Sundry Creditor'!F652="","",'Sundry Creditor'!F652)</f>
        <v/>
      </c>
      <c r="F646" s="130" t="str">
        <f>IF('Sundry Creditor'!I652="","",IF('Sundry Creditor'!J652="D",'Sundry Creditor'!I652,""))</f>
        <v/>
      </c>
      <c r="G646" s="130" t="str">
        <f>IF('Sundry Creditor'!I652="","",IF('Sundry Creditor'!J652="C",'Sundry Creditor'!I652,""))</f>
        <v/>
      </c>
      <c r="H646" s="62" t="str">
        <f t="shared" si="23"/>
        <v/>
      </c>
      <c r="I646" s="62" t="str">
        <f t="shared" si="24"/>
        <v/>
      </c>
      <c r="J646" s="62"/>
      <c r="K646" s="48" t="str">
        <f>IF('Sundry Creditor'!K652="", "",CONCATENATE('Sundry Creditor'!K652," ",'Sundry Creditor'!O652))</f>
        <v/>
      </c>
    </row>
    <row r="647" spans="1:11" x14ac:dyDescent="0.2">
      <c r="A647" s="63" t="str">
        <f>IF('Sundry Creditor'!G653="","",'Sundry Creditor'!G653)</f>
        <v/>
      </c>
      <c r="B647" s="63" t="str">
        <f>IF('Sundry Creditor'!C653="","",IF('Sundry Creditor'!G653&lt;70000,'Sundry Creditor'!C653,""))</f>
        <v/>
      </c>
      <c r="C647" s="62" t="str">
        <f>IF('Sundry Creditor'!C653="","",IF('Sundry Creditor'!G653&gt;69999,'Sundry Creditor'!C653,""))</f>
        <v/>
      </c>
      <c r="D647" s="62" t="str">
        <f>IF('Sundry Creditor'!D653="","",'Sundry Creditor'!D653)</f>
        <v/>
      </c>
      <c r="E647" s="62" t="str">
        <f>IF('Sundry Creditor'!F653="","",'Sundry Creditor'!F653)</f>
        <v/>
      </c>
      <c r="F647" s="130" t="str">
        <f>IF('Sundry Creditor'!I653="","",IF('Sundry Creditor'!J653="D",'Sundry Creditor'!I653,""))</f>
        <v/>
      </c>
      <c r="G647" s="130" t="str">
        <f>IF('Sundry Creditor'!I653="","",IF('Sundry Creditor'!J653="C",'Sundry Creditor'!I653,""))</f>
        <v/>
      </c>
      <c r="H647" s="62" t="str">
        <f t="shared" si="23"/>
        <v/>
      </c>
      <c r="I647" s="62" t="str">
        <f t="shared" si="24"/>
        <v/>
      </c>
      <c r="J647" s="62"/>
      <c r="K647" s="48" t="str">
        <f>IF('Sundry Creditor'!K653="", "",CONCATENATE('Sundry Creditor'!K653," ",'Sundry Creditor'!O653))</f>
        <v/>
      </c>
    </row>
    <row r="648" spans="1:11" x14ac:dyDescent="0.2">
      <c r="A648" s="63" t="str">
        <f>IF('Sundry Creditor'!G654="","",'Sundry Creditor'!G654)</f>
        <v/>
      </c>
      <c r="B648" s="63" t="str">
        <f>IF('Sundry Creditor'!C654="","",IF('Sundry Creditor'!G654&lt;70000,'Sundry Creditor'!C654,""))</f>
        <v/>
      </c>
      <c r="C648" s="62" t="str">
        <f>IF('Sundry Creditor'!C654="","",IF('Sundry Creditor'!G654&gt;69999,'Sundry Creditor'!C654,""))</f>
        <v/>
      </c>
      <c r="D648" s="62" t="str">
        <f>IF('Sundry Creditor'!D654="","",'Sundry Creditor'!D654)</f>
        <v/>
      </c>
      <c r="E648" s="62" t="str">
        <f>IF('Sundry Creditor'!F654="","",'Sundry Creditor'!F654)</f>
        <v/>
      </c>
      <c r="F648" s="130" t="str">
        <f>IF('Sundry Creditor'!I654="","",IF('Sundry Creditor'!J654="D",'Sundry Creditor'!I654,""))</f>
        <v/>
      </c>
      <c r="G648" s="130" t="str">
        <f>IF('Sundry Creditor'!I654="","",IF('Sundry Creditor'!J654="C",'Sundry Creditor'!I654,""))</f>
        <v/>
      </c>
      <c r="H648" s="62" t="str">
        <f t="shared" si="23"/>
        <v/>
      </c>
      <c r="I648" s="62" t="str">
        <f t="shared" si="24"/>
        <v/>
      </c>
      <c r="J648" s="62"/>
      <c r="K648" s="48" t="str">
        <f>IF('Sundry Creditor'!K654="", "",CONCATENATE('Sundry Creditor'!K654," ",'Sundry Creditor'!O654))</f>
        <v/>
      </c>
    </row>
    <row r="649" spans="1:11" x14ac:dyDescent="0.2">
      <c r="A649" s="63" t="str">
        <f>IF('Sundry Creditor'!G655="","",'Sundry Creditor'!G655)</f>
        <v/>
      </c>
      <c r="B649" s="63" t="str">
        <f>IF('Sundry Creditor'!C655="","",IF('Sundry Creditor'!G655&lt;70000,'Sundry Creditor'!C655,""))</f>
        <v/>
      </c>
      <c r="C649" s="62" t="str">
        <f>IF('Sundry Creditor'!C655="","",IF('Sundry Creditor'!G655&gt;69999,'Sundry Creditor'!C655,""))</f>
        <v/>
      </c>
      <c r="D649" s="62" t="str">
        <f>IF('Sundry Creditor'!D655="","",'Sundry Creditor'!D655)</f>
        <v/>
      </c>
      <c r="E649" s="62" t="str">
        <f>IF('Sundry Creditor'!F655="","",'Sundry Creditor'!F655)</f>
        <v/>
      </c>
      <c r="F649" s="130" t="str">
        <f>IF('Sundry Creditor'!I655="","",IF('Sundry Creditor'!J655="D",'Sundry Creditor'!I655,""))</f>
        <v/>
      </c>
      <c r="G649" s="130" t="str">
        <f>IF('Sundry Creditor'!I655="","",IF('Sundry Creditor'!J655="C",'Sundry Creditor'!I655,""))</f>
        <v/>
      </c>
      <c r="H649" s="62" t="str">
        <f t="shared" si="23"/>
        <v/>
      </c>
      <c r="I649" s="62" t="str">
        <f t="shared" si="24"/>
        <v/>
      </c>
      <c r="J649" s="62"/>
      <c r="K649" s="48" t="str">
        <f>IF('Sundry Creditor'!K655="", "",CONCATENATE('Sundry Creditor'!K655," ",'Sundry Creditor'!O655))</f>
        <v/>
      </c>
    </row>
    <row r="650" spans="1:11" x14ac:dyDescent="0.2">
      <c r="A650" s="63" t="str">
        <f>IF('Sundry Creditor'!G656="","",'Sundry Creditor'!G656)</f>
        <v/>
      </c>
      <c r="B650" s="63" t="str">
        <f>IF('Sundry Creditor'!C656="","",IF('Sundry Creditor'!G656&lt;70000,'Sundry Creditor'!C656,""))</f>
        <v/>
      </c>
      <c r="C650" s="62" t="str">
        <f>IF('Sundry Creditor'!C656="","",IF('Sundry Creditor'!G656&gt;69999,'Sundry Creditor'!C656,""))</f>
        <v/>
      </c>
      <c r="D650" s="62" t="str">
        <f>IF('Sundry Creditor'!D656="","",'Sundry Creditor'!D656)</f>
        <v/>
      </c>
      <c r="E650" s="62" t="str">
        <f>IF('Sundry Creditor'!F656="","",'Sundry Creditor'!F656)</f>
        <v/>
      </c>
      <c r="F650" s="130" t="str">
        <f>IF('Sundry Creditor'!I656="","",IF('Sundry Creditor'!J656="D",'Sundry Creditor'!I656,""))</f>
        <v/>
      </c>
      <c r="G650" s="130" t="str">
        <f>IF('Sundry Creditor'!I656="","",IF('Sundry Creditor'!J656="C",'Sundry Creditor'!I656,""))</f>
        <v/>
      </c>
      <c r="H650" s="62" t="str">
        <f t="shared" si="23"/>
        <v/>
      </c>
      <c r="I650" s="62" t="str">
        <f t="shared" si="24"/>
        <v/>
      </c>
      <c r="J650" s="62"/>
      <c r="K650" s="48" t="str">
        <f>IF('Sundry Creditor'!K656="", "",CONCATENATE('Sundry Creditor'!K656," ",'Sundry Creditor'!O656))</f>
        <v/>
      </c>
    </row>
    <row r="651" spans="1:11" x14ac:dyDescent="0.2">
      <c r="A651" s="63" t="str">
        <f>IF('Sundry Creditor'!G657="","",'Sundry Creditor'!G657)</f>
        <v/>
      </c>
      <c r="B651" s="63" t="str">
        <f>IF('Sundry Creditor'!C657="","",IF('Sundry Creditor'!G657&lt;70000,'Sundry Creditor'!C657,""))</f>
        <v/>
      </c>
      <c r="C651" s="62" t="str">
        <f>IF('Sundry Creditor'!C657="","",IF('Sundry Creditor'!G657&gt;69999,'Sundry Creditor'!C657,""))</f>
        <v/>
      </c>
      <c r="D651" s="62" t="str">
        <f>IF('Sundry Creditor'!D657="","",'Sundry Creditor'!D657)</f>
        <v/>
      </c>
      <c r="E651" s="62" t="str">
        <f>IF('Sundry Creditor'!F657="","",'Sundry Creditor'!F657)</f>
        <v/>
      </c>
      <c r="F651" s="130" t="str">
        <f>IF('Sundry Creditor'!I657="","",IF('Sundry Creditor'!J657="D",'Sundry Creditor'!I657,""))</f>
        <v/>
      </c>
      <c r="G651" s="130" t="str">
        <f>IF('Sundry Creditor'!I657="","",IF('Sundry Creditor'!J657="C",'Sundry Creditor'!I657,""))</f>
        <v/>
      </c>
      <c r="H651" s="62" t="str">
        <f t="shared" si="23"/>
        <v/>
      </c>
      <c r="I651" s="62" t="str">
        <f t="shared" si="24"/>
        <v/>
      </c>
      <c r="J651" s="62"/>
      <c r="K651" s="48" t="str">
        <f>IF('Sundry Creditor'!K657="", "",CONCATENATE('Sundry Creditor'!K657," ",'Sundry Creditor'!O657))</f>
        <v/>
      </c>
    </row>
    <row r="652" spans="1:11" x14ac:dyDescent="0.2">
      <c r="A652" s="63" t="str">
        <f>IF('Sundry Creditor'!G658="","",'Sundry Creditor'!G658)</f>
        <v/>
      </c>
      <c r="B652" s="63" t="str">
        <f>IF('Sundry Creditor'!C658="","",IF('Sundry Creditor'!G658&lt;70000,'Sundry Creditor'!C658,""))</f>
        <v/>
      </c>
      <c r="C652" s="62" t="str">
        <f>IF('Sundry Creditor'!C658="","",IF('Sundry Creditor'!G658&gt;69999,'Sundry Creditor'!C658,""))</f>
        <v/>
      </c>
      <c r="D652" s="62" t="str">
        <f>IF('Sundry Creditor'!D658="","",'Sundry Creditor'!D658)</f>
        <v/>
      </c>
      <c r="E652" s="62" t="str">
        <f>IF('Sundry Creditor'!F658="","",'Sundry Creditor'!F658)</f>
        <v/>
      </c>
      <c r="F652" s="130" t="str">
        <f>IF('Sundry Creditor'!I658="","",IF('Sundry Creditor'!J658="D",'Sundry Creditor'!I658,""))</f>
        <v/>
      </c>
      <c r="G652" s="130" t="str">
        <f>IF('Sundry Creditor'!I658="","",IF('Sundry Creditor'!J658="C",'Sundry Creditor'!I658,""))</f>
        <v/>
      </c>
      <c r="H652" s="62" t="str">
        <f t="shared" si="23"/>
        <v/>
      </c>
      <c r="I652" s="62" t="str">
        <f t="shared" si="24"/>
        <v/>
      </c>
      <c r="J652" s="62"/>
      <c r="K652" s="48" t="str">
        <f>IF('Sundry Creditor'!K658="", "",CONCATENATE('Sundry Creditor'!K658," ",'Sundry Creditor'!O658))</f>
        <v/>
      </c>
    </row>
    <row r="653" spans="1:11" x14ac:dyDescent="0.2">
      <c r="A653" s="63" t="str">
        <f>IF('Sundry Creditor'!G659="","",'Sundry Creditor'!G659)</f>
        <v/>
      </c>
      <c r="B653" s="63" t="str">
        <f>IF('Sundry Creditor'!C659="","",IF('Sundry Creditor'!G659&lt;70000,'Sundry Creditor'!C659,""))</f>
        <v/>
      </c>
      <c r="C653" s="62" t="str">
        <f>IF('Sundry Creditor'!C659="","",IF('Sundry Creditor'!G659&gt;69999,'Sundry Creditor'!C659,""))</f>
        <v/>
      </c>
      <c r="D653" s="62" t="str">
        <f>IF('Sundry Creditor'!D659="","",'Sundry Creditor'!D659)</f>
        <v/>
      </c>
      <c r="E653" s="62" t="str">
        <f>IF('Sundry Creditor'!F659="","",'Sundry Creditor'!F659)</f>
        <v/>
      </c>
      <c r="F653" s="130" t="str">
        <f>IF('Sundry Creditor'!I659="","",IF('Sundry Creditor'!J659="D",'Sundry Creditor'!I659,""))</f>
        <v/>
      </c>
      <c r="G653" s="130" t="str">
        <f>IF('Sundry Creditor'!I659="","",IF('Sundry Creditor'!J659="C",'Sundry Creditor'!I659,""))</f>
        <v/>
      </c>
      <c r="H653" s="62" t="str">
        <f t="shared" si="23"/>
        <v/>
      </c>
      <c r="I653" s="62" t="str">
        <f t="shared" si="24"/>
        <v/>
      </c>
      <c r="J653" s="62"/>
      <c r="K653" s="48" t="str">
        <f>IF('Sundry Creditor'!K659="", "",CONCATENATE('Sundry Creditor'!K659," ",'Sundry Creditor'!O659))</f>
        <v/>
      </c>
    </row>
    <row r="654" spans="1:11" x14ac:dyDescent="0.2">
      <c r="A654" s="63" t="str">
        <f>IF('Sundry Creditor'!G660="","",'Sundry Creditor'!G660)</f>
        <v/>
      </c>
      <c r="B654" s="63" t="str">
        <f>IF('Sundry Creditor'!C660="","",IF('Sundry Creditor'!G660&lt;70000,'Sundry Creditor'!C660,""))</f>
        <v/>
      </c>
      <c r="C654" s="62" t="str">
        <f>IF('Sundry Creditor'!C660="","",IF('Sundry Creditor'!G660&gt;69999,'Sundry Creditor'!C660,""))</f>
        <v/>
      </c>
      <c r="D654" s="62" t="str">
        <f>IF('Sundry Creditor'!D660="","",'Sundry Creditor'!D660)</f>
        <v/>
      </c>
      <c r="E654" s="62" t="str">
        <f>IF('Sundry Creditor'!F660="","",'Sundry Creditor'!F660)</f>
        <v/>
      </c>
      <c r="F654" s="130" t="str">
        <f>IF('Sundry Creditor'!I660="","",IF('Sundry Creditor'!J660="D",'Sundry Creditor'!I660,""))</f>
        <v/>
      </c>
      <c r="G654" s="130" t="str">
        <f>IF('Sundry Creditor'!I660="","",IF('Sundry Creditor'!J660="C",'Sundry Creditor'!I660,""))</f>
        <v/>
      </c>
      <c r="H654" s="62" t="str">
        <f t="shared" si="23"/>
        <v/>
      </c>
      <c r="I654" s="62" t="str">
        <f t="shared" si="24"/>
        <v/>
      </c>
      <c r="J654" s="62"/>
      <c r="K654" s="48" t="str">
        <f>IF('Sundry Creditor'!K660="", "",CONCATENATE('Sundry Creditor'!K660," ",'Sundry Creditor'!O660))</f>
        <v/>
      </c>
    </row>
    <row r="655" spans="1:11" x14ac:dyDescent="0.2">
      <c r="A655" s="63" t="str">
        <f>IF('Sundry Creditor'!G661="","",'Sundry Creditor'!G661)</f>
        <v/>
      </c>
      <c r="B655" s="63" t="str">
        <f>IF('Sundry Creditor'!C661="","",IF('Sundry Creditor'!G661&lt;70000,'Sundry Creditor'!C661,""))</f>
        <v/>
      </c>
      <c r="C655" s="62" t="str">
        <f>IF('Sundry Creditor'!C661="","",IF('Sundry Creditor'!G661&gt;69999,'Sundry Creditor'!C661,""))</f>
        <v/>
      </c>
      <c r="D655" s="62" t="str">
        <f>IF('Sundry Creditor'!D661="","",'Sundry Creditor'!D661)</f>
        <v/>
      </c>
      <c r="E655" s="62" t="str">
        <f>IF('Sundry Creditor'!F661="","",'Sundry Creditor'!F661)</f>
        <v/>
      </c>
      <c r="F655" s="130" t="str">
        <f>IF('Sundry Creditor'!I661="","",IF('Sundry Creditor'!J661="D",'Sundry Creditor'!I661,""))</f>
        <v/>
      </c>
      <c r="G655" s="130" t="str">
        <f>IF('Sundry Creditor'!I661="","",IF('Sundry Creditor'!J661="C",'Sundry Creditor'!I661,""))</f>
        <v/>
      </c>
      <c r="H655" s="62" t="str">
        <f t="shared" si="23"/>
        <v/>
      </c>
      <c r="I655" s="62" t="str">
        <f t="shared" si="24"/>
        <v/>
      </c>
      <c r="J655" s="62"/>
      <c r="K655" s="48" t="str">
        <f>IF('Sundry Creditor'!K661="", "",CONCATENATE('Sundry Creditor'!K661," ",'Sundry Creditor'!O661))</f>
        <v/>
      </c>
    </row>
    <row r="656" spans="1:11" x14ac:dyDescent="0.2">
      <c r="A656" s="63" t="str">
        <f>IF('Sundry Creditor'!G662="","",'Sundry Creditor'!G662)</f>
        <v/>
      </c>
      <c r="B656" s="63" t="str">
        <f>IF('Sundry Creditor'!C662="","",IF('Sundry Creditor'!G662&lt;70000,'Sundry Creditor'!C662,""))</f>
        <v/>
      </c>
      <c r="C656" s="62" t="str">
        <f>IF('Sundry Creditor'!C662="","",IF('Sundry Creditor'!G662&gt;69999,'Sundry Creditor'!C662,""))</f>
        <v/>
      </c>
      <c r="D656" s="62" t="str">
        <f>IF('Sundry Creditor'!D662="","",'Sundry Creditor'!D662)</f>
        <v/>
      </c>
      <c r="E656" s="62" t="str">
        <f>IF('Sundry Creditor'!F662="","",'Sundry Creditor'!F662)</f>
        <v/>
      </c>
      <c r="F656" s="130" t="str">
        <f>IF('Sundry Creditor'!I662="","",IF('Sundry Creditor'!J662="D",'Sundry Creditor'!I662,""))</f>
        <v/>
      </c>
      <c r="G656" s="130" t="str">
        <f>IF('Sundry Creditor'!I662="","",IF('Sundry Creditor'!J662="C",'Sundry Creditor'!I662,""))</f>
        <v/>
      </c>
      <c r="H656" s="62" t="str">
        <f t="shared" si="23"/>
        <v/>
      </c>
      <c r="I656" s="62" t="str">
        <f t="shared" si="24"/>
        <v/>
      </c>
      <c r="J656" s="62"/>
      <c r="K656" s="48" t="str">
        <f>IF('Sundry Creditor'!K662="", "",CONCATENATE('Sundry Creditor'!K662," ",'Sundry Creditor'!O662))</f>
        <v/>
      </c>
    </row>
    <row r="657" spans="1:11" x14ac:dyDescent="0.2">
      <c r="A657" s="63" t="str">
        <f>IF('Sundry Creditor'!G663="","",'Sundry Creditor'!G663)</f>
        <v/>
      </c>
      <c r="B657" s="63" t="str">
        <f>IF('Sundry Creditor'!C663="","",IF('Sundry Creditor'!G663&lt;70000,'Sundry Creditor'!C663,""))</f>
        <v/>
      </c>
      <c r="C657" s="62" t="str">
        <f>IF('Sundry Creditor'!C663="","",IF('Sundry Creditor'!G663&gt;69999,'Sundry Creditor'!C663,""))</f>
        <v/>
      </c>
      <c r="D657" s="62" t="str">
        <f>IF('Sundry Creditor'!D663="","",'Sundry Creditor'!D663)</f>
        <v/>
      </c>
      <c r="E657" s="62" t="str">
        <f>IF('Sundry Creditor'!F663="","",'Sundry Creditor'!F663)</f>
        <v/>
      </c>
      <c r="F657" s="130" t="str">
        <f>IF('Sundry Creditor'!I663="","",IF('Sundry Creditor'!J663="D",'Sundry Creditor'!I663,""))</f>
        <v/>
      </c>
      <c r="G657" s="130" t="str">
        <f>IF('Sundry Creditor'!I663="","",IF('Sundry Creditor'!J663="C",'Sundry Creditor'!I663,""))</f>
        <v/>
      </c>
      <c r="H657" s="62" t="str">
        <f t="shared" si="23"/>
        <v/>
      </c>
      <c r="I657" s="62" t="str">
        <f t="shared" si="24"/>
        <v/>
      </c>
      <c r="J657" s="62"/>
      <c r="K657" s="48" t="str">
        <f>IF('Sundry Creditor'!K663="", "",CONCATENATE('Sundry Creditor'!K663," ",'Sundry Creditor'!O663))</f>
        <v/>
      </c>
    </row>
    <row r="658" spans="1:11" x14ac:dyDescent="0.2">
      <c r="A658" s="63" t="str">
        <f>IF('Sundry Creditor'!G664="","",'Sundry Creditor'!G664)</f>
        <v/>
      </c>
      <c r="B658" s="63" t="str">
        <f>IF('Sundry Creditor'!C664="","",IF('Sundry Creditor'!G664&lt;70000,'Sundry Creditor'!C664,""))</f>
        <v/>
      </c>
      <c r="C658" s="62" t="str">
        <f>IF('Sundry Creditor'!C664="","",IF('Sundry Creditor'!G664&gt;69999,'Sundry Creditor'!C664,""))</f>
        <v/>
      </c>
      <c r="D658" s="62" t="str">
        <f>IF('Sundry Creditor'!D664="","",'Sundry Creditor'!D664)</f>
        <v/>
      </c>
      <c r="E658" s="62" t="str">
        <f>IF('Sundry Creditor'!F664="","",'Sundry Creditor'!F664)</f>
        <v/>
      </c>
      <c r="F658" s="130" t="str">
        <f>IF('Sundry Creditor'!I664="","",IF('Sundry Creditor'!J664="D",'Sundry Creditor'!I664,""))</f>
        <v/>
      </c>
      <c r="G658" s="130" t="str">
        <f>IF('Sundry Creditor'!I664="","",IF('Sundry Creditor'!J664="C",'Sundry Creditor'!I664,""))</f>
        <v/>
      </c>
      <c r="H658" s="62" t="str">
        <f t="shared" si="23"/>
        <v/>
      </c>
      <c r="I658" s="62" t="str">
        <f t="shared" si="24"/>
        <v/>
      </c>
      <c r="J658" s="62"/>
      <c r="K658" s="48" t="str">
        <f>IF('Sundry Creditor'!K664="", "",CONCATENATE('Sundry Creditor'!K664," ",'Sundry Creditor'!O664))</f>
        <v/>
      </c>
    </row>
    <row r="659" spans="1:11" x14ac:dyDescent="0.2">
      <c r="A659" s="63" t="str">
        <f>IF('Sundry Creditor'!G665="","",'Sundry Creditor'!G665)</f>
        <v/>
      </c>
      <c r="B659" s="63" t="str">
        <f>IF('Sundry Creditor'!C665="","",IF('Sundry Creditor'!G665&lt;70000,'Sundry Creditor'!C665,""))</f>
        <v/>
      </c>
      <c r="C659" s="62" t="str">
        <f>IF('Sundry Creditor'!C665="","",IF('Sundry Creditor'!G665&gt;69999,'Sundry Creditor'!C665,""))</f>
        <v/>
      </c>
      <c r="D659" s="62" t="str">
        <f>IF('Sundry Creditor'!D665="","",'Sundry Creditor'!D665)</f>
        <v/>
      </c>
      <c r="E659" s="62" t="str">
        <f>IF('Sundry Creditor'!F665="","",'Sundry Creditor'!F665)</f>
        <v/>
      </c>
      <c r="F659" s="130" t="str">
        <f>IF('Sundry Creditor'!I665="","",IF('Sundry Creditor'!J665="D",'Sundry Creditor'!I665,""))</f>
        <v/>
      </c>
      <c r="G659" s="130" t="str">
        <f>IF('Sundry Creditor'!I665="","",IF('Sundry Creditor'!J665="C",'Sundry Creditor'!I665,""))</f>
        <v/>
      </c>
      <c r="H659" s="62" t="str">
        <f t="shared" si="23"/>
        <v/>
      </c>
      <c r="I659" s="62" t="str">
        <f t="shared" si="24"/>
        <v/>
      </c>
      <c r="J659" s="62"/>
      <c r="K659" s="48" t="str">
        <f>IF('Sundry Creditor'!K665="", "",CONCATENATE('Sundry Creditor'!K665," ",'Sundry Creditor'!O665))</f>
        <v/>
      </c>
    </row>
    <row r="660" spans="1:11" x14ac:dyDescent="0.2">
      <c r="A660" s="63" t="str">
        <f>IF('Sundry Creditor'!G666="","",'Sundry Creditor'!G666)</f>
        <v/>
      </c>
      <c r="B660" s="63" t="str">
        <f>IF('Sundry Creditor'!C666="","",IF('Sundry Creditor'!G666&lt;70000,'Sundry Creditor'!C666,""))</f>
        <v/>
      </c>
      <c r="C660" s="62" t="str">
        <f>IF('Sundry Creditor'!C666="","",IF('Sundry Creditor'!G666&gt;69999,'Sundry Creditor'!C666,""))</f>
        <v/>
      </c>
      <c r="D660" s="62" t="str">
        <f>IF('Sundry Creditor'!D666="","",'Sundry Creditor'!D666)</f>
        <v/>
      </c>
      <c r="E660" s="62" t="str">
        <f>IF('Sundry Creditor'!F666="","",'Sundry Creditor'!F666)</f>
        <v/>
      </c>
      <c r="F660" s="130" t="str">
        <f>IF('Sundry Creditor'!I666="","",IF('Sundry Creditor'!J666="D",'Sundry Creditor'!I666,""))</f>
        <v/>
      </c>
      <c r="G660" s="130" t="str">
        <f>IF('Sundry Creditor'!I666="","",IF('Sundry Creditor'!J666="C",'Sundry Creditor'!I666,""))</f>
        <v/>
      </c>
      <c r="H660" s="62" t="str">
        <f t="shared" ref="H660:H723" si="25">IF(A660="","",IF(OR(A660=96030,A660=96040),"AN",IF(A660=80061,"VN",IF(LEFT(A660,1)="7","AN",IF(LEFT(A660,1)="8","AN","VN")))))</f>
        <v/>
      </c>
      <c r="I660" s="62" t="str">
        <f t="shared" si="24"/>
        <v/>
      </c>
      <c r="J660" s="62"/>
      <c r="K660" s="48" t="str">
        <f>IF('Sundry Creditor'!K666="", "",CONCATENATE('Sundry Creditor'!K666," ",'Sundry Creditor'!O666))</f>
        <v/>
      </c>
    </row>
    <row r="661" spans="1:11" x14ac:dyDescent="0.2">
      <c r="A661" s="63" t="str">
        <f>IF('Sundry Creditor'!G667="","",'Sundry Creditor'!G667)</f>
        <v/>
      </c>
      <c r="B661" s="63" t="str">
        <f>IF('Sundry Creditor'!C667="","",IF('Sundry Creditor'!G667&lt;70000,'Sundry Creditor'!C667,""))</f>
        <v/>
      </c>
      <c r="C661" s="62" t="str">
        <f>IF('Sundry Creditor'!C667="","",IF('Sundry Creditor'!G667&gt;69999,'Sundry Creditor'!C667,""))</f>
        <v/>
      </c>
      <c r="D661" s="62" t="str">
        <f>IF('Sundry Creditor'!D667="","",'Sundry Creditor'!D667)</f>
        <v/>
      </c>
      <c r="E661" s="62" t="str">
        <f>IF('Sundry Creditor'!F667="","",'Sundry Creditor'!F667)</f>
        <v/>
      </c>
      <c r="F661" s="130" t="str">
        <f>IF('Sundry Creditor'!I667="","",IF('Sundry Creditor'!J667="D",'Sundry Creditor'!I667,""))</f>
        <v/>
      </c>
      <c r="G661" s="130" t="str">
        <f>IF('Sundry Creditor'!I667="","",IF('Sundry Creditor'!J667="C",'Sundry Creditor'!I667,""))</f>
        <v/>
      </c>
      <c r="H661" s="62" t="str">
        <f t="shared" si="25"/>
        <v/>
      </c>
      <c r="I661" s="62" t="str">
        <f t="shared" si="24"/>
        <v/>
      </c>
      <c r="J661" s="62"/>
      <c r="K661" s="48" t="str">
        <f>IF('Sundry Creditor'!K667="", "",CONCATENATE('Sundry Creditor'!K667," ",'Sundry Creditor'!O667))</f>
        <v/>
      </c>
    </row>
    <row r="662" spans="1:11" x14ac:dyDescent="0.2">
      <c r="A662" s="63" t="str">
        <f>IF('Sundry Creditor'!G668="","",'Sundry Creditor'!G668)</f>
        <v/>
      </c>
      <c r="B662" s="63" t="str">
        <f>IF('Sundry Creditor'!C668="","",IF('Sundry Creditor'!G668&lt;70000,'Sundry Creditor'!C668,""))</f>
        <v/>
      </c>
      <c r="C662" s="62" t="str">
        <f>IF('Sundry Creditor'!C668="","",IF('Sundry Creditor'!G668&gt;69999,'Sundry Creditor'!C668,""))</f>
        <v/>
      </c>
      <c r="D662" s="62" t="str">
        <f>IF('Sundry Creditor'!D668="","",'Sundry Creditor'!D668)</f>
        <v/>
      </c>
      <c r="E662" s="62" t="str">
        <f>IF('Sundry Creditor'!F668="","",'Sundry Creditor'!F668)</f>
        <v/>
      </c>
      <c r="F662" s="130" t="str">
        <f>IF('Sundry Creditor'!I668="","",IF('Sundry Creditor'!J668="D",'Sundry Creditor'!I668,""))</f>
        <v/>
      </c>
      <c r="G662" s="130" t="str">
        <f>IF('Sundry Creditor'!I668="","",IF('Sundry Creditor'!J668="C",'Sundry Creditor'!I668,""))</f>
        <v/>
      </c>
      <c r="H662" s="62" t="str">
        <f t="shared" si="25"/>
        <v/>
      </c>
      <c r="I662" s="62" t="str">
        <f t="shared" si="24"/>
        <v/>
      </c>
      <c r="J662" s="62"/>
      <c r="K662" s="48" t="str">
        <f>IF('Sundry Creditor'!K668="", "",CONCATENATE('Sundry Creditor'!K668," ",'Sundry Creditor'!O668))</f>
        <v/>
      </c>
    </row>
    <row r="663" spans="1:11" x14ac:dyDescent="0.2">
      <c r="A663" s="63" t="str">
        <f>IF('Sundry Creditor'!G669="","",'Sundry Creditor'!G669)</f>
        <v/>
      </c>
      <c r="B663" s="63" t="str">
        <f>IF('Sundry Creditor'!C669="","",IF('Sundry Creditor'!G669&lt;70000,'Sundry Creditor'!C669,""))</f>
        <v/>
      </c>
      <c r="C663" s="62" t="str">
        <f>IF('Sundry Creditor'!C669="","",IF('Sundry Creditor'!G669&gt;69999,'Sundry Creditor'!C669,""))</f>
        <v/>
      </c>
      <c r="D663" s="62" t="str">
        <f>IF('Sundry Creditor'!D669="","",'Sundry Creditor'!D669)</f>
        <v/>
      </c>
      <c r="E663" s="62" t="str">
        <f>IF('Sundry Creditor'!F669="","",'Sundry Creditor'!F669)</f>
        <v/>
      </c>
      <c r="F663" s="130" t="str">
        <f>IF('Sundry Creditor'!I669="","",IF('Sundry Creditor'!J669="D",'Sundry Creditor'!I669,""))</f>
        <v/>
      </c>
      <c r="G663" s="130" t="str">
        <f>IF('Sundry Creditor'!I669="","",IF('Sundry Creditor'!J669="C",'Sundry Creditor'!I669,""))</f>
        <v/>
      </c>
      <c r="H663" s="62" t="str">
        <f t="shared" si="25"/>
        <v/>
      </c>
      <c r="I663" s="62" t="str">
        <f t="shared" si="24"/>
        <v/>
      </c>
      <c r="J663" s="62"/>
      <c r="K663" s="48" t="str">
        <f>IF('Sundry Creditor'!K669="", "",CONCATENATE('Sundry Creditor'!K669," ",'Sundry Creditor'!O669))</f>
        <v/>
      </c>
    </row>
    <row r="664" spans="1:11" x14ac:dyDescent="0.2">
      <c r="A664" s="63" t="str">
        <f>IF('Sundry Creditor'!G670="","",'Sundry Creditor'!G670)</f>
        <v/>
      </c>
      <c r="B664" s="63" t="str">
        <f>IF('Sundry Creditor'!C670="","",IF('Sundry Creditor'!G670&lt;70000,'Sundry Creditor'!C670,""))</f>
        <v/>
      </c>
      <c r="C664" s="62" t="str">
        <f>IF('Sundry Creditor'!C670="","",IF('Sundry Creditor'!G670&gt;69999,'Sundry Creditor'!C670,""))</f>
        <v/>
      </c>
      <c r="D664" s="62" t="str">
        <f>IF('Sundry Creditor'!D670="","",'Sundry Creditor'!D670)</f>
        <v/>
      </c>
      <c r="E664" s="62" t="str">
        <f>IF('Sundry Creditor'!F670="","",'Sundry Creditor'!F670)</f>
        <v/>
      </c>
      <c r="F664" s="130" t="str">
        <f>IF('Sundry Creditor'!I670="","",IF('Sundry Creditor'!J670="D",'Sundry Creditor'!I670,""))</f>
        <v/>
      </c>
      <c r="G664" s="130" t="str">
        <f>IF('Sundry Creditor'!I670="","",IF('Sundry Creditor'!J670="C",'Sundry Creditor'!I670,""))</f>
        <v/>
      </c>
      <c r="H664" s="62" t="str">
        <f t="shared" si="25"/>
        <v/>
      </c>
      <c r="I664" s="62" t="str">
        <f t="shared" si="24"/>
        <v/>
      </c>
      <c r="J664" s="62"/>
      <c r="K664" s="48" t="str">
        <f>IF('Sundry Creditor'!K670="", "",CONCATENATE('Sundry Creditor'!K670," ",'Sundry Creditor'!O670))</f>
        <v/>
      </c>
    </row>
    <row r="665" spans="1:11" x14ac:dyDescent="0.2">
      <c r="A665" s="63" t="str">
        <f>IF('Sundry Creditor'!G671="","",'Sundry Creditor'!G671)</f>
        <v/>
      </c>
      <c r="B665" s="63" t="str">
        <f>IF('Sundry Creditor'!C671="","",IF('Sundry Creditor'!G671&lt;70000,'Sundry Creditor'!C671,""))</f>
        <v/>
      </c>
      <c r="C665" s="62" t="str">
        <f>IF('Sundry Creditor'!C671="","",IF('Sundry Creditor'!G671&gt;69999,'Sundry Creditor'!C671,""))</f>
        <v/>
      </c>
      <c r="D665" s="62" t="str">
        <f>IF('Sundry Creditor'!D671="","",'Sundry Creditor'!D671)</f>
        <v/>
      </c>
      <c r="E665" s="62" t="str">
        <f>IF('Sundry Creditor'!F671="","",'Sundry Creditor'!F671)</f>
        <v/>
      </c>
      <c r="F665" s="130" t="str">
        <f>IF('Sundry Creditor'!I671="","",IF('Sundry Creditor'!J671="D",'Sundry Creditor'!I671,""))</f>
        <v/>
      </c>
      <c r="G665" s="130" t="str">
        <f>IF('Sundry Creditor'!I671="","",IF('Sundry Creditor'!J671="C",'Sundry Creditor'!I671,""))</f>
        <v/>
      </c>
      <c r="H665" s="62" t="str">
        <f t="shared" si="25"/>
        <v/>
      </c>
      <c r="I665" s="62" t="str">
        <f t="shared" si="24"/>
        <v/>
      </c>
      <c r="J665" s="62"/>
      <c r="K665" s="48" t="str">
        <f>IF('Sundry Creditor'!K671="", "",CONCATENATE('Sundry Creditor'!K671," ",'Sundry Creditor'!O671))</f>
        <v/>
      </c>
    </row>
    <row r="666" spans="1:11" x14ac:dyDescent="0.2">
      <c r="A666" s="63" t="str">
        <f>IF('Sundry Creditor'!G672="","",'Sundry Creditor'!G672)</f>
        <v/>
      </c>
      <c r="B666" s="63" t="str">
        <f>IF('Sundry Creditor'!C672="","",IF('Sundry Creditor'!G672&lt;70000,'Sundry Creditor'!C672,""))</f>
        <v/>
      </c>
      <c r="C666" s="62" t="str">
        <f>IF('Sundry Creditor'!C672="","",IF('Sundry Creditor'!G672&gt;69999,'Sundry Creditor'!C672,""))</f>
        <v/>
      </c>
      <c r="D666" s="62" t="str">
        <f>IF('Sundry Creditor'!D672="","",'Sundry Creditor'!D672)</f>
        <v/>
      </c>
      <c r="E666" s="62" t="str">
        <f>IF('Sundry Creditor'!F672="","",'Sundry Creditor'!F672)</f>
        <v/>
      </c>
      <c r="F666" s="130" t="str">
        <f>IF('Sundry Creditor'!I672="","",IF('Sundry Creditor'!J672="D",'Sundry Creditor'!I672,""))</f>
        <v/>
      </c>
      <c r="G666" s="130" t="str">
        <f>IF('Sundry Creditor'!I672="","",IF('Sundry Creditor'!J672="C",'Sundry Creditor'!I672,""))</f>
        <v/>
      </c>
      <c r="H666" s="62" t="str">
        <f t="shared" si="25"/>
        <v/>
      </c>
      <c r="I666" s="62" t="str">
        <f t="shared" ref="I666:I729" si="26">IF(A666="","",1000)</f>
        <v/>
      </c>
      <c r="J666" s="62"/>
      <c r="K666" s="48" t="str">
        <f>IF('Sundry Creditor'!K672="", "",CONCATENATE('Sundry Creditor'!K672," ",'Sundry Creditor'!O672))</f>
        <v/>
      </c>
    </row>
    <row r="667" spans="1:11" x14ac:dyDescent="0.2">
      <c r="A667" s="63" t="str">
        <f>IF('Sundry Creditor'!G673="","",'Sundry Creditor'!G673)</f>
        <v/>
      </c>
      <c r="B667" s="63" t="str">
        <f>IF('Sundry Creditor'!C673="","",IF('Sundry Creditor'!G673&lt;70000,'Sundry Creditor'!C673,""))</f>
        <v/>
      </c>
      <c r="C667" s="62" t="str">
        <f>IF('Sundry Creditor'!C673="","",IF('Sundry Creditor'!G673&gt;69999,'Sundry Creditor'!C673,""))</f>
        <v/>
      </c>
      <c r="D667" s="62" t="str">
        <f>IF('Sundry Creditor'!D673="","",'Sundry Creditor'!D673)</f>
        <v/>
      </c>
      <c r="E667" s="62" t="str">
        <f>IF('Sundry Creditor'!F673="","",'Sundry Creditor'!F673)</f>
        <v/>
      </c>
      <c r="F667" s="130" t="str">
        <f>IF('Sundry Creditor'!I673="","",IF('Sundry Creditor'!J673="D",'Sundry Creditor'!I673,""))</f>
        <v/>
      </c>
      <c r="G667" s="130" t="str">
        <f>IF('Sundry Creditor'!I673="","",IF('Sundry Creditor'!J673="C",'Sundry Creditor'!I673,""))</f>
        <v/>
      </c>
      <c r="H667" s="62" t="str">
        <f t="shared" si="25"/>
        <v/>
      </c>
      <c r="I667" s="62" t="str">
        <f t="shared" si="26"/>
        <v/>
      </c>
      <c r="J667" s="62"/>
      <c r="K667" s="48" t="str">
        <f>IF('Sundry Creditor'!K673="", "",CONCATENATE('Sundry Creditor'!K673," ",'Sundry Creditor'!O673))</f>
        <v/>
      </c>
    </row>
    <row r="668" spans="1:11" x14ac:dyDescent="0.2">
      <c r="A668" s="63" t="str">
        <f>IF('Sundry Creditor'!G674="","",'Sundry Creditor'!G674)</f>
        <v/>
      </c>
      <c r="B668" s="63" t="str">
        <f>IF('Sundry Creditor'!C674="","",IF('Sundry Creditor'!G674&lt;70000,'Sundry Creditor'!C674,""))</f>
        <v/>
      </c>
      <c r="C668" s="62" t="str">
        <f>IF('Sundry Creditor'!C674="","",IF('Sundry Creditor'!G674&gt;69999,'Sundry Creditor'!C674,""))</f>
        <v/>
      </c>
      <c r="D668" s="62" t="str">
        <f>IF('Sundry Creditor'!D674="","",'Sundry Creditor'!D674)</f>
        <v/>
      </c>
      <c r="E668" s="62" t="str">
        <f>IF('Sundry Creditor'!F674="","",'Sundry Creditor'!F674)</f>
        <v/>
      </c>
      <c r="F668" s="130" t="str">
        <f>IF('Sundry Creditor'!I674="","",IF('Sundry Creditor'!J674="D",'Sundry Creditor'!I674,""))</f>
        <v/>
      </c>
      <c r="G668" s="130" t="str">
        <f>IF('Sundry Creditor'!I674="","",IF('Sundry Creditor'!J674="C",'Sundry Creditor'!I674,""))</f>
        <v/>
      </c>
      <c r="H668" s="62" t="str">
        <f t="shared" si="25"/>
        <v/>
      </c>
      <c r="I668" s="62" t="str">
        <f t="shared" si="26"/>
        <v/>
      </c>
      <c r="J668" s="62"/>
      <c r="K668" s="48" t="str">
        <f>IF('Sundry Creditor'!K674="", "",CONCATENATE('Sundry Creditor'!K674," ",'Sundry Creditor'!O674))</f>
        <v/>
      </c>
    </row>
    <row r="669" spans="1:11" x14ac:dyDescent="0.2">
      <c r="A669" s="63" t="str">
        <f>IF('Sundry Creditor'!G675="","",'Sundry Creditor'!G675)</f>
        <v/>
      </c>
      <c r="B669" s="63" t="str">
        <f>IF('Sundry Creditor'!C675="","",IF('Sundry Creditor'!G675&lt;70000,'Sundry Creditor'!C675,""))</f>
        <v/>
      </c>
      <c r="C669" s="62" t="str">
        <f>IF('Sundry Creditor'!C675="","",IF('Sundry Creditor'!G675&gt;69999,'Sundry Creditor'!C675,""))</f>
        <v/>
      </c>
      <c r="D669" s="62" t="str">
        <f>IF('Sundry Creditor'!D675="","",'Sundry Creditor'!D675)</f>
        <v/>
      </c>
      <c r="E669" s="62" t="str">
        <f>IF('Sundry Creditor'!F675="","",'Sundry Creditor'!F675)</f>
        <v/>
      </c>
      <c r="F669" s="130" t="str">
        <f>IF('Sundry Creditor'!I675="","",IF('Sundry Creditor'!J675="D",'Sundry Creditor'!I675,""))</f>
        <v/>
      </c>
      <c r="G669" s="130" t="str">
        <f>IF('Sundry Creditor'!I675="","",IF('Sundry Creditor'!J675="C",'Sundry Creditor'!I675,""))</f>
        <v/>
      </c>
      <c r="H669" s="62" t="str">
        <f t="shared" si="25"/>
        <v/>
      </c>
      <c r="I669" s="62" t="str">
        <f t="shared" si="26"/>
        <v/>
      </c>
      <c r="J669" s="62"/>
      <c r="K669" s="48" t="str">
        <f>IF('Sundry Creditor'!K675="", "",CONCATENATE('Sundry Creditor'!K675," ",'Sundry Creditor'!O675))</f>
        <v/>
      </c>
    </row>
    <row r="670" spans="1:11" x14ac:dyDescent="0.2">
      <c r="A670" s="63" t="str">
        <f>IF('Sundry Creditor'!G676="","",'Sundry Creditor'!G676)</f>
        <v/>
      </c>
      <c r="B670" s="63" t="str">
        <f>IF('Sundry Creditor'!C676="","",IF('Sundry Creditor'!G676&lt;70000,'Sundry Creditor'!C676,""))</f>
        <v/>
      </c>
      <c r="C670" s="62" t="str">
        <f>IF('Sundry Creditor'!C676="","",IF('Sundry Creditor'!G676&gt;69999,'Sundry Creditor'!C676,""))</f>
        <v/>
      </c>
      <c r="D670" s="62" t="str">
        <f>IF('Sundry Creditor'!D676="","",'Sundry Creditor'!D676)</f>
        <v/>
      </c>
      <c r="E670" s="62" t="str">
        <f>IF('Sundry Creditor'!F676="","",'Sundry Creditor'!F676)</f>
        <v/>
      </c>
      <c r="F670" s="130" t="str">
        <f>IF('Sundry Creditor'!I676="","",IF('Sundry Creditor'!J676="D",'Sundry Creditor'!I676,""))</f>
        <v/>
      </c>
      <c r="G670" s="130" t="str">
        <f>IF('Sundry Creditor'!I676="","",IF('Sundry Creditor'!J676="C",'Sundry Creditor'!I676,""))</f>
        <v/>
      </c>
      <c r="H670" s="62" t="str">
        <f t="shared" si="25"/>
        <v/>
      </c>
      <c r="I670" s="62" t="str">
        <f t="shared" si="26"/>
        <v/>
      </c>
      <c r="J670" s="62"/>
      <c r="K670" s="48" t="str">
        <f>IF('Sundry Creditor'!K676="", "",CONCATENATE('Sundry Creditor'!K676," ",'Sundry Creditor'!O676))</f>
        <v/>
      </c>
    </row>
    <row r="671" spans="1:11" x14ac:dyDescent="0.2">
      <c r="A671" s="63" t="str">
        <f>IF('Sundry Creditor'!G677="","",'Sundry Creditor'!G677)</f>
        <v/>
      </c>
      <c r="B671" s="63" t="str">
        <f>IF('Sundry Creditor'!C677="","",IF('Sundry Creditor'!G677&lt;70000,'Sundry Creditor'!C677,""))</f>
        <v/>
      </c>
      <c r="C671" s="62" t="str">
        <f>IF('Sundry Creditor'!C677="","",IF('Sundry Creditor'!G677&gt;69999,'Sundry Creditor'!C677,""))</f>
        <v/>
      </c>
      <c r="D671" s="62" t="str">
        <f>IF('Sundry Creditor'!D677="","",'Sundry Creditor'!D677)</f>
        <v/>
      </c>
      <c r="E671" s="62" t="str">
        <f>IF('Sundry Creditor'!F677="","",'Sundry Creditor'!F677)</f>
        <v/>
      </c>
      <c r="F671" s="130" t="str">
        <f>IF('Sundry Creditor'!I677="","",IF('Sundry Creditor'!J677="D",'Sundry Creditor'!I677,""))</f>
        <v/>
      </c>
      <c r="G671" s="130" t="str">
        <f>IF('Sundry Creditor'!I677="","",IF('Sundry Creditor'!J677="C",'Sundry Creditor'!I677,""))</f>
        <v/>
      </c>
      <c r="H671" s="62" t="str">
        <f t="shared" si="25"/>
        <v/>
      </c>
      <c r="I671" s="62" t="str">
        <f t="shared" si="26"/>
        <v/>
      </c>
      <c r="J671" s="62"/>
      <c r="K671" s="48" t="str">
        <f>IF('Sundry Creditor'!K677="", "",CONCATENATE('Sundry Creditor'!K677," ",'Sundry Creditor'!O677))</f>
        <v/>
      </c>
    </row>
    <row r="672" spans="1:11" x14ac:dyDescent="0.2">
      <c r="A672" s="63" t="str">
        <f>IF('Sundry Creditor'!G678="","",'Sundry Creditor'!G678)</f>
        <v/>
      </c>
      <c r="B672" s="63" t="str">
        <f>IF('Sundry Creditor'!C678="","",IF('Sundry Creditor'!G678&lt;70000,'Sundry Creditor'!C678,""))</f>
        <v/>
      </c>
      <c r="C672" s="62" t="str">
        <f>IF('Sundry Creditor'!C678="","",IF('Sundry Creditor'!G678&gt;69999,'Sundry Creditor'!C678,""))</f>
        <v/>
      </c>
      <c r="D672" s="62" t="str">
        <f>IF('Sundry Creditor'!D678="","",'Sundry Creditor'!D678)</f>
        <v/>
      </c>
      <c r="E672" s="62" t="str">
        <f>IF('Sundry Creditor'!F678="","",'Sundry Creditor'!F678)</f>
        <v/>
      </c>
      <c r="F672" s="130" t="str">
        <f>IF('Sundry Creditor'!I678="","",IF('Sundry Creditor'!J678="D",'Sundry Creditor'!I678,""))</f>
        <v/>
      </c>
      <c r="G672" s="130" t="str">
        <f>IF('Sundry Creditor'!I678="","",IF('Sundry Creditor'!J678="C",'Sundry Creditor'!I678,""))</f>
        <v/>
      </c>
      <c r="H672" s="62" t="str">
        <f t="shared" si="25"/>
        <v/>
      </c>
      <c r="I672" s="62" t="str">
        <f t="shared" si="26"/>
        <v/>
      </c>
      <c r="J672" s="62"/>
      <c r="K672" s="48" t="str">
        <f>IF('Sundry Creditor'!K678="", "",CONCATENATE('Sundry Creditor'!K678," ",'Sundry Creditor'!O678))</f>
        <v/>
      </c>
    </row>
    <row r="673" spans="1:11" x14ac:dyDescent="0.2">
      <c r="A673" s="63" t="str">
        <f>IF('Sundry Creditor'!G679="","",'Sundry Creditor'!G679)</f>
        <v/>
      </c>
      <c r="B673" s="63" t="str">
        <f>IF('Sundry Creditor'!C679="","",IF('Sundry Creditor'!G679&lt;70000,'Sundry Creditor'!C679,""))</f>
        <v/>
      </c>
      <c r="C673" s="62" t="str">
        <f>IF('Sundry Creditor'!C679="","",IF('Sundry Creditor'!G679&gt;69999,'Sundry Creditor'!C679,""))</f>
        <v/>
      </c>
      <c r="D673" s="62" t="str">
        <f>IF('Sundry Creditor'!D679="","",'Sundry Creditor'!D679)</f>
        <v/>
      </c>
      <c r="E673" s="62" t="str">
        <f>IF('Sundry Creditor'!F679="","",'Sundry Creditor'!F679)</f>
        <v/>
      </c>
      <c r="F673" s="130" t="str">
        <f>IF('Sundry Creditor'!I679="","",IF('Sundry Creditor'!J679="D",'Sundry Creditor'!I679,""))</f>
        <v/>
      </c>
      <c r="G673" s="130" t="str">
        <f>IF('Sundry Creditor'!I679="","",IF('Sundry Creditor'!J679="C",'Sundry Creditor'!I679,""))</f>
        <v/>
      </c>
      <c r="H673" s="62" t="str">
        <f t="shared" si="25"/>
        <v/>
      </c>
      <c r="I673" s="62" t="str">
        <f t="shared" si="26"/>
        <v/>
      </c>
      <c r="J673" s="62"/>
      <c r="K673" s="48" t="str">
        <f>IF('Sundry Creditor'!K679="", "",CONCATENATE('Sundry Creditor'!K679," ",'Sundry Creditor'!O679))</f>
        <v/>
      </c>
    </row>
    <row r="674" spans="1:11" x14ac:dyDescent="0.2">
      <c r="A674" s="63" t="str">
        <f>IF('Sundry Creditor'!G680="","",'Sundry Creditor'!G680)</f>
        <v/>
      </c>
      <c r="B674" s="63" t="str">
        <f>IF('Sundry Creditor'!C680="","",IF('Sundry Creditor'!G680&lt;70000,'Sundry Creditor'!C680,""))</f>
        <v/>
      </c>
      <c r="C674" s="62" t="str">
        <f>IF('Sundry Creditor'!C680="","",IF('Sundry Creditor'!G680&gt;69999,'Sundry Creditor'!C680,""))</f>
        <v/>
      </c>
      <c r="D674" s="62" t="str">
        <f>IF('Sundry Creditor'!D680="","",'Sundry Creditor'!D680)</f>
        <v/>
      </c>
      <c r="E674" s="62" t="str">
        <f>IF('Sundry Creditor'!F680="","",'Sundry Creditor'!F680)</f>
        <v/>
      </c>
      <c r="F674" s="130" t="str">
        <f>IF('Sundry Creditor'!I680="","",IF('Sundry Creditor'!J680="D",'Sundry Creditor'!I680,""))</f>
        <v/>
      </c>
      <c r="G674" s="130" t="str">
        <f>IF('Sundry Creditor'!I680="","",IF('Sundry Creditor'!J680="C",'Sundry Creditor'!I680,""))</f>
        <v/>
      </c>
      <c r="H674" s="62" t="str">
        <f t="shared" si="25"/>
        <v/>
      </c>
      <c r="I674" s="62" t="str">
        <f t="shared" si="26"/>
        <v/>
      </c>
      <c r="J674" s="62"/>
      <c r="K674" s="48" t="str">
        <f>IF('Sundry Creditor'!K680="", "",CONCATENATE('Sundry Creditor'!K680," ",'Sundry Creditor'!O680))</f>
        <v/>
      </c>
    </row>
    <row r="675" spans="1:11" x14ac:dyDescent="0.2">
      <c r="A675" s="63" t="str">
        <f>IF('Sundry Creditor'!G681="","",'Sundry Creditor'!G681)</f>
        <v/>
      </c>
      <c r="B675" s="63" t="str">
        <f>IF('Sundry Creditor'!C681="","",IF('Sundry Creditor'!G681&lt;70000,'Sundry Creditor'!C681,""))</f>
        <v/>
      </c>
      <c r="C675" s="62" t="str">
        <f>IF('Sundry Creditor'!C681="","",IF('Sundry Creditor'!G681&gt;69999,'Sundry Creditor'!C681,""))</f>
        <v/>
      </c>
      <c r="D675" s="62" t="str">
        <f>IF('Sundry Creditor'!D681="","",'Sundry Creditor'!D681)</f>
        <v/>
      </c>
      <c r="E675" s="62" t="str">
        <f>IF('Sundry Creditor'!F681="","",'Sundry Creditor'!F681)</f>
        <v/>
      </c>
      <c r="F675" s="130" t="str">
        <f>IF('Sundry Creditor'!I681="","",IF('Sundry Creditor'!J681="D",'Sundry Creditor'!I681,""))</f>
        <v/>
      </c>
      <c r="G675" s="130" t="str">
        <f>IF('Sundry Creditor'!I681="","",IF('Sundry Creditor'!J681="C",'Sundry Creditor'!I681,""))</f>
        <v/>
      </c>
      <c r="H675" s="62" t="str">
        <f t="shared" si="25"/>
        <v/>
      </c>
      <c r="I675" s="62" t="str">
        <f t="shared" si="26"/>
        <v/>
      </c>
      <c r="J675" s="62"/>
      <c r="K675" s="48" t="str">
        <f>IF('Sundry Creditor'!K681="", "",CONCATENATE('Sundry Creditor'!K681," ",'Sundry Creditor'!O681))</f>
        <v/>
      </c>
    </row>
    <row r="676" spans="1:11" x14ac:dyDescent="0.2">
      <c r="A676" s="63" t="str">
        <f>IF('Sundry Creditor'!G682="","",'Sundry Creditor'!G682)</f>
        <v/>
      </c>
      <c r="B676" s="63" t="str">
        <f>IF('Sundry Creditor'!C682="","",IF('Sundry Creditor'!G682&lt;70000,'Sundry Creditor'!C682,""))</f>
        <v/>
      </c>
      <c r="C676" s="62" t="str">
        <f>IF('Sundry Creditor'!C682="","",IF('Sundry Creditor'!G682&gt;69999,'Sundry Creditor'!C682,""))</f>
        <v/>
      </c>
      <c r="D676" s="62" t="str">
        <f>IF('Sundry Creditor'!D682="","",'Sundry Creditor'!D682)</f>
        <v/>
      </c>
      <c r="E676" s="62" t="str">
        <f>IF('Sundry Creditor'!F682="","",'Sundry Creditor'!F682)</f>
        <v/>
      </c>
      <c r="F676" s="130" t="str">
        <f>IF('Sundry Creditor'!I682="","",IF('Sundry Creditor'!J682="D",'Sundry Creditor'!I682,""))</f>
        <v/>
      </c>
      <c r="G676" s="130" t="str">
        <f>IF('Sundry Creditor'!I682="","",IF('Sundry Creditor'!J682="C",'Sundry Creditor'!I682,""))</f>
        <v/>
      </c>
      <c r="H676" s="62" t="str">
        <f t="shared" si="25"/>
        <v/>
      </c>
      <c r="I676" s="62" t="str">
        <f t="shared" si="26"/>
        <v/>
      </c>
      <c r="J676" s="62"/>
      <c r="K676" s="48" t="str">
        <f>IF('Sundry Creditor'!K682="", "",CONCATENATE('Sundry Creditor'!K682," ",'Sundry Creditor'!O682))</f>
        <v/>
      </c>
    </row>
    <row r="677" spans="1:11" x14ac:dyDescent="0.2">
      <c r="A677" s="63" t="str">
        <f>IF('Sundry Creditor'!G683="","",'Sundry Creditor'!G683)</f>
        <v/>
      </c>
      <c r="B677" s="63" t="str">
        <f>IF('Sundry Creditor'!C683="","",IF('Sundry Creditor'!G683&lt;70000,'Sundry Creditor'!C683,""))</f>
        <v/>
      </c>
      <c r="C677" s="62" t="str">
        <f>IF('Sundry Creditor'!C683="","",IF('Sundry Creditor'!G683&gt;69999,'Sundry Creditor'!C683,""))</f>
        <v/>
      </c>
      <c r="D677" s="62" t="str">
        <f>IF('Sundry Creditor'!D683="","",'Sundry Creditor'!D683)</f>
        <v/>
      </c>
      <c r="E677" s="62" t="str">
        <f>IF('Sundry Creditor'!F683="","",'Sundry Creditor'!F683)</f>
        <v/>
      </c>
      <c r="F677" s="130" t="str">
        <f>IF('Sundry Creditor'!I683="","",IF('Sundry Creditor'!J683="D",'Sundry Creditor'!I683,""))</f>
        <v/>
      </c>
      <c r="G677" s="130" t="str">
        <f>IF('Sundry Creditor'!I683="","",IF('Sundry Creditor'!J683="C",'Sundry Creditor'!I683,""))</f>
        <v/>
      </c>
      <c r="H677" s="62" t="str">
        <f t="shared" si="25"/>
        <v/>
      </c>
      <c r="I677" s="62" t="str">
        <f t="shared" si="26"/>
        <v/>
      </c>
      <c r="J677" s="62"/>
      <c r="K677" s="48" t="str">
        <f>IF('Sundry Creditor'!K683="", "",CONCATENATE('Sundry Creditor'!K683," ",'Sundry Creditor'!O683))</f>
        <v/>
      </c>
    </row>
    <row r="678" spans="1:11" x14ac:dyDescent="0.2">
      <c r="A678" s="63" t="str">
        <f>IF('Sundry Creditor'!G684="","",'Sundry Creditor'!G684)</f>
        <v/>
      </c>
      <c r="B678" s="63" t="str">
        <f>IF('Sundry Creditor'!C684="","",IF('Sundry Creditor'!G684&lt;70000,'Sundry Creditor'!C684,""))</f>
        <v/>
      </c>
      <c r="C678" s="62" t="str">
        <f>IF('Sundry Creditor'!C684="","",IF('Sundry Creditor'!G684&gt;69999,'Sundry Creditor'!C684,""))</f>
        <v/>
      </c>
      <c r="D678" s="62" t="str">
        <f>IF('Sundry Creditor'!D684="","",'Sundry Creditor'!D684)</f>
        <v/>
      </c>
      <c r="E678" s="62" t="str">
        <f>IF('Sundry Creditor'!F684="","",'Sundry Creditor'!F684)</f>
        <v/>
      </c>
      <c r="F678" s="130" t="str">
        <f>IF('Sundry Creditor'!I684="","",IF('Sundry Creditor'!J684="D",'Sundry Creditor'!I684,""))</f>
        <v/>
      </c>
      <c r="G678" s="130" t="str">
        <f>IF('Sundry Creditor'!I684="","",IF('Sundry Creditor'!J684="C",'Sundry Creditor'!I684,""))</f>
        <v/>
      </c>
      <c r="H678" s="62" t="str">
        <f t="shared" si="25"/>
        <v/>
      </c>
      <c r="I678" s="62" t="str">
        <f t="shared" si="26"/>
        <v/>
      </c>
      <c r="J678" s="62"/>
      <c r="K678" s="48" t="str">
        <f>IF('Sundry Creditor'!K684="", "",CONCATENATE('Sundry Creditor'!K684," ",'Sundry Creditor'!O684))</f>
        <v/>
      </c>
    </row>
    <row r="679" spans="1:11" x14ac:dyDescent="0.2">
      <c r="A679" s="63" t="str">
        <f>IF('Sundry Creditor'!G685="","",'Sundry Creditor'!G685)</f>
        <v/>
      </c>
      <c r="B679" s="63" t="str">
        <f>IF('Sundry Creditor'!C685="","",IF('Sundry Creditor'!G685&lt;70000,'Sundry Creditor'!C685,""))</f>
        <v/>
      </c>
      <c r="C679" s="62" t="str">
        <f>IF('Sundry Creditor'!C685="","",IF('Sundry Creditor'!G685&gt;69999,'Sundry Creditor'!C685,""))</f>
        <v/>
      </c>
      <c r="D679" s="62" t="str">
        <f>IF('Sundry Creditor'!D685="","",'Sundry Creditor'!D685)</f>
        <v/>
      </c>
      <c r="E679" s="62" t="str">
        <f>IF('Sundry Creditor'!F685="","",'Sundry Creditor'!F685)</f>
        <v/>
      </c>
      <c r="F679" s="130" t="str">
        <f>IF('Sundry Creditor'!I685="","",IF('Sundry Creditor'!J685="D",'Sundry Creditor'!I685,""))</f>
        <v/>
      </c>
      <c r="G679" s="130" t="str">
        <f>IF('Sundry Creditor'!I685="","",IF('Sundry Creditor'!J685="C",'Sundry Creditor'!I685,""))</f>
        <v/>
      </c>
      <c r="H679" s="62" t="str">
        <f t="shared" si="25"/>
        <v/>
      </c>
      <c r="I679" s="62" t="str">
        <f t="shared" si="26"/>
        <v/>
      </c>
      <c r="J679" s="62"/>
      <c r="K679" s="48" t="str">
        <f>IF('Sundry Creditor'!K685="", "",CONCATENATE('Sundry Creditor'!K685," ",'Sundry Creditor'!O685))</f>
        <v/>
      </c>
    </row>
    <row r="680" spans="1:11" x14ac:dyDescent="0.2">
      <c r="A680" s="63" t="str">
        <f>IF('Sundry Creditor'!G686="","",'Sundry Creditor'!G686)</f>
        <v/>
      </c>
      <c r="B680" s="63" t="str">
        <f>IF('Sundry Creditor'!C686="","",IF('Sundry Creditor'!G686&lt;70000,'Sundry Creditor'!C686,""))</f>
        <v/>
      </c>
      <c r="C680" s="62" t="str">
        <f>IF('Sundry Creditor'!C686="","",IF('Sundry Creditor'!G686&gt;69999,'Sundry Creditor'!C686,""))</f>
        <v/>
      </c>
      <c r="D680" s="62" t="str">
        <f>IF('Sundry Creditor'!D686="","",'Sundry Creditor'!D686)</f>
        <v/>
      </c>
      <c r="E680" s="62" t="str">
        <f>IF('Sundry Creditor'!F686="","",'Sundry Creditor'!F686)</f>
        <v/>
      </c>
      <c r="F680" s="130" t="str">
        <f>IF('Sundry Creditor'!I686="","",IF('Sundry Creditor'!J686="D",'Sundry Creditor'!I686,""))</f>
        <v/>
      </c>
      <c r="G680" s="130" t="str">
        <f>IF('Sundry Creditor'!I686="","",IF('Sundry Creditor'!J686="C",'Sundry Creditor'!I686,""))</f>
        <v/>
      </c>
      <c r="H680" s="62" t="str">
        <f t="shared" si="25"/>
        <v/>
      </c>
      <c r="I680" s="62" t="str">
        <f t="shared" si="26"/>
        <v/>
      </c>
      <c r="J680" s="62"/>
      <c r="K680" s="48" t="str">
        <f>IF('Sundry Creditor'!K686="", "",CONCATENATE('Sundry Creditor'!K686," ",'Sundry Creditor'!O686))</f>
        <v/>
      </c>
    </row>
    <row r="681" spans="1:11" x14ac:dyDescent="0.2">
      <c r="A681" s="63" t="str">
        <f>IF('Sundry Creditor'!G687="","",'Sundry Creditor'!G687)</f>
        <v/>
      </c>
      <c r="B681" s="63" t="str">
        <f>IF('Sundry Creditor'!C687="","",IF('Sundry Creditor'!G687&lt;70000,'Sundry Creditor'!C687,""))</f>
        <v/>
      </c>
      <c r="C681" s="62" t="str">
        <f>IF('Sundry Creditor'!C687="","",IF('Sundry Creditor'!G687&gt;69999,'Sundry Creditor'!C687,""))</f>
        <v/>
      </c>
      <c r="D681" s="62" t="str">
        <f>IF('Sundry Creditor'!D687="","",'Sundry Creditor'!D687)</f>
        <v/>
      </c>
      <c r="E681" s="62" t="str">
        <f>IF('Sundry Creditor'!F687="","",'Sundry Creditor'!F687)</f>
        <v/>
      </c>
      <c r="F681" s="130" t="str">
        <f>IF('Sundry Creditor'!I687="","",IF('Sundry Creditor'!J687="D",'Sundry Creditor'!I687,""))</f>
        <v/>
      </c>
      <c r="G681" s="130" t="str">
        <f>IF('Sundry Creditor'!I687="","",IF('Sundry Creditor'!J687="C",'Sundry Creditor'!I687,""))</f>
        <v/>
      </c>
      <c r="H681" s="62" t="str">
        <f t="shared" si="25"/>
        <v/>
      </c>
      <c r="I681" s="62" t="str">
        <f t="shared" si="26"/>
        <v/>
      </c>
      <c r="J681" s="62"/>
      <c r="K681" s="48" t="str">
        <f>IF('Sundry Creditor'!K687="", "",CONCATENATE('Sundry Creditor'!K687," ",'Sundry Creditor'!O687))</f>
        <v/>
      </c>
    </row>
    <row r="682" spans="1:11" x14ac:dyDescent="0.2">
      <c r="A682" s="63" t="str">
        <f>IF('Sundry Creditor'!G688="","",'Sundry Creditor'!G688)</f>
        <v/>
      </c>
      <c r="B682" s="63" t="str">
        <f>IF('Sundry Creditor'!C688="","",IF('Sundry Creditor'!G688&lt;70000,'Sundry Creditor'!C688,""))</f>
        <v/>
      </c>
      <c r="C682" s="62" t="str">
        <f>IF('Sundry Creditor'!C688="","",IF('Sundry Creditor'!G688&gt;69999,'Sundry Creditor'!C688,""))</f>
        <v/>
      </c>
      <c r="D682" s="62" t="str">
        <f>IF('Sundry Creditor'!D688="","",'Sundry Creditor'!D688)</f>
        <v/>
      </c>
      <c r="E682" s="62" t="str">
        <f>IF('Sundry Creditor'!F688="","",'Sundry Creditor'!F688)</f>
        <v/>
      </c>
      <c r="F682" s="130" t="str">
        <f>IF('Sundry Creditor'!I688="","",IF('Sundry Creditor'!J688="D",'Sundry Creditor'!I688,""))</f>
        <v/>
      </c>
      <c r="G682" s="130" t="str">
        <f>IF('Sundry Creditor'!I688="","",IF('Sundry Creditor'!J688="C",'Sundry Creditor'!I688,""))</f>
        <v/>
      </c>
      <c r="H682" s="62" t="str">
        <f t="shared" si="25"/>
        <v/>
      </c>
      <c r="I682" s="62" t="str">
        <f t="shared" si="26"/>
        <v/>
      </c>
      <c r="J682" s="62"/>
      <c r="K682" s="48" t="str">
        <f>IF('Sundry Creditor'!K688="", "",CONCATENATE('Sundry Creditor'!K688," ",'Sundry Creditor'!O688))</f>
        <v/>
      </c>
    </row>
    <row r="683" spans="1:11" x14ac:dyDescent="0.2">
      <c r="A683" s="63" t="str">
        <f>IF('Sundry Creditor'!G689="","",'Sundry Creditor'!G689)</f>
        <v/>
      </c>
      <c r="B683" s="63" t="str">
        <f>IF('Sundry Creditor'!C689="","",IF('Sundry Creditor'!G689&lt;70000,'Sundry Creditor'!C689,""))</f>
        <v/>
      </c>
      <c r="C683" s="62" t="str">
        <f>IF('Sundry Creditor'!C689="","",IF('Sundry Creditor'!G689&gt;69999,'Sundry Creditor'!C689,""))</f>
        <v/>
      </c>
      <c r="D683" s="62" t="str">
        <f>IF('Sundry Creditor'!D689="","",'Sundry Creditor'!D689)</f>
        <v/>
      </c>
      <c r="E683" s="62" t="str">
        <f>IF('Sundry Creditor'!F689="","",'Sundry Creditor'!F689)</f>
        <v/>
      </c>
      <c r="F683" s="130" t="str">
        <f>IF('Sundry Creditor'!I689="","",IF('Sundry Creditor'!J689="D",'Sundry Creditor'!I689,""))</f>
        <v/>
      </c>
      <c r="G683" s="130" t="str">
        <f>IF('Sundry Creditor'!I689="","",IF('Sundry Creditor'!J689="C",'Sundry Creditor'!I689,""))</f>
        <v/>
      </c>
      <c r="H683" s="62" t="str">
        <f t="shared" si="25"/>
        <v/>
      </c>
      <c r="I683" s="62" t="str">
        <f t="shared" si="26"/>
        <v/>
      </c>
      <c r="J683" s="62"/>
      <c r="K683" s="48" t="str">
        <f>IF('Sundry Creditor'!K689="", "",CONCATENATE('Sundry Creditor'!K689," ",'Sundry Creditor'!O689))</f>
        <v/>
      </c>
    </row>
    <row r="684" spans="1:11" x14ac:dyDescent="0.2">
      <c r="A684" s="63" t="str">
        <f>IF('Sundry Creditor'!G690="","",'Sundry Creditor'!G690)</f>
        <v/>
      </c>
      <c r="B684" s="63" t="str">
        <f>IF('Sundry Creditor'!C690="","",IF('Sundry Creditor'!G690&lt;70000,'Sundry Creditor'!C690,""))</f>
        <v/>
      </c>
      <c r="C684" s="62" t="str">
        <f>IF('Sundry Creditor'!C690="","",IF('Sundry Creditor'!G690&gt;69999,'Sundry Creditor'!C690,""))</f>
        <v/>
      </c>
      <c r="D684" s="62" t="str">
        <f>IF('Sundry Creditor'!D690="","",'Sundry Creditor'!D690)</f>
        <v/>
      </c>
      <c r="E684" s="62" t="str">
        <f>IF('Sundry Creditor'!F690="","",'Sundry Creditor'!F690)</f>
        <v/>
      </c>
      <c r="F684" s="130" t="str">
        <f>IF('Sundry Creditor'!I690="","",IF('Sundry Creditor'!J690="D",'Sundry Creditor'!I690,""))</f>
        <v/>
      </c>
      <c r="G684" s="130" t="str">
        <f>IF('Sundry Creditor'!I690="","",IF('Sundry Creditor'!J690="C",'Sundry Creditor'!I690,""))</f>
        <v/>
      </c>
      <c r="H684" s="62" t="str">
        <f t="shared" si="25"/>
        <v/>
      </c>
      <c r="I684" s="62" t="str">
        <f t="shared" si="26"/>
        <v/>
      </c>
      <c r="J684" s="62"/>
      <c r="K684" s="48" t="str">
        <f>IF('Sundry Creditor'!K690="", "",CONCATENATE('Sundry Creditor'!K690," ",'Sundry Creditor'!O690))</f>
        <v/>
      </c>
    </row>
    <row r="685" spans="1:11" x14ac:dyDescent="0.2">
      <c r="A685" s="63" t="str">
        <f>IF('Sundry Creditor'!G691="","",'Sundry Creditor'!G691)</f>
        <v/>
      </c>
      <c r="B685" s="63" t="str">
        <f>IF('Sundry Creditor'!C691="","",IF('Sundry Creditor'!G691&lt;70000,'Sundry Creditor'!C691,""))</f>
        <v/>
      </c>
      <c r="C685" s="62" t="str">
        <f>IF('Sundry Creditor'!C691="","",IF('Sundry Creditor'!G691&gt;69999,'Sundry Creditor'!C691,""))</f>
        <v/>
      </c>
      <c r="D685" s="62" t="str">
        <f>IF('Sundry Creditor'!D691="","",'Sundry Creditor'!D691)</f>
        <v/>
      </c>
      <c r="E685" s="62" t="str">
        <f>IF('Sundry Creditor'!F691="","",'Sundry Creditor'!F691)</f>
        <v/>
      </c>
      <c r="F685" s="130" t="str">
        <f>IF('Sundry Creditor'!I691="","",IF('Sundry Creditor'!J691="D",'Sundry Creditor'!I691,""))</f>
        <v/>
      </c>
      <c r="G685" s="130" t="str">
        <f>IF('Sundry Creditor'!I691="","",IF('Sundry Creditor'!J691="C",'Sundry Creditor'!I691,""))</f>
        <v/>
      </c>
      <c r="H685" s="62" t="str">
        <f t="shared" si="25"/>
        <v/>
      </c>
      <c r="I685" s="62" t="str">
        <f t="shared" si="26"/>
        <v/>
      </c>
      <c r="J685" s="62"/>
      <c r="K685" s="48" t="str">
        <f>IF('Sundry Creditor'!K691="", "",CONCATENATE('Sundry Creditor'!K691," ",'Sundry Creditor'!O691))</f>
        <v/>
      </c>
    </row>
    <row r="686" spans="1:11" x14ac:dyDescent="0.2">
      <c r="A686" s="63" t="str">
        <f>IF('Sundry Creditor'!G692="","",'Sundry Creditor'!G692)</f>
        <v/>
      </c>
      <c r="B686" s="63" t="str">
        <f>IF('Sundry Creditor'!C692="","",IF('Sundry Creditor'!G692&lt;70000,'Sundry Creditor'!C692,""))</f>
        <v/>
      </c>
      <c r="C686" s="62" t="str">
        <f>IF('Sundry Creditor'!C692="","",IF('Sundry Creditor'!G692&gt;69999,'Sundry Creditor'!C692,""))</f>
        <v/>
      </c>
      <c r="D686" s="62" t="str">
        <f>IF('Sundry Creditor'!D692="","",'Sundry Creditor'!D692)</f>
        <v/>
      </c>
      <c r="E686" s="62" t="str">
        <f>IF('Sundry Creditor'!F692="","",'Sundry Creditor'!F692)</f>
        <v/>
      </c>
      <c r="F686" s="130" t="str">
        <f>IF('Sundry Creditor'!I692="","",IF('Sundry Creditor'!J692="D",'Sundry Creditor'!I692,""))</f>
        <v/>
      </c>
      <c r="G686" s="130" t="str">
        <f>IF('Sundry Creditor'!I692="","",IF('Sundry Creditor'!J692="C",'Sundry Creditor'!I692,""))</f>
        <v/>
      </c>
      <c r="H686" s="62" t="str">
        <f t="shared" si="25"/>
        <v/>
      </c>
      <c r="I686" s="62" t="str">
        <f t="shared" si="26"/>
        <v/>
      </c>
      <c r="J686" s="62"/>
      <c r="K686" s="48" t="str">
        <f>IF('Sundry Creditor'!K692="", "",CONCATENATE('Sundry Creditor'!K692," ",'Sundry Creditor'!O692))</f>
        <v/>
      </c>
    </row>
    <row r="687" spans="1:11" x14ac:dyDescent="0.2">
      <c r="A687" s="63" t="str">
        <f>IF('Sundry Creditor'!G693="","",'Sundry Creditor'!G693)</f>
        <v/>
      </c>
      <c r="B687" s="63" t="str">
        <f>IF('Sundry Creditor'!C693="","",IF('Sundry Creditor'!G693&lt;70000,'Sundry Creditor'!C693,""))</f>
        <v/>
      </c>
      <c r="C687" s="62" t="str">
        <f>IF('Sundry Creditor'!C693="","",IF('Sundry Creditor'!G693&gt;69999,'Sundry Creditor'!C693,""))</f>
        <v/>
      </c>
      <c r="D687" s="62" t="str">
        <f>IF('Sundry Creditor'!D693="","",'Sundry Creditor'!D693)</f>
        <v/>
      </c>
      <c r="E687" s="62" t="str">
        <f>IF('Sundry Creditor'!F693="","",'Sundry Creditor'!F693)</f>
        <v/>
      </c>
      <c r="F687" s="130" t="str">
        <f>IF('Sundry Creditor'!I693="","",IF('Sundry Creditor'!J693="D",'Sundry Creditor'!I693,""))</f>
        <v/>
      </c>
      <c r="G687" s="130" t="str">
        <f>IF('Sundry Creditor'!I693="","",IF('Sundry Creditor'!J693="C",'Sundry Creditor'!I693,""))</f>
        <v/>
      </c>
      <c r="H687" s="62" t="str">
        <f t="shared" si="25"/>
        <v/>
      </c>
      <c r="I687" s="62" t="str">
        <f t="shared" si="26"/>
        <v/>
      </c>
      <c r="J687" s="62"/>
      <c r="K687" s="48" t="str">
        <f>IF('Sundry Creditor'!K693="", "",CONCATENATE('Sundry Creditor'!K693," ",'Sundry Creditor'!O693))</f>
        <v/>
      </c>
    </row>
    <row r="688" spans="1:11" x14ac:dyDescent="0.2">
      <c r="A688" s="63" t="str">
        <f>IF('Sundry Creditor'!G694="","",'Sundry Creditor'!G694)</f>
        <v/>
      </c>
      <c r="B688" s="63" t="str">
        <f>IF('Sundry Creditor'!C694="","",IF('Sundry Creditor'!G694&lt;70000,'Sundry Creditor'!C694,""))</f>
        <v/>
      </c>
      <c r="C688" s="62" t="str">
        <f>IF('Sundry Creditor'!C694="","",IF('Sundry Creditor'!G694&gt;69999,'Sundry Creditor'!C694,""))</f>
        <v/>
      </c>
      <c r="D688" s="62" t="str">
        <f>IF('Sundry Creditor'!D694="","",'Sundry Creditor'!D694)</f>
        <v/>
      </c>
      <c r="E688" s="62" t="str">
        <f>IF('Sundry Creditor'!F694="","",'Sundry Creditor'!F694)</f>
        <v/>
      </c>
      <c r="F688" s="130" t="str">
        <f>IF('Sundry Creditor'!I694="","",IF('Sundry Creditor'!J694="D",'Sundry Creditor'!I694,""))</f>
        <v/>
      </c>
      <c r="G688" s="130" t="str">
        <f>IF('Sundry Creditor'!I694="","",IF('Sundry Creditor'!J694="C",'Sundry Creditor'!I694,""))</f>
        <v/>
      </c>
      <c r="H688" s="62" t="str">
        <f t="shared" si="25"/>
        <v/>
      </c>
      <c r="I688" s="62" t="str">
        <f t="shared" si="26"/>
        <v/>
      </c>
      <c r="J688" s="62"/>
      <c r="K688" s="48" t="str">
        <f>IF('Sundry Creditor'!K694="", "",CONCATENATE('Sundry Creditor'!K694," ",'Sundry Creditor'!O694))</f>
        <v/>
      </c>
    </row>
    <row r="689" spans="1:11" x14ac:dyDescent="0.2">
      <c r="A689" s="63" t="str">
        <f>IF('Sundry Creditor'!G695="","",'Sundry Creditor'!G695)</f>
        <v/>
      </c>
      <c r="B689" s="63" t="str">
        <f>IF('Sundry Creditor'!C695="","",IF('Sundry Creditor'!G695&lt;70000,'Sundry Creditor'!C695,""))</f>
        <v/>
      </c>
      <c r="C689" s="62" t="str">
        <f>IF('Sundry Creditor'!C695="","",IF('Sundry Creditor'!G695&gt;69999,'Sundry Creditor'!C695,""))</f>
        <v/>
      </c>
      <c r="D689" s="62" t="str">
        <f>IF('Sundry Creditor'!D695="","",'Sundry Creditor'!D695)</f>
        <v/>
      </c>
      <c r="E689" s="62" t="str">
        <f>IF('Sundry Creditor'!F695="","",'Sundry Creditor'!F695)</f>
        <v/>
      </c>
      <c r="F689" s="130" t="str">
        <f>IF('Sundry Creditor'!I695="","",IF('Sundry Creditor'!J695="D",'Sundry Creditor'!I695,""))</f>
        <v/>
      </c>
      <c r="G689" s="130" t="str">
        <f>IF('Sundry Creditor'!I695="","",IF('Sundry Creditor'!J695="C",'Sundry Creditor'!I695,""))</f>
        <v/>
      </c>
      <c r="H689" s="62" t="str">
        <f t="shared" si="25"/>
        <v/>
      </c>
      <c r="I689" s="62" t="str">
        <f t="shared" si="26"/>
        <v/>
      </c>
      <c r="J689" s="62"/>
      <c r="K689" s="48" t="str">
        <f>IF('Sundry Creditor'!K695="", "",CONCATENATE('Sundry Creditor'!K695," ",'Sundry Creditor'!O695))</f>
        <v/>
      </c>
    </row>
    <row r="690" spans="1:11" x14ac:dyDescent="0.2">
      <c r="A690" s="63" t="str">
        <f>IF('Sundry Creditor'!G696="","",'Sundry Creditor'!G696)</f>
        <v/>
      </c>
      <c r="B690" s="63" t="str">
        <f>IF('Sundry Creditor'!C696="","",IF('Sundry Creditor'!G696&lt;70000,'Sundry Creditor'!C696,""))</f>
        <v/>
      </c>
      <c r="C690" s="62" t="str">
        <f>IF('Sundry Creditor'!C696="","",IF('Sundry Creditor'!G696&gt;69999,'Sundry Creditor'!C696,""))</f>
        <v/>
      </c>
      <c r="D690" s="62" t="str">
        <f>IF('Sundry Creditor'!D696="","",'Sundry Creditor'!D696)</f>
        <v/>
      </c>
      <c r="E690" s="62" t="str">
        <f>IF('Sundry Creditor'!F696="","",'Sundry Creditor'!F696)</f>
        <v/>
      </c>
      <c r="F690" s="130" t="str">
        <f>IF('Sundry Creditor'!I696="","",IF('Sundry Creditor'!J696="D",'Sundry Creditor'!I696,""))</f>
        <v/>
      </c>
      <c r="G690" s="130" t="str">
        <f>IF('Sundry Creditor'!I696="","",IF('Sundry Creditor'!J696="C",'Sundry Creditor'!I696,""))</f>
        <v/>
      </c>
      <c r="H690" s="62" t="str">
        <f t="shared" si="25"/>
        <v/>
      </c>
      <c r="I690" s="62" t="str">
        <f t="shared" si="26"/>
        <v/>
      </c>
      <c r="J690" s="62"/>
      <c r="K690" s="48" t="str">
        <f>IF('Sundry Creditor'!K696="", "",CONCATENATE('Sundry Creditor'!K696," ",'Sundry Creditor'!O696))</f>
        <v/>
      </c>
    </row>
    <row r="691" spans="1:11" x14ac:dyDescent="0.2">
      <c r="A691" s="63" t="str">
        <f>IF('Sundry Creditor'!G697="","",'Sundry Creditor'!G697)</f>
        <v/>
      </c>
      <c r="B691" s="63" t="str">
        <f>IF('Sundry Creditor'!C697="","",IF('Sundry Creditor'!G697&lt;70000,'Sundry Creditor'!C697,""))</f>
        <v/>
      </c>
      <c r="C691" s="62" t="str">
        <f>IF('Sundry Creditor'!C697="","",IF('Sundry Creditor'!G697&gt;69999,'Sundry Creditor'!C697,""))</f>
        <v/>
      </c>
      <c r="D691" s="62" t="str">
        <f>IF('Sundry Creditor'!D697="","",'Sundry Creditor'!D697)</f>
        <v/>
      </c>
      <c r="E691" s="62" t="str">
        <f>IF('Sundry Creditor'!F697="","",'Sundry Creditor'!F697)</f>
        <v/>
      </c>
      <c r="F691" s="130" t="str">
        <f>IF('Sundry Creditor'!I697="","",IF('Sundry Creditor'!J697="D",'Sundry Creditor'!I697,""))</f>
        <v/>
      </c>
      <c r="G691" s="130" t="str">
        <f>IF('Sundry Creditor'!I697="","",IF('Sundry Creditor'!J697="C",'Sundry Creditor'!I697,""))</f>
        <v/>
      </c>
      <c r="H691" s="62" t="str">
        <f t="shared" si="25"/>
        <v/>
      </c>
      <c r="I691" s="62" t="str">
        <f t="shared" si="26"/>
        <v/>
      </c>
      <c r="J691" s="62"/>
      <c r="K691" s="48" t="str">
        <f>IF('Sundry Creditor'!K697="", "",CONCATENATE('Sundry Creditor'!K697," ",'Sundry Creditor'!O697))</f>
        <v/>
      </c>
    </row>
    <row r="692" spans="1:11" x14ac:dyDescent="0.2">
      <c r="A692" s="63" t="str">
        <f>IF('Sundry Creditor'!G698="","",'Sundry Creditor'!G698)</f>
        <v/>
      </c>
      <c r="B692" s="63" t="str">
        <f>IF('Sundry Creditor'!C698="","",IF('Sundry Creditor'!G698&lt;70000,'Sundry Creditor'!C698,""))</f>
        <v/>
      </c>
      <c r="C692" s="62" t="str">
        <f>IF('Sundry Creditor'!C698="","",IF('Sundry Creditor'!G698&gt;69999,'Sundry Creditor'!C698,""))</f>
        <v/>
      </c>
      <c r="D692" s="62" t="str">
        <f>IF('Sundry Creditor'!D698="","",'Sundry Creditor'!D698)</f>
        <v/>
      </c>
      <c r="E692" s="62" t="str">
        <f>IF('Sundry Creditor'!F698="","",'Sundry Creditor'!F698)</f>
        <v/>
      </c>
      <c r="F692" s="130" t="str">
        <f>IF('Sundry Creditor'!I698="","",IF('Sundry Creditor'!J698="D",'Sundry Creditor'!I698,""))</f>
        <v/>
      </c>
      <c r="G692" s="130" t="str">
        <f>IF('Sundry Creditor'!I698="","",IF('Sundry Creditor'!J698="C",'Sundry Creditor'!I698,""))</f>
        <v/>
      </c>
      <c r="H692" s="62" t="str">
        <f t="shared" si="25"/>
        <v/>
      </c>
      <c r="I692" s="62" t="str">
        <f t="shared" si="26"/>
        <v/>
      </c>
      <c r="J692" s="62"/>
      <c r="K692" s="48" t="str">
        <f>IF('Sundry Creditor'!K698="", "",CONCATENATE('Sundry Creditor'!K698," ",'Sundry Creditor'!O698))</f>
        <v/>
      </c>
    </row>
    <row r="693" spans="1:11" x14ac:dyDescent="0.2">
      <c r="A693" s="63" t="str">
        <f>IF('Sundry Creditor'!G699="","",'Sundry Creditor'!G699)</f>
        <v/>
      </c>
      <c r="B693" s="63" t="str">
        <f>IF('Sundry Creditor'!C699="","",IF('Sundry Creditor'!G699&lt;70000,'Sundry Creditor'!C699,""))</f>
        <v/>
      </c>
      <c r="C693" s="62" t="str">
        <f>IF('Sundry Creditor'!C699="","",IF('Sundry Creditor'!G699&gt;69999,'Sundry Creditor'!C699,""))</f>
        <v/>
      </c>
      <c r="D693" s="62" t="str">
        <f>IF('Sundry Creditor'!D699="","",'Sundry Creditor'!D699)</f>
        <v/>
      </c>
      <c r="E693" s="62" t="str">
        <f>IF('Sundry Creditor'!F699="","",'Sundry Creditor'!F699)</f>
        <v/>
      </c>
      <c r="F693" s="130" t="str">
        <f>IF('Sundry Creditor'!I699="","",IF('Sundry Creditor'!J699="D",'Sundry Creditor'!I699,""))</f>
        <v/>
      </c>
      <c r="G693" s="130" t="str">
        <f>IF('Sundry Creditor'!I699="","",IF('Sundry Creditor'!J699="C",'Sundry Creditor'!I699,""))</f>
        <v/>
      </c>
      <c r="H693" s="62" t="str">
        <f t="shared" si="25"/>
        <v/>
      </c>
      <c r="I693" s="62" t="str">
        <f t="shared" si="26"/>
        <v/>
      </c>
      <c r="J693" s="62"/>
      <c r="K693" s="48" t="str">
        <f>IF('Sundry Creditor'!K699="", "",CONCATENATE('Sundry Creditor'!K699," ",'Sundry Creditor'!O699))</f>
        <v/>
      </c>
    </row>
    <row r="694" spans="1:11" x14ac:dyDescent="0.2">
      <c r="A694" s="63" t="str">
        <f>IF('Sundry Creditor'!G700="","",'Sundry Creditor'!G700)</f>
        <v/>
      </c>
      <c r="B694" s="63" t="str">
        <f>IF('Sundry Creditor'!C700="","",IF('Sundry Creditor'!G700&lt;70000,'Sundry Creditor'!C700,""))</f>
        <v/>
      </c>
      <c r="C694" s="62" t="str">
        <f>IF('Sundry Creditor'!C700="","",IF('Sundry Creditor'!G700&gt;69999,'Sundry Creditor'!C700,""))</f>
        <v/>
      </c>
      <c r="D694" s="62" t="str">
        <f>IF('Sundry Creditor'!D700="","",'Sundry Creditor'!D700)</f>
        <v/>
      </c>
      <c r="E694" s="62" t="str">
        <f>IF('Sundry Creditor'!F700="","",'Sundry Creditor'!F700)</f>
        <v/>
      </c>
      <c r="F694" s="130" t="str">
        <f>IF('Sundry Creditor'!I700="","",IF('Sundry Creditor'!J700="D",'Sundry Creditor'!I700,""))</f>
        <v/>
      </c>
      <c r="G694" s="130" t="str">
        <f>IF('Sundry Creditor'!I700="","",IF('Sundry Creditor'!J700="C",'Sundry Creditor'!I700,""))</f>
        <v/>
      </c>
      <c r="H694" s="62" t="str">
        <f t="shared" si="25"/>
        <v/>
      </c>
      <c r="I694" s="62" t="str">
        <f t="shared" si="26"/>
        <v/>
      </c>
      <c r="J694" s="62"/>
      <c r="K694" s="48" t="str">
        <f>IF('Sundry Creditor'!K700="", "",CONCATENATE('Sundry Creditor'!K700," ",'Sundry Creditor'!O700))</f>
        <v/>
      </c>
    </row>
    <row r="695" spans="1:11" x14ac:dyDescent="0.2">
      <c r="A695" s="63" t="str">
        <f>IF('Sundry Creditor'!G701="","",'Sundry Creditor'!G701)</f>
        <v/>
      </c>
      <c r="B695" s="63" t="str">
        <f>IF('Sundry Creditor'!C701="","",IF('Sundry Creditor'!G701&lt;70000,'Sundry Creditor'!C701,""))</f>
        <v/>
      </c>
      <c r="C695" s="62" t="str">
        <f>IF('Sundry Creditor'!C701="","",IF('Sundry Creditor'!G701&gt;69999,'Sundry Creditor'!C701,""))</f>
        <v/>
      </c>
      <c r="D695" s="62" t="str">
        <f>IF('Sundry Creditor'!D701="","",'Sundry Creditor'!D701)</f>
        <v/>
      </c>
      <c r="E695" s="62" t="str">
        <f>IF('Sundry Creditor'!F701="","",'Sundry Creditor'!F701)</f>
        <v/>
      </c>
      <c r="F695" s="130" t="str">
        <f>IF('Sundry Creditor'!I701="","",IF('Sundry Creditor'!J701="D",'Sundry Creditor'!I701,""))</f>
        <v/>
      </c>
      <c r="G695" s="130" t="str">
        <f>IF('Sundry Creditor'!I701="","",IF('Sundry Creditor'!J701="C",'Sundry Creditor'!I701,""))</f>
        <v/>
      </c>
      <c r="H695" s="62" t="str">
        <f t="shared" si="25"/>
        <v/>
      </c>
      <c r="I695" s="62" t="str">
        <f t="shared" si="26"/>
        <v/>
      </c>
      <c r="J695" s="62"/>
      <c r="K695" s="48" t="str">
        <f>IF('Sundry Creditor'!K701="", "",CONCATENATE('Sundry Creditor'!K701," ",'Sundry Creditor'!O701))</f>
        <v/>
      </c>
    </row>
    <row r="696" spans="1:11" x14ac:dyDescent="0.2">
      <c r="A696" s="63" t="str">
        <f>IF('Sundry Creditor'!G702="","",'Sundry Creditor'!G702)</f>
        <v/>
      </c>
      <c r="B696" s="63" t="str">
        <f>IF('Sundry Creditor'!C702="","",IF('Sundry Creditor'!G702&lt;70000,'Sundry Creditor'!C702,""))</f>
        <v/>
      </c>
      <c r="C696" s="62" t="str">
        <f>IF('Sundry Creditor'!C702="","",IF('Sundry Creditor'!G702&gt;69999,'Sundry Creditor'!C702,""))</f>
        <v/>
      </c>
      <c r="D696" s="62" t="str">
        <f>IF('Sundry Creditor'!D702="","",'Sundry Creditor'!D702)</f>
        <v/>
      </c>
      <c r="E696" s="62" t="str">
        <f>IF('Sundry Creditor'!F702="","",'Sundry Creditor'!F702)</f>
        <v/>
      </c>
      <c r="F696" s="130" t="str">
        <f>IF('Sundry Creditor'!I702="","",IF('Sundry Creditor'!J702="D",'Sundry Creditor'!I702,""))</f>
        <v/>
      </c>
      <c r="G696" s="130" t="str">
        <f>IF('Sundry Creditor'!I702="","",IF('Sundry Creditor'!J702="C",'Sundry Creditor'!I702,""))</f>
        <v/>
      </c>
      <c r="H696" s="62" t="str">
        <f t="shared" si="25"/>
        <v/>
      </c>
      <c r="I696" s="62" t="str">
        <f t="shared" si="26"/>
        <v/>
      </c>
      <c r="J696" s="62"/>
      <c r="K696" s="48" t="str">
        <f>IF('Sundry Creditor'!K702="", "",CONCATENATE('Sundry Creditor'!K702," ",'Sundry Creditor'!O702))</f>
        <v/>
      </c>
    </row>
    <row r="697" spans="1:11" x14ac:dyDescent="0.2">
      <c r="A697" s="63" t="str">
        <f>IF('Sundry Creditor'!G703="","",'Sundry Creditor'!G703)</f>
        <v/>
      </c>
      <c r="B697" s="63" t="str">
        <f>IF('Sundry Creditor'!C703="","",IF('Sundry Creditor'!G703&lt;70000,'Sundry Creditor'!C703,""))</f>
        <v/>
      </c>
      <c r="C697" s="62" t="str">
        <f>IF('Sundry Creditor'!C703="","",IF('Sundry Creditor'!G703&gt;69999,'Sundry Creditor'!C703,""))</f>
        <v/>
      </c>
      <c r="D697" s="62" t="str">
        <f>IF('Sundry Creditor'!D703="","",'Sundry Creditor'!D703)</f>
        <v/>
      </c>
      <c r="E697" s="62" t="str">
        <f>IF('Sundry Creditor'!F703="","",'Sundry Creditor'!F703)</f>
        <v/>
      </c>
      <c r="F697" s="130" t="str">
        <f>IF('Sundry Creditor'!I703="","",IF('Sundry Creditor'!J703="D",'Sundry Creditor'!I703,""))</f>
        <v/>
      </c>
      <c r="G697" s="130" t="str">
        <f>IF('Sundry Creditor'!I703="","",IF('Sundry Creditor'!J703="C",'Sundry Creditor'!I703,""))</f>
        <v/>
      </c>
      <c r="H697" s="62" t="str">
        <f t="shared" si="25"/>
        <v/>
      </c>
      <c r="I697" s="62" t="str">
        <f t="shared" si="26"/>
        <v/>
      </c>
      <c r="J697" s="62"/>
      <c r="K697" s="48" t="str">
        <f>IF('Sundry Creditor'!K703="", "",CONCATENATE('Sundry Creditor'!K703," ",'Sundry Creditor'!O703))</f>
        <v/>
      </c>
    </row>
    <row r="698" spans="1:11" x14ac:dyDescent="0.2">
      <c r="A698" s="63" t="str">
        <f>IF('Sundry Creditor'!G704="","",'Sundry Creditor'!G704)</f>
        <v/>
      </c>
      <c r="B698" s="63" t="str">
        <f>IF('Sundry Creditor'!C704="","",IF('Sundry Creditor'!G704&lt;70000,'Sundry Creditor'!C704,""))</f>
        <v/>
      </c>
      <c r="C698" s="62" t="str">
        <f>IF('Sundry Creditor'!C704="","",IF('Sundry Creditor'!G704&gt;69999,'Sundry Creditor'!C704,""))</f>
        <v/>
      </c>
      <c r="D698" s="62" t="str">
        <f>IF('Sundry Creditor'!D704="","",'Sundry Creditor'!D704)</f>
        <v/>
      </c>
      <c r="E698" s="62" t="str">
        <f>IF('Sundry Creditor'!F704="","",'Sundry Creditor'!F704)</f>
        <v/>
      </c>
      <c r="F698" s="130" t="str">
        <f>IF('Sundry Creditor'!I704="","",IF('Sundry Creditor'!J704="D",'Sundry Creditor'!I704,""))</f>
        <v/>
      </c>
      <c r="G698" s="130" t="str">
        <f>IF('Sundry Creditor'!I704="","",IF('Sundry Creditor'!J704="C",'Sundry Creditor'!I704,""))</f>
        <v/>
      </c>
      <c r="H698" s="62" t="str">
        <f t="shared" si="25"/>
        <v/>
      </c>
      <c r="I698" s="62" t="str">
        <f t="shared" si="26"/>
        <v/>
      </c>
      <c r="J698" s="62"/>
      <c r="K698" s="48" t="str">
        <f>IF('Sundry Creditor'!K704="", "",CONCATENATE('Sundry Creditor'!K704," ",'Sundry Creditor'!O704))</f>
        <v/>
      </c>
    </row>
    <row r="699" spans="1:11" x14ac:dyDescent="0.2">
      <c r="A699" s="63" t="str">
        <f>IF('Sundry Creditor'!G705="","",'Sundry Creditor'!G705)</f>
        <v/>
      </c>
      <c r="B699" s="63" t="str">
        <f>IF('Sundry Creditor'!C705="","",IF('Sundry Creditor'!G705&lt;70000,'Sundry Creditor'!C705,""))</f>
        <v/>
      </c>
      <c r="C699" s="62" t="str">
        <f>IF('Sundry Creditor'!C705="","",IF('Sundry Creditor'!G705&gt;69999,'Sundry Creditor'!C705,""))</f>
        <v/>
      </c>
      <c r="D699" s="62" t="str">
        <f>IF('Sundry Creditor'!D705="","",'Sundry Creditor'!D705)</f>
        <v/>
      </c>
      <c r="E699" s="62" t="str">
        <f>IF('Sundry Creditor'!F705="","",'Sundry Creditor'!F705)</f>
        <v/>
      </c>
      <c r="F699" s="130" t="str">
        <f>IF('Sundry Creditor'!I705="","",IF('Sundry Creditor'!J705="D",'Sundry Creditor'!I705,""))</f>
        <v/>
      </c>
      <c r="G699" s="130" t="str">
        <f>IF('Sundry Creditor'!I705="","",IF('Sundry Creditor'!J705="C",'Sundry Creditor'!I705,""))</f>
        <v/>
      </c>
      <c r="H699" s="62" t="str">
        <f t="shared" si="25"/>
        <v/>
      </c>
      <c r="I699" s="62" t="str">
        <f t="shared" si="26"/>
        <v/>
      </c>
      <c r="J699" s="62"/>
      <c r="K699" s="48" t="str">
        <f>IF('Sundry Creditor'!K705="", "",CONCATENATE('Sundry Creditor'!K705," ",'Sundry Creditor'!O705))</f>
        <v/>
      </c>
    </row>
    <row r="700" spans="1:11" x14ac:dyDescent="0.2">
      <c r="A700" s="63" t="str">
        <f>IF('Sundry Creditor'!G706="","",'Sundry Creditor'!G706)</f>
        <v/>
      </c>
      <c r="B700" s="63" t="str">
        <f>IF('Sundry Creditor'!C706="","",IF('Sundry Creditor'!G706&lt;70000,'Sundry Creditor'!C706,""))</f>
        <v/>
      </c>
      <c r="C700" s="62" t="str">
        <f>IF('Sundry Creditor'!C706="","",IF('Sundry Creditor'!G706&gt;69999,'Sundry Creditor'!C706,""))</f>
        <v/>
      </c>
      <c r="D700" s="62" t="str">
        <f>IF('Sundry Creditor'!D706="","",'Sundry Creditor'!D706)</f>
        <v/>
      </c>
      <c r="E700" s="62" t="str">
        <f>IF('Sundry Creditor'!F706="","",'Sundry Creditor'!F706)</f>
        <v/>
      </c>
      <c r="F700" s="130" t="str">
        <f>IF('Sundry Creditor'!I706="","",IF('Sundry Creditor'!J706="D",'Sundry Creditor'!I706,""))</f>
        <v/>
      </c>
      <c r="G700" s="130" t="str">
        <f>IF('Sundry Creditor'!I706="","",IF('Sundry Creditor'!J706="C",'Sundry Creditor'!I706,""))</f>
        <v/>
      </c>
      <c r="H700" s="62" t="str">
        <f t="shared" si="25"/>
        <v/>
      </c>
      <c r="I700" s="62" t="str">
        <f t="shared" si="26"/>
        <v/>
      </c>
      <c r="J700" s="62"/>
      <c r="K700" s="48" t="str">
        <f>IF('Sundry Creditor'!K706="", "",CONCATENATE('Sundry Creditor'!K706," ",'Sundry Creditor'!O706))</f>
        <v/>
      </c>
    </row>
    <row r="701" spans="1:11" x14ac:dyDescent="0.2">
      <c r="A701" s="63" t="str">
        <f>IF('Sundry Creditor'!G707="","",'Sundry Creditor'!G707)</f>
        <v/>
      </c>
      <c r="B701" s="63" t="str">
        <f>IF('Sundry Creditor'!C707="","",IF('Sundry Creditor'!G707&lt;70000,'Sundry Creditor'!C707,""))</f>
        <v/>
      </c>
      <c r="C701" s="62" t="str">
        <f>IF('Sundry Creditor'!C707="","",IF('Sundry Creditor'!G707&gt;69999,'Sundry Creditor'!C707,""))</f>
        <v/>
      </c>
      <c r="D701" s="62" t="str">
        <f>IF('Sundry Creditor'!D707="","",'Sundry Creditor'!D707)</f>
        <v/>
      </c>
      <c r="E701" s="62" t="str">
        <f>IF('Sundry Creditor'!F707="","",'Sundry Creditor'!F707)</f>
        <v/>
      </c>
      <c r="F701" s="130" t="str">
        <f>IF('Sundry Creditor'!I707="","",IF('Sundry Creditor'!J707="D",'Sundry Creditor'!I707,""))</f>
        <v/>
      </c>
      <c r="G701" s="130" t="str">
        <f>IF('Sundry Creditor'!I707="","",IF('Sundry Creditor'!J707="C",'Sundry Creditor'!I707,""))</f>
        <v/>
      </c>
      <c r="H701" s="62" t="str">
        <f t="shared" si="25"/>
        <v/>
      </c>
      <c r="I701" s="62" t="str">
        <f t="shared" si="26"/>
        <v/>
      </c>
      <c r="J701" s="62"/>
      <c r="K701" s="48" t="str">
        <f>IF('Sundry Creditor'!K707="", "",CONCATENATE('Sundry Creditor'!K707," ",'Sundry Creditor'!O707))</f>
        <v/>
      </c>
    </row>
    <row r="702" spans="1:11" x14ac:dyDescent="0.2">
      <c r="A702" s="63" t="str">
        <f>IF('Sundry Creditor'!G708="","",'Sundry Creditor'!G708)</f>
        <v/>
      </c>
      <c r="B702" s="63" t="str">
        <f>IF('Sundry Creditor'!C708="","",IF('Sundry Creditor'!G708&lt;70000,'Sundry Creditor'!C708,""))</f>
        <v/>
      </c>
      <c r="C702" s="62" t="str">
        <f>IF('Sundry Creditor'!C708="","",IF('Sundry Creditor'!G708&gt;69999,'Sundry Creditor'!C708,""))</f>
        <v/>
      </c>
      <c r="D702" s="62" t="str">
        <f>IF('Sundry Creditor'!D708="","",'Sundry Creditor'!D708)</f>
        <v/>
      </c>
      <c r="E702" s="62" t="str">
        <f>IF('Sundry Creditor'!F708="","",'Sundry Creditor'!F708)</f>
        <v/>
      </c>
      <c r="F702" s="130" t="str">
        <f>IF('Sundry Creditor'!I708="","",IF('Sundry Creditor'!J708="D",'Sundry Creditor'!I708,""))</f>
        <v/>
      </c>
      <c r="G702" s="130" t="str">
        <f>IF('Sundry Creditor'!I708="","",IF('Sundry Creditor'!J708="C",'Sundry Creditor'!I708,""))</f>
        <v/>
      </c>
      <c r="H702" s="62" t="str">
        <f t="shared" si="25"/>
        <v/>
      </c>
      <c r="I702" s="62" t="str">
        <f t="shared" si="26"/>
        <v/>
      </c>
      <c r="J702" s="62"/>
      <c r="K702" s="48" t="str">
        <f>IF('Sundry Creditor'!K708="", "",CONCATENATE('Sundry Creditor'!K708," ",'Sundry Creditor'!O708))</f>
        <v/>
      </c>
    </row>
    <row r="703" spans="1:11" x14ac:dyDescent="0.2">
      <c r="A703" s="63" t="str">
        <f>IF('Sundry Creditor'!G709="","",'Sundry Creditor'!G709)</f>
        <v/>
      </c>
      <c r="B703" s="63" t="str">
        <f>IF('Sundry Creditor'!C709="","",IF('Sundry Creditor'!G709&lt;70000,'Sundry Creditor'!C709,""))</f>
        <v/>
      </c>
      <c r="C703" s="62" t="str">
        <f>IF('Sundry Creditor'!C709="","",IF('Sundry Creditor'!G709&gt;69999,'Sundry Creditor'!C709,""))</f>
        <v/>
      </c>
      <c r="D703" s="62" t="str">
        <f>IF('Sundry Creditor'!D709="","",'Sundry Creditor'!D709)</f>
        <v/>
      </c>
      <c r="E703" s="62" t="str">
        <f>IF('Sundry Creditor'!F709="","",'Sundry Creditor'!F709)</f>
        <v/>
      </c>
      <c r="F703" s="130" t="str">
        <f>IF('Sundry Creditor'!I709="","",IF('Sundry Creditor'!J709="D",'Sundry Creditor'!I709,""))</f>
        <v/>
      </c>
      <c r="G703" s="130" t="str">
        <f>IF('Sundry Creditor'!I709="","",IF('Sundry Creditor'!J709="C",'Sundry Creditor'!I709,""))</f>
        <v/>
      </c>
      <c r="H703" s="62" t="str">
        <f t="shared" si="25"/>
        <v/>
      </c>
      <c r="I703" s="62" t="str">
        <f t="shared" si="26"/>
        <v/>
      </c>
      <c r="J703" s="62"/>
      <c r="K703" s="48" t="str">
        <f>IF('Sundry Creditor'!K709="", "",CONCATENATE('Sundry Creditor'!K709," ",'Sundry Creditor'!O709))</f>
        <v/>
      </c>
    </row>
    <row r="704" spans="1:11" x14ac:dyDescent="0.2">
      <c r="A704" s="63" t="str">
        <f>IF('Sundry Creditor'!G710="","",'Sundry Creditor'!G710)</f>
        <v/>
      </c>
      <c r="B704" s="63" t="str">
        <f>IF('Sundry Creditor'!C710="","",IF('Sundry Creditor'!G710&lt;70000,'Sundry Creditor'!C710,""))</f>
        <v/>
      </c>
      <c r="C704" s="62" t="str">
        <f>IF('Sundry Creditor'!C710="","",IF('Sundry Creditor'!G710&gt;69999,'Sundry Creditor'!C710,""))</f>
        <v/>
      </c>
      <c r="D704" s="62" t="str">
        <f>IF('Sundry Creditor'!D710="","",'Sundry Creditor'!D710)</f>
        <v/>
      </c>
      <c r="E704" s="62" t="str">
        <f>IF('Sundry Creditor'!F710="","",'Sundry Creditor'!F710)</f>
        <v/>
      </c>
      <c r="F704" s="130" t="str">
        <f>IF('Sundry Creditor'!I710="","",IF('Sundry Creditor'!J710="D",'Sundry Creditor'!I710,""))</f>
        <v/>
      </c>
      <c r="G704" s="130" t="str">
        <f>IF('Sundry Creditor'!I710="","",IF('Sundry Creditor'!J710="C",'Sundry Creditor'!I710,""))</f>
        <v/>
      </c>
      <c r="H704" s="62" t="str">
        <f t="shared" si="25"/>
        <v/>
      </c>
      <c r="I704" s="62" t="str">
        <f t="shared" si="26"/>
        <v/>
      </c>
      <c r="J704" s="62"/>
      <c r="K704" s="48" t="str">
        <f>IF('Sundry Creditor'!K710="", "",CONCATENATE('Sundry Creditor'!K710," ",'Sundry Creditor'!O710))</f>
        <v/>
      </c>
    </row>
    <row r="705" spans="1:11" x14ac:dyDescent="0.2">
      <c r="A705" s="63" t="str">
        <f>IF('Sundry Creditor'!G711="","",'Sundry Creditor'!G711)</f>
        <v/>
      </c>
      <c r="B705" s="63" t="str">
        <f>IF('Sundry Creditor'!C711="","",IF('Sundry Creditor'!G711&lt;70000,'Sundry Creditor'!C711,""))</f>
        <v/>
      </c>
      <c r="C705" s="62" t="str">
        <f>IF('Sundry Creditor'!C711="","",IF('Sundry Creditor'!G711&gt;69999,'Sundry Creditor'!C711,""))</f>
        <v/>
      </c>
      <c r="D705" s="62" t="str">
        <f>IF('Sundry Creditor'!D711="","",'Sundry Creditor'!D711)</f>
        <v/>
      </c>
      <c r="E705" s="62" t="str">
        <f>IF('Sundry Creditor'!F711="","",'Sundry Creditor'!F711)</f>
        <v/>
      </c>
      <c r="F705" s="130" t="str">
        <f>IF('Sundry Creditor'!I711="","",IF('Sundry Creditor'!J711="D",'Sundry Creditor'!I711,""))</f>
        <v/>
      </c>
      <c r="G705" s="130" t="str">
        <f>IF('Sundry Creditor'!I711="","",IF('Sundry Creditor'!J711="C",'Sundry Creditor'!I711,""))</f>
        <v/>
      </c>
      <c r="H705" s="62" t="str">
        <f t="shared" si="25"/>
        <v/>
      </c>
      <c r="I705" s="62" t="str">
        <f t="shared" si="26"/>
        <v/>
      </c>
      <c r="J705" s="62"/>
      <c r="K705" s="48" t="str">
        <f>IF('Sundry Creditor'!K711="", "",CONCATENATE('Sundry Creditor'!K711," ",'Sundry Creditor'!O711))</f>
        <v/>
      </c>
    </row>
    <row r="706" spans="1:11" x14ac:dyDescent="0.2">
      <c r="A706" s="63" t="str">
        <f>IF('Sundry Creditor'!G712="","",'Sundry Creditor'!G712)</f>
        <v/>
      </c>
      <c r="B706" s="63" t="str">
        <f>IF('Sundry Creditor'!C712="","",IF('Sundry Creditor'!G712&lt;70000,'Sundry Creditor'!C712,""))</f>
        <v/>
      </c>
      <c r="C706" s="62" t="str">
        <f>IF('Sundry Creditor'!C712="","",IF('Sundry Creditor'!G712&gt;69999,'Sundry Creditor'!C712,""))</f>
        <v/>
      </c>
      <c r="D706" s="62" t="str">
        <f>IF('Sundry Creditor'!D712="","",'Sundry Creditor'!D712)</f>
        <v/>
      </c>
      <c r="E706" s="62" t="str">
        <f>IF('Sundry Creditor'!F712="","",'Sundry Creditor'!F712)</f>
        <v/>
      </c>
      <c r="F706" s="130" t="str">
        <f>IF('Sundry Creditor'!I712="","",IF('Sundry Creditor'!J712="D",'Sundry Creditor'!I712,""))</f>
        <v/>
      </c>
      <c r="G706" s="130" t="str">
        <f>IF('Sundry Creditor'!I712="","",IF('Sundry Creditor'!J712="C",'Sundry Creditor'!I712,""))</f>
        <v/>
      </c>
      <c r="H706" s="62" t="str">
        <f t="shared" si="25"/>
        <v/>
      </c>
      <c r="I706" s="62" t="str">
        <f t="shared" si="26"/>
        <v/>
      </c>
      <c r="J706" s="62"/>
      <c r="K706" s="48" t="str">
        <f>IF('Sundry Creditor'!K712="", "",CONCATENATE('Sundry Creditor'!K712," ",'Sundry Creditor'!O712))</f>
        <v/>
      </c>
    </row>
    <row r="707" spans="1:11" x14ac:dyDescent="0.2">
      <c r="A707" s="63" t="str">
        <f>IF('Sundry Creditor'!G713="","",'Sundry Creditor'!G713)</f>
        <v/>
      </c>
      <c r="B707" s="63" t="str">
        <f>IF('Sundry Creditor'!C713="","",IF('Sundry Creditor'!G713&lt;70000,'Sundry Creditor'!C713,""))</f>
        <v/>
      </c>
      <c r="C707" s="62" t="str">
        <f>IF('Sundry Creditor'!C713="","",IF('Sundry Creditor'!G713&gt;69999,'Sundry Creditor'!C713,""))</f>
        <v/>
      </c>
      <c r="D707" s="62" t="str">
        <f>IF('Sundry Creditor'!D713="","",'Sundry Creditor'!D713)</f>
        <v/>
      </c>
      <c r="E707" s="62" t="str">
        <f>IF('Sundry Creditor'!F713="","",'Sundry Creditor'!F713)</f>
        <v/>
      </c>
      <c r="F707" s="130" t="str">
        <f>IF('Sundry Creditor'!I713="","",IF('Sundry Creditor'!J713="D",'Sundry Creditor'!I713,""))</f>
        <v/>
      </c>
      <c r="G707" s="130" t="str">
        <f>IF('Sundry Creditor'!I713="","",IF('Sundry Creditor'!J713="C",'Sundry Creditor'!I713,""))</f>
        <v/>
      </c>
      <c r="H707" s="62" t="str">
        <f t="shared" si="25"/>
        <v/>
      </c>
      <c r="I707" s="62" t="str">
        <f t="shared" si="26"/>
        <v/>
      </c>
      <c r="J707" s="62"/>
      <c r="K707" s="48" t="str">
        <f>IF('Sundry Creditor'!K713="", "",CONCATENATE('Sundry Creditor'!K713," ",'Sundry Creditor'!O713))</f>
        <v/>
      </c>
    </row>
    <row r="708" spans="1:11" x14ac:dyDescent="0.2">
      <c r="A708" s="63" t="str">
        <f>IF('Sundry Creditor'!G714="","",'Sundry Creditor'!G714)</f>
        <v/>
      </c>
      <c r="B708" s="63" t="str">
        <f>IF('Sundry Creditor'!C714="","",IF('Sundry Creditor'!G714&lt;70000,'Sundry Creditor'!C714,""))</f>
        <v/>
      </c>
      <c r="C708" s="62" t="str">
        <f>IF('Sundry Creditor'!C714="","",IF('Sundry Creditor'!G714&gt;69999,'Sundry Creditor'!C714,""))</f>
        <v/>
      </c>
      <c r="D708" s="62" t="str">
        <f>IF('Sundry Creditor'!D714="","",'Sundry Creditor'!D714)</f>
        <v/>
      </c>
      <c r="E708" s="62" t="str">
        <f>IF('Sundry Creditor'!F714="","",'Sundry Creditor'!F714)</f>
        <v/>
      </c>
      <c r="F708" s="130" t="str">
        <f>IF('Sundry Creditor'!I714="","",IF('Sundry Creditor'!J714="D",'Sundry Creditor'!I714,""))</f>
        <v/>
      </c>
      <c r="G708" s="130" t="str">
        <f>IF('Sundry Creditor'!I714="","",IF('Sundry Creditor'!J714="C",'Sundry Creditor'!I714,""))</f>
        <v/>
      </c>
      <c r="H708" s="62" t="str">
        <f t="shared" si="25"/>
        <v/>
      </c>
      <c r="I708" s="62" t="str">
        <f t="shared" si="26"/>
        <v/>
      </c>
      <c r="J708" s="62"/>
      <c r="K708" s="48" t="str">
        <f>IF('Sundry Creditor'!K714="", "",CONCATENATE('Sundry Creditor'!K714," ",'Sundry Creditor'!O714))</f>
        <v/>
      </c>
    </row>
    <row r="709" spans="1:11" x14ac:dyDescent="0.2">
      <c r="A709" s="63" t="str">
        <f>IF('Sundry Creditor'!G715="","",'Sundry Creditor'!G715)</f>
        <v/>
      </c>
      <c r="B709" s="63" t="str">
        <f>IF('Sundry Creditor'!C715="","",IF('Sundry Creditor'!G715&lt;70000,'Sundry Creditor'!C715,""))</f>
        <v/>
      </c>
      <c r="C709" s="62" t="str">
        <f>IF('Sundry Creditor'!C715="","",IF('Sundry Creditor'!G715&gt;69999,'Sundry Creditor'!C715,""))</f>
        <v/>
      </c>
      <c r="D709" s="62" t="str">
        <f>IF('Sundry Creditor'!D715="","",'Sundry Creditor'!D715)</f>
        <v/>
      </c>
      <c r="E709" s="62" t="str">
        <f>IF('Sundry Creditor'!F715="","",'Sundry Creditor'!F715)</f>
        <v/>
      </c>
      <c r="F709" s="130" t="str">
        <f>IF('Sundry Creditor'!I715="","",IF('Sundry Creditor'!J715="D",'Sundry Creditor'!I715,""))</f>
        <v/>
      </c>
      <c r="G709" s="130" t="str">
        <f>IF('Sundry Creditor'!I715="","",IF('Sundry Creditor'!J715="C",'Sundry Creditor'!I715,""))</f>
        <v/>
      </c>
      <c r="H709" s="62" t="str">
        <f t="shared" si="25"/>
        <v/>
      </c>
      <c r="I709" s="62" t="str">
        <f t="shared" si="26"/>
        <v/>
      </c>
      <c r="J709" s="62"/>
      <c r="K709" s="48" t="str">
        <f>IF('Sundry Creditor'!K715="", "",CONCATENATE('Sundry Creditor'!K715," ",'Sundry Creditor'!O715))</f>
        <v/>
      </c>
    </row>
    <row r="710" spans="1:11" x14ac:dyDescent="0.2">
      <c r="A710" s="63" t="str">
        <f>IF('Sundry Creditor'!G716="","",'Sundry Creditor'!G716)</f>
        <v/>
      </c>
      <c r="B710" s="63" t="str">
        <f>IF('Sundry Creditor'!C716="","",IF('Sundry Creditor'!G716&lt;70000,'Sundry Creditor'!C716,""))</f>
        <v/>
      </c>
      <c r="C710" s="62" t="str">
        <f>IF('Sundry Creditor'!C716="","",IF('Sundry Creditor'!G716&gt;69999,'Sundry Creditor'!C716,""))</f>
        <v/>
      </c>
      <c r="D710" s="62" t="str">
        <f>IF('Sundry Creditor'!D716="","",'Sundry Creditor'!D716)</f>
        <v/>
      </c>
      <c r="E710" s="62" t="str">
        <f>IF('Sundry Creditor'!F716="","",'Sundry Creditor'!F716)</f>
        <v/>
      </c>
      <c r="F710" s="130" t="str">
        <f>IF('Sundry Creditor'!I716="","",IF('Sundry Creditor'!J716="D",'Sundry Creditor'!I716,""))</f>
        <v/>
      </c>
      <c r="G710" s="130" t="str">
        <f>IF('Sundry Creditor'!I716="","",IF('Sundry Creditor'!J716="C",'Sundry Creditor'!I716,""))</f>
        <v/>
      </c>
      <c r="H710" s="62" t="str">
        <f t="shared" si="25"/>
        <v/>
      </c>
      <c r="I710" s="62" t="str">
        <f t="shared" si="26"/>
        <v/>
      </c>
      <c r="J710" s="62"/>
      <c r="K710" s="48" t="str">
        <f>IF('Sundry Creditor'!K716="", "",CONCATENATE('Sundry Creditor'!K716," ",'Sundry Creditor'!O716))</f>
        <v/>
      </c>
    </row>
    <row r="711" spans="1:11" x14ac:dyDescent="0.2">
      <c r="A711" s="63" t="str">
        <f>IF('Sundry Creditor'!G717="","",'Sundry Creditor'!G717)</f>
        <v/>
      </c>
      <c r="B711" s="63" t="str">
        <f>IF('Sundry Creditor'!C717="","",IF('Sundry Creditor'!G717&lt;70000,'Sundry Creditor'!C717,""))</f>
        <v/>
      </c>
      <c r="C711" s="62" t="str">
        <f>IF('Sundry Creditor'!C717="","",IF('Sundry Creditor'!G717&gt;69999,'Sundry Creditor'!C717,""))</f>
        <v/>
      </c>
      <c r="D711" s="62" t="str">
        <f>IF('Sundry Creditor'!D717="","",'Sundry Creditor'!D717)</f>
        <v/>
      </c>
      <c r="E711" s="62" t="str">
        <f>IF('Sundry Creditor'!F717="","",'Sundry Creditor'!F717)</f>
        <v/>
      </c>
      <c r="F711" s="130" t="str">
        <f>IF('Sundry Creditor'!I717="","",IF('Sundry Creditor'!J717="D",'Sundry Creditor'!I717,""))</f>
        <v/>
      </c>
      <c r="G711" s="130" t="str">
        <f>IF('Sundry Creditor'!I717="","",IF('Sundry Creditor'!J717="C",'Sundry Creditor'!I717,""))</f>
        <v/>
      </c>
      <c r="H711" s="62" t="str">
        <f t="shared" si="25"/>
        <v/>
      </c>
      <c r="I711" s="62" t="str">
        <f t="shared" si="26"/>
        <v/>
      </c>
      <c r="J711" s="62"/>
      <c r="K711" s="48" t="str">
        <f>IF('Sundry Creditor'!K717="", "",CONCATENATE('Sundry Creditor'!K717," ",'Sundry Creditor'!O717))</f>
        <v/>
      </c>
    </row>
    <row r="712" spans="1:11" x14ac:dyDescent="0.2">
      <c r="A712" s="63" t="str">
        <f>IF('Sundry Creditor'!G718="","",'Sundry Creditor'!G718)</f>
        <v/>
      </c>
      <c r="B712" s="63" t="str">
        <f>IF('Sundry Creditor'!C718="","",IF('Sundry Creditor'!G718&lt;70000,'Sundry Creditor'!C718,""))</f>
        <v/>
      </c>
      <c r="C712" s="62" t="str">
        <f>IF('Sundry Creditor'!C718="","",IF('Sundry Creditor'!G718&gt;69999,'Sundry Creditor'!C718,""))</f>
        <v/>
      </c>
      <c r="D712" s="62" t="str">
        <f>IF('Sundry Creditor'!D718="","",'Sundry Creditor'!D718)</f>
        <v/>
      </c>
      <c r="E712" s="62" t="str">
        <f>IF('Sundry Creditor'!F718="","",'Sundry Creditor'!F718)</f>
        <v/>
      </c>
      <c r="F712" s="130" t="str">
        <f>IF('Sundry Creditor'!I718="","",IF('Sundry Creditor'!J718="D",'Sundry Creditor'!I718,""))</f>
        <v/>
      </c>
      <c r="G712" s="130" t="str">
        <f>IF('Sundry Creditor'!I718="","",IF('Sundry Creditor'!J718="C",'Sundry Creditor'!I718,""))</f>
        <v/>
      </c>
      <c r="H712" s="62" t="str">
        <f t="shared" si="25"/>
        <v/>
      </c>
      <c r="I712" s="62" t="str">
        <f t="shared" si="26"/>
        <v/>
      </c>
      <c r="J712" s="62"/>
      <c r="K712" s="48" t="str">
        <f>IF('Sundry Creditor'!K718="", "",CONCATENATE('Sundry Creditor'!K718," ",'Sundry Creditor'!O718))</f>
        <v/>
      </c>
    </row>
    <row r="713" spans="1:11" x14ac:dyDescent="0.2">
      <c r="A713" s="63" t="str">
        <f>IF('Sundry Creditor'!G719="","",'Sundry Creditor'!G719)</f>
        <v/>
      </c>
      <c r="B713" s="63" t="str">
        <f>IF('Sundry Creditor'!C719="","",IF('Sundry Creditor'!G719&lt;70000,'Sundry Creditor'!C719,""))</f>
        <v/>
      </c>
      <c r="C713" s="62" t="str">
        <f>IF('Sundry Creditor'!C719="","",IF('Sundry Creditor'!G719&gt;69999,'Sundry Creditor'!C719,""))</f>
        <v/>
      </c>
      <c r="D713" s="62" t="str">
        <f>IF('Sundry Creditor'!D719="","",'Sundry Creditor'!D719)</f>
        <v/>
      </c>
      <c r="E713" s="62" t="str">
        <f>IF('Sundry Creditor'!F719="","",'Sundry Creditor'!F719)</f>
        <v/>
      </c>
      <c r="F713" s="130" t="str">
        <f>IF('Sundry Creditor'!I719="","",IF('Sundry Creditor'!J719="D",'Sundry Creditor'!I719,""))</f>
        <v/>
      </c>
      <c r="G713" s="130" t="str">
        <f>IF('Sundry Creditor'!I719="","",IF('Sundry Creditor'!J719="C",'Sundry Creditor'!I719,""))</f>
        <v/>
      </c>
      <c r="H713" s="62" t="str">
        <f t="shared" si="25"/>
        <v/>
      </c>
      <c r="I713" s="62" t="str">
        <f t="shared" si="26"/>
        <v/>
      </c>
      <c r="J713" s="62"/>
      <c r="K713" s="48" t="str">
        <f>IF('Sundry Creditor'!K719="", "",CONCATENATE('Sundry Creditor'!K719," ",'Sundry Creditor'!O719))</f>
        <v/>
      </c>
    </row>
    <row r="714" spans="1:11" x14ac:dyDescent="0.2">
      <c r="A714" s="63" t="str">
        <f>IF('Sundry Creditor'!G720="","",'Sundry Creditor'!G720)</f>
        <v/>
      </c>
      <c r="B714" s="63" t="str">
        <f>IF('Sundry Creditor'!C720="","",IF('Sundry Creditor'!G720&lt;70000,'Sundry Creditor'!C720,""))</f>
        <v/>
      </c>
      <c r="C714" s="62" t="str">
        <f>IF('Sundry Creditor'!C720="","",IF('Sundry Creditor'!G720&gt;69999,'Sundry Creditor'!C720,""))</f>
        <v/>
      </c>
      <c r="D714" s="62" t="str">
        <f>IF('Sundry Creditor'!D720="","",'Sundry Creditor'!D720)</f>
        <v/>
      </c>
      <c r="E714" s="62" t="str">
        <f>IF('Sundry Creditor'!F720="","",'Sundry Creditor'!F720)</f>
        <v/>
      </c>
      <c r="F714" s="130" t="str">
        <f>IF('Sundry Creditor'!I720="","",IF('Sundry Creditor'!J720="D",'Sundry Creditor'!I720,""))</f>
        <v/>
      </c>
      <c r="G714" s="130" t="str">
        <f>IF('Sundry Creditor'!I720="","",IF('Sundry Creditor'!J720="C",'Sundry Creditor'!I720,""))</f>
        <v/>
      </c>
      <c r="H714" s="62" t="str">
        <f t="shared" si="25"/>
        <v/>
      </c>
      <c r="I714" s="62" t="str">
        <f t="shared" si="26"/>
        <v/>
      </c>
      <c r="J714" s="62"/>
      <c r="K714" s="48" t="str">
        <f>IF('Sundry Creditor'!K720="", "",CONCATENATE('Sundry Creditor'!K720," ",'Sundry Creditor'!O720))</f>
        <v/>
      </c>
    </row>
    <row r="715" spans="1:11" x14ac:dyDescent="0.2">
      <c r="A715" s="63" t="str">
        <f>IF('Sundry Creditor'!G721="","",'Sundry Creditor'!G721)</f>
        <v/>
      </c>
      <c r="B715" s="63" t="str">
        <f>IF('Sundry Creditor'!C721="","",IF('Sundry Creditor'!G721&lt;70000,'Sundry Creditor'!C721,""))</f>
        <v/>
      </c>
      <c r="C715" s="62" t="str">
        <f>IF('Sundry Creditor'!C721="","",IF('Sundry Creditor'!G721&gt;69999,'Sundry Creditor'!C721,""))</f>
        <v/>
      </c>
      <c r="D715" s="62" t="str">
        <f>IF('Sundry Creditor'!D721="","",'Sundry Creditor'!D721)</f>
        <v/>
      </c>
      <c r="E715" s="62" t="str">
        <f>IF('Sundry Creditor'!F721="","",'Sundry Creditor'!F721)</f>
        <v/>
      </c>
      <c r="F715" s="130" t="str">
        <f>IF('Sundry Creditor'!I721="","",IF('Sundry Creditor'!J721="D",'Sundry Creditor'!I721,""))</f>
        <v/>
      </c>
      <c r="G715" s="130" t="str">
        <f>IF('Sundry Creditor'!I721="","",IF('Sundry Creditor'!J721="C",'Sundry Creditor'!I721,""))</f>
        <v/>
      </c>
      <c r="H715" s="62" t="str">
        <f t="shared" si="25"/>
        <v/>
      </c>
      <c r="I715" s="62" t="str">
        <f t="shared" si="26"/>
        <v/>
      </c>
      <c r="J715" s="62"/>
      <c r="K715" s="48" t="str">
        <f>IF('Sundry Creditor'!K721="", "",CONCATENATE('Sundry Creditor'!K721," ",'Sundry Creditor'!O721))</f>
        <v/>
      </c>
    </row>
    <row r="716" spans="1:11" x14ac:dyDescent="0.2">
      <c r="A716" s="63" t="str">
        <f>IF('Sundry Creditor'!G722="","",'Sundry Creditor'!G722)</f>
        <v/>
      </c>
      <c r="B716" s="63" t="str">
        <f>IF('Sundry Creditor'!C722="","",IF('Sundry Creditor'!G722&lt;70000,'Sundry Creditor'!C722,""))</f>
        <v/>
      </c>
      <c r="C716" s="62" t="str">
        <f>IF('Sundry Creditor'!C722="","",IF('Sundry Creditor'!G722&gt;69999,'Sundry Creditor'!C722,""))</f>
        <v/>
      </c>
      <c r="D716" s="62" t="str">
        <f>IF('Sundry Creditor'!D722="","",'Sundry Creditor'!D722)</f>
        <v/>
      </c>
      <c r="E716" s="62" t="str">
        <f>IF('Sundry Creditor'!F722="","",'Sundry Creditor'!F722)</f>
        <v/>
      </c>
      <c r="F716" s="130" t="str">
        <f>IF('Sundry Creditor'!I722="","",IF('Sundry Creditor'!J722="D",'Sundry Creditor'!I722,""))</f>
        <v/>
      </c>
      <c r="G716" s="130" t="str">
        <f>IF('Sundry Creditor'!I722="","",IF('Sundry Creditor'!J722="C",'Sundry Creditor'!I722,""))</f>
        <v/>
      </c>
      <c r="H716" s="62" t="str">
        <f t="shared" si="25"/>
        <v/>
      </c>
      <c r="I716" s="62" t="str">
        <f t="shared" si="26"/>
        <v/>
      </c>
      <c r="J716" s="62"/>
      <c r="K716" s="48" t="str">
        <f>IF('Sundry Creditor'!K722="", "",CONCATENATE('Sundry Creditor'!K722," ",'Sundry Creditor'!O722))</f>
        <v/>
      </c>
    </row>
    <row r="717" spans="1:11" x14ac:dyDescent="0.2">
      <c r="A717" s="63" t="str">
        <f>IF('Sundry Creditor'!G723="","",'Sundry Creditor'!G723)</f>
        <v/>
      </c>
      <c r="B717" s="63" t="str">
        <f>IF('Sundry Creditor'!C723="","",IF('Sundry Creditor'!G723&lt;70000,'Sundry Creditor'!C723,""))</f>
        <v/>
      </c>
      <c r="C717" s="62" t="str">
        <f>IF('Sundry Creditor'!C723="","",IF('Sundry Creditor'!G723&gt;69999,'Sundry Creditor'!C723,""))</f>
        <v/>
      </c>
      <c r="D717" s="62" t="str">
        <f>IF('Sundry Creditor'!D723="","",'Sundry Creditor'!D723)</f>
        <v/>
      </c>
      <c r="E717" s="62" t="str">
        <f>IF('Sundry Creditor'!F723="","",'Sundry Creditor'!F723)</f>
        <v/>
      </c>
      <c r="F717" s="130" t="str">
        <f>IF('Sundry Creditor'!I723="","",IF('Sundry Creditor'!J723="D",'Sundry Creditor'!I723,""))</f>
        <v/>
      </c>
      <c r="G717" s="130" t="str">
        <f>IF('Sundry Creditor'!I723="","",IF('Sundry Creditor'!J723="C",'Sundry Creditor'!I723,""))</f>
        <v/>
      </c>
      <c r="H717" s="62" t="str">
        <f t="shared" si="25"/>
        <v/>
      </c>
      <c r="I717" s="62" t="str">
        <f t="shared" si="26"/>
        <v/>
      </c>
      <c r="J717" s="62"/>
      <c r="K717" s="48" t="str">
        <f>IF('Sundry Creditor'!K723="", "",CONCATENATE('Sundry Creditor'!K723," ",'Sundry Creditor'!O723))</f>
        <v/>
      </c>
    </row>
    <row r="718" spans="1:11" x14ac:dyDescent="0.2">
      <c r="A718" s="63" t="str">
        <f>IF('Sundry Creditor'!G724="","",'Sundry Creditor'!G724)</f>
        <v/>
      </c>
      <c r="B718" s="63" t="str">
        <f>IF('Sundry Creditor'!C724="","",IF('Sundry Creditor'!G724&lt;70000,'Sundry Creditor'!C724,""))</f>
        <v/>
      </c>
      <c r="C718" s="62" t="str">
        <f>IF('Sundry Creditor'!C724="","",IF('Sundry Creditor'!G724&gt;69999,'Sundry Creditor'!C724,""))</f>
        <v/>
      </c>
      <c r="D718" s="62" t="str">
        <f>IF('Sundry Creditor'!D724="","",'Sundry Creditor'!D724)</f>
        <v/>
      </c>
      <c r="E718" s="62" t="str">
        <f>IF('Sundry Creditor'!F724="","",'Sundry Creditor'!F724)</f>
        <v/>
      </c>
      <c r="F718" s="130" t="str">
        <f>IF('Sundry Creditor'!I724="","",IF('Sundry Creditor'!J724="D",'Sundry Creditor'!I724,""))</f>
        <v/>
      </c>
      <c r="G718" s="130" t="str">
        <f>IF('Sundry Creditor'!I724="","",IF('Sundry Creditor'!J724="C",'Sundry Creditor'!I724,""))</f>
        <v/>
      </c>
      <c r="H718" s="62" t="str">
        <f t="shared" si="25"/>
        <v/>
      </c>
      <c r="I718" s="62" t="str">
        <f t="shared" si="26"/>
        <v/>
      </c>
      <c r="J718" s="62"/>
      <c r="K718" s="48" t="str">
        <f>IF('Sundry Creditor'!K724="", "",CONCATENATE('Sundry Creditor'!K724," ",'Sundry Creditor'!O724))</f>
        <v/>
      </c>
    </row>
    <row r="719" spans="1:11" x14ac:dyDescent="0.2">
      <c r="A719" s="63" t="str">
        <f>IF('Sundry Creditor'!G725="","",'Sundry Creditor'!G725)</f>
        <v/>
      </c>
      <c r="B719" s="63" t="str">
        <f>IF('Sundry Creditor'!C725="","",IF('Sundry Creditor'!G725&lt;70000,'Sundry Creditor'!C725,""))</f>
        <v/>
      </c>
      <c r="C719" s="62" t="str">
        <f>IF('Sundry Creditor'!C725="","",IF('Sundry Creditor'!G725&gt;69999,'Sundry Creditor'!C725,""))</f>
        <v/>
      </c>
      <c r="D719" s="62" t="str">
        <f>IF('Sundry Creditor'!D725="","",'Sundry Creditor'!D725)</f>
        <v/>
      </c>
      <c r="E719" s="62" t="str">
        <f>IF('Sundry Creditor'!F725="","",'Sundry Creditor'!F725)</f>
        <v/>
      </c>
      <c r="F719" s="130" t="str">
        <f>IF('Sundry Creditor'!I725="","",IF('Sundry Creditor'!J725="D",'Sundry Creditor'!I725,""))</f>
        <v/>
      </c>
      <c r="G719" s="130" t="str">
        <f>IF('Sundry Creditor'!I725="","",IF('Sundry Creditor'!J725="C",'Sundry Creditor'!I725,""))</f>
        <v/>
      </c>
      <c r="H719" s="62" t="str">
        <f t="shared" si="25"/>
        <v/>
      </c>
      <c r="I719" s="62" t="str">
        <f t="shared" si="26"/>
        <v/>
      </c>
      <c r="J719" s="62"/>
      <c r="K719" s="48" t="str">
        <f>IF('Sundry Creditor'!K725="", "",CONCATENATE('Sundry Creditor'!K725," ",'Sundry Creditor'!O725))</f>
        <v/>
      </c>
    </row>
    <row r="720" spans="1:11" x14ac:dyDescent="0.2">
      <c r="A720" s="63" t="str">
        <f>IF('Sundry Creditor'!G726="","",'Sundry Creditor'!G726)</f>
        <v/>
      </c>
      <c r="B720" s="63" t="str">
        <f>IF('Sundry Creditor'!C726="","",IF('Sundry Creditor'!G726&lt;70000,'Sundry Creditor'!C726,""))</f>
        <v/>
      </c>
      <c r="C720" s="62" t="str">
        <f>IF('Sundry Creditor'!C726="","",IF('Sundry Creditor'!G726&gt;69999,'Sundry Creditor'!C726,""))</f>
        <v/>
      </c>
      <c r="D720" s="62" t="str">
        <f>IF('Sundry Creditor'!D726="","",'Sundry Creditor'!D726)</f>
        <v/>
      </c>
      <c r="E720" s="62" t="str">
        <f>IF('Sundry Creditor'!F726="","",'Sundry Creditor'!F726)</f>
        <v/>
      </c>
      <c r="F720" s="130" t="str">
        <f>IF('Sundry Creditor'!I726="","",IF('Sundry Creditor'!J726="D",'Sundry Creditor'!I726,""))</f>
        <v/>
      </c>
      <c r="G720" s="130" t="str">
        <f>IF('Sundry Creditor'!I726="","",IF('Sundry Creditor'!J726="C",'Sundry Creditor'!I726,""))</f>
        <v/>
      </c>
      <c r="H720" s="62" t="str">
        <f t="shared" si="25"/>
        <v/>
      </c>
      <c r="I720" s="62" t="str">
        <f t="shared" si="26"/>
        <v/>
      </c>
      <c r="J720" s="62"/>
      <c r="K720" s="48" t="str">
        <f>IF('Sundry Creditor'!K726="", "",CONCATENATE('Sundry Creditor'!K726," ",'Sundry Creditor'!O726))</f>
        <v/>
      </c>
    </row>
    <row r="721" spans="1:11" x14ac:dyDescent="0.2">
      <c r="A721" s="63" t="str">
        <f>IF('Sundry Creditor'!G727="","",'Sundry Creditor'!G727)</f>
        <v/>
      </c>
      <c r="B721" s="63" t="str">
        <f>IF('Sundry Creditor'!C727="","",IF('Sundry Creditor'!G727&lt;70000,'Sundry Creditor'!C727,""))</f>
        <v/>
      </c>
      <c r="C721" s="62" t="str">
        <f>IF('Sundry Creditor'!C727="","",IF('Sundry Creditor'!G727&gt;69999,'Sundry Creditor'!C727,""))</f>
        <v/>
      </c>
      <c r="D721" s="62" t="str">
        <f>IF('Sundry Creditor'!D727="","",'Sundry Creditor'!D727)</f>
        <v/>
      </c>
      <c r="E721" s="62" t="str">
        <f>IF('Sundry Creditor'!F727="","",'Sundry Creditor'!F727)</f>
        <v/>
      </c>
      <c r="F721" s="130" t="str">
        <f>IF('Sundry Creditor'!I727="","",IF('Sundry Creditor'!J727="D",'Sundry Creditor'!I727,""))</f>
        <v/>
      </c>
      <c r="G721" s="130" t="str">
        <f>IF('Sundry Creditor'!I727="","",IF('Sundry Creditor'!J727="C",'Sundry Creditor'!I727,""))</f>
        <v/>
      </c>
      <c r="H721" s="62" t="str">
        <f t="shared" si="25"/>
        <v/>
      </c>
      <c r="I721" s="62" t="str">
        <f t="shared" si="26"/>
        <v/>
      </c>
      <c r="J721" s="62"/>
      <c r="K721" s="48" t="str">
        <f>IF('Sundry Creditor'!K727="", "",CONCATENATE('Sundry Creditor'!K727," ",'Sundry Creditor'!O727))</f>
        <v/>
      </c>
    </row>
    <row r="722" spans="1:11" x14ac:dyDescent="0.2">
      <c r="A722" s="63" t="str">
        <f>IF('Sundry Creditor'!G728="","",'Sundry Creditor'!G728)</f>
        <v/>
      </c>
      <c r="B722" s="63" t="str">
        <f>IF('Sundry Creditor'!C728="","",IF('Sundry Creditor'!G728&lt;70000,'Sundry Creditor'!C728,""))</f>
        <v/>
      </c>
      <c r="C722" s="62" t="str">
        <f>IF('Sundry Creditor'!C728="","",IF('Sundry Creditor'!G728&gt;69999,'Sundry Creditor'!C728,""))</f>
        <v/>
      </c>
      <c r="D722" s="62" t="str">
        <f>IF('Sundry Creditor'!D728="","",'Sundry Creditor'!D728)</f>
        <v/>
      </c>
      <c r="E722" s="62" t="str">
        <f>IF('Sundry Creditor'!F728="","",'Sundry Creditor'!F728)</f>
        <v/>
      </c>
      <c r="F722" s="130" t="str">
        <f>IF('Sundry Creditor'!I728="","",IF('Sundry Creditor'!J728="D",'Sundry Creditor'!I728,""))</f>
        <v/>
      </c>
      <c r="G722" s="130" t="str">
        <f>IF('Sundry Creditor'!I728="","",IF('Sundry Creditor'!J728="C",'Sundry Creditor'!I728,""))</f>
        <v/>
      </c>
      <c r="H722" s="62" t="str">
        <f t="shared" si="25"/>
        <v/>
      </c>
      <c r="I722" s="62" t="str">
        <f t="shared" si="26"/>
        <v/>
      </c>
      <c r="J722" s="62"/>
      <c r="K722" s="48" t="str">
        <f>IF('Sundry Creditor'!K728="", "",CONCATENATE('Sundry Creditor'!K728," ",'Sundry Creditor'!O728))</f>
        <v/>
      </c>
    </row>
    <row r="723" spans="1:11" x14ac:dyDescent="0.2">
      <c r="A723" s="63" t="str">
        <f>IF('Sundry Creditor'!G729="","",'Sundry Creditor'!G729)</f>
        <v/>
      </c>
      <c r="B723" s="63" t="str">
        <f>IF('Sundry Creditor'!C729="","",IF('Sundry Creditor'!G729&lt;70000,'Sundry Creditor'!C729,""))</f>
        <v/>
      </c>
      <c r="C723" s="62" t="str">
        <f>IF('Sundry Creditor'!C729="","",IF('Sundry Creditor'!G729&gt;69999,'Sundry Creditor'!C729,""))</f>
        <v/>
      </c>
      <c r="D723" s="62" t="str">
        <f>IF('Sundry Creditor'!D729="","",'Sundry Creditor'!D729)</f>
        <v/>
      </c>
      <c r="E723" s="62" t="str">
        <f>IF('Sundry Creditor'!F729="","",'Sundry Creditor'!F729)</f>
        <v/>
      </c>
      <c r="F723" s="130" t="str">
        <f>IF('Sundry Creditor'!I729="","",IF('Sundry Creditor'!J729="D",'Sundry Creditor'!I729,""))</f>
        <v/>
      </c>
      <c r="G723" s="130" t="str">
        <f>IF('Sundry Creditor'!I729="","",IF('Sundry Creditor'!J729="C",'Sundry Creditor'!I729,""))</f>
        <v/>
      </c>
      <c r="H723" s="62" t="str">
        <f t="shared" si="25"/>
        <v/>
      </c>
      <c r="I723" s="62" t="str">
        <f t="shared" si="26"/>
        <v/>
      </c>
      <c r="J723" s="62"/>
      <c r="K723" s="48" t="str">
        <f>IF('Sundry Creditor'!K729="", "",CONCATENATE('Sundry Creditor'!K729," ",'Sundry Creditor'!O729))</f>
        <v/>
      </c>
    </row>
    <row r="724" spans="1:11" x14ac:dyDescent="0.2">
      <c r="A724" s="63" t="str">
        <f>IF('Sundry Creditor'!G730="","",'Sundry Creditor'!G730)</f>
        <v/>
      </c>
      <c r="B724" s="63" t="str">
        <f>IF('Sundry Creditor'!C730="","",IF('Sundry Creditor'!G730&lt;70000,'Sundry Creditor'!C730,""))</f>
        <v/>
      </c>
      <c r="C724" s="62" t="str">
        <f>IF('Sundry Creditor'!C730="","",IF('Sundry Creditor'!G730&gt;69999,'Sundry Creditor'!C730,""))</f>
        <v/>
      </c>
      <c r="D724" s="62" t="str">
        <f>IF('Sundry Creditor'!D730="","",'Sundry Creditor'!D730)</f>
        <v/>
      </c>
      <c r="E724" s="62" t="str">
        <f>IF('Sundry Creditor'!F730="","",'Sundry Creditor'!F730)</f>
        <v/>
      </c>
      <c r="F724" s="130" t="str">
        <f>IF('Sundry Creditor'!I730="","",IF('Sundry Creditor'!J730="D",'Sundry Creditor'!I730,""))</f>
        <v/>
      </c>
      <c r="G724" s="130" t="str">
        <f>IF('Sundry Creditor'!I730="","",IF('Sundry Creditor'!J730="C",'Sundry Creditor'!I730,""))</f>
        <v/>
      </c>
      <c r="H724" s="62" t="str">
        <f t="shared" ref="H724:H787" si="27">IF(A724="","",IF(OR(A724=96030,A724=96040),"AN",IF(A724=80061,"VN",IF(LEFT(A724,1)="7","AN",IF(LEFT(A724,1)="8","AN","VN")))))</f>
        <v/>
      </c>
      <c r="I724" s="62" t="str">
        <f t="shared" si="26"/>
        <v/>
      </c>
      <c r="J724" s="62"/>
      <c r="K724" s="48" t="str">
        <f>IF('Sundry Creditor'!K730="", "",CONCATENATE('Sundry Creditor'!K730," ",'Sundry Creditor'!O730))</f>
        <v/>
      </c>
    </row>
    <row r="725" spans="1:11" x14ac:dyDescent="0.2">
      <c r="A725" s="63" t="str">
        <f>IF('Sundry Creditor'!G731="","",'Sundry Creditor'!G731)</f>
        <v/>
      </c>
      <c r="B725" s="63" t="str">
        <f>IF('Sundry Creditor'!C731="","",IF('Sundry Creditor'!G731&lt;70000,'Sundry Creditor'!C731,""))</f>
        <v/>
      </c>
      <c r="C725" s="62" t="str">
        <f>IF('Sundry Creditor'!C731="","",IF('Sundry Creditor'!G731&gt;69999,'Sundry Creditor'!C731,""))</f>
        <v/>
      </c>
      <c r="D725" s="62" t="str">
        <f>IF('Sundry Creditor'!D731="","",'Sundry Creditor'!D731)</f>
        <v/>
      </c>
      <c r="E725" s="62" t="str">
        <f>IF('Sundry Creditor'!F731="","",'Sundry Creditor'!F731)</f>
        <v/>
      </c>
      <c r="F725" s="130" t="str">
        <f>IF('Sundry Creditor'!I731="","",IF('Sundry Creditor'!J731="D",'Sundry Creditor'!I731,""))</f>
        <v/>
      </c>
      <c r="G725" s="130" t="str">
        <f>IF('Sundry Creditor'!I731="","",IF('Sundry Creditor'!J731="C",'Sundry Creditor'!I731,""))</f>
        <v/>
      </c>
      <c r="H725" s="62" t="str">
        <f t="shared" si="27"/>
        <v/>
      </c>
      <c r="I725" s="62" t="str">
        <f t="shared" si="26"/>
        <v/>
      </c>
      <c r="J725" s="62"/>
      <c r="K725" s="48" t="str">
        <f>IF('Sundry Creditor'!K731="", "",CONCATENATE('Sundry Creditor'!K731," ",'Sundry Creditor'!O731))</f>
        <v/>
      </c>
    </row>
    <row r="726" spans="1:11" x14ac:dyDescent="0.2">
      <c r="A726" s="63" t="str">
        <f>IF('Sundry Creditor'!G732="","",'Sundry Creditor'!G732)</f>
        <v/>
      </c>
      <c r="B726" s="63" t="str">
        <f>IF('Sundry Creditor'!C732="","",IF('Sundry Creditor'!G732&lt;70000,'Sundry Creditor'!C732,""))</f>
        <v/>
      </c>
      <c r="C726" s="62" t="str">
        <f>IF('Sundry Creditor'!C732="","",IF('Sundry Creditor'!G732&gt;69999,'Sundry Creditor'!C732,""))</f>
        <v/>
      </c>
      <c r="D726" s="62" t="str">
        <f>IF('Sundry Creditor'!D732="","",'Sundry Creditor'!D732)</f>
        <v/>
      </c>
      <c r="E726" s="62" t="str">
        <f>IF('Sundry Creditor'!F732="","",'Sundry Creditor'!F732)</f>
        <v/>
      </c>
      <c r="F726" s="130" t="str">
        <f>IF('Sundry Creditor'!I732="","",IF('Sundry Creditor'!J732="D",'Sundry Creditor'!I732,""))</f>
        <v/>
      </c>
      <c r="G726" s="130" t="str">
        <f>IF('Sundry Creditor'!I732="","",IF('Sundry Creditor'!J732="C",'Sundry Creditor'!I732,""))</f>
        <v/>
      </c>
      <c r="H726" s="62" t="str">
        <f t="shared" si="27"/>
        <v/>
      </c>
      <c r="I726" s="62" t="str">
        <f t="shared" si="26"/>
        <v/>
      </c>
      <c r="J726" s="62"/>
      <c r="K726" s="48" t="str">
        <f>IF('Sundry Creditor'!K732="", "",CONCATENATE('Sundry Creditor'!K732," ",'Sundry Creditor'!O732))</f>
        <v/>
      </c>
    </row>
    <row r="727" spans="1:11" x14ac:dyDescent="0.2">
      <c r="A727" s="63" t="str">
        <f>IF('Sundry Creditor'!G733="","",'Sundry Creditor'!G733)</f>
        <v/>
      </c>
      <c r="B727" s="63" t="str">
        <f>IF('Sundry Creditor'!C733="","",IF('Sundry Creditor'!G733&lt;70000,'Sundry Creditor'!C733,""))</f>
        <v/>
      </c>
      <c r="C727" s="62" t="str">
        <f>IF('Sundry Creditor'!C733="","",IF('Sundry Creditor'!G733&gt;69999,'Sundry Creditor'!C733,""))</f>
        <v/>
      </c>
      <c r="D727" s="62" t="str">
        <f>IF('Sundry Creditor'!D733="","",'Sundry Creditor'!D733)</f>
        <v/>
      </c>
      <c r="E727" s="62" t="str">
        <f>IF('Sundry Creditor'!F733="","",'Sundry Creditor'!F733)</f>
        <v/>
      </c>
      <c r="F727" s="130" t="str">
        <f>IF('Sundry Creditor'!I733="","",IF('Sundry Creditor'!J733="D",'Sundry Creditor'!I733,""))</f>
        <v/>
      </c>
      <c r="G727" s="130" t="str">
        <f>IF('Sundry Creditor'!I733="","",IF('Sundry Creditor'!J733="C",'Sundry Creditor'!I733,""))</f>
        <v/>
      </c>
      <c r="H727" s="62" t="str">
        <f t="shared" si="27"/>
        <v/>
      </c>
      <c r="I727" s="62" t="str">
        <f t="shared" si="26"/>
        <v/>
      </c>
      <c r="J727" s="62"/>
      <c r="K727" s="48" t="str">
        <f>IF('Sundry Creditor'!K733="", "",CONCATENATE('Sundry Creditor'!K733," ",'Sundry Creditor'!O733))</f>
        <v/>
      </c>
    </row>
    <row r="728" spans="1:11" x14ac:dyDescent="0.2">
      <c r="A728" s="63" t="str">
        <f>IF('Sundry Creditor'!G734="","",'Sundry Creditor'!G734)</f>
        <v/>
      </c>
      <c r="B728" s="63" t="str">
        <f>IF('Sundry Creditor'!C734="","",IF('Sundry Creditor'!G734&lt;70000,'Sundry Creditor'!C734,""))</f>
        <v/>
      </c>
      <c r="C728" s="62" t="str">
        <f>IF('Sundry Creditor'!C734="","",IF('Sundry Creditor'!G734&gt;69999,'Sundry Creditor'!C734,""))</f>
        <v/>
      </c>
      <c r="D728" s="62" t="str">
        <f>IF('Sundry Creditor'!D734="","",'Sundry Creditor'!D734)</f>
        <v/>
      </c>
      <c r="E728" s="62" t="str">
        <f>IF('Sundry Creditor'!F734="","",'Sundry Creditor'!F734)</f>
        <v/>
      </c>
      <c r="F728" s="130" t="str">
        <f>IF('Sundry Creditor'!I734="","",IF('Sundry Creditor'!J734="D",'Sundry Creditor'!I734,""))</f>
        <v/>
      </c>
      <c r="G728" s="130" t="str">
        <f>IF('Sundry Creditor'!I734="","",IF('Sundry Creditor'!J734="C",'Sundry Creditor'!I734,""))</f>
        <v/>
      </c>
      <c r="H728" s="62" t="str">
        <f t="shared" si="27"/>
        <v/>
      </c>
      <c r="I728" s="62" t="str">
        <f t="shared" si="26"/>
        <v/>
      </c>
      <c r="J728" s="62"/>
      <c r="K728" s="48" t="str">
        <f>IF('Sundry Creditor'!K734="", "",CONCATENATE('Sundry Creditor'!K734," ",'Sundry Creditor'!O734))</f>
        <v/>
      </c>
    </row>
    <row r="729" spans="1:11" x14ac:dyDescent="0.2">
      <c r="A729" s="63" t="str">
        <f>IF('Sundry Creditor'!G735="","",'Sundry Creditor'!G735)</f>
        <v/>
      </c>
      <c r="B729" s="63" t="str">
        <f>IF('Sundry Creditor'!C735="","",IF('Sundry Creditor'!G735&lt;70000,'Sundry Creditor'!C735,""))</f>
        <v/>
      </c>
      <c r="C729" s="62" t="str">
        <f>IF('Sundry Creditor'!C735="","",IF('Sundry Creditor'!G735&gt;69999,'Sundry Creditor'!C735,""))</f>
        <v/>
      </c>
      <c r="D729" s="62" t="str">
        <f>IF('Sundry Creditor'!D735="","",'Sundry Creditor'!D735)</f>
        <v/>
      </c>
      <c r="E729" s="62" t="str">
        <f>IF('Sundry Creditor'!F735="","",'Sundry Creditor'!F735)</f>
        <v/>
      </c>
      <c r="F729" s="130" t="str">
        <f>IF('Sundry Creditor'!I735="","",IF('Sundry Creditor'!J735="D",'Sundry Creditor'!I735,""))</f>
        <v/>
      </c>
      <c r="G729" s="130" t="str">
        <f>IF('Sundry Creditor'!I735="","",IF('Sundry Creditor'!J735="C",'Sundry Creditor'!I735,""))</f>
        <v/>
      </c>
      <c r="H729" s="62" t="str">
        <f t="shared" si="27"/>
        <v/>
      </c>
      <c r="I729" s="62" t="str">
        <f t="shared" si="26"/>
        <v/>
      </c>
      <c r="J729" s="62"/>
      <c r="K729" s="48" t="str">
        <f>IF('Sundry Creditor'!K735="", "",CONCATENATE('Sundry Creditor'!K735," ",'Sundry Creditor'!O735))</f>
        <v/>
      </c>
    </row>
    <row r="730" spans="1:11" x14ac:dyDescent="0.2">
      <c r="A730" s="63" t="str">
        <f>IF('Sundry Creditor'!G736="","",'Sundry Creditor'!G736)</f>
        <v/>
      </c>
      <c r="B730" s="63" t="str">
        <f>IF('Sundry Creditor'!C736="","",IF('Sundry Creditor'!G736&lt;70000,'Sundry Creditor'!C736,""))</f>
        <v/>
      </c>
      <c r="C730" s="62" t="str">
        <f>IF('Sundry Creditor'!C736="","",IF('Sundry Creditor'!G736&gt;69999,'Sundry Creditor'!C736,""))</f>
        <v/>
      </c>
      <c r="D730" s="62" t="str">
        <f>IF('Sundry Creditor'!D736="","",'Sundry Creditor'!D736)</f>
        <v/>
      </c>
      <c r="E730" s="62" t="str">
        <f>IF('Sundry Creditor'!F736="","",'Sundry Creditor'!F736)</f>
        <v/>
      </c>
      <c r="F730" s="130" t="str">
        <f>IF('Sundry Creditor'!I736="","",IF('Sundry Creditor'!J736="D",'Sundry Creditor'!I736,""))</f>
        <v/>
      </c>
      <c r="G730" s="130" t="str">
        <f>IF('Sundry Creditor'!I736="","",IF('Sundry Creditor'!J736="C",'Sundry Creditor'!I736,""))</f>
        <v/>
      </c>
      <c r="H730" s="62" t="str">
        <f t="shared" si="27"/>
        <v/>
      </c>
      <c r="I730" s="62" t="str">
        <f t="shared" ref="I730:I793" si="28">IF(A730="","",1000)</f>
        <v/>
      </c>
      <c r="J730" s="62"/>
      <c r="K730" s="48" t="str">
        <f>IF('Sundry Creditor'!K736="", "",CONCATENATE('Sundry Creditor'!K736," ",'Sundry Creditor'!O736))</f>
        <v/>
      </c>
    </row>
    <row r="731" spans="1:11" x14ac:dyDescent="0.2">
      <c r="A731" s="63" t="str">
        <f>IF('Sundry Creditor'!G737="","",'Sundry Creditor'!G737)</f>
        <v/>
      </c>
      <c r="B731" s="63" t="str">
        <f>IF('Sundry Creditor'!C737="","",IF('Sundry Creditor'!G737&lt;70000,'Sundry Creditor'!C737,""))</f>
        <v/>
      </c>
      <c r="C731" s="62" t="str">
        <f>IF('Sundry Creditor'!C737="","",IF('Sundry Creditor'!G737&gt;69999,'Sundry Creditor'!C737,""))</f>
        <v/>
      </c>
      <c r="D731" s="62" t="str">
        <f>IF('Sundry Creditor'!D737="","",'Sundry Creditor'!D737)</f>
        <v/>
      </c>
      <c r="E731" s="62" t="str">
        <f>IF('Sundry Creditor'!F737="","",'Sundry Creditor'!F737)</f>
        <v/>
      </c>
      <c r="F731" s="130" t="str">
        <f>IF('Sundry Creditor'!I737="","",IF('Sundry Creditor'!J737="D",'Sundry Creditor'!I737,""))</f>
        <v/>
      </c>
      <c r="G731" s="130" t="str">
        <f>IF('Sundry Creditor'!I737="","",IF('Sundry Creditor'!J737="C",'Sundry Creditor'!I737,""))</f>
        <v/>
      </c>
      <c r="H731" s="62" t="str">
        <f t="shared" si="27"/>
        <v/>
      </c>
      <c r="I731" s="62" t="str">
        <f t="shared" si="28"/>
        <v/>
      </c>
      <c r="J731" s="62"/>
      <c r="K731" s="48" t="str">
        <f>IF('Sundry Creditor'!K737="", "",CONCATENATE('Sundry Creditor'!K737," ",'Sundry Creditor'!O737))</f>
        <v/>
      </c>
    </row>
    <row r="732" spans="1:11" x14ac:dyDescent="0.2">
      <c r="A732" s="63" t="str">
        <f>IF('Sundry Creditor'!G738="","",'Sundry Creditor'!G738)</f>
        <v/>
      </c>
      <c r="B732" s="63" t="str">
        <f>IF('Sundry Creditor'!C738="","",IF('Sundry Creditor'!G738&lt;70000,'Sundry Creditor'!C738,""))</f>
        <v/>
      </c>
      <c r="C732" s="62" t="str">
        <f>IF('Sundry Creditor'!C738="","",IF('Sundry Creditor'!G738&gt;69999,'Sundry Creditor'!C738,""))</f>
        <v/>
      </c>
      <c r="D732" s="62" t="str">
        <f>IF('Sundry Creditor'!D738="","",'Sundry Creditor'!D738)</f>
        <v/>
      </c>
      <c r="E732" s="62" t="str">
        <f>IF('Sundry Creditor'!F738="","",'Sundry Creditor'!F738)</f>
        <v/>
      </c>
      <c r="F732" s="130" t="str">
        <f>IF('Sundry Creditor'!I738="","",IF('Sundry Creditor'!J738="D",'Sundry Creditor'!I738,""))</f>
        <v/>
      </c>
      <c r="G732" s="130" t="str">
        <f>IF('Sundry Creditor'!I738="","",IF('Sundry Creditor'!J738="C",'Sundry Creditor'!I738,""))</f>
        <v/>
      </c>
      <c r="H732" s="62" t="str">
        <f t="shared" si="27"/>
        <v/>
      </c>
      <c r="I732" s="62" t="str">
        <f t="shared" si="28"/>
        <v/>
      </c>
      <c r="J732" s="62"/>
      <c r="K732" s="48" t="str">
        <f>IF('Sundry Creditor'!K738="", "",CONCATENATE('Sundry Creditor'!K738," ",'Sundry Creditor'!O738))</f>
        <v/>
      </c>
    </row>
    <row r="733" spans="1:11" x14ac:dyDescent="0.2">
      <c r="A733" s="63" t="str">
        <f>IF('Sundry Creditor'!G739="","",'Sundry Creditor'!G739)</f>
        <v/>
      </c>
      <c r="B733" s="63" t="str">
        <f>IF('Sundry Creditor'!C739="","",IF('Sundry Creditor'!G739&lt;70000,'Sundry Creditor'!C739,""))</f>
        <v/>
      </c>
      <c r="C733" s="62" t="str">
        <f>IF('Sundry Creditor'!C739="","",IF('Sundry Creditor'!G739&gt;69999,'Sundry Creditor'!C739,""))</f>
        <v/>
      </c>
      <c r="D733" s="62" t="str">
        <f>IF('Sundry Creditor'!D739="","",'Sundry Creditor'!D739)</f>
        <v/>
      </c>
      <c r="E733" s="62" t="str">
        <f>IF('Sundry Creditor'!F739="","",'Sundry Creditor'!F739)</f>
        <v/>
      </c>
      <c r="F733" s="130" t="str">
        <f>IF('Sundry Creditor'!I739="","",IF('Sundry Creditor'!J739="D",'Sundry Creditor'!I739,""))</f>
        <v/>
      </c>
      <c r="G733" s="130" t="str">
        <f>IF('Sundry Creditor'!I739="","",IF('Sundry Creditor'!J739="C",'Sundry Creditor'!I739,""))</f>
        <v/>
      </c>
      <c r="H733" s="62" t="str">
        <f t="shared" si="27"/>
        <v/>
      </c>
      <c r="I733" s="62" t="str">
        <f t="shared" si="28"/>
        <v/>
      </c>
      <c r="J733" s="62"/>
      <c r="K733" s="48" t="str">
        <f>IF('Sundry Creditor'!K739="", "",CONCATENATE('Sundry Creditor'!K739," ",'Sundry Creditor'!O739))</f>
        <v/>
      </c>
    </row>
    <row r="734" spans="1:11" x14ac:dyDescent="0.2">
      <c r="A734" s="63" t="str">
        <f>IF('Sundry Creditor'!G740="","",'Sundry Creditor'!G740)</f>
        <v/>
      </c>
      <c r="B734" s="63" t="str">
        <f>IF('Sundry Creditor'!C740="","",IF('Sundry Creditor'!G740&lt;70000,'Sundry Creditor'!C740,""))</f>
        <v/>
      </c>
      <c r="C734" s="62" t="str">
        <f>IF('Sundry Creditor'!C740="","",IF('Sundry Creditor'!G740&gt;69999,'Sundry Creditor'!C740,""))</f>
        <v/>
      </c>
      <c r="D734" s="62" t="str">
        <f>IF('Sundry Creditor'!D740="","",'Sundry Creditor'!D740)</f>
        <v/>
      </c>
      <c r="E734" s="62" t="str">
        <f>IF('Sundry Creditor'!F740="","",'Sundry Creditor'!F740)</f>
        <v/>
      </c>
      <c r="F734" s="130" t="str">
        <f>IF('Sundry Creditor'!I740="","",IF('Sundry Creditor'!J740="D",'Sundry Creditor'!I740,""))</f>
        <v/>
      </c>
      <c r="G734" s="130" t="str">
        <f>IF('Sundry Creditor'!I740="","",IF('Sundry Creditor'!J740="C",'Sundry Creditor'!I740,""))</f>
        <v/>
      </c>
      <c r="H734" s="62" t="str">
        <f t="shared" si="27"/>
        <v/>
      </c>
      <c r="I734" s="62" t="str">
        <f t="shared" si="28"/>
        <v/>
      </c>
      <c r="J734" s="62"/>
      <c r="K734" s="48" t="str">
        <f>IF('Sundry Creditor'!K740="", "",CONCATENATE('Sundry Creditor'!K740," ",'Sundry Creditor'!O740))</f>
        <v/>
      </c>
    </row>
    <row r="735" spans="1:11" x14ac:dyDescent="0.2">
      <c r="A735" s="63" t="str">
        <f>IF('Sundry Creditor'!G741="","",'Sundry Creditor'!G741)</f>
        <v/>
      </c>
      <c r="B735" s="63" t="str">
        <f>IF('Sundry Creditor'!C741="","",IF('Sundry Creditor'!G741&lt;70000,'Sundry Creditor'!C741,""))</f>
        <v/>
      </c>
      <c r="C735" s="62" t="str">
        <f>IF('Sundry Creditor'!C741="","",IF('Sundry Creditor'!G741&gt;69999,'Sundry Creditor'!C741,""))</f>
        <v/>
      </c>
      <c r="D735" s="62" t="str">
        <f>IF('Sundry Creditor'!D741="","",'Sundry Creditor'!D741)</f>
        <v/>
      </c>
      <c r="E735" s="62" t="str">
        <f>IF('Sundry Creditor'!F741="","",'Sundry Creditor'!F741)</f>
        <v/>
      </c>
      <c r="F735" s="130" t="str">
        <f>IF('Sundry Creditor'!I741="","",IF('Sundry Creditor'!J741="D",'Sundry Creditor'!I741,""))</f>
        <v/>
      </c>
      <c r="G735" s="130" t="str">
        <f>IF('Sundry Creditor'!I741="","",IF('Sundry Creditor'!J741="C",'Sundry Creditor'!I741,""))</f>
        <v/>
      </c>
      <c r="H735" s="62" t="str">
        <f t="shared" si="27"/>
        <v/>
      </c>
      <c r="I735" s="62" t="str">
        <f t="shared" si="28"/>
        <v/>
      </c>
      <c r="J735" s="62"/>
      <c r="K735" s="48" t="str">
        <f>IF('Sundry Creditor'!K741="", "",CONCATENATE('Sundry Creditor'!K741," ",'Sundry Creditor'!O741))</f>
        <v/>
      </c>
    </row>
    <row r="736" spans="1:11" x14ac:dyDescent="0.2">
      <c r="A736" s="63" t="str">
        <f>IF('Sundry Creditor'!G742="","",'Sundry Creditor'!G742)</f>
        <v/>
      </c>
      <c r="B736" s="63" t="str">
        <f>IF('Sundry Creditor'!C742="","",IF('Sundry Creditor'!G742&lt;70000,'Sundry Creditor'!C742,""))</f>
        <v/>
      </c>
      <c r="C736" s="62" t="str">
        <f>IF('Sundry Creditor'!C742="","",IF('Sundry Creditor'!G742&gt;69999,'Sundry Creditor'!C742,""))</f>
        <v/>
      </c>
      <c r="D736" s="62" t="str">
        <f>IF('Sundry Creditor'!D742="","",'Sundry Creditor'!D742)</f>
        <v/>
      </c>
      <c r="E736" s="62" t="str">
        <f>IF('Sundry Creditor'!F742="","",'Sundry Creditor'!F742)</f>
        <v/>
      </c>
      <c r="F736" s="130" t="str">
        <f>IF('Sundry Creditor'!I742="","",IF('Sundry Creditor'!J742="D",'Sundry Creditor'!I742,""))</f>
        <v/>
      </c>
      <c r="G736" s="130" t="str">
        <f>IF('Sundry Creditor'!I742="","",IF('Sundry Creditor'!J742="C",'Sundry Creditor'!I742,""))</f>
        <v/>
      </c>
      <c r="H736" s="62" t="str">
        <f t="shared" si="27"/>
        <v/>
      </c>
      <c r="I736" s="62" t="str">
        <f t="shared" si="28"/>
        <v/>
      </c>
      <c r="J736" s="62"/>
      <c r="K736" s="48" t="str">
        <f>IF('Sundry Creditor'!K742="", "",CONCATENATE('Sundry Creditor'!K742," ",'Sundry Creditor'!O742))</f>
        <v/>
      </c>
    </row>
    <row r="737" spans="1:11" x14ac:dyDescent="0.2">
      <c r="A737" s="63" t="str">
        <f>IF('Sundry Creditor'!G743="","",'Sundry Creditor'!G743)</f>
        <v/>
      </c>
      <c r="B737" s="63" t="str">
        <f>IF('Sundry Creditor'!C743="","",IF('Sundry Creditor'!G743&lt;70000,'Sundry Creditor'!C743,""))</f>
        <v/>
      </c>
      <c r="C737" s="62" t="str">
        <f>IF('Sundry Creditor'!C743="","",IF('Sundry Creditor'!G743&gt;69999,'Sundry Creditor'!C743,""))</f>
        <v/>
      </c>
      <c r="D737" s="62" t="str">
        <f>IF('Sundry Creditor'!D743="","",'Sundry Creditor'!D743)</f>
        <v/>
      </c>
      <c r="E737" s="62" t="str">
        <f>IF('Sundry Creditor'!F743="","",'Sundry Creditor'!F743)</f>
        <v/>
      </c>
      <c r="F737" s="130" t="str">
        <f>IF('Sundry Creditor'!I743="","",IF('Sundry Creditor'!J743="D",'Sundry Creditor'!I743,""))</f>
        <v/>
      </c>
      <c r="G737" s="130" t="str">
        <f>IF('Sundry Creditor'!I743="","",IF('Sundry Creditor'!J743="C",'Sundry Creditor'!I743,""))</f>
        <v/>
      </c>
      <c r="H737" s="62" t="str">
        <f t="shared" si="27"/>
        <v/>
      </c>
      <c r="I737" s="62" t="str">
        <f t="shared" si="28"/>
        <v/>
      </c>
      <c r="J737" s="62"/>
      <c r="K737" s="48" t="str">
        <f>IF('Sundry Creditor'!K743="", "",CONCATENATE('Sundry Creditor'!K743," ",'Sundry Creditor'!O743))</f>
        <v/>
      </c>
    </row>
    <row r="738" spans="1:11" x14ac:dyDescent="0.2">
      <c r="A738" s="63" t="str">
        <f>IF('Sundry Creditor'!G744="","",'Sundry Creditor'!G744)</f>
        <v/>
      </c>
      <c r="B738" s="63" t="str">
        <f>IF('Sundry Creditor'!C744="","",IF('Sundry Creditor'!G744&lt;70000,'Sundry Creditor'!C744,""))</f>
        <v/>
      </c>
      <c r="C738" s="62" t="str">
        <f>IF('Sundry Creditor'!C744="","",IF('Sundry Creditor'!G744&gt;69999,'Sundry Creditor'!C744,""))</f>
        <v/>
      </c>
      <c r="D738" s="62" t="str">
        <f>IF('Sundry Creditor'!D744="","",'Sundry Creditor'!D744)</f>
        <v/>
      </c>
      <c r="E738" s="62" t="str">
        <f>IF('Sundry Creditor'!F744="","",'Sundry Creditor'!F744)</f>
        <v/>
      </c>
      <c r="F738" s="130" t="str">
        <f>IF('Sundry Creditor'!I744="","",IF('Sundry Creditor'!J744="D",'Sundry Creditor'!I744,""))</f>
        <v/>
      </c>
      <c r="G738" s="130" t="str">
        <f>IF('Sundry Creditor'!I744="","",IF('Sundry Creditor'!J744="C",'Sundry Creditor'!I744,""))</f>
        <v/>
      </c>
      <c r="H738" s="62" t="str">
        <f t="shared" si="27"/>
        <v/>
      </c>
      <c r="I738" s="62" t="str">
        <f t="shared" si="28"/>
        <v/>
      </c>
      <c r="J738" s="62"/>
      <c r="K738" s="48" t="str">
        <f>IF('Sundry Creditor'!K744="", "",CONCATENATE('Sundry Creditor'!K744," ",'Sundry Creditor'!O744))</f>
        <v/>
      </c>
    </row>
    <row r="739" spans="1:11" x14ac:dyDescent="0.2">
      <c r="A739" s="63" t="str">
        <f>IF('Sundry Creditor'!G745="","",'Sundry Creditor'!G745)</f>
        <v/>
      </c>
      <c r="B739" s="63" t="str">
        <f>IF('Sundry Creditor'!C745="","",IF('Sundry Creditor'!G745&lt;70000,'Sundry Creditor'!C745,""))</f>
        <v/>
      </c>
      <c r="C739" s="62" t="str">
        <f>IF('Sundry Creditor'!C745="","",IF('Sundry Creditor'!G745&gt;69999,'Sundry Creditor'!C745,""))</f>
        <v/>
      </c>
      <c r="D739" s="62" t="str">
        <f>IF('Sundry Creditor'!D745="","",'Sundry Creditor'!D745)</f>
        <v/>
      </c>
      <c r="E739" s="62" t="str">
        <f>IF('Sundry Creditor'!F745="","",'Sundry Creditor'!F745)</f>
        <v/>
      </c>
      <c r="F739" s="130" t="str">
        <f>IF('Sundry Creditor'!I745="","",IF('Sundry Creditor'!J745="D",'Sundry Creditor'!I745,""))</f>
        <v/>
      </c>
      <c r="G739" s="130" t="str">
        <f>IF('Sundry Creditor'!I745="","",IF('Sundry Creditor'!J745="C",'Sundry Creditor'!I745,""))</f>
        <v/>
      </c>
      <c r="H739" s="62" t="str">
        <f t="shared" si="27"/>
        <v/>
      </c>
      <c r="I739" s="62" t="str">
        <f t="shared" si="28"/>
        <v/>
      </c>
      <c r="J739" s="62"/>
      <c r="K739" s="48" t="str">
        <f>IF('Sundry Creditor'!K745="", "",CONCATENATE('Sundry Creditor'!K745," ",'Sundry Creditor'!O745))</f>
        <v/>
      </c>
    </row>
    <row r="740" spans="1:11" x14ac:dyDescent="0.2">
      <c r="A740" s="63" t="str">
        <f>IF('Sundry Creditor'!G746="","",'Sundry Creditor'!G746)</f>
        <v/>
      </c>
      <c r="B740" s="63" t="str">
        <f>IF('Sundry Creditor'!C746="","",IF('Sundry Creditor'!G746&lt;70000,'Sundry Creditor'!C746,""))</f>
        <v/>
      </c>
      <c r="C740" s="62" t="str">
        <f>IF('Sundry Creditor'!C746="","",IF('Sundry Creditor'!G746&gt;69999,'Sundry Creditor'!C746,""))</f>
        <v/>
      </c>
      <c r="D740" s="62" t="str">
        <f>IF('Sundry Creditor'!D746="","",'Sundry Creditor'!D746)</f>
        <v/>
      </c>
      <c r="E740" s="62" t="str">
        <f>IF('Sundry Creditor'!F746="","",'Sundry Creditor'!F746)</f>
        <v/>
      </c>
      <c r="F740" s="130" t="str">
        <f>IF('Sundry Creditor'!I746="","",IF('Sundry Creditor'!J746="D",'Sundry Creditor'!I746,""))</f>
        <v/>
      </c>
      <c r="G740" s="130" t="str">
        <f>IF('Sundry Creditor'!I746="","",IF('Sundry Creditor'!J746="C",'Sundry Creditor'!I746,""))</f>
        <v/>
      </c>
      <c r="H740" s="62" t="str">
        <f t="shared" si="27"/>
        <v/>
      </c>
      <c r="I740" s="62" t="str">
        <f t="shared" si="28"/>
        <v/>
      </c>
      <c r="J740" s="62"/>
      <c r="K740" s="48" t="str">
        <f>IF('Sundry Creditor'!K746="", "",CONCATENATE('Sundry Creditor'!K746," ",'Sundry Creditor'!O746))</f>
        <v/>
      </c>
    </row>
    <row r="741" spans="1:11" x14ac:dyDescent="0.2">
      <c r="A741" s="63" t="str">
        <f>IF('Sundry Creditor'!G747="","",'Sundry Creditor'!G747)</f>
        <v/>
      </c>
      <c r="B741" s="63" t="str">
        <f>IF('Sundry Creditor'!C747="","",IF('Sundry Creditor'!G747&lt;70000,'Sundry Creditor'!C747,""))</f>
        <v/>
      </c>
      <c r="C741" s="62" t="str">
        <f>IF('Sundry Creditor'!C747="","",IF('Sundry Creditor'!G747&gt;69999,'Sundry Creditor'!C747,""))</f>
        <v/>
      </c>
      <c r="D741" s="62" t="str">
        <f>IF('Sundry Creditor'!D747="","",'Sundry Creditor'!D747)</f>
        <v/>
      </c>
      <c r="E741" s="62" t="str">
        <f>IF('Sundry Creditor'!F747="","",'Sundry Creditor'!F747)</f>
        <v/>
      </c>
      <c r="F741" s="130" t="str">
        <f>IF('Sundry Creditor'!I747="","",IF('Sundry Creditor'!J747="D",'Sundry Creditor'!I747,""))</f>
        <v/>
      </c>
      <c r="G741" s="130" t="str">
        <f>IF('Sundry Creditor'!I747="","",IF('Sundry Creditor'!J747="C",'Sundry Creditor'!I747,""))</f>
        <v/>
      </c>
      <c r="H741" s="62" t="str">
        <f t="shared" si="27"/>
        <v/>
      </c>
      <c r="I741" s="62" t="str">
        <f t="shared" si="28"/>
        <v/>
      </c>
      <c r="J741" s="62"/>
      <c r="K741" s="48" t="str">
        <f>IF('Sundry Creditor'!K747="", "",CONCATENATE('Sundry Creditor'!K747," ",'Sundry Creditor'!O747))</f>
        <v/>
      </c>
    </row>
    <row r="742" spans="1:11" x14ac:dyDescent="0.2">
      <c r="A742" s="63" t="str">
        <f>IF('Sundry Creditor'!G748="","",'Sundry Creditor'!G748)</f>
        <v/>
      </c>
      <c r="B742" s="63" t="str">
        <f>IF('Sundry Creditor'!C748="","",IF('Sundry Creditor'!G748&lt;70000,'Sundry Creditor'!C748,""))</f>
        <v/>
      </c>
      <c r="C742" s="62" t="str">
        <f>IF('Sundry Creditor'!C748="","",IF('Sundry Creditor'!G748&gt;69999,'Sundry Creditor'!C748,""))</f>
        <v/>
      </c>
      <c r="D742" s="62" t="str">
        <f>IF('Sundry Creditor'!D748="","",'Sundry Creditor'!D748)</f>
        <v/>
      </c>
      <c r="E742" s="62" t="str">
        <f>IF('Sundry Creditor'!F748="","",'Sundry Creditor'!F748)</f>
        <v/>
      </c>
      <c r="F742" s="130" t="str">
        <f>IF('Sundry Creditor'!I748="","",IF('Sundry Creditor'!J748="D",'Sundry Creditor'!I748,""))</f>
        <v/>
      </c>
      <c r="G742" s="130" t="str">
        <f>IF('Sundry Creditor'!I748="","",IF('Sundry Creditor'!J748="C",'Sundry Creditor'!I748,""))</f>
        <v/>
      </c>
      <c r="H742" s="62" t="str">
        <f t="shared" si="27"/>
        <v/>
      </c>
      <c r="I742" s="62" t="str">
        <f t="shared" si="28"/>
        <v/>
      </c>
      <c r="J742" s="62"/>
      <c r="K742" s="48" t="str">
        <f>IF('Sundry Creditor'!K748="", "",CONCATENATE('Sundry Creditor'!K748," ",'Sundry Creditor'!O748))</f>
        <v/>
      </c>
    </row>
    <row r="743" spans="1:11" x14ac:dyDescent="0.2">
      <c r="A743" s="63" t="str">
        <f>IF('Sundry Creditor'!G749="","",'Sundry Creditor'!G749)</f>
        <v/>
      </c>
      <c r="B743" s="63" t="str">
        <f>IF('Sundry Creditor'!C749="","",IF('Sundry Creditor'!G749&lt;70000,'Sundry Creditor'!C749,""))</f>
        <v/>
      </c>
      <c r="C743" s="62" t="str">
        <f>IF('Sundry Creditor'!C749="","",IF('Sundry Creditor'!G749&gt;69999,'Sundry Creditor'!C749,""))</f>
        <v/>
      </c>
      <c r="D743" s="62" t="str">
        <f>IF('Sundry Creditor'!D749="","",'Sundry Creditor'!D749)</f>
        <v/>
      </c>
      <c r="E743" s="62" t="str">
        <f>IF('Sundry Creditor'!F749="","",'Sundry Creditor'!F749)</f>
        <v/>
      </c>
      <c r="F743" s="130" t="str">
        <f>IF('Sundry Creditor'!I749="","",IF('Sundry Creditor'!J749="D",'Sundry Creditor'!I749,""))</f>
        <v/>
      </c>
      <c r="G743" s="130" t="str">
        <f>IF('Sundry Creditor'!I749="","",IF('Sundry Creditor'!J749="C",'Sundry Creditor'!I749,""))</f>
        <v/>
      </c>
      <c r="H743" s="62" t="str">
        <f t="shared" si="27"/>
        <v/>
      </c>
      <c r="I743" s="62" t="str">
        <f t="shared" si="28"/>
        <v/>
      </c>
      <c r="J743" s="62"/>
      <c r="K743" s="48" t="str">
        <f>IF('Sundry Creditor'!K749="", "",CONCATENATE('Sundry Creditor'!K749," ",'Sundry Creditor'!O749))</f>
        <v/>
      </c>
    </row>
    <row r="744" spans="1:11" x14ac:dyDescent="0.2">
      <c r="A744" s="63" t="str">
        <f>IF('Sundry Creditor'!G750="","",'Sundry Creditor'!G750)</f>
        <v/>
      </c>
      <c r="B744" s="63" t="str">
        <f>IF('Sundry Creditor'!C750="","",IF('Sundry Creditor'!G750&lt;70000,'Sundry Creditor'!C750,""))</f>
        <v/>
      </c>
      <c r="C744" s="62" t="str">
        <f>IF('Sundry Creditor'!C750="","",IF('Sundry Creditor'!G750&gt;69999,'Sundry Creditor'!C750,""))</f>
        <v/>
      </c>
      <c r="D744" s="62" t="str">
        <f>IF('Sundry Creditor'!D750="","",'Sundry Creditor'!D750)</f>
        <v/>
      </c>
      <c r="E744" s="62" t="str">
        <f>IF('Sundry Creditor'!F750="","",'Sundry Creditor'!F750)</f>
        <v/>
      </c>
      <c r="F744" s="130" t="str">
        <f>IF('Sundry Creditor'!I750="","",IF('Sundry Creditor'!J750="D",'Sundry Creditor'!I750,""))</f>
        <v/>
      </c>
      <c r="G744" s="130" t="str">
        <f>IF('Sundry Creditor'!I750="","",IF('Sundry Creditor'!J750="C",'Sundry Creditor'!I750,""))</f>
        <v/>
      </c>
      <c r="H744" s="62" t="str">
        <f t="shared" si="27"/>
        <v/>
      </c>
      <c r="I744" s="62" t="str">
        <f t="shared" si="28"/>
        <v/>
      </c>
      <c r="J744" s="62"/>
      <c r="K744" s="48" t="str">
        <f>IF('Sundry Creditor'!K750="", "",CONCATENATE('Sundry Creditor'!K750," ",'Sundry Creditor'!O750))</f>
        <v/>
      </c>
    </row>
    <row r="745" spans="1:11" x14ac:dyDescent="0.2">
      <c r="A745" s="63" t="str">
        <f>IF('Sundry Creditor'!G751="","",'Sundry Creditor'!G751)</f>
        <v/>
      </c>
      <c r="B745" s="63" t="str">
        <f>IF('Sundry Creditor'!C751="","",IF('Sundry Creditor'!G751&lt;70000,'Sundry Creditor'!C751,""))</f>
        <v/>
      </c>
      <c r="C745" s="62" t="str">
        <f>IF('Sundry Creditor'!C751="","",IF('Sundry Creditor'!G751&gt;69999,'Sundry Creditor'!C751,""))</f>
        <v/>
      </c>
      <c r="D745" s="62" t="str">
        <f>IF('Sundry Creditor'!D751="","",'Sundry Creditor'!D751)</f>
        <v/>
      </c>
      <c r="E745" s="62" t="str">
        <f>IF('Sundry Creditor'!F751="","",'Sundry Creditor'!F751)</f>
        <v/>
      </c>
      <c r="F745" s="130" t="str">
        <f>IF('Sundry Creditor'!I751="","",IF('Sundry Creditor'!J751="D",'Sundry Creditor'!I751,""))</f>
        <v/>
      </c>
      <c r="G745" s="130" t="str">
        <f>IF('Sundry Creditor'!I751="","",IF('Sundry Creditor'!J751="C",'Sundry Creditor'!I751,""))</f>
        <v/>
      </c>
      <c r="H745" s="62" t="str">
        <f t="shared" si="27"/>
        <v/>
      </c>
      <c r="I745" s="62" t="str">
        <f t="shared" si="28"/>
        <v/>
      </c>
      <c r="J745" s="62"/>
      <c r="K745" s="48" t="str">
        <f>IF('Sundry Creditor'!K751="", "",CONCATENATE('Sundry Creditor'!K751," ",'Sundry Creditor'!O751))</f>
        <v/>
      </c>
    </row>
    <row r="746" spans="1:11" x14ac:dyDescent="0.2">
      <c r="A746" s="63" t="str">
        <f>IF('Sundry Creditor'!G752="","",'Sundry Creditor'!G752)</f>
        <v/>
      </c>
      <c r="B746" s="63" t="str">
        <f>IF('Sundry Creditor'!C752="","",IF('Sundry Creditor'!G752&lt;70000,'Sundry Creditor'!C752,""))</f>
        <v/>
      </c>
      <c r="C746" s="62" t="str">
        <f>IF('Sundry Creditor'!C752="","",IF('Sundry Creditor'!G752&gt;69999,'Sundry Creditor'!C752,""))</f>
        <v/>
      </c>
      <c r="D746" s="62" t="str">
        <f>IF('Sundry Creditor'!D752="","",'Sundry Creditor'!D752)</f>
        <v/>
      </c>
      <c r="E746" s="62" t="str">
        <f>IF('Sundry Creditor'!F752="","",'Sundry Creditor'!F752)</f>
        <v/>
      </c>
      <c r="F746" s="130" t="str">
        <f>IF('Sundry Creditor'!I752="","",IF('Sundry Creditor'!J752="D",'Sundry Creditor'!I752,""))</f>
        <v/>
      </c>
      <c r="G746" s="130" t="str">
        <f>IF('Sundry Creditor'!I752="","",IF('Sundry Creditor'!J752="C",'Sundry Creditor'!I752,""))</f>
        <v/>
      </c>
      <c r="H746" s="62" t="str">
        <f t="shared" si="27"/>
        <v/>
      </c>
      <c r="I746" s="62" t="str">
        <f t="shared" si="28"/>
        <v/>
      </c>
      <c r="J746" s="62"/>
      <c r="K746" s="48" t="str">
        <f>IF('Sundry Creditor'!K752="", "",CONCATENATE('Sundry Creditor'!K752," ",'Sundry Creditor'!O752))</f>
        <v/>
      </c>
    </row>
    <row r="747" spans="1:11" x14ac:dyDescent="0.2">
      <c r="A747" s="63" t="str">
        <f>IF('Sundry Creditor'!G753="","",'Sundry Creditor'!G753)</f>
        <v/>
      </c>
      <c r="B747" s="63" t="str">
        <f>IF('Sundry Creditor'!C753="","",IF('Sundry Creditor'!G753&lt;70000,'Sundry Creditor'!C753,""))</f>
        <v/>
      </c>
      <c r="C747" s="62" t="str">
        <f>IF('Sundry Creditor'!C753="","",IF('Sundry Creditor'!G753&gt;69999,'Sundry Creditor'!C753,""))</f>
        <v/>
      </c>
      <c r="D747" s="62" t="str">
        <f>IF('Sundry Creditor'!D753="","",'Sundry Creditor'!D753)</f>
        <v/>
      </c>
      <c r="E747" s="62" t="str">
        <f>IF('Sundry Creditor'!F753="","",'Sundry Creditor'!F753)</f>
        <v/>
      </c>
      <c r="F747" s="130" t="str">
        <f>IF('Sundry Creditor'!I753="","",IF('Sundry Creditor'!J753="D",'Sundry Creditor'!I753,""))</f>
        <v/>
      </c>
      <c r="G747" s="130" t="str">
        <f>IF('Sundry Creditor'!I753="","",IF('Sundry Creditor'!J753="C",'Sundry Creditor'!I753,""))</f>
        <v/>
      </c>
      <c r="H747" s="62" t="str">
        <f t="shared" si="27"/>
        <v/>
      </c>
      <c r="I747" s="62" t="str">
        <f t="shared" si="28"/>
        <v/>
      </c>
      <c r="J747" s="62"/>
      <c r="K747" s="48" t="str">
        <f>IF('Sundry Creditor'!K753="", "",CONCATENATE('Sundry Creditor'!K753," ",'Sundry Creditor'!O753))</f>
        <v/>
      </c>
    </row>
    <row r="748" spans="1:11" x14ac:dyDescent="0.2">
      <c r="A748" s="63" t="str">
        <f>IF('Sundry Creditor'!G754="","",'Sundry Creditor'!G754)</f>
        <v/>
      </c>
      <c r="B748" s="63" t="str">
        <f>IF('Sundry Creditor'!C754="","",IF('Sundry Creditor'!G754&lt;70000,'Sundry Creditor'!C754,""))</f>
        <v/>
      </c>
      <c r="C748" s="62" t="str">
        <f>IF('Sundry Creditor'!C754="","",IF('Sundry Creditor'!G754&gt;69999,'Sundry Creditor'!C754,""))</f>
        <v/>
      </c>
      <c r="D748" s="62" t="str">
        <f>IF('Sundry Creditor'!D754="","",'Sundry Creditor'!D754)</f>
        <v/>
      </c>
      <c r="E748" s="62" t="str">
        <f>IF('Sundry Creditor'!F754="","",'Sundry Creditor'!F754)</f>
        <v/>
      </c>
      <c r="F748" s="130" t="str">
        <f>IF('Sundry Creditor'!I754="","",IF('Sundry Creditor'!J754="D",'Sundry Creditor'!I754,""))</f>
        <v/>
      </c>
      <c r="G748" s="130" t="str">
        <f>IF('Sundry Creditor'!I754="","",IF('Sundry Creditor'!J754="C",'Sundry Creditor'!I754,""))</f>
        <v/>
      </c>
      <c r="H748" s="62" t="str">
        <f t="shared" si="27"/>
        <v/>
      </c>
      <c r="I748" s="62" t="str">
        <f t="shared" si="28"/>
        <v/>
      </c>
      <c r="J748" s="62"/>
      <c r="K748" s="48" t="str">
        <f>IF('Sundry Creditor'!K754="", "",CONCATENATE('Sundry Creditor'!K754," ",'Sundry Creditor'!O754))</f>
        <v/>
      </c>
    </row>
    <row r="749" spans="1:11" x14ac:dyDescent="0.2">
      <c r="A749" s="63" t="str">
        <f>IF('Sundry Creditor'!G755="","",'Sundry Creditor'!G755)</f>
        <v/>
      </c>
      <c r="B749" s="63" t="str">
        <f>IF('Sundry Creditor'!C755="","",IF('Sundry Creditor'!G755&lt;70000,'Sundry Creditor'!C755,""))</f>
        <v/>
      </c>
      <c r="C749" s="62" t="str">
        <f>IF('Sundry Creditor'!C755="","",IF('Sundry Creditor'!G755&gt;69999,'Sundry Creditor'!C755,""))</f>
        <v/>
      </c>
      <c r="D749" s="62" t="str">
        <f>IF('Sundry Creditor'!D755="","",'Sundry Creditor'!D755)</f>
        <v/>
      </c>
      <c r="E749" s="62" t="str">
        <f>IF('Sundry Creditor'!F755="","",'Sundry Creditor'!F755)</f>
        <v/>
      </c>
      <c r="F749" s="130" t="str">
        <f>IF('Sundry Creditor'!I755="","",IF('Sundry Creditor'!J755="D",'Sundry Creditor'!I755,""))</f>
        <v/>
      </c>
      <c r="G749" s="130" t="str">
        <f>IF('Sundry Creditor'!I755="","",IF('Sundry Creditor'!J755="C",'Sundry Creditor'!I755,""))</f>
        <v/>
      </c>
      <c r="H749" s="62" t="str">
        <f t="shared" si="27"/>
        <v/>
      </c>
      <c r="I749" s="62" t="str">
        <f t="shared" si="28"/>
        <v/>
      </c>
      <c r="J749" s="62"/>
      <c r="K749" s="48" t="str">
        <f>IF('Sundry Creditor'!K755="", "",CONCATENATE('Sundry Creditor'!K755," ",'Sundry Creditor'!O755))</f>
        <v/>
      </c>
    </row>
    <row r="750" spans="1:11" x14ac:dyDescent="0.2">
      <c r="A750" s="63" t="str">
        <f>IF('Sundry Creditor'!G756="","",'Sundry Creditor'!G756)</f>
        <v/>
      </c>
      <c r="B750" s="63" t="str">
        <f>IF('Sundry Creditor'!C756="","",IF('Sundry Creditor'!G756&lt;70000,'Sundry Creditor'!C756,""))</f>
        <v/>
      </c>
      <c r="C750" s="62" t="str">
        <f>IF('Sundry Creditor'!C756="","",IF('Sundry Creditor'!G756&gt;69999,'Sundry Creditor'!C756,""))</f>
        <v/>
      </c>
      <c r="D750" s="62" t="str">
        <f>IF('Sundry Creditor'!D756="","",'Sundry Creditor'!D756)</f>
        <v/>
      </c>
      <c r="E750" s="62" t="str">
        <f>IF('Sundry Creditor'!F756="","",'Sundry Creditor'!F756)</f>
        <v/>
      </c>
      <c r="F750" s="130" t="str">
        <f>IF('Sundry Creditor'!I756="","",IF('Sundry Creditor'!J756="D",'Sundry Creditor'!I756,""))</f>
        <v/>
      </c>
      <c r="G750" s="130" t="str">
        <f>IF('Sundry Creditor'!I756="","",IF('Sundry Creditor'!J756="C",'Sundry Creditor'!I756,""))</f>
        <v/>
      </c>
      <c r="H750" s="62" t="str">
        <f t="shared" si="27"/>
        <v/>
      </c>
      <c r="I750" s="62" t="str">
        <f t="shared" si="28"/>
        <v/>
      </c>
      <c r="J750" s="62"/>
      <c r="K750" s="48" t="str">
        <f>IF('Sundry Creditor'!K756="", "",CONCATENATE('Sundry Creditor'!K756," ",'Sundry Creditor'!O756))</f>
        <v/>
      </c>
    </row>
    <row r="751" spans="1:11" x14ac:dyDescent="0.2">
      <c r="A751" s="63" t="str">
        <f>IF('Sundry Creditor'!G757="","",'Sundry Creditor'!G757)</f>
        <v/>
      </c>
      <c r="B751" s="63" t="str">
        <f>IF('Sundry Creditor'!C757="","",IF('Sundry Creditor'!G757&lt;70000,'Sundry Creditor'!C757,""))</f>
        <v/>
      </c>
      <c r="C751" s="62" t="str">
        <f>IF('Sundry Creditor'!C757="","",IF('Sundry Creditor'!G757&gt;69999,'Sundry Creditor'!C757,""))</f>
        <v/>
      </c>
      <c r="D751" s="62" t="str">
        <f>IF('Sundry Creditor'!D757="","",'Sundry Creditor'!D757)</f>
        <v/>
      </c>
      <c r="E751" s="62" t="str">
        <f>IF('Sundry Creditor'!F757="","",'Sundry Creditor'!F757)</f>
        <v/>
      </c>
      <c r="F751" s="130" t="str">
        <f>IF('Sundry Creditor'!I757="","",IF('Sundry Creditor'!J757="D",'Sundry Creditor'!I757,""))</f>
        <v/>
      </c>
      <c r="G751" s="130" t="str">
        <f>IF('Sundry Creditor'!I757="","",IF('Sundry Creditor'!J757="C",'Sundry Creditor'!I757,""))</f>
        <v/>
      </c>
      <c r="H751" s="62" t="str">
        <f t="shared" si="27"/>
        <v/>
      </c>
      <c r="I751" s="62" t="str">
        <f t="shared" si="28"/>
        <v/>
      </c>
      <c r="J751" s="62"/>
      <c r="K751" s="48" t="str">
        <f>IF('Sundry Creditor'!K757="", "",CONCATENATE('Sundry Creditor'!K757," ",'Sundry Creditor'!O757))</f>
        <v/>
      </c>
    </row>
    <row r="752" spans="1:11" x14ac:dyDescent="0.2">
      <c r="A752" s="63" t="str">
        <f>IF('Sundry Creditor'!G758="","",'Sundry Creditor'!G758)</f>
        <v/>
      </c>
      <c r="B752" s="63" t="str">
        <f>IF('Sundry Creditor'!C758="","",IF('Sundry Creditor'!G758&lt;70000,'Sundry Creditor'!C758,""))</f>
        <v/>
      </c>
      <c r="C752" s="62" t="str">
        <f>IF('Sundry Creditor'!C758="","",IF('Sundry Creditor'!G758&gt;69999,'Sundry Creditor'!C758,""))</f>
        <v/>
      </c>
      <c r="D752" s="62" t="str">
        <f>IF('Sundry Creditor'!D758="","",'Sundry Creditor'!D758)</f>
        <v/>
      </c>
      <c r="E752" s="62" t="str">
        <f>IF('Sundry Creditor'!F758="","",'Sundry Creditor'!F758)</f>
        <v/>
      </c>
      <c r="F752" s="130" t="str">
        <f>IF('Sundry Creditor'!I758="","",IF('Sundry Creditor'!J758="D",'Sundry Creditor'!I758,""))</f>
        <v/>
      </c>
      <c r="G752" s="130" t="str">
        <f>IF('Sundry Creditor'!I758="","",IF('Sundry Creditor'!J758="C",'Sundry Creditor'!I758,""))</f>
        <v/>
      </c>
      <c r="H752" s="62" t="str">
        <f t="shared" si="27"/>
        <v/>
      </c>
      <c r="I752" s="62" t="str">
        <f t="shared" si="28"/>
        <v/>
      </c>
      <c r="J752" s="62"/>
      <c r="K752" s="48" t="str">
        <f>IF('Sundry Creditor'!K758="", "",CONCATENATE('Sundry Creditor'!K758," ",'Sundry Creditor'!O758))</f>
        <v/>
      </c>
    </row>
    <row r="753" spans="1:11" x14ac:dyDescent="0.2">
      <c r="A753" s="63" t="str">
        <f>IF('Sundry Creditor'!G759="","",'Sundry Creditor'!G759)</f>
        <v/>
      </c>
      <c r="B753" s="63" t="str">
        <f>IF('Sundry Creditor'!C759="","",IF('Sundry Creditor'!G759&lt;70000,'Sundry Creditor'!C759,""))</f>
        <v/>
      </c>
      <c r="C753" s="62" t="str">
        <f>IF('Sundry Creditor'!C759="","",IF('Sundry Creditor'!G759&gt;69999,'Sundry Creditor'!C759,""))</f>
        <v/>
      </c>
      <c r="D753" s="62" t="str">
        <f>IF('Sundry Creditor'!D759="","",'Sundry Creditor'!D759)</f>
        <v/>
      </c>
      <c r="E753" s="62" t="str">
        <f>IF('Sundry Creditor'!F759="","",'Sundry Creditor'!F759)</f>
        <v/>
      </c>
      <c r="F753" s="130" t="str">
        <f>IF('Sundry Creditor'!I759="","",IF('Sundry Creditor'!J759="D",'Sundry Creditor'!I759,""))</f>
        <v/>
      </c>
      <c r="G753" s="130" t="str">
        <f>IF('Sundry Creditor'!I759="","",IF('Sundry Creditor'!J759="C",'Sundry Creditor'!I759,""))</f>
        <v/>
      </c>
      <c r="H753" s="62" t="str">
        <f t="shared" si="27"/>
        <v/>
      </c>
      <c r="I753" s="62" t="str">
        <f t="shared" si="28"/>
        <v/>
      </c>
      <c r="J753" s="62"/>
      <c r="K753" s="48" t="str">
        <f>IF('Sundry Creditor'!K759="", "",CONCATENATE('Sundry Creditor'!K759," ",'Sundry Creditor'!O759))</f>
        <v/>
      </c>
    </row>
    <row r="754" spans="1:11" x14ac:dyDescent="0.2">
      <c r="A754" s="63" t="str">
        <f>IF('Sundry Creditor'!G760="","",'Sundry Creditor'!G760)</f>
        <v/>
      </c>
      <c r="B754" s="63" t="str">
        <f>IF('Sundry Creditor'!C760="","",IF('Sundry Creditor'!G760&lt;70000,'Sundry Creditor'!C760,""))</f>
        <v/>
      </c>
      <c r="C754" s="62" t="str">
        <f>IF('Sundry Creditor'!C760="","",IF('Sundry Creditor'!G760&gt;69999,'Sundry Creditor'!C760,""))</f>
        <v/>
      </c>
      <c r="D754" s="62" t="str">
        <f>IF('Sundry Creditor'!D760="","",'Sundry Creditor'!D760)</f>
        <v/>
      </c>
      <c r="E754" s="62" t="str">
        <f>IF('Sundry Creditor'!F760="","",'Sundry Creditor'!F760)</f>
        <v/>
      </c>
      <c r="F754" s="130" t="str">
        <f>IF('Sundry Creditor'!I760="","",IF('Sundry Creditor'!J760="D",'Sundry Creditor'!I760,""))</f>
        <v/>
      </c>
      <c r="G754" s="130" t="str">
        <f>IF('Sundry Creditor'!I760="","",IF('Sundry Creditor'!J760="C",'Sundry Creditor'!I760,""))</f>
        <v/>
      </c>
      <c r="H754" s="62" t="str">
        <f t="shared" si="27"/>
        <v/>
      </c>
      <c r="I754" s="62" t="str">
        <f t="shared" si="28"/>
        <v/>
      </c>
      <c r="J754" s="62"/>
      <c r="K754" s="48" t="str">
        <f>IF('Sundry Creditor'!K760="", "",CONCATENATE('Sundry Creditor'!K760," ",'Sundry Creditor'!O760))</f>
        <v/>
      </c>
    </row>
    <row r="755" spans="1:11" x14ac:dyDescent="0.2">
      <c r="A755" s="63" t="str">
        <f>IF('Sundry Creditor'!G761="","",'Sundry Creditor'!G761)</f>
        <v/>
      </c>
      <c r="B755" s="63" t="str">
        <f>IF('Sundry Creditor'!C761="","",IF('Sundry Creditor'!G761&lt;70000,'Sundry Creditor'!C761,""))</f>
        <v/>
      </c>
      <c r="C755" s="62" t="str">
        <f>IF('Sundry Creditor'!C761="","",IF('Sundry Creditor'!G761&gt;69999,'Sundry Creditor'!C761,""))</f>
        <v/>
      </c>
      <c r="D755" s="62" t="str">
        <f>IF('Sundry Creditor'!D761="","",'Sundry Creditor'!D761)</f>
        <v/>
      </c>
      <c r="E755" s="62" t="str">
        <f>IF('Sundry Creditor'!F761="","",'Sundry Creditor'!F761)</f>
        <v/>
      </c>
      <c r="F755" s="130" t="str">
        <f>IF('Sundry Creditor'!I761="","",IF('Sundry Creditor'!J761="D",'Sundry Creditor'!I761,""))</f>
        <v/>
      </c>
      <c r="G755" s="130" t="str">
        <f>IF('Sundry Creditor'!I761="","",IF('Sundry Creditor'!J761="C",'Sundry Creditor'!I761,""))</f>
        <v/>
      </c>
      <c r="H755" s="62" t="str">
        <f t="shared" si="27"/>
        <v/>
      </c>
      <c r="I755" s="62" t="str">
        <f t="shared" si="28"/>
        <v/>
      </c>
      <c r="J755" s="62"/>
      <c r="K755" s="48" t="str">
        <f>IF('Sundry Creditor'!K761="", "",CONCATENATE('Sundry Creditor'!K761," ",'Sundry Creditor'!O761))</f>
        <v/>
      </c>
    </row>
    <row r="756" spans="1:11" x14ac:dyDescent="0.2">
      <c r="A756" s="63" t="str">
        <f>IF('Sundry Creditor'!G762="","",'Sundry Creditor'!G762)</f>
        <v/>
      </c>
      <c r="B756" s="63" t="str">
        <f>IF('Sundry Creditor'!C762="","",IF('Sundry Creditor'!G762&lt;70000,'Sundry Creditor'!C762,""))</f>
        <v/>
      </c>
      <c r="C756" s="62" t="str">
        <f>IF('Sundry Creditor'!C762="","",IF('Sundry Creditor'!G762&gt;69999,'Sundry Creditor'!C762,""))</f>
        <v/>
      </c>
      <c r="D756" s="62" t="str">
        <f>IF('Sundry Creditor'!D762="","",'Sundry Creditor'!D762)</f>
        <v/>
      </c>
      <c r="E756" s="62" t="str">
        <f>IF('Sundry Creditor'!F762="","",'Sundry Creditor'!F762)</f>
        <v/>
      </c>
      <c r="F756" s="130" t="str">
        <f>IF('Sundry Creditor'!I762="","",IF('Sundry Creditor'!J762="D",'Sundry Creditor'!I762,""))</f>
        <v/>
      </c>
      <c r="G756" s="130" t="str">
        <f>IF('Sundry Creditor'!I762="","",IF('Sundry Creditor'!J762="C",'Sundry Creditor'!I762,""))</f>
        <v/>
      </c>
      <c r="H756" s="62" t="str">
        <f t="shared" si="27"/>
        <v/>
      </c>
      <c r="I756" s="62" t="str">
        <f t="shared" si="28"/>
        <v/>
      </c>
      <c r="J756" s="62"/>
      <c r="K756" s="48" t="str">
        <f>IF('Sundry Creditor'!K762="", "",CONCATENATE('Sundry Creditor'!K762," ",'Sundry Creditor'!O762))</f>
        <v/>
      </c>
    </row>
    <row r="757" spans="1:11" x14ac:dyDescent="0.2">
      <c r="A757" s="63" t="str">
        <f>IF('Sundry Creditor'!G763="","",'Sundry Creditor'!G763)</f>
        <v/>
      </c>
      <c r="B757" s="63" t="str">
        <f>IF('Sundry Creditor'!C763="","",IF('Sundry Creditor'!G763&lt;70000,'Sundry Creditor'!C763,""))</f>
        <v/>
      </c>
      <c r="C757" s="62" t="str">
        <f>IF('Sundry Creditor'!C763="","",IF('Sundry Creditor'!G763&gt;69999,'Sundry Creditor'!C763,""))</f>
        <v/>
      </c>
      <c r="D757" s="62" t="str">
        <f>IF('Sundry Creditor'!D763="","",'Sundry Creditor'!D763)</f>
        <v/>
      </c>
      <c r="E757" s="62" t="str">
        <f>IF('Sundry Creditor'!F763="","",'Sundry Creditor'!F763)</f>
        <v/>
      </c>
      <c r="F757" s="130" t="str">
        <f>IF('Sundry Creditor'!I763="","",IF('Sundry Creditor'!J763="D",'Sundry Creditor'!I763,""))</f>
        <v/>
      </c>
      <c r="G757" s="130" t="str">
        <f>IF('Sundry Creditor'!I763="","",IF('Sundry Creditor'!J763="C",'Sundry Creditor'!I763,""))</f>
        <v/>
      </c>
      <c r="H757" s="62" t="str">
        <f t="shared" si="27"/>
        <v/>
      </c>
      <c r="I757" s="62" t="str">
        <f t="shared" si="28"/>
        <v/>
      </c>
      <c r="J757" s="62"/>
      <c r="K757" s="48" t="str">
        <f>IF('Sundry Creditor'!K763="", "",CONCATENATE('Sundry Creditor'!K763," ",'Sundry Creditor'!O763))</f>
        <v/>
      </c>
    </row>
    <row r="758" spans="1:11" x14ac:dyDescent="0.2">
      <c r="A758" s="63" t="str">
        <f>IF('Sundry Creditor'!G764="","",'Sundry Creditor'!G764)</f>
        <v/>
      </c>
      <c r="B758" s="63" t="str">
        <f>IF('Sundry Creditor'!C764="","",IF('Sundry Creditor'!G764&lt;70000,'Sundry Creditor'!C764,""))</f>
        <v/>
      </c>
      <c r="C758" s="62" t="str">
        <f>IF('Sundry Creditor'!C764="","",IF('Sundry Creditor'!G764&gt;69999,'Sundry Creditor'!C764,""))</f>
        <v/>
      </c>
      <c r="D758" s="62" t="str">
        <f>IF('Sundry Creditor'!D764="","",'Sundry Creditor'!D764)</f>
        <v/>
      </c>
      <c r="E758" s="62" t="str">
        <f>IF('Sundry Creditor'!F764="","",'Sundry Creditor'!F764)</f>
        <v/>
      </c>
      <c r="F758" s="130" t="str">
        <f>IF('Sundry Creditor'!I764="","",IF('Sundry Creditor'!J764="D",'Sundry Creditor'!I764,""))</f>
        <v/>
      </c>
      <c r="G758" s="130" t="str">
        <f>IF('Sundry Creditor'!I764="","",IF('Sundry Creditor'!J764="C",'Sundry Creditor'!I764,""))</f>
        <v/>
      </c>
      <c r="H758" s="62" t="str">
        <f t="shared" si="27"/>
        <v/>
      </c>
      <c r="I758" s="62" t="str">
        <f t="shared" si="28"/>
        <v/>
      </c>
      <c r="J758" s="62"/>
      <c r="K758" s="48" t="str">
        <f>IF('Sundry Creditor'!K764="", "",CONCATENATE('Sundry Creditor'!K764," ",'Sundry Creditor'!O764))</f>
        <v/>
      </c>
    </row>
    <row r="759" spans="1:11" x14ac:dyDescent="0.2">
      <c r="A759" s="63" t="str">
        <f>IF('Sundry Creditor'!G765="","",'Sundry Creditor'!G765)</f>
        <v/>
      </c>
      <c r="B759" s="63" t="str">
        <f>IF('Sundry Creditor'!C765="","",IF('Sundry Creditor'!G765&lt;70000,'Sundry Creditor'!C765,""))</f>
        <v/>
      </c>
      <c r="C759" s="62" t="str">
        <f>IF('Sundry Creditor'!C765="","",IF('Sundry Creditor'!G765&gt;69999,'Sundry Creditor'!C765,""))</f>
        <v/>
      </c>
      <c r="D759" s="62" t="str">
        <f>IF('Sundry Creditor'!D765="","",'Sundry Creditor'!D765)</f>
        <v/>
      </c>
      <c r="E759" s="62" t="str">
        <f>IF('Sundry Creditor'!F765="","",'Sundry Creditor'!F765)</f>
        <v/>
      </c>
      <c r="F759" s="130" t="str">
        <f>IF('Sundry Creditor'!I765="","",IF('Sundry Creditor'!J765="D",'Sundry Creditor'!I765,""))</f>
        <v/>
      </c>
      <c r="G759" s="130" t="str">
        <f>IF('Sundry Creditor'!I765="","",IF('Sundry Creditor'!J765="C",'Sundry Creditor'!I765,""))</f>
        <v/>
      </c>
      <c r="H759" s="62" t="str">
        <f t="shared" si="27"/>
        <v/>
      </c>
      <c r="I759" s="62" t="str">
        <f t="shared" si="28"/>
        <v/>
      </c>
      <c r="J759" s="62"/>
      <c r="K759" s="48" t="str">
        <f>IF('Sundry Creditor'!K765="", "",CONCATENATE('Sundry Creditor'!K765," ",'Sundry Creditor'!O765))</f>
        <v/>
      </c>
    </row>
    <row r="760" spans="1:11" x14ac:dyDescent="0.2">
      <c r="A760" s="63" t="str">
        <f>IF('Sundry Creditor'!G766="","",'Sundry Creditor'!G766)</f>
        <v/>
      </c>
      <c r="B760" s="63" t="str">
        <f>IF('Sundry Creditor'!C766="","",IF('Sundry Creditor'!G766&lt;70000,'Sundry Creditor'!C766,""))</f>
        <v/>
      </c>
      <c r="C760" s="62" t="str">
        <f>IF('Sundry Creditor'!C766="","",IF('Sundry Creditor'!G766&gt;69999,'Sundry Creditor'!C766,""))</f>
        <v/>
      </c>
      <c r="D760" s="62" t="str">
        <f>IF('Sundry Creditor'!D766="","",'Sundry Creditor'!D766)</f>
        <v/>
      </c>
      <c r="E760" s="62" t="str">
        <f>IF('Sundry Creditor'!F766="","",'Sundry Creditor'!F766)</f>
        <v/>
      </c>
      <c r="F760" s="130" t="str">
        <f>IF('Sundry Creditor'!I766="","",IF('Sundry Creditor'!J766="D",'Sundry Creditor'!I766,""))</f>
        <v/>
      </c>
      <c r="G760" s="130" t="str">
        <f>IF('Sundry Creditor'!I766="","",IF('Sundry Creditor'!J766="C",'Sundry Creditor'!I766,""))</f>
        <v/>
      </c>
      <c r="H760" s="62" t="str">
        <f t="shared" si="27"/>
        <v/>
      </c>
      <c r="I760" s="62" t="str">
        <f t="shared" si="28"/>
        <v/>
      </c>
      <c r="J760" s="62"/>
      <c r="K760" s="48" t="str">
        <f>IF('Sundry Creditor'!K766="", "",CONCATENATE('Sundry Creditor'!K766," ",'Sundry Creditor'!O766))</f>
        <v/>
      </c>
    </row>
    <row r="761" spans="1:11" x14ac:dyDescent="0.2">
      <c r="A761" s="63" t="str">
        <f>IF('Sundry Creditor'!G767="","",'Sundry Creditor'!G767)</f>
        <v/>
      </c>
      <c r="B761" s="63" t="str">
        <f>IF('Sundry Creditor'!C767="","",IF('Sundry Creditor'!G767&lt;70000,'Sundry Creditor'!C767,""))</f>
        <v/>
      </c>
      <c r="C761" s="62" t="str">
        <f>IF('Sundry Creditor'!C767="","",IF('Sundry Creditor'!G767&gt;69999,'Sundry Creditor'!C767,""))</f>
        <v/>
      </c>
      <c r="D761" s="62" t="str">
        <f>IF('Sundry Creditor'!D767="","",'Sundry Creditor'!D767)</f>
        <v/>
      </c>
      <c r="E761" s="62" t="str">
        <f>IF('Sundry Creditor'!F767="","",'Sundry Creditor'!F767)</f>
        <v/>
      </c>
      <c r="F761" s="130" t="str">
        <f>IF('Sundry Creditor'!I767="","",IF('Sundry Creditor'!J767="D",'Sundry Creditor'!I767,""))</f>
        <v/>
      </c>
      <c r="G761" s="130" t="str">
        <f>IF('Sundry Creditor'!I767="","",IF('Sundry Creditor'!J767="C",'Sundry Creditor'!I767,""))</f>
        <v/>
      </c>
      <c r="H761" s="62" t="str">
        <f t="shared" si="27"/>
        <v/>
      </c>
      <c r="I761" s="62" t="str">
        <f t="shared" si="28"/>
        <v/>
      </c>
      <c r="J761" s="62"/>
      <c r="K761" s="48" t="str">
        <f>IF('Sundry Creditor'!K767="", "",CONCATENATE('Sundry Creditor'!K767," ",'Sundry Creditor'!O767))</f>
        <v/>
      </c>
    </row>
    <row r="762" spans="1:11" x14ac:dyDescent="0.2">
      <c r="A762" s="63" t="str">
        <f>IF('Sundry Creditor'!G768="","",'Sundry Creditor'!G768)</f>
        <v/>
      </c>
      <c r="B762" s="63" t="str">
        <f>IF('Sundry Creditor'!C768="","",IF('Sundry Creditor'!G768&lt;70000,'Sundry Creditor'!C768,""))</f>
        <v/>
      </c>
      <c r="C762" s="62" t="str">
        <f>IF('Sundry Creditor'!C768="","",IF('Sundry Creditor'!G768&gt;69999,'Sundry Creditor'!C768,""))</f>
        <v/>
      </c>
      <c r="D762" s="62" t="str">
        <f>IF('Sundry Creditor'!D768="","",'Sundry Creditor'!D768)</f>
        <v/>
      </c>
      <c r="E762" s="62" t="str">
        <f>IF('Sundry Creditor'!F768="","",'Sundry Creditor'!F768)</f>
        <v/>
      </c>
      <c r="F762" s="130" t="str">
        <f>IF('Sundry Creditor'!I768="","",IF('Sundry Creditor'!J768="D",'Sundry Creditor'!I768,""))</f>
        <v/>
      </c>
      <c r="G762" s="130" t="str">
        <f>IF('Sundry Creditor'!I768="","",IF('Sundry Creditor'!J768="C",'Sundry Creditor'!I768,""))</f>
        <v/>
      </c>
      <c r="H762" s="62" t="str">
        <f t="shared" si="27"/>
        <v/>
      </c>
      <c r="I762" s="62" t="str">
        <f t="shared" si="28"/>
        <v/>
      </c>
      <c r="J762" s="62"/>
      <c r="K762" s="48" t="str">
        <f>IF('Sundry Creditor'!K768="", "",CONCATENATE('Sundry Creditor'!K768," ",'Sundry Creditor'!O768))</f>
        <v/>
      </c>
    </row>
    <row r="763" spans="1:11" x14ac:dyDescent="0.2">
      <c r="A763" s="63" t="str">
        <f>IF('Sundry Creditor'!G769="","",'Sundry Creditor'!G769)</f>
        <v/>
      </c>
      <c r="B763" s="63" t="str">
        <f>IF('Sundry Creditor'!C769="","",IF('Sundry Creditor'!G769&lt;70000,'Sundry Creditor'!C769,""))</f>
        <v/>
      </c>
      <c r="C763" s="62" t="str">
        <f>IF('Sundry Creditor'!C769="","",IF('Sundry Creditor'!G769&gt;69999,'Sundry Creditor'!C769,""))</f>
        <v/>
      </c>
      <c r="D763" s="62" t="str">
        <f>IF('Sundry Creditor'!D769="","",'Sundry Creditor'!D769)</f>
        <v/>
      </c>
      <c r="E763" s="62" t="str">
        <f>IF('Sundry Creditor'!F769="","",'Sundry Creditor'!F769)</f>
        <v/>
      </c>
      <c r="F763" s="130" t="str">
        <f>IF('Sundry Creditor'!I769="","",IF('Sundry Creditor'!J769="D",'Sundry Creditor'!I769,""))</f>
        <v/>
      </c>
      <c r="G763" s="130" t="str">
        <f>IF('Sundry Creditor'!I769="","",IF('Sundry Creditor'!J769="C",'Sundry Creditor'!I769,""))</f>
        <v/>
      </c>
      <c r="H763" s="62" t="str">
        <f t="shared" si="27"/>
        <v/>
      </c>
      <c r="I763" s="62" t="str">
        <f t="shared" si="28"/>
        <v/>
      </c>
      <c r="J763" s="62"/>
      <c r="K763" s="48" t="str">
        <f>IF('Sundry Creditor'!K769="", "",CONCATENATE('Sundry Creditor'!K769," ",'Sundry Creditor'!O769))</f>
        <v/>
      </c>
    </row>
    <row r="764" spans="1:11" x14ac:dyDescent="0.2">
      <c r="A764" s="63" t="str">
        <f>IF('Sundry Creditor'!G770="","",'Sundry Creditor'!G770)</f>
        <v/>
      </c>
      <c r="B764" s="63" t="str">
        <f>IF('Sundry Creditor'!C770="","",IF('Sundry Creditor'!G770&lt;70000,'Sundry Creditor'!C770,""))</f>
        <v/>
      </c>
      <c r="C764" s="62" t="str">
        <f>IF('Sundry Creditor'!C770="","",IF('Sundry Creditor'!G770&gt;69999,'Sundry Creditor'!C770,""))</f>
        <v/>
      </c>
      <c r="D764" s="62" t="str">
        <f>IF('Sundry Creditor'!D770="","",'Sundry Creditor'!D770)</f>
        <v/>
      </c>
      <c r="E764" s="62" t="str">
        <f>IF('Sundry Creditor'!F770="","",'Sundry Creditor'!F770)</f>
        <v/>
      </c>
      <c r="F764" s="130" t="str">
        <f>IF('Sundry Creditor'!I770="","",IF('Sundry Creditor'!J770="D",'Sundry Creditor'!I770,""))</f>
        <v/>
      </c>
      <c r="G764" s="130" t="str">
        <f>IF('Sundry Creditor'!I770="","",IF('Sundry Creditor'!J770="C",'Sundry Creditor'!I770,""))</f>
        <v/>
      </c>
      <c r="H764" s="62" t="str">
        <f t="shared" si="27"/>
        <v/>
      </c>
      <c r="I764" s="62" t="str">
        <f t="shared" si="28"/>
        <v/>
      </c>
      <c r="J764" s="62"/>
      <c r="K764" s="48" t="str">
        <f>IF('Sundry Creditor'!K770="", "",CONCATENATE('Sundry Creditor'!K770," ",'Sundry Creditor'!O770))</f>
        <v/>
      </c>
    </row>
    <row r="765" spans="1:11" x14ac:dyDescent="0.2">
      <c r="A765" s="63" t="str">
        <f>IF('Sundry Creditor'!G771="","",'Sundry Creditor'!G771)</f>
        <v/>
      </c>
      <c r="B765" s="63" t="str">
        <f>IF('Sundry Creditor'!C771="","",IF('Sundry Creditor'!G771&lt;70000,'Sundry Creditor'!C771,""))</f>
        <v/>
      </c>
      <c r="C765" s="62" t="str">
        <f>IF('Sundry Creditor'!C771="","",IF('Sundry Creditor'!G771&gt;69999,'Sundry Creditor'!C771,""))</f>
        <v/>
      </c>
      <c r="D765" s="62" t="str">
        <f>IF('Sundry Creditor'!D771="","",'Sundry Creditor'!D771)</f>
        <v/>
      </c>
      <c r="E765" s="62" t="str">
        <f>IF('Sundry Creditor'!F771="","",'Sundry Creditor'!F771)</f>
        <v/>
      </c>
      <c r="F765" s="130" t="str">
        <f>IF('Sundry Creditor'!I771="","",IF('Sundry Creditor'!J771="D",'Sundry Creditor'!I771,""))</f>
        <v/>
      </c>
      <c r="G765" s="130" t="str">
        <f>IF('Sundry Creditor'!I771="","",IF('Sundry Creditor'!J771="C",'Sundry Creditor'!I771,""))</f>
        <v/>
      </c>
      <c r="H765" s="62" t="str">
        <f t="shared" si="27"/>
        <v/>
      </c>
      <c r="I765" s="62" t="str">
        <f t="shared" si="28"/>
        <v/>
      </c>
      <c r="J765" s="62"/>
      <c r="K765" s="48" t="str">
        <f>IF('Sundry Creditor'!K771="", "",CONCATENATE('Sundry Creditor'!K771," ",'Sundry Creditor'!O771))</f>
        <v/>
      </c>
    </row>
    <row r="766" spans="1:11" x14ac:dyDescent="0.2">
      <c r="A766" s="63" t="str">
        <f>IF('Sundry Creditor'!G772="","",'Sundry Creditor'!G772)</f>
        <v/>
      </c>
      <c r="B766" s="63" t="str">
        <f>IF('Sundry Creditor'!C772="","",IF('Sundry Creditor'!G772&lt;70000,'Sundry Creditor'!C772,""))</f>
        <v/>
      </c>
      <c r="C766" s="62" t="str">
        <f>IF('Sundry Creditor'!C772="","",IF('Sundry Creditor'!G772&gt;69999,'Sundry Creditor'!C772,""))</f>
        <v/>
      </c>
      <c r="D766" s="62" t="str">
        <f>IF('Sundry Creditor'!D772="","",'Sundry Creditor'!D772)</f>
        <v/>
      </c>
      <c r="E766" s="62" t="str">
        <f>IF('Sundry Creditor'!F772="","",'Sundry Creditor'!F772)</f>
        <v/>
      </c>
      <c r="F766" s="130" t="str">
        <f>IF('Sundry Creditor'!I772="","",IF('Sundry Creditor'!J772="D",'Sundry Creditor'!I772,""))</f>
        <v/>
      </c>
      <c r="G766" s="130" t="str">
        <f>IF('Sundry Creditor'!I772="","",IF('Sundry Creditor'!J772="C",'Sundry Creditor'!I772,""))</f>
        <v/>
      </c>
      <c r="H766" s="62" t="str">
        <f t="shared" si="27"/>
        <v/>
      </c>
      <c r="I766" s="62" t="str">
        <f t="shared" si="28"/>
        <v/>
      </c>
      <c r="J766" s="62"/>
      <c r="K766" s="48" t="str">
        <f>IF('Sundry Creditor'!K772="", "",CONCATENATE('Sundry Creditor'!K772," ",'Sundry Creditor'!O772))</f>
        <v/>
      </c>
    </row>
    <row r="767" spans="1:11" x14ac:dyDescent="0.2">
      <c r="A767" s="63" t="str">
        <f>IF('Sundry Creditor'!G773="","",'Sundry Creditor'!G773)</f>
        <v/>
      </c>
      <c r="B767" s="63" t="str">
        <f>IF('Sundry Creditor'!C773="","",IF('Sundry Creditor'!G773&lt;70000,'Sundry Creditor'!C773,""))</f>
        <v/>
      </c>
      <c r="C767" s="62" t="str">
        <f>IF('Sundry Creditor'!C773="","",IF('Sundry Creditor'!G773&gt;69999,'Sundry Creditor'!C773,""))</f>
        <v/>
      </c>
      <c r="D767" s="62" t="str">
        <f>IF('Sundry Creditor'!D773="","",'Sundry Creditor'!D773)</f>
        <v/>
      </c>
      <c r="E767" s="62" t="str">
        <f>IF('Sundry Creditor'!F773="","",'Sundry Creditor'!F773)</f>
        <v/>
      </c>
      <c r="F767" s="130" t="str">
        <f>IF('Sundry Creditor'!I773="","",IF('Sundry Creditor'!J773="D",'Sundry Creditor'!I773,""))</f>
        <v/>
      </c>
      <c r="G767" s="130" t="str">
        <f>IF('Sundry Creditor'!I773="","",IF('Sundry Creditor'!J773="C",'Sundry Creditor'!I773,""))</f>
        <v/>
      </c>
      <c r="H767" s="62" t="str">
        <f t="shared" si="27"/>
        <v/>
      </c>
      <c r="I767" s="62" t="str">
        <f t="shared" si="28"/>
        <v/>
      </c>
      <c r="J767" s="62"/>
      <c r="K767" s="48" t="str">
        <f>IF('Sundry Creditor'!K773="", "",CONCATENATE('Sundry Creditor'!K773," ",'Sundry Creditor'!O773))</f>
        <v/>
      </c>
    </row>
    <row r="768" spans="1:11" x14ac:dyDescent="0.2">
      <c r="A768" s="63" t="str">
        <f>IF('Sundry Creditor'!G774="","",'Sundry Creditor'!G774)</f>
        <v/>
      </c>
      <c r="B768" s="63" t="str">
        <f>IF('Sundry Creditor'!C774="","",IF('Sundry Creditor'!G774&lt;70000,'Sundry Creditor'!C774,""))</f>
        <v/>
      </c>
      <c r="C768" s="62" t="str">
        <f>IF('Sundry Creditor'!C774="","",IF('Sundry Creditor'!G774&gt;69999,'Sundry Creditor'!C774,""))</f>
        <v/>
      </c>
      <c r="D768" s="62" t="str">
        <f>IF('Sundry Creditor'!D774="","",'Sundry Creditor'!D774)</f>
        <v/>
      </c>
      <c r="E768" s="62" t="str">
        <f>IF('Sundry Creditor'!F774="","",'Sundry Creditor'!F774)</f>
        <v/>
      </c>
      <c r="F768" s="130" t="str">
        <f>IF('Sundry Creditor'!I774="","",IF('Sundry Creditor'!J774="D",'Sundry Creditor'!I774,""))</f>
        <v/>
      </c>
      <c r="G768" s="130" t="str">
        <f>IF('Sundry Creditor'!I774="","",IF('Sundry Creditor'!J774="C",'Sundry Creditor'!I774,""))</f>
        <v/>
      </c>
      <c r="H768" s="62" t="str">
        <f t="shared" si="27"/>
        <v/>
      </c>
      <c r="I768" s="62" t="str">
        <f t="shared" si="28"/>
        <v/>
      </c>
      <c r="J768" s="62"/>
      <c r="K768" s="48" t="str">
        <f>IF('Sundry Creditor'!K774="", "",CONCATENATE('Sundry Creditor'!K774," ",'Sundry Creditor'!O774))</f>
        <v/>
      </c>
    </row>
    <row r="769" spans="1:11" x14ac:dyDescent="0.2">
      <c r="A769" s="63" t="str">
        <f>IF('Sundry Creditor'!G775="","",'Sundry Creditor'!G775)</f>
        <v/>
      </c>
      <c r="B769" s="63" t="str">
        <f>IF('Sundry Creditor'!C775="","",IF('Sundry Creditor'!G775&lt;70000,'Sundry Creditor'!C775,""))</f>
        <v/>
      </c>
      <c r="C769" s="62" t="str">
        <f>IF('Sundry Creditor'!C775="","",IF('Sundry Creditor'!G775&gt;69999,'Sundry Creditor'!C775,""))</f>
        <v/>
      </c>
      <c r="D769" s="62" t="str">
        <f>IF('Sundry Creditor'!D775="","",'Sundry Creditor'!D775)</f>
        <v/>
      </c>
      <c r="E769" s="62" t="str">
        <f>IF('Sundry Creditor'!F775="","",'Sundry Creditor'!F775)</f>
        <v/>
      </c>
      <c r="F769" s="130" t="str">
        <f>IF('Sundry Creditor'!I775="","",IF('Sundry Creditor'!J775="D",'Sundry Creditor'!I775,""))</f>
        <v/>
      </c>
      <c r="G769" s="130" t="str">
        <f>IF('Sundry Creditor'!I775="","",IF('Sundry Creditor'!J775="C",'Sundry Creditor'!I775,""))</f>
        <v/>
      </c>
      <c r="H769" s="62" t="str">
        <f t="shared" si="27"/>
        <v/>
      </c>
      <c r="I769" s="62" t="str">
        <f t="shared" si="28"/>
        <v/>
      </c>
      <c r="J769" s="62"/>
      <c r="K769" s="48" t="str">
        <f>IF('Sundry Creditor'!K775="", "",CONCATENATE('Sundry Creditor'!K775," ",'Sundry Creditor'!O775))</f>
        <v/>
      </c>
    </row>
    <row r="770" spans="1:11" x14ac:dyDescent="0.2">
      <c r="A770" s="63" t="str">
        <f>IF('Sundry Creditor'!G776="","",'Sundry Creditor'!G776)</f>
        <v/>
      </c>
      <c r="B770" s="63" t="str">
        <f>IF('Sundry Creditor'!C776="","",IF('Sundry Creditor'!G776&lt;70000,'Sundry Creditor'!C776,""))</f>
        <v/>
      </c>
      <c r="C770" s="62" t="str">
        <f>IF('Sundry Creditor'!C776="","",IF('Sundry Creditor'!G776&gt;69999,'Sundry Creditor'!C776,""))</f>
        <v/>
      </c>
      <c r="D770" s="62" t="str">
        <f>IF('Sundry Creditor'!D776="","",'Sundry Creditor'!D776)</f>
        <v/>
      </c>
      <c r="E770" s="62" t="str">
        <f>IF('Sundry Creditor'!F776="","",'Sundry Creditor'!F776)</f>
        <v/>
      </c>
      <c r="F770" s="130" t="str">
        <f>IF('Sundry Creditor'!I776="","",IF('Sundry Creditor'!J776="D",'Sundry Creditor'!I776,""))</f>
        <v/>
      </c>
      <c r="G770" s="130" t="str">
        <f>IF('Sundry Creditor'!I776="","",IF('Sundry Creditor'!J776="C",'Sundry Creditor'!I776,""))</f>
        <v/>
      </c>
      <c r="H770" s="62" t="str">
        <f t="shared" si="27"/>
        <v/>
      </c>
      <c r="I770" s="62" t="str">
        <f t="shared" si="28"/>
        <v/>
      </c>
      <c r="J770" s="62"/>
      <c r="K770" s="48" t="str">
        <f>IF('Sundry Creditor'!K776="", "",CONCATENATE('Sundry Creditor'!K776," ",'Sundry Creditor'!O776))</f>
        <v/>
      </c>
    </row>
    <row r="771" spans="1:11" x14ac:dyDescent="0.2">
      <c r="A771" s="63" t="str">
        <f>IF('Sundry Creditor'!G777="","",'Sundry Creditor'!G777)</f>
        <v/>
      </c>
      <c r="B771" s="63" t="str">
        <f>IF('Sundry Creditor'!C777="","",IF('Sundry Creditor'!G777&lt;70000,'Sundry Creditor'!C777,""))</f>
        <v/>
      </c>
      <c r="C771" s="62" t="str">
        <f>IF('Sundry Creditor'!C777="","",IF('Sundry Creditor'!G777&gt;69999,'Sundry Creditor'!C777,""))</f>
        <v/>
      </c>
      <c r="D771" s="62" t="str">
        <f>IF('Sundry Creditor'!D777="","",'Sundry Creditor'!D777)</f>
        <v/>
      </c>
      <c r="E771" s="62" t="str">
        <f>IF('Sundry Creditor'!F777="","",'Sundry Creditor'!F777)</f>
        <v/>
      </c>
      <c r="F771" s="130" t="str">
        <f>IF('Sundry Creditor'!I777="","",IF('Sundry Creditor'!J777="D",'Sundry Creditor'!I777,""))</f>
        <v/>
      </c>
      <c r="G771" s="130" t="str">
        <f>IF('Sundry Creditor'!I777="","",IF('Sundry Creditor'!J777="C",'Sundry Creditor'!I777,""))</f>
        <v/>
      </c>
      <c r="H771" s="62" t="str">
        <f t="shared" si="27"/>
        <v/>
      </c>
      <c r="I771" s="62" t="str">
        <f t="shared" si="28"/>
        <v/>
      </c>
      <c r="J771" s="62"/>
      <c r="K771" s="48" t="str">
        <f>IF('Sundry Creditor'!K777="", "",CONCATENATE('Sundry Creditor'!K777," ",'Sundry Creditor'!O777))</f>
        <v/>
      </c>
    </row>
    <row r="772" spans="1:11" x14ac:dyDescent="0.2">
      <c r="A772" s="63" t="str">
        <f>IF('Sundry Creditor'!G778="","",'Sundry Creditor'!G778)</f>
        <v/>
      </c>
      <c r="B772" s="63" t="str">
        <f>IF('Sundry Creditor'!C778="","",IF('Sundry Creditor'!G778&lt;70000,'Sundry Creditor'!C778,""))</f>
        <v/>
      </c>
      <c r="C772" s="62" t="str">
        <f>IF('Sundry Creditor'!C778="","",IF('Sundry Creditor'!G778&gt;69999,'Sundry Creditor'!C778,""))</f>
        <v/>
      </c>
      <c r="D772" s="62" t="str">
        <f>IF('Sundry Creditor'!D778="","",'Sundry Creditor'!D778)</f>
        <v/>
      </c>
      <c r="E772" s="62" t="str">
        <f>IF('Sundry Creditor'!F778="","",'Sundry Creditor'!F778)</f>
        <v/>
      </c>
      <c r="F772" s="130" t="str">
        <f>IF('Sundry Creditor'!I778="","",IF('Sundry Creditor'!J778="D",'Sundry Creditor'!I778,""))</f>
        <v/>
      </c>
      <c r="G772" s="130" t="str">
        <f>IF('Sundry Creditor'!I778="","",IF('Sundry Creditor'!J778="C",'Sundry Creditor'!I778,""))</f>
        <v/>
      </c>
      <c r="H772" s="62" t="str">
        <f t="shared" si="27"/>
        <v/>
      </c>
      <c r="I772" s="62" t="str">
        <f t="shared" si="28"/>
        <v/>
      </c>
      <c r="J772" s="62"/>
      <c r="K772" s="48" t="str">
        <f>IF('Sundry Creditor'!K778="", "",CONCATENATE('Sundry Creditor'!K778," ",'Sundry Creditor'!O778))</f>
        <v/>
      </c>
    </row>
    <row r="773" spans="1:11" x14ac:dyDescent="0.2">
      <c r="A773" s="63" t="str">
        <f>IF('Sundry Creditor'!G779="","",'Sundry Creditor'!G779)</f>
        <v/>
      </c>
      <c r="B773" s="63" t="str">
        <f>IF('Sundry Creditor'!C779="","",IF('Sundry Creditor'!G779&lt;70000,'Sundry Creditor'!C779,""))</f>
        <v/>
      </c>
      <c r="C773" s="62" t="str">
        <f>IF('Sundry Creditor'!C779="","",IF('Sundry Creditor'!G779&gt;69999,'Sundry Creditor'!C779,""))</f>
        <v/>
      </c>
      <c r="D773" s="62" t="str">
        <f>IF('Sundry Creditor'!D779="","",'Sundry Creditor'!D779)</f>
        <v/>
      </c>
      <c r="E773" s="62" t="str">
        <f>IF('Sundry Creditor'!F779="","",'Sundry Creditor'!F779)</f>
        <v/>
      </c>
      <c r="F773" s="130" t="str">
        <f>IF('Sundry Creditor'!I779="","",IF('Sundry Creditor'!J779="D",'Sundry Creditor'!I779,""))</f>
        <v/>
      </c>
      <c r="G773" s="130" t="str">
        <f>IF('Sundry Creditor'!I779="","",IF('Sundry Creditor'!J779="C",'Sundry Creditor'!I779,""))</f>
        <v/>
      </c>
      <c r="H773" s="62" t="str">
        <f t="shared" si="27"/>
        <v/>
      </c>
      <c r="I773" s="62" t="str">
        <f t="shared" si="28"/>
        <v/>
      </c>
      <c r="J773" s="62"/>
      <c r="K773" s="48" t="str">
        <f>IF('Sundry Creditor'!K779="", "",CONCATENATE('Sundry Creditor'!K779," ",'Sundry Creditor'!O779))</f>
        <v/>
      </c>
    </row>
    <row r="774" spans="1:11" x14ac:dyDescent="0.2">
      <c r="A774" s="63" t="str">
        <f>IF('Sundry Creditor'!G780="","",'Sundry Creditor'!G780)</f>
        <v/>
      </c>
      <c r="B774" s="63" t="str">
        <f>IF('Sundry Creditor'!C780="","",IF('Sundry Creditor'!G780&lt;70000,'Sundry Creditor'!C780,""))</f>
        <v/>
      </c>
      <c r="C774" s="62" t="str">
        <f>IF('Sundry Creditor'!C780="","",IF('Sundry Creditor'!G780&gt;69999,'Sundry Creditor'!C780,""))</f>
        <v/>
      </c>
      <c r="D774" s="62" t="str">
        <f>IF('Sundry Creditor'!D780="","",'Sundry Creditor'!D780)</f>
        <v/>
      </c>
      <c r="E774" s="62" t="str">
        <f>IF('Sundry Creditor'!F780="","",'Sundry Creditor'!F780)</f>
        <v/>
      </c>
      <c r="F774" s="130" t="str">
        <f>IF('Sundry Creditor'!I780="","",IF('Sundry Creditor'!J780="D",'Sundry Creditor'!I780,""))</f>
        <v/>
      </c>
      <c r="G774" s="130" t="str">
        <f>IF('Sundry Creditor'!I780="","",IF('Sundry Creditor'!J780="C",'Sundry Creditor'!I780,""))</f>
        <v/>
      </c>
      <c r="H774" s="62" t="str">
        <f t="shared" si="27"/>
        <v/>
      </c>
      <c r="I774" s="62" t="str">
        <f t="shared" si="28"/>
        <v/>
      </c>
      <c r="J774" s="62"/>
      <c r="K774" s="48" t="str">
        <f>IF('Sundry Creditor'!K780="", "",CONCATENATE('Sundry Creditor'!K780," ",'Sundry Creditor'!O780))</f>
        <v/>
      </c>
    </row>
    <row r="775" spans="1:11" x14ac:dyDescent="0.2">
      <c r="A775" s="63" t="str">
        <f>IF('Sundry Creditor'!G781="","",'Sundry Creditor'!G781)</f>
        <v/>
      </c>
      <c r="B775" s="63" t="str">
        <f>IF('Sundry Creditor'!C781="","",IF('Sundry Creditor'!G781&lt;70000,'Sundry Creditor'!C781,""))</f>
        <v/>
      </c>
      <c r="C775" s="62" t="str">
        <f>IF('Sundry Creditor'!C781="","",IF('Sundry Creditor'!G781&gt;69999,'Sundry Creditor'!C781,""))</f>
        <v/>
      </c>
      <c r="D775" s="62" t="str">
        <f>IF('Sundry Creditor'!D781="","",'Sundry Creditor'!D781)</f>
        <v/>
      </c>
      <c r="E775" s="62" t="str">
        <f>IF('Sundry Creditor'!F781="","",'Sundry Creditor'!F781)</f>
        <v/>
      </c>
      <c r="F775" s="130" t="str">
        <f>IF('Sundry Creditor'!I781="","",IF('Sundry Creditor'!J781="D",'Sundry Creditor'!I781,""))</f>
        <v/>
      </c>
      <c r="G775" s="130" t="str">
        <f>IF('Sundry Creditor'!I781="","",IF('Sundry Creditor'!J781="C",'Sundry Creditor'!I781,""))</f>
        <v/>
      </c>
      <c r="H775" s="62" t="str">
        <f t="shared" si="27"/>
        <v/>
      </c>
      <c r="I775" s="62" t="str">
        <f t="shared" si="28"/>
        <v/>
      </c>
      <c r="J775" s="62"/>
      <c r="K775" s="48" t="str">
        <f>IF('Sundry Creditor'!K781="", "",CONCATENATE('Sundry Creditor'!K781," ",'Sundry Creditor'!O781))</f>
        <v/>
      </c>
    </row>
    <row r="776" spans="1:11" x14ac:dyDescent="0.2">
      <c r="A776" s="63" t="str">
        <f>IF('Sundry Creditor'!G782="","",'Sundry Creditor'!G782)</f>
        <v/>
      </c>
      <c r="B776" s="63" t="str">
        <f>IF('Sundry Creditor'!C782="","",IF('Sundry Creditor'!G782&lt;70000,'Sundry Creditor'!C782,""))</f>
        <v/>
      </c>
      <c r="C776" s="62" t="str">
        <f>IF('Sundry Creditor'!C782="","",IF('Sundry Creditor'!G782&gt;69999,'Sundry Creditor'!C782,""))</f>
        <v/>
      </c>
      <c r="D776" s="62" t="str">
        <f>IF('Sundry Creditor'!D782="","",'Sundry Creditor'!D782)</f>
        <v/>
      </c>
      <c r="E776" s="62" t="str">
        <f>IF('Sundry Creditor'!F782="","",'Sundry Creditor'!F782)</f>
        <v/>
      </c>
      <c r="F776" s="130" t="str">
        <f>IF('Sundry Creditor'!I782="","",IF('Sundry Creditor'!J782="D",'Sundry Creditor'!I782,""))</f>
        <v/>
      </c>
      <c r="G776" s="130" t="str">
        <f>IF('Sundry Creditor'!I782="","",IF('Sundry Creditor'!J782="C",'Sundry Creditor'!I782,""))</f>
        <v/>
      </c>
      <c r="H776" s="62" t="str">
        <f t="shared" si="27"/>
        <v/>
      </c>
      <c r="I776" s="62" t="str">
        <f t="shared" si="28"/>
        <v/>
      </c>
      <c r="J776" s="62"/>
      <c r="K776" s="48" t="str">
        <f>IF('Sundry Creditor'!K782="", "",CONCATENATE('Sundry Creditor'!K782," ",'Sundry Creditor'!O782))</f>
        <v/>
      </c>
    </row>
    <row r="777" spans="1:11" x14ac:dyDescent="0.2">
      <c r="A777" s="63" t="str">
        <f>IF('Sundry Creditor'!G783="","",'Sundry Creditor'!G783)</f>
        <v/>
      </c>
      <c r="B777" s="63" t="str">
        <f>IF('Sundry Creditor'!C783="","",IF('Sundry Creditor'!G783&lt;70000,'Sundry Creditor'!C783,""))</f>
        <v/>
      </c>
      <c r="C777" s="62" t="str">
        <f>IF('Sundry Creditor'!C783="","",IF('Sundry Creditor'!G783&gt;69999,'Sundry Creditor'!C783,""))</f>
        <v/>
      </c>
      <c r="D777" s="62" t="str">
        <f>IF('Sundry Creditor'!D783="","",'Sundry Creditor'!D783)</f>
        <v/>
      </c>
      <c r="E777" s="62" t="str">
        <f>IF('Sundry Creditor'!F783="","",'Sundry Creditor'!F783)</f>
        <v/>
      </c>
      <c r="F777" s="130" t="str">
        <f>IF('Sundry Creditor'!I783="","",IF('Sundry Creditor'!J783="D",'Sundry Creditor'!I783,""))</f>
        <v/>
      </c>
      <c r="G777" s="130" t="str">
        <f>IF('Sundry Creditor'!I783="","",IF('Sundry Creditor'!J783="C",'Sundry Creditor'!I783,""))</f>
        <v/>
      </c>
      <c r="H777" s="62" t="str">
        <f t="shared" si="27"/>
        <v/>
      </c>
      <c r="I777" s="62" t="str">
        <f t="shared" si="28"/>
        <v/>
      </c>
      <c r="J777" s="62"/>
      <c r="K777" s="48" t="str">
        <f>IF('Sundry Creditor'!K783="", "",CONCATENATE('Sundry Creditor'!K783," ",'Sundry Creditor'!O783))</f>
        <v/>
      </c>
    </row>
    <row r="778" spans="1:11" x14ac:dyDescent="0.2">
      <c r="A778" s="63" t="str">
        <f>IF('Sundry Creditor'!G784="","",'Sundry Creditor'!G784)</f>
        <v/>
      </c>
      <c r="B778" s="63" t="str">
        <f>IF('Sundry Creditor'!C784="","",IF('Sundry Creditor'!G784&lt;70000,'Sundry Creditor'!C784,""))</f>
        <v/>
      </c>
      <c r="C778" s="62" t="str">
        <f>IF('Sundry Creditor'!C784="","",IF('Sundry Creditor'!G784&gt;69999,'Sundry Creditor'!C784,""))</f>
        <v/>
      </c>
      <c r="D778" s="62" t="str">
        <f>IF('Sundry Creditor'!D784="","",'Sundry Creditor'!D784)</f>
        <v/>
      </c>
      <c r="E778" s="62" t="str">
        <f>IF('Sundry Creditor'!F784="","",'Sundry Creditor'!F784)</f>
        <v/>
      </c>
      <c r="F778" s="130" t="str">
        <f>IF('Sundry Creditor'!I784="","",IF('Sundry Creditor'!J784="D",'Sundry Creditor'!I784,""))</f>
        <v/>
      </c>
      <c r="G778" s="130" t="str">
        <f>IF('Sundry Creditor'!I784="","",IF('Sundry Creditor'!J784="C",'Sundry Creditor'!I784,""))</f>
        <v/>
      </c>
      <c r="H778" s="62" t="str">
        <f t="shared" si="27"/>
        <v/>
      </c>
      <c r="I778" s="62" t="str">
        <f t="shared" si="28"/>
        <v/>
      </c>
      <c r="J778" s="62"/>
      <c r="K778" s="48" t="str">
        <f>IF('Sundry Creditor'!K784="", "",CONCATENATE('Sundry Creditor'!K784," ",'Sundry Creditor'!O784))</f>
        <v/>
      </c>
    </row>
    <row r="779" spans="1:11" x14ac:dyDescent="0.2">
      <c r="A779" s="63" t="str">
        <f>IF('Sundry Creditor'!G785="","",'Sundry Creditor'!G785)</f>
        <v/>
      </c>
      <c r="B779" s="63" t="str">
        <f>IF('Sundry Creditor'!C785="","",IF('Sundry Creditor'!G785&lt;70000,'Sundry Creditor'!C785,""))</f>
        <v/>
      </c>
      <c r="C779" s="62" t="str">
        <f>IF('Sundry Creditor'!C785="","",IF('Sundry Creditor'!G785&gt;69999,'Sundry Creditor'!C785,""))</f>
        <v/>
      </c>
      <c r="D779" s="62" t="str">
        <f>IF('Sundry Creditor'!D785="","",'Sundry Creditor'!D785)</f>
        <v/>
      </c>
      <c r="E779" s="62" t="str">
        <f>IF('Sundry Creditor'!F785="","",'Sundry Creditor'!F785)</f>
        <v/>
      </c>
      <c r="F779" s="130" t="str">
        <f>IF('Sundry Creditor'!I785="","",IF('Sundry Creditor'!J785="D",'Sundry Creditor'!I785,""))</f>
        <v/>
      </c>
      <c r="G779" s="130" t="str">
        <f>IF('Sundry Creditor'!I785="","",IF('Sundry Creditor'!J785="C",'Sundry Creditor'!I785,""))</f>
        <v/>
      </c>
      <c r="H779" s="62" t="str">
        <f t="shared" si="27"/>
        <v/>
      </c>
      <c r="I779" s="62" t="str">
        <f t="shared" si="28"/>
        <v/>
      </c>
      <c r="J779" s="62"/>
      <c r="K779" s="48" t="str">
        <f>IF('Sundry Creditor'!K785="", "",CONCATENATE('Sundry Creditor'!K785," ",'Sundry Creditor'!O785))</f>
        <v/>
      </c>
    </row>
    <row r="780" spans="1:11" x14ac:dyDescent="0.2">
      <c r="A780" s="63" t="str">
        <f>IF('Sundry Creditor'!G786="","",'Sundry Creditor'!G786)</f>
        <v/>
      </c>
      <c r="B780" s="63" t="str">
        <f>IF('Sundry Creditor'!C786="","",IF('Sundry Creditor'!G786&lt;70000,'Sundry Creditor'!C786,""))</f>
        <v/>
      </c>
      <c r="C780" s="62" t="str">
        <f>IF('Sundry Creditor'!C786="","",IF('Sundry Creditor'!G786&gt;69999,'Sundry Creditor'!C786,""))</f>
        <v/>
      </c>
      <c r="D780" s="62" t="str">
        <f>IF('Sundry Creditor'!D786="","",'Sundry Creditor'!D786)</f>
        <v/>
      </c>
      <c r="E780" s="62" t="str">
        <f>IF('Sundry Creditor'!F786="","",'Sundry Creditor'!F786)</f>
        <v/>
      </c>
      <c r="F780" s="130" t="str">
        <f>IF('Sundry Creditor'!I786="","",IF('Sundry Creditor'!J786="D",'Sundry Creditor'!I786,""))</f>
        <v/>
      </c>
      <c r="G780" s="130" t="str">
        <f>IF('Sundry Creditor'!I786="","",IF('Sundry Creditor'!J786="C",'Sundry Creditor'!I786,""))</f>
        <v/>
      </c>
      <c r="H780" s="62" t="str">
        <f t="shared" si="27"/>
        <v/>
      </c>
      <c r="I780" s="62" t="str">
        <f t="shared" si="28"/>
        <v/>
      </c>
      <c r="J780" s="62"/>
      <c r="K780" s="48" t="str">
        <f>IF('Sundry Creditor'!K786="", "",CONCATENATE('Sundry Creditor'!K786," ",'Sundry Creditor'!O786))</f>
        <v/>
      </c>
    </row>
    <row r="781" spans="1:11" x14ac:dyDescent="0.2">
      <c r="A781" s="63" t="str">
        <f>IF('Sundry Creditor'!G787="","",'Sundry Creditor'!G787)</f>
        <v/>
      </c>
      <c r="B781" s="63" t="str">
        <f>IF('Sundry Creditor'!C787="","",IF('Sundry Creditor'!G787&lt;70000,'Sundry Creditor'!C787,""))</f>
        <v/>
      </c>
      <c r="C781" s="62" t="str">
        <f>IF('Sundry Creditor'!C787="","",IF('Sundry Creditor'!G787&gt;69999,'Sundry Creditor'!C787,""))</f>
        <v/>
      </c>
      <c r="D781" s="62" t="str">
        <f>IF('Sundry Creditor'!D787="","",'Sundry Creditor'!D787)</f>
        <v/>
      </c>
      <c r="E781" s="62" t="str">
        <f>IF('Sundry Creditor'!F787="","",'Sundry Creditor'!F787)</f>
        <v/>
      </c>
      <c r="F781" s="130" t="str">
        <f>IF('Sundry Creditor'!I787="","",IF('Sundry Creditor'!J787="D",'Sundry Creditor'!I787,""))</f>
        <v/>
      </c>
      <c r="G781" s="130" t="str">
        <f>IF('Sundry Creditor'!I787="","",IF('Sundry Creditor'!J787="C",'Sundry Creditor'!I787,""))</f>
        <v/>
      </c>
      <c r="H781" s="62" t="str">
        <f t="shared" si="27"/>
        <v/>
      </c>
      <c r="I781" s="62" t="str">
        <f t="shared" si="28"/>
        <v/>
      </c>
      <c r="J781" s="62"/>
      <c r="K781" s="48" t="str">
        <f>IF('Sundry Creditor'!K787="", "",CONCATENATE('Sundry Creditor'!K787," ",'Sundry Creditor'!O787))</f>
        <v/>
      </c>
    </row>
    <row r="782" spans="1:11" x14ac:dyDescent="0.2">
      <c r="A782" s="63" t="str">
        <f>IF('Sundry Creditor'!G788="","",'Sundry Creditor'!G788)</f>
        <v/>
      </c>
      <c r="B782" s="63" t="str">
        <f>IF('Sundry Creditor'!C788="","",IF('Sundry Creditor'!G788&lt;70000,'Sundry Creditor'!C788,""))</f>
        <v/>
      </c>
      <c r="C782" s="62" t="str">
        <f>IF('Sundry Creditor'!C788="","",IF('Sundry Creditor'!G788&gt;69999,'Sundry Creditor'!C788,""))</f>
        <v/>
      </c>
      <c r="D782" s="62" t="str">
        <f>IF('Sundry Creditor'!D788="","",'Sundry Creditor'!D788)</f>
        <v/>
      </c>
      <c r="E782" s="62" t="str">
        <f>IF('Sundry Creditor'!F788="","",'Sundry Creditor'!F788)</f>
        <v/>
      </c>
      <c r="F782" s="130" t="str">
        <f>IF('Sundry Creditor'!I788="","",IF('Sundry Creditor'!J788="D",'Sundry Creditor'!I788,""))</f>
        <v/>
      </c>
      <c r="G782" s="130" t="str">
        <f>IF('Sundry Creditor'!I788="","",IF('Sundry Creditor'!J788="C",'Sundry Creditor'!I788,""))</f>
        <v/>
      </c>
      <c r="H782" s="62" t="str">
        <f t="shared" si="27"/>
        <v/>
      </c>
      <c r="I782" s="62" t="str">
        <f t="shared" si="28"/>
        <v/>
      </c>
      <c r="J782" s="62"/>
      <c r="K782" s="48" t="str">
        <f>IF('Sundry Creditor'!K788="", "",CONCATENATE('Sundry Creditor'!K788," ",'Sundry Creditor'!O788))</f>
        <v/>
      </c>
    </row>
    <row r="783" spans="1:11" x14ac:dyDescent="0.2">
      <c r="A783" s="63" t="str">
        <f>IF('Sundry Creditor'!G789="","",'Sundry Creditor'!G789)</f>
        <v/>
      </c>
      <c r="B783" s="63" t="str">
        <f>IF('Sundry Creditor'!C789="","",IF('Sundry Creditor'!G789&lt;70000,'Sundry Creditor'!C789,""))</f>
        <v/>
      </c>
      <c r="C783" s="62" t="str">
        <f>IF('Sundry Creditor'!C789="","",IF('Sundry Creditor'!G789&gt;69999,'Sundry Creditor'!C789,""))</f>
        <v/>
      </c>
      <c r="D783" s="62" t="str">
        <f>IF('Sundry Creditor'!D789="","",'Sundry Creditor'!D789)</f>
        <v/>
      </c>
      <c r="E783" s="62" t="str">
        <f>IF('Sundry Creditor'!F789="","",'Sundry Creditor'!F789)</f>
        <v/>
      </c>
      <c r="F783" s="130" t="str">
        <f>IF('Sundry Creditor'!I789="","",IF('Sundry Creditor'!J789="D",'Sundry Creditor'!I789,""))</f>
        <v/>
      </c>
      <c r="G783" s="130" t="str">
        <f>IF('Sundry Creditor'!I789="","",IF('Sundry Creditor'!J789="C",'Sundry Creditor'!I789,""))</f>
        <v/>
      </c>
      <c r="H783" s="62" t="str">
        <f t="shared" si="27"/>
        <v/>
      </c>
      <c r="I783" s="62" t="str">
        <f t="shared" si="28"/>
        <v/>
      </c>
      <c r="J783" s="62"/>
      <c r="K783" s="48" t="str">
        <f>IF('Sundry Creditor'!K789="", "",CONCATENATE('Sundry Creditor'!K789," ",'Sundry Creditor'!O789))</f>
        <v/>
      </c>
    </row>
    <row r="784" spans="1:11" x14ac:dyDescent="0.2">
      <c r="A784" s="63" t="str">
        <f>IF('Sundry Creditor'!G790="","",'Sundry Creditor'!G790)</f>
        <v/>
      </c>
      <c r="B784" s="63" t="str">
        <f>IF('Sundry Creditor'!C790="","",IF('Sundry Creditor'!G790&lt;70000,'Sundry Creditor'!C790,""))</f>
        <v/>
      </c>
      <c r="C784" s="62" t="str">
        <f>IF('Sundry Creditor'!C790="","",IF('Sundry Creditor'!G790&gt;69999,'Sundry Creditor'!C790,""))</f>
        <v/>
      </c>
      <c r="D784" s="62" t="str">
        <f>IF('Sundry Creditor'!D790="","",'Sundry Creditor'!D790)</f>
        <v/>
      </c>
      <c r="E784" s="62" t="str">
        <f>IF('Sundry Creditor'!F790="","",'Sundry Creditor'!F790)</f>
        <v/>
      </c>
      <c r="F784" s="130" t="str">
        <f>IF('Sundry Creditor'!I790="","",IF('Sundry Creditor'!J790="D",'Sundry Creditor'!I790,""))</f>
        <v/>
      </c>
      <c r="G784" s="130" t="str">
        <f>IF('Sundry Creditor'!I790="","",IF('Sundry Creditor'!J790="C",'Sundry Creditor'!I790,""))</f>
        <v/>
      </c>
      <c r="H784" s="62" t="str">
        <f t="shared" si="27"/>
        <v/>
      </c>
      <c r="I784" s="62" t="str">
        <f t="shared" si="28"/>
        <v/>
      </c>
      <c r="J784" s="62"/>
      <c r="K784" s="48" t="str">
        <f>IF('Sundry Creditor'!K790="", "",CONCATENATE('Sundry Creditor'!K790," ",'Sundry Creditor'!O790))</f>
        <v/>
      </c>
    </row>
    <row r="785" spans="1:11" x14ac:dyDescent="0.2">
      <c r="A785" s="63" t="str">
        <f>IF('Sundry Creditor'!G791="","",'Sundry Creditor'!G791)</f>
        <v/>
      </c>
      <c r="B785" s="63" t="str">
        <f>IF('Sundry Creditor'!C791="","",IF('Sundry Creditor'!G791&lt;70000,'Sundry Creditor'!C791,""))</f>
        <v/>
      </c>
      <c r="C785" s="62" t="str">
        <f>IF('Sundry Creditor'!C791="","",IF('Sundry Creditor'!G791&gt;69999,'Sundry Creditor'!C791,""))</f>
        <v/>
      </c>
      <c r="D785" s="62" t="str">
        <f>IF('Sundry Creditor'!D791="","",'Sundry Creditor'!D791)</f>
        <v/>
      </c>
      <c r="E785" s="62" t="str">
        <f>IF('Sundry Creditor'!F791="","",'Sundry Creditor'!F791)</f>
        <v/>
      </c>
      <c r="F785" s="130" t="str">
        <f>IF('Sundry Creditor'!I791="","",IF('Sundry Creditor'!J791="D",'Sundry Creditor'!I791,""))</f>
        <v/>
      </c>
      <c r="G785" s="130" t="str">
        <f>IF('Sundry Creditor'!I791="","",IF('Sundry Creditor'!J791="C",'Sundry Creditor'!I791,""))</f>
        <v/>
      </c>
      <c r="H785" s="62" t="str">
        <f t="shared" si="27"/>
        <v/>
      </c>
      <c r="I785" s="62" t="str">
        <f t="shared" si="28"/>
        <v/>
      </c>
      <c r="J785" s="62"/>
      <c r="K785" s="48" t="str">
        <f>IF('Sundry Creditor'!K791="", "",CONCATENATE('Sundry Creditor'!K791," ",'Sundry Creditor'!O791))</f>
        <v/>
      </c>
    </row>
    <row r="786" spans="1:11" x14ac:dyDescent="0.2">
      <c r="A786" s="63" t="str">
        <f>IF('Sundry Creditor'!G792="","",'Sundry Creditor'!G792)</f>
        <v/>
      </c>
      <c r="B786" s="63" t="str">
        <f>IF('Sundry Creditor'!C792="","",IF('Sundry Creditor'!G792&lt;70000,'Sundry Creditor'!C792,""))</f>
        <v/>
      </c>
      <c r="C786" s="62" t="str">
        <f>IF('Sundry Creditor'!C792="","",IF('Sundry Creditor'!G792&gt;69999,'Sundry Creditor'!C792,""))</f>
        <v/>
      </c>
      <c r="D786" s="62" t="str">
        <f>IF('Sundry Creditor'!D792="","",'Sundry Creditor'!D792)</f>
        <v/>
      </c>
      <c r="E786" s="62" t="str">
        <f>IF('Sundry Creditor'!F792="","",'Sundry Creditor'!F792)</f>
        <v/>
      </c>
      <c r="F786" s="130" t="str">
        <f>IF('Sundry Creditor'!I792="","",IF('Sundry Creditor'!J792="D",'Sundry Creditor'!I792,""))</f>
        <v/>
      </c>
      <c r="G786" s="130" t="str">
        <f>IF('Sundry Creditor'!I792="","",IF('Sundry Creditor'!J792="C",'Sundry Creditor'!I792,""))</f>
        <v/>
      </c>
      <c r="H786" s="62" t="str">
        <f t="shared" si="27"/>
        <v/>
      </c>
      <c r="I786" s="62" t="str">
        <f t="shared" si="28"/>
        <v/>
      </c>
      <c r="J786" s="62"/>
      <c r="K786" s="48" t="str">
        <f>IF('Sundry Creditor'!K792="", "",CONCATENATE('Sundry Creditor'!K792," ",'Sundry Creditor'!O792))</f>
        <v/>
      </c>
    </row>
    <row r="787" spans="1:11" x14ac:dyDescent="0.2">
      <c r="A787" s="63" t="str">
        <f>IF('Sundry Creditor'!G793="","",'Sundry Creditor'!G793)</f>
        <v/>
      </c>
      <c r="B787" s="63" t="str">
        <f>IF('Sundry Creditor'!C793="","",IF('Sundry Creditor'!G793&lt;70000,'Sundry Creditor'!C793,""))</f>
        <v/>
      </c>
      <c r="C787" s="62" t="str">
        <f>IF('Sundry Creditor'!C793="","",IF('Sundry Creditor'!G793&gt;69999,'Sundry Creditor'!C793,""))</f>
        <v/>
      </c>
      <c r="D787" s="62" t="str">
        <f>IF('Sundry Creditor'!D793="","",'Sundry Creditor'!D793)</f>
        <v/>
      </c>
      <c r="E787" s="62" t="str">
        <f>IF('Sundry Creditor'!F793="","",'Sundry Creditor'!F793)</f>
        <v/>
      </c>
      <c r="F787" s="130" t="str">
        <f>IF('Sundry Creditor'!I793="","",IF('Sundry Creditor'!J793="D",'Sundry Creditor'!I793,""))</f>
        <v/>
      </c>
      <c r="G787" s="130" t="str">
        <f>IF('Sundry Creditor'!I793="","",IF('Sundry Creditor'!J793="C",'Sundry Creditor'!I793,""))</f>
        <v/>
      </c>
      <c r="H787" s="62" t="str">
        <f t="shared" si="27"/>
        <v/>
      </c>
      <c r="I787" s="62" t="str">
        <f t="shared" si="28"/>
        <v/>
      </c>
      <c r="J787" s="62"/>
      <c r="K787" s="48" t="str">
        <f>IF('Sundry Creditor'!K793="", "",CONCATENATE('Sundry Creditor'!K793," ",'Sundry Creditor'!O793))</f>
        <v/>
      </c>
    </row>
    <row r="788" spans="1:11" x14ac:dyDescent="0.2">
      <c r="A788" s="63" t="str">
        <f>IF('Sundry Creditor'!G794="","",'Sundry Creditor'!G794)</f>
        <v/>
      </c>
      <c r="B788" s="63" t="str">
        <f>IF('Sundry Creditor'!C794="","",IF('Sundry Creditor'!G794&lt;70000,'Sundry Creditor'!C794,""))</f>
        <v/>
      </c>
      <c r="C788" s="62" t="str">
        <f>IF('Sundry Creditor'!C794="","",IF('Sundry Creditor'!G794&gt;69999,'Sundry Creditor'!C794,""))</f>
        <v/>
      </c>
      <c r="D788" s="62" t="str">
        <f>IF('Sundry Creditor'!D794="","",'Sundry Creditor'!D794)</f>
        <v/>
      </c>
      <c r="E788" s="62" t="str">
        <f>IF('Sundry Creditor'!F794="","",'Sundry Creditor'!F794)</f>
        <v/>
      </c>
      <c r="F788" s="130" t="str">
        <f>IF('Sundry Creditor'!I794="","",IF('Sundry Creditor'!J794="D",'Sundry Creditor'!I794,""))</f>
        <v/>
      </c>
      <c r="G788" s="130" t="str">
        <f>IF('Sundry Creditor'!I794="","",IF('Sundry Creditor'!J794="C",'Sundry Creditor'!I794,""))</f>
        <v/>
      </c>
      <c r="H788" s="62" t="str">
        <f t="shared" ref="H788:H851" si="29">IF(A788="","",IF(OR(A788=96030,A788=96040),"AN",IF(A788=80061,"VN",IF(LEFT(A788,1)="7","AN",IF(LEFT(A788,1)="8","AN","VN")))))</f>
        <v/>
      </c>
      <c r="I788" s="62" t="str">
        <f t="shared" si="28"/>
        <v/>
      </c>
      <c r="J788" s="62"/>
      <c r="K788" s="48" t="str">
        <f>IF('Sundry Creditor'!K794="", "",CONCATENATE('Sundry Creditor'!K794," ",'Sundry Creditor'!O794))</f>
        <v/>
      </c>
    </row>
    <row r="789" spans="1:11" x14ac:dyDescent="0.2">
      <c r="A789" s="63" t="str">
        <f>IF('Sundry Creditor'!G795="","",'Sundry Creditor'!G795)</f>
        <v/>
      </c>
      <c r="B789" s="63" t="str">
        <f>IF('Sundry Creditor'!C795="","",IF('Sundry Creditor'!G795&lt;70000,'Sundry Creditor'!C795,""))</f>
        <v/>
      </c>
      <c r="C789" s="62" t="str">
        <f>IF('Sundry Creditor'!C795="","",IF('Sundry Creditor'!G795&gt;69999,'Sundry Creditor'!C795,""))</f>
        <v/>
      </c>
      <c r="D789" s="62" t="str">
        <f>IF('Sundry Creditor'!D795="","",'Sundry Creditor'!D795)</f>
        <v/>
      </c>
      <c r="E789" s="62" t="str">
        <f>IF('Sundry Creditor'!F795="","",'Sundry Creditor'!F795)</f>
        <v/>
      </c>
      <c r="F789" s="130" t="str">
        <f>IF('Sundry Creditor'!I795="","",IF('Sundry Creditor'!J795="D",'Sundry Creditor'!I795,""))</f>
        <v/>
      </c>
      <c r="G789" s="130" t="str">
        <f>IF('Sundry Creditor'!I795="","",IF('Sundry Creditor'!J795="C",'Sundry Creditor'!I795,""))</f>
        <v/>
      </c>
      <c r="H789" s="62" t="str">
        <f t="shared" si="29"/>
        <v/>
      </c>
      <c r="I789" s="62" t="str">
        <f t="shared" si="28"/>
        <v/>
      </c>
      <c r="J789" s="62"/>
      <c r="K789" s="48" t="str">
        <f>IF('Sundry Creditor'!K795="", "",CONCATENATE('Sundry Creditor'!K795," ",'Sundry Creditor'!O795))</f>
        <v/>
      </c>
    </row>
    <row r="790" spans="1:11" x14ac:dyDescent="0.2">
      <c r="A790" s="63" t="str">
        <f>IF('Sundry Creditor'!G796="","",'Sundry Creditor'!G796)</f>
        <v/>
      </c>
      <c r="B790" s="63" t="str">
        <f>IF('Sundry Creditor'!C796="","",IF('Sundry Creditor'!G796&lt;70000,'Sundry Creditor'!C796,""))</f>
        <v/>
      </c>
      <c r="C790" s="62" t="str">
        <f>IF('Sundry Creditor'!C796="","",IF('Sundry Creditor'!G796&gt;69999,'Sundry Creditor'!C796,""))</f>
        <v/>
      </c>
      <c r="D790" s="62" t="str">
        <f>IF('Sundry Creditor'!D796="","",'Sundry Creditor'!D796)</f>
        <v/>
      </c>
      <c r="E790" s="62" t="str">
        <f>IF('Sundry Creditor'!F796="","",'Sundry Creditor'!F796)</f>
        <v/>
      </c>
      <c r="F790" s="130" t="str">
        <f>IF('Sundry Creditor'!I796="","",IF('Sundry Creditor'!J796="D",'Sundry Creditor'!I796,""))</f>
        <v/>
      </c>
      <c r="G790" s="130" t="str">
        <f>IF('Sundry Creditor'!I796="","",IF('Sundry Creditor'!J796="C",'Sundry Creditor'!I796,""))</f>
        <v/>
      </c>
      <c r="H790" s="62" t="str">
        <f t="shared" si="29"/>
        <v/>
      </c>
      <c r="I790" s="62" t="str">
        <f t="shared" si="28"/>
        <v/>
      </c>
      <c r="J790" s="62"/>
      <c r="K790" s="48" t="str">
        <f>IF('Sundry Creditor'!K796="", "",CONCATENATE('Sundry Creditor'!K796," ",'Sundry Creditor'!O796))</f>
        <v/>
      </c>
    </row>
    <row r="791" spans="1:11" x14ac:dyDescent="0.2">
      <c r="A791" s="63" t="str">
        <f>IF('Sundry Creditor'!G797="","",'Sundry Creditor'!G797)</f>
        <v/>
      </c>
      <c r="B791" s="63" t="str">
        <f>IF('Sundry Creditor'!C797="","",IF('Sundry Creditor'!G797&lt;70000,'Sundry Creditor'!C797,""))</f>
        <v/>
      </c>
      <c r="C791" s="62" t="str">
        <f>IF('Sundry Creditor'!C797="","",IF('Sundry Creditor'!G797&gt;69999,'Sundry Creditor'!C797,""))</f>
        <v/>
      </c>
      <c r="D791" s="62" t="str">
        <f>IF('Sundry Creditor'!D797="","",'Sundry Creditor'!D797)</f>
        <v/>
      </c>
      <c r="E791" s="62" t="str">
        <f>IF('Sundry Creditor'!F797="","",'Sundry Creditor'!F797)</f>
        <v/>
      </c>
      <c r="F791" s="130" t="str">
        <f>IF('Sundry Creditor'!I797="","",IF('Sundry Creditor'!J797="D",'Sundry Creditor'!I797,""))</f>
        <v/>
      </c>
      <c r="G791" s="130" t="str">
        <f>IF('Sundry Creditor'!I797="","",IF('Sundry Creditor'!J797="C",'Sundry Creditor'!I797,""))</f>
        <v/>
      </c>
      <c r="H791" s="62" t="str">
        <f t="shared" si="29"/>
        <v/>
      </c>
      <c r="I791" s="62" t="str">
        <f t="shared" si="28"/>
        <v/>
      </c>
      <c r="J791" s="62"/>
      <c r="K791" s="48" t="str">
        <f>IF('Sundry Creditor'!K797="", "",CONCATENATE('Sundry Creditor'!K797," ",'Sundry Creditor'!O797))</f>
        <v/>
      </c>
    </row>
    <row r="792" spans="1:11" x14ac:dyDescent="0.2">
      <c r="A792" s="63" t="str">
        <f>IF('Sundry Creditor'!G798="","",'Sundry Creditor'!G798)</f>
        <v/>
      </c>
      <c r="B792" s="63" t="str">
        <f>IF('Sundry Creditor'!C798="","",IF('Sundry Creditor'!G798&lt;70000,'Sundry Creditor'!C798,""))</f>
        <v/>
      </c>
      <c r="C792" s="62" t="str">
        <f>IF('Sundry Creditor'!C798="","",IF('Sundry Creditor'!G798&gt;69999,'Sundry Creditor'!C798,""))</f>
        <v/>
      </c>
      <c r="D792" s="62" t="str">
        <f>IF('Sundry Creditor'!D798="","",'Sundry Creditor'!D798)</f>
        <v/>
      </c>
      <c r="E792" s="62" t="str">
        <f>IF('Sundry Creditor'!F798="","",'Sundry Creditor'!F798)</f>
        <v/>
      </c>
      <c r="F792" s="130" t="str">
        <f>IF('Sundry Creditor'!I798="","",IF('Sundry Creditor'!J798="D",'Sundry Creditor'!I798,""))</f>
        <v/>
      </c>
      <c r="G792" s="130" t="str">
        <f>IF('Sundry Creditor'!I798="","",IF('Sundry Creditor'!J798="C",'Sundry Creditor'!I798,""))</f>
        <v/>
      </c>
      <c r="H792" s="62" t="str">
        <f t="shared" si="29"/>
        <v/>
      </c>
      <c r="I792" s="62" t="str">
        <f t="shared" si="28"/>
        <v/>
      </c>
      <c r="J792" s="62"/>
      <c r="K792" s="48" t="str">
        <f>IF('Sundry Creditor'!K798="", "",CONCATENATE('Sundry Creditor'!K798," ",'Sundry Creditor'!O798))</f>
        <v/>
      </c>
    </row>
    <row r="793" spans="1:11" x14ac:dyDescent="0.2">
      <c r="A793" s="63" t="str">
        <f>IF('Sundry Creditor'!G799="","",'Sundry Creditor'!G799)</f>
        <v/>
      </c>
      <c r="B793" s="63" t="str">
        <f>IF('Sundry Creditor'!C799="","",IF('Sundry Creditor'!G799&lt;70000,'Sundry Creditor'!C799,""))</f>
        <v/>
      </c>
      <c r="C793" s="62" t="str">
        <f>IF('Sundry Creditor'!C799="","",IF('Sundry Creditor'!G799&gt;69999,'Sundry Creditor'!C799,""))</f>
        <v/>
      </c>
      <c r="D793" s="62" t="str">
        <f>IF('Sundry Creditor'!D799="","",'Sundry Creditor'!D799)</f>
        <v/>
      </c>
      <c r="E793" s="62" t="str">
        <f>IF('Sundry Creditor'!F799="","",'Sundry Creditor'!F799)</f>
        <v/>
      </c>
      <c r="F793" s="130" t="str">
        <f>IF('Sundry Creditor'!I799="","",IF('Sundry Creditor'!J799="D",'Sundry Creditor'!I799,""))</f>
        <v/>
      </c>
      <c r="G793" s="130" t="str">
        <f>IF('Sundry Creditor'!I799="","",IF('Sundry Creditor'!J799="C",'Sundry Creditor'!I799,""))</f>
        <v/>
      </c>
      <c r="H793" s="62" t="str">
        <f t="shared" si="29"/>
        <v/>
      </c>
      <c r="I793" s="62" t="str">
        <f t="shared" si="28"/>
        <v/>
      </c>
      <c r="J793" s="62"/>
      <c r="K793" s="48" t="str">
        <f>IF('Sundry Creditor'!K799="", "",CONCATENATE('Sundry Creditor'!K799," ",'Sundry Creditor'!O799))</f>
        <v/>
      </c>
    </row>
    <row r="794" spans="1:11" x14ac:dyDescent="0.2">
      <c r="A794" s="63" t="str">
        <f>IF('Sundry Creditor'!G800="","",'Sundry Creditor'!G800)</f>
        <v/>
      </c>
      <c r="B794" s="63" t="str">
        <f>IF('Sundry Creditor'!C800="","",IF('Sundry Creditor'!G800&lt;70000,'Sundry Creditor'!C800,""))</f>
        <v/>
      </c>
      <c r="C794" s="62" t="str">
        <f>IF('Sundry Creditor'!C800="","",IF('Sundry Creditor'!G800&gt;69999,'Sundry Creditor'!C800,""))</f>
        <v/>
      </c>
      <c r="D794" s="62" t="str">
        <f>IF('Sundry Creditor'!D800="","",'Sundry Creditor'!D800)</f>
        <v/>
      </c>
      <c r="E794" s="62" t="str">
        <f>IF('Sundry Creditor'!F800="","",'Sundry Creditor'!F800)</f>
        <v/>
      </c>
      <c r="F794" s="130" t="str">
        <f>IF('Sundry Creditor'!I800="","",IF('Sundry Creditor'!J800="D",'Sundry Creditor'!I800,""))</f>
        <v/>
      </c>
      <c r="G794" s="130" t="str">
        <f>IF('Sundry Creditor'!I800="","",IF('Sundry Creditor'!J800="C",'Sundry Creditor'!I800,""))</f>
        <v/>
      </c>
      <c r="H794" s="62" t="str">
        <f t="shared" si="29"/>
        <v/>
      </c>
      <c r="I794" s="62" t="str">
        <f t="shared" ref="I794:I857" si="30">IF(A794="","",1000)</f>
        <v/>
      </c>
      <c r="J794" s="62"/>
      <c r="K794" s="48" t="str">
        <f>IF('Sundry Creditor'!K800="", "",CONCATENATE('Sundry Creditor'!K800," ",'Sundry Creditor'!O800))</f>
        <v/>
      </c>
    </row>
    <row r="795" spans="1:11" x14ac:dyDescent="0.2">
      <c r="A795" s="63" t="str">
        <f>IF('Sundry Creditor'!G801="","",'Sundry Creditor'!G801)</f>
        <v/>
      </c>
      <c r="B795" s="63" t="str">
        <f>IF('Sundry Creditor'!C801="","",IF('Sundry Creditor'!G801&lt;70000,'Sundry Creditor'!C801,""))</f>
        <v/>
      </c>
      <c r="C795" s="62" t="str">
        <f>IF('Sundry Creditor'!C801="","",IF('Sundry Creditor'!G801&gt;69999,'Sundry Creditor'!C801,""))</f>
        <v/>
      </c>
      <c r="D795" s="62" t="str">
        <f>IF('Sundry Creditor'!D801="","",'Sundry Creditor'!D801)</f>
        <v/>
      </c>
      <c r="E795" s="62" t="str">
        <f>IF('Sundry Creditor'!F801="","",'Sundry Creditor'!F801)</f>
        <v/>
      </c>
      <c r="F795" s="130" t="str">
        <f>IF('Sundry Creditor'!I801="","",IF('Sundry Creditor'!J801="D",'Sundry Creditor'!I801,""))</f>
        <v/>
      </c>
      <c r="G795" s="130" t="str">
        <f>IF('Sundry Creditor'!I801="","",IF('Sundry Creditor'!J801="C",'Sundry Creditor'!I801,""))</f>
        <v/>
      </c>
      <c r="H795" s="62" t="str">
        <f t="shared" si="29"/>
        <v/>
      </c>
      <c r="I795" s="62" t="str">
        <f t="shared" si="30"/>
        <v/>
      </c>
      <c r="J795" s="62"/>
      <c r="K795" s="48" t="str">
        <f>IF('Sundry Creditor'!K801="", "",CONCATENATE('Sundry Creditor'!K801," ",'Sundry Creditor'!O801))</f>
        <v/>
      </c>
    </row>
    <row r="796" spans="1:11" x14ac:dyDescent="0.2">
      <c r="A796" s="63" t="str">
        <f>IF('Sundry Creditor'!G802="","",'Sundry Creditor'!G802)</f>
        <v/>
      </c>
      <c r="B796" s="63" t="str">
        <f>IF('Sundry Creditor'!C802="","",IF('Sundry Creditor'!G802&lt;70000,'Sundry Creditor'!C802,""))</f>
        <v/>
      </c>
      <c r="C796" s="62" t="str">
        <f>IF('Sundry Creditor'!C802="","",IF('Sundry Creditor'!G802&gt;69999,'Sundry Creditor'!C802,""))</f>
        <v/>
      </c>
      <c r="D796" s="62" t="str">
        <f>IF('Sundry Creditor'!D802="","",'Sundry Creditor'!D802)</f>
        <v/>
      </c>
      <c r="E796" s="62" t="str">
        <f>IF('Sundry Creditor'!F802="","",'Sundry Creditor'!F802)</f>
        <v/>
      </c>
      <c r="F796" s="130" t="str">
        <f>IF('Sundry Creditor'!I802="","",IF('Sundry Creditor'!J802="D",'Sundry Creditor'!I802,""))</f>
        <v/>
      </c>
      <c r="G796" s="130" t="str">
        <f>IF('Sundry Creditor'!I802="","",IF('Sundry Creditor'!J802="C",'Sundry Creditor'!I802,""))</f>
        <v/>
      </c>
      <c r="H796" s="62" t="str">
        <f t="shared" si="29"/>
        <v/>
      </c>
      <c r="I796" s="62" t="str">
        <f t="shared" si="30"/>
        <v/>
      </c>
      <c r="J796" s="62"/>
      <c r="K796" s="48" t="str">
        <f>IF('Sundry Creditor'!K802="", "",CONCATENATE('Sundry Creditor'!K802," ",'Sundry Creditor'!O802))</f>
        <v/>
      </c>
    </row>
    <row r="797" spans="1:11" x14ac:dyDescent="0.2">
      <c r="A797" s="63" t="str">
        <f>IF('Sundry Creditor'!G803="","",'Sundry Creditor'!G803)</f>
        <v/>
      </c>
      <c r="B797" s="63" t="str">
        <f>IF('Sundry Creditor'!C803="","",IF('Sundry Creditor'!G803&lt;70000,'Sundry Creditor'!C803,""))</f>
        <v/>
      </c>
      <c r="C797" s="62" t="str">
        <f>IF('Sundry Creditor'!C803="","",IF('Sundry Creditor'!G803&gt;69999,'Sundry Creditor'!C803,""))</f>
        <v/>
      </c>
      <c r="D797" s="62" t="str">
        <f>IF('Sundry Creditor'!D803="","",'Sundry Creditor'!D803)</f>
        <v/>
      </c>
      <c r="E797" s="62" t="str">
        <f>IF('Sundry Creditor'!F803="","",'Sundry Creditor'!F803)</f>
        <v/>
      </c>
      <c r="F797" s="130" t="str">
        <f>IF('Sundry Creditor'!I803="","",IF('Sundry Creditor'!J803="D",'Sundry Creditor'!I803,""))</f>
        <v/>
      </c>
      <c r="G797" s="130" t="str">
        <f>IF('Sundry Creditor'!I803="","",IF('Sundry Creditor'!J803="C",'Sundry Creditor'!I803,""))</f>
        <v/>
      </c>
      <c r="H797" s="62" t="str">
        <f t="shared" si="29"/>
        <v/>
      </c>
      <c r="I797" s="62" t="str">
        <f t="shared" si="30"/>
        <v/>
      </c>
      <c r="J797" s="62"/>
      <c r="K797" s="48" t="str">
        <f>IF('Sundry Creditor'!K803="", "",CONCATENATE('Sundry Creditor'!K803," ",'Sundry Creditor'!O803))</f>
        <v/>
      </c>
    </row>
    <row r="798" spans="1:11" x14ac:dyDescent="0.2">
      <c r="A798" s="63" t="str">
        <f>IF('Sundry Creditor'!G804="","",'Sundry Creditor'!G804)</f>
        <v/>
      </c>
      <c r="B798" s="63" t="str">
        <f>IF('Sundry Creditor'!C804="","",IF('Sundry Creditor'!G804&lt;70000,'Sundry Creditor'!C804,""))</f>
        <v/>
      </c>
      <c r="C798" s="62" t="str">
        <f>IF('Sundry Creditor'!C804="","",IF('Sundry Creditor'!G804&gt;69999,'Sundry Creditor'!C804,""))</f>
        <v/>
      </c>
      <c r="D798" s="62" t="str">
        <f>IF('Sundry Creditor'!D804="","",'Sundry Creditor'!D804)</f>
        <v/>
      </c>
      <c r="E798" s="62" t="str">
        <f>IF('Sundry Creditor'!F804="","",'Sundry Creditor'!F804)</f>
        <v/>
      </c>
      <c r="F798" s="130" t="str">
        <f>IF('Sundry Creditor'!I804="","",IF('Sundry Creditor'!J804="D",'Sundry Creditor'!I804,""))</f>
        <v/>
      </c>
      <c r="G798" s="130" t="str">
        <f>IF('Sundry Creditor'!I804="","",IF('Sundry Creditor'!J804="C",'Sundry Creditor'!I804,""))</f>
        <v/>
      </c>
      <c r="H798" s="62" t="str">
        <f t="shared" si="29"/>
        <v/>
      </c>
      <c r="I798" s="62" t="str">
        <f t="shared" si="30"/>
        <v/>
      </c>
      <c r="J798" s="62"/>
      <c r="K798" s="48" t="str">
        <f>IF('Sundry Creditor'!K804="", "",CONCATENATE('Sundry Creditor'!K804," ",'Sundry Creditor'!O804))</f>
        <v/>
      </c>
    </row>
    <row r="799" spans="1:11" x14ac:dyDescent="0.2">
      <c r="A799" s="63" t="str">
        <f>IF('Sundry Creditor'!G805="","",'Sundry Creditor'!G805)</f>
        <v/>
      </c>
      <c r="B799" s="63" t="str">
        <f>IF('Sundry Creditor'!C805="","",IF('Sundry Creditor'!G805&lt;70000,'Sundry Creditor'!C805,""))</f>
        <v/>
      </c>
      <c r="C799" s="62" t="str">
        <f>IF('Sundry Creditor'!C805="","",IF('Sundry Creditor'!G805&gt;69999,'Sundry Creditor'!C805,""))</f>
        <v/>
      </c>
      <c r="D799" s="62" t="str">
        <f>IF('Sundry Creditor'!D805="","",'Sundry Creditor'!D805)</f>
        <v/>
      </c>
      <c r="E799" s="62" t="str">
        <f>IF('Sundry Creditor'!F805="","",'Sundry Creditor'!F805)</f>
        <v/>
      </c>
      <c r="F799" s="130" t="str">
        <f>IF('Sundry Creditor'!I805="","",IF('Sundry Creditor'!J805="D",'Sundry Creditor'!I805,""))</f>
        <v/>
      </c>
      <c r="G799" s="130" t="str">
        <f>IF('Sundry Creditor'!I805="","",IF('Sundry Creditor'!J805="C",'Sundry Creditor'!I805,""))</f>
        <v/>
      </c>
      <c r="H799" s="62" t="str">
        <f t="shared" si="29"/>
        <v/>
      </c>
      <c r="I799" s="62" t="str">
        <f t="shared" si="30"/>
        <v/>
      </c>
      <c r="J799" s="62"/>
      <c r="K799" s="48" t="str">
        <f>IF('Sundry Creditor'!K805="", "",CONCATENATE('Sundry Creditor'!K805," ",'Sundry Creditor'!O805))</f>
        <v/>
      </c>
    </row>
    <row r="800" spans="1:11" x14ac:dyDescent="0.2">
      <c r="A800" s="63" t="str">
        <f>IF('Sundry Creditor'!G806="","",'Sundry Creditor'!G806)</f>
        <v/>
      </c>
      <c r="B800" s="63" t="str">
        <f>IF('Sundry Creditor'!C806="","",IF('Sundry Creditor'!G806&lt;70000,'Sundry Creditor'!C806,""))</f>
        <v/>
      </c>
      <c r="C800" s="62" t="str">
        <f>IF('Sundry Creditor'!C806="","",IF('Sundry Creditor'!G806&gt;69999,'Sundry Creditor'!C806,""))</f>
        <v/>
      </c>
      <c r="D800" s="62" t="str">
        <f>IF('Sundry Creditor'!D806="","",'Sundry Creditor'!D806)</f>
        <v/>
      </c>
      <c r="E800" s="62" t="str">
        <f>IF('Sundry Creditor'!F806="","",'Sundry Creditor'!F806)</f>
        <v/>
      </c>
      <c r="F800" s="130" t="str">
        <f>IF('Sundry Creditor'!I806="","",IF('Sundry Creditor'!J806="D",'Sundry Creditor'!I806,""))</f>
        <v/>
      </c>
      <c r="G800" s="130" t="str">
        <f>IF('Sundry Creditor'!I806="","",IF('Sundry Creditor'!J806="C",'Sundry Creditor'!I806,""))</f>
        <v/>
      </c>
      <c r="H800" s="62" t="str">
        <f t="shared" si="29"/>
        <v/>
      </c>
      <c r="I800" s="62" t="str">
        <f t="shared" si="30"/>
        <v/>
      </c>
      <c r="J800" s="62"/>
      <c r="K800" s="48" t="str">
        <f>IF('Sundry Creditor'!K806="", "",CONCATENATE('Sundry Creditor'!K806," ",'Sundry Creditor'!O806))</f>
        <v/>
      </c>
    </row>
    <row r="801" spans="1:11" x14ac:dyDescent="0.2">
      <c r="A801" s="63" t="str">
        <f>IF('Sundry Creditor'!G807="","",'Sundry Creditor'!G807)</f>
        <v/>
      </c>
      <c r="B801" s="63" t="str">
        <f>IF('Sundry Creditor'!C807="","",IF('Sundry Creditor'!G807&lt;70000,'Sundry Creditor'!C807,""))</f>
        <v/>
      </c>
      <c r="C801" s="62" t="str">
        <f>IF('Sundry Creditor'!C807="","",IF('Sundry Creditor'!G807&gt;69999,'Sundry Creditor'!C807,""))</f>
        <v/>
      </c>
      <c r="D801" s="62" t="str">
        <f>IF('Sundry Creditor'!D807="","",'Sundry Creditor'!D807)</f>
        <v/>
      </c>
      <c r="E801" s="62" t="str">
        <f>IF('Sundry Creditor'!F807="","",'Sundry Creditor'!F807)</f>
        <v/>
      </c>
      <c r="F801" s="130" t="str">
        <f>IF('Sundry Creditor'!I807="","",IF('Sundry Creditor'!J807="D",'Sundry Creditor'!I807,""))</f>
        <v/>
      </c>
      <c r="G801" s="130" t="str">
        <f>IF('Sundry Creditor'!I807="","",IF('Sundry Creditor'!J807="C",'Sundry Creditor'!I807,""))</f>
        <v/>
      </c>
      <c r="H801" s="62" t="str">
        <f t="shared" si="29"/>
        <v/>
      </c>
      <c r="I801" s="62" t="str">
        <f t="shared" si="30"/>
        <v/>
      </c>
      <c r="J801" s="62"/>
      <c r="K801" s="48" t="str">
        <f>IF('Sundry Creditor'!K807="", "",CONCATENATE('Sundry Creditor'!K807," ",'Sundry Creditor'!O807))</f>
        <v/>
      </c>
    </row>
    <row r="802" spans="1:11" x14ac:dyDescent="0.2">
      <c r="A802" s="63" t="str">
        <f>IF('Sundry Creditor'!G808="","",'Sundry Creditor'!G808)</f>
        <v/>
      </c>
      <c r="B802" s="63" t="str">
        <f>IF('Sundry Creditor'!C808="","",IF('Sundry Creditor'!G808&lt;70000,'Sundry Creditor'!C808,""))</f>
        <v/>
      </c>
      <c r="C802" s="62" t="str">
        <f>IF('Sundry Creditor'!C808="","",IF('Sundry Creditor'!G808&gt;69999,'Sundry Creditor'!C808,""))</f>
        <v/>
      </c>
      <c r="D802" s="62" t="str">
        <f>IF('Sundry Creditor'!D808="","",'Sundry Creditor'!D808)</f>
        <v/>
      </c>
      <c r="E802" s="62" t="str">
        <f>IF('Sundry Creditor'!F808="","",'Sundry Creditor'!F808)</f>
        <v/>
      </c>
      <c r="F802" s="130" t="str">
        <f>IF('Sundry Creditor'!I808="","",IF('Sundry Creditor'!J808="D",'Sundry Creditor'!I808,""))</f>
        <v/>
      </c>
      <c r="G802" s="130" t="str">
        <f>IF('Sundry Creditor'!I808="","",IF('Sundry Creditor'!J808="C",'Sundry Creditor'!I808,""))</f>
        <v/>
      </c>
      <c r="H802" s="62" t="str">
        <f t="shared" si="29"/>
        <v/>
      </c>
      <c r="I802" s="62" t="str">
        <f t="shared" si="30"/>
        <v/>
      </c>
      <c r="J802" s="62"/>
      <c r="K802" s="48" t="str">
        <f>IF('Sundry Creditor'!K808="", "",CONCATENATE('Sundry Creditor'!K808," ",'Sundry Creditor'!O808))</f>
        <v/>
      </c>
    </row>
    <row r="803" spans="1:11" x14ac:dyDescent="0.2">
      <c r="A803" s="63" t="str">
        <f>IF('Sundry Creditor'!G809="","",'Sundry Creditor'!G809)</f>
        <v/>
      </c>
      <c r="B803" s="63" t="str">
        <f>IF('Sundry Creditor'!C809="","",IF('Sundry Creditor'!G809&lt;70000,'Sundry Creditor'!C809,""))</f>
        <v/>
      </c>
      <c r="C803" s="62" t="str">
        <f>IF('Sundry Creditor'!C809="","",IF('Sundry Creditor'!G809&gt;69999,'Sundry Creditor'!C809,""))</f>
        <v/>
      </c>
      <c r="D803" s="62" t="str">
        <f>IF('Sundry Creditor'!D809="","",'Sundry Creditor'!D809)</f>
        <v/>
      </c>
      <c r="E803" s="62" t="str">
        <f>IF('Sundry Creditor'!F809="","",'Sundry Creditor'!F809)</f>
        <v/>
      </c>
      <c r="F803" s="130" t="str">
        <f>IF('Sundry Creditor'!I809="","",IF('Sundry Creditor'!J809="D",'Sundry Creditor'!I809,""))</f>
        <v/>
      </c>
      <c r="G803" s="130" t="str">
        <f>IF('Sundry Creditor'!I809="","",IF('Sundry Creditor'!J809="C",'Sundry Creditor'!I809,""))</f>
        <v/>
      </c>
      <c r="H803" s="62" t="str">
        <f t="shared" si="29"/>
        <v/>
      </c>
      <c r="I803" s="62" t="str">
        <f t="shared" si="30"/>
        <v/>
      </c>
      <c r="J803" s="62"/>
      <c r="K803" s="48" t="str">
        <f>IF('Sundry Creditor'!K809="", "",CONCATENATE('Sundry Creditor'!K809," ",'Sundry Creditor'!O809))</f>
        <v/>
      </c>
    </row>
    <row r="804" spans="1:11" x14ac:dyDescent="0.2">
      <c r="A804" s="63" t="str">
        <f>IF('Sundry Creditor'!G810="","",'Sundry Creditor'!G810)</f>
        <v/>
      </c>
      <c r="B804" s="63" t="str">
        <f>IF('Sundry Creditor'!C810="","",IF('Sundry Creditor'!G810&lt;70000,'Sundry Creditor'!C810,""))</f>
        <v/>
      </c>
      <c r="C804" s="62" t="str">
        <f>IF('Sundry Creditor'!C810="","",IF('Sundry Creditor'!G810&gt;69999,'Sundry Creditor'!C810,""))</f>
        <v/>
      </c>
      <c r="D804" s="62" t="str">
        <f>IF('Sundry Creditor'!D810="","",'Sundry Creditor'!D810)</f>
        <v/>
      </c>
      <c r="E804" s="62" t="str">
        <f>IF('Sundry Creditor'!F810="","",'Sundry Creditor'!F810)</f>
        <v/>
      </c>
      <c r="F804" s="130" t="str">
        <f>IF('Sundry Creditor'!I810="","",IF('Sundry Creditor'!J810="D",'Sundry Creditor'!I810,""))</f>
        <v/>
      </c>
      <c r="G804" s="130" t="str">
        <f>IF('Sundry Creditor'!I810="","",IF('Sundry Creditor'!J810="C",'Sundry Creditor'!I810,""))</f>
        <v/>
      </c>
      <c r="H804" s="62" t="str">
        <f t="shared" si="29"/>
        <v/>
      </c>
      <c r="I804" s="62" t="str">
        <f t="shared" si="30"/>
        <v/>
      </c>
      <c r="J804" s="62"/>
      <c r="K804" s="48" t="str">
        <f>IF('Sundry Creditor'!K810="", "",CONCATENATE('Sundry Creditor'!K810," ",'Sundry Creditor'!O810))</f>
        <v/>
      </c>
    </row>
    <row r="805" spans="1:11" x14ac:dyDescent="0.2">
      <c r="A805" s="63" t="str">
        <f>IF('Sundry Creditor'!G811="","",'Sundry Creditor'!G811)</f>
        <v/>
      </c>
      <c r="B805" s="63" t="str">
        <f>IF('Sundry Creditor'!C811="","",IF('Sundry Creditor'!G811&lt;70000,'Sundry Creditor'!C811,""))</f>
        <v/>
      </c>
      <c r="C805" s="62" t="str">
        <f>IF('Sundry Creditor'!C811="","",IF('Sundry Creditor'!G811&gt;69999,'Sundry Creditor'!C811,""))</f>
        <v/>
      </c>
      <c r="D805" s="62" t="str">
        <f>IF('Sundry Creditor'!D811="","",'Sundry Creditor'!D811)</f>
        <v/>
      </c>
      <c r="E805" s="62" t="str">
        <f>IF('Sundry Creditor'!F811="","",'Sundry Creditor'!F811)</f>
        <v/>
      </c>
      <c r="F805" s="130" t="str">
        <f>IF('Sundry Creditor'!I811="","",IF('Sundry Creditor'!J811="D",'Sundry Creditor'!I811,""))</f>
        <v/>
      </c>
      <c r="G805" s="130" t="str">
        <f>IF('Sundry Creditor'!I811="","",IF('Sundry Creditor'!J811="C",'Sundry Creditor'!I811,""))</f>
        <v/>
      </c>
      <c r="H805" s="62" t="str">
        <f t="shared" si="29"/>
        <v/>
      </c>
      <c r="I805" s="62" t="str">
        <f t="shared" si="30"/>
        <v/>
      </c>
      <c r="J805" s="62"/>
      <c r="K805" s="48" t="str">
        <f>IF('Sundry Creditor'!K811="", "",CONCATENATE('Sundry Creditor'!K811," ",'Sundry Creditor'!O811))</f>
        <v/>
      </c>
    </row>
    <row r="806" spans="1:11" x14ac:dyDescent="0.2">
      <c r="A806" s="63" t="str">
        <f>IF('Sundry Creditor'!G812="","",'Sundry Creditor'!G812)</f>
        <v/>
      </c>
      <c r="B806" s="63" t="str">
        <f>IF('Sundry Creditor'!C812="","",IF('Sundry Creditor'!G812&lt;70000,'Sundry Creditor'!C812,""))</f>
        <v/>
      </c>
      <c r="C806" s="62" t="str">
        <f>IF('Sundry Creditor'!C812="","",IF('Sundry Creditor'!G812&gt;69999,'Sundry Creditor'!C812,""))</f>
        <v/>
      </c>
      <c r="D806" s="62" t="str">
        <f>IF('Sundry Creditor'!D812="","",'Sundry Creditor'!D812)</f>
        <v/>
      </c>
      <c r="E806" s="62" t="str">
        <f>IF('Sundry Creditor'!F812="","",'Sundry Creditor'!F812)</f>
        <v/>
      </c>
      <c r="F806" s="130" t="str">
        <f>IF('Sundry Creditor'!I812="","",IF('Sundry Creditor'!J812="D",'Sundry Creditor'!I812,""))</f>
        <v/>
      </c>
      <c r="G806" s="130" t="str">
        <f>IF('Sundry Creditor'!I812="","",IF('Sundry Creditor'!J812="C",'Sundry Creditor'!I812,""))</f>
        <v/>
      </c>
      <c r="H806" s="62" t="str">
        <f t="shared" si="29"/>
        <v/>
      </c>
      <c r="I806" s="62" t="str">
        <f t="shared" si="30"/>
        <v/>
      </c>
      <c r="J806" s="62"/>
      <c r="K806" s="48" t="str">
        <f>IF('Sundry Creditor'!K812="", "",CONCATENATE('Sundry Creditor'!K812," ",'Sundry Creditor'!O812))</f>
        <v/>
      </c>
    </row>
    <row r="807" spans="1:11" x14ac:dyDescent="0.2">
      <c r="A807" s="63" t="str">
        <f>IF('Sundry Creditor'!G813="","",'Sundry Creditor'!G813)</f>
        <v/>
      </c>
      <c r="B807" s="63" t="str">
        <f>IF('Sundry Creditor'!C813="","",IF('Sundry Creditor'!G813&lt;70000,'Sundry Creditor'!C813,""))</f>
        <v/>
      </c>
      <c r="C807" s="62" t="str">
        <f>IF('Sundry Creditor'!C813="","",IF('Sundry Creditor'!G813&gt;69999,'Sundry Creditor'!C813,""))</f>
        <v/>
      </c>
      <c r="D807" s="62" t="str">
        <f>IF('Sundry Creditor'!D813="","",'Sundry Creditor'!D813)</f>
        <v/>
      </c>
      <c r="E807" s="62" t="str">
        <f>IF('Sundry Creditor'!F813="","",'Sundry Creditor'!F813)</f>
        <v/>
      </c>
      <c r="F807" s="130" t="str">
        <f>IF('Sundry Creditor'!I813="","",IF('Sundry Creditor'!J813="D",'Sundry Creditor'!I813,""))</f>
        <v/>
      </c>
      <c r="G807" s="130" t="str">
        <f>IF('Sundry Creditor'!I813="","",IF('Sundry Creditor'!J813="C",'Sundry Creditor'!I813,""))</f>
        <v/>
      </c>
      <c r="H807" s="62" t="str">
        <f t="shared" si="29"/>
        <v/>
      </c>
      <c r="I807" s="62" t="str">
        <f t="shared" si="30"/>
        <v/>
      </c>
      <c r="J807" s="62"/>
      <c r="K807" s="48" t="str">
        <f>IF('Sundry Creditor'!K813="", "",CONCATENATE('Sundry Creditor'!K813," ",'Sundry Creditor'!O813))</f>
        <v/>
      </c>
    </row>
    <row r="808" spans="1:11" x14ac:dyDescent="0.2">
      <c r="A808" s="63" t="str">
        <f>IF('Sundry Creditor'!G814="","",'Sundry Creditor'!G814)</f>
        <v/>
      </c>
      <c r="B808" s="63" t="str">
        <f>IF('Sundry Creditor'!C814="","",IF('Sundry Creditor'!G814&lt;70000,'Sundry Creditor'!C814,""))</f>
        <v/>
      </c>
      <c r="C808" s="62" t="str">
        <f>IF('Sundry Creditor'!C814="","",IF('Sundry Creditor'!G814&gt;69999,'Sundry Creditor'!C814,""))</f>
        <v/>
      </c>
      <c r="D808" s="62" t="str">
        <f>IF('Sundry Creditor'!D814="","",'Sundry Creditor'!D814)</f>
        <v/>
      </c>
      <c r="E808" s="62" t="str">
        <f>IF('Sundry Creditor'!F814="","",'Sundry Creditor'!F814)</f>
        <v/>
      </c>
      <c r="F808" s="130" t="str">
        <f>IF('Sundry Creditor'!I814="","",IF('Sundry Creditor'!J814="D",'Sundry Creditor'!I814,""))</f>
        <v/>
      </c>
      <c r="G808" s="130" t="str">
        <f>IF('Sundry Creditor'!I814="","",IF('Sundry Creditor'!J814="C",'Sundry Creditor'!I814,""))</f>
        <v/>
      </c>
      <c r="H808" s="62" t="str">
        <f t="shared" si="29"/>
        <v/>
      </c>
      <c r="I808" s="62" t="str">
        <f t="shared" si="30"/>
        <v/>
      </c>
      <c r="J808" s="62"/>
      <c r="K808" s="48" t="str">
        <f>IF('Sundry Creditor'!K814="", "",CONCATENATE('Sundry Creditor'!K814," ",'Sundry Creditor'!O814))</f>
        <v/>
      </c>
    </row>
    <row r="809" spans="1:11" x14ac:dyDescent="0.2">
      <c r="A809" s="63" t="str">
        <f>IF('Sundry Creditor'!G815="","",'Sundry Creditor'!G815)</f>
        <v/>
      </c>
      <c r="B809" s="63" t="str">
        <f>IF('Sundry Creditor'!C815="","",IF('Sundry Creditor'!G815&lt;70000,'Sundry Creditor'!C815,""))</f>
        <v/>
      </c>
      <c r="C809" s="62" t="str">
        <f>IF('Sundry Creditor'!C815="","",IF('Sundry Creditor'!G815&gt;69999,'Sundry Creditor'!C815,""))</f>
        <v/>
      </c>
      <c r="D809" s="62" t="str">
        <f>IF('Sundry Creditor'!D815="","",'Sundry Creditor'!D815)</f>
        <v/>
      </c>
      <c r="E809" s="62" t="str">
        <f>IF('Sundry Creditor'!F815="","",'Sundry Creditor'!F815)</f>
        <v/>
      </c>
      <c r="F809" s="130" t="str">
        <f>IF('Sundry Creditor'!I815="","",IF('Sundry Creditor'!J815="D",'Sundry Creditor'!I815,""))</f>
        <v/>
      </c>
      <c r="G809" s="130" t="str">
        <f>IF('Sundry Creditor'!I815="","",IF('Sundry Creditor'!J815="C",'Sundry Creditor'!I815,""))</f>
        <v/>
      </c>
      <c r="H809" s="62" t="str">
        <f t="shared" si="29"/>
        <v/>
      </c>
      <c r="I809" s="62" t="str">
        <f t="shared" si="30"/>
        <v/>
      </c>
      <c r="J809" s="62"/>
      <c r="K809" s="48" t="str">
        <f>IF('Sundry Creditor'!K815="", "",CONCATENATE('Sundry Creditor'!K815," ",'Sundry Creditor'!O815))</f>
        <v/>
      </c>
    </row>
    <row r="810" spans="1:11" x14ac:dyDescent="0.2">
      <c r="A810" s="63" t="str">
        <f>IF('Sundry Creditor'!G816="","",'Sundry Creditor'!G816)</f>
        <v/>
      </c>
      <c r="B810" s="63" t="str">
        <f>IF('Sundry Creditor'!C816="","",IF('Sundry Creditor'!G816&lt;70000,'Sundry Creditor'!C816,""))</f>
        <v/>
      </c>
      <c r="C810" s="62" t="str">
        <f>IF('Sundry Creditor'!C816="","",IF('Sundry Creditor'!G816&gt;69999,'Sundry Creditor'!C816,""))</f>
        <v/>
      </c>
      <c r="D810" s="62" t="str">
        <f>IF('Sundry Creditor'!D816="","",'Sundry Creditor'!D816)</f>
        <v/>
      </c>
      <c r="E810" s="62" t="str">
        <f>IF('Sundry Creditor'!F816="","",'Sundry Creditor'!F816)</f>
        <v/>
      </c>
      <c r="F810" s="130" t="str">
        <f>IF('Sundry Creditor'!I816="","",IF('Sundry Creditor'!J816="D",'Sundry Creditor'!I816,""))</f>
        <v/>
      </c>
      <c r="G810" s="130" t="str">
        <f>IF('Sundry Creditor'!I816="","",IF('Sundry Creditor'!J816="C",'Sundry Creditor'!I816,""))</f>
        <v/>
      </c>
      <c r="H810" s="62" t="str">
        <f t="shared" si="29"/>
        <v/>
      </c>
      <c r="I810" s="62" t="str">
        <f t="shared" si="30"/>
        <v/>
      </c>
      <c r="J810" s="62"/>
      <c r="K810" s="48" t="str">
        <f>IF('Sundry Creditor'!K816="", "",CONCATENATE('Sundry Creditor'!K816," ",'Sundry Creditor'!O816))</f>
        <v/>
      </c>
    </row>
    <row r="811" spans="1:11" x14ac:dyDescent="0.2">
      <c r="A811" s="63" t="str">
        <f>IF('Sundry Creditor'!G817="","",'Sundry Creditor'!G817)</f>
        <v/>
      </c>
      <c r="B811" s="63" t="str">
        <f>IF('Sundry Creditor'!C817="","",IF('Sundry Creditor'!G817&lt;70000,'Sundry Creditor'!C817,""))</f>
        <v/>
      </c>
      <c r="C811" s="62" t="str">
        <f>IF('Sundry Creditor'!C817="","",IF('Sundry Creditor'!G817&gt;69999,'Sundry Creditor'!C817,""))</f>
        <v/>
      </c>
      <c r="D811" s="62" t="str">
        <f>IF('Sundry Creditor'!D817="","",'Sundry Creditor'!D817)</f>
        <v/>
      </c>
      <c r="E811" s="62" t="str">
        <f>IF('Sundry Creditor'!F817="","",'Sundry Creditor'!F817)</f>
        <v/>
      </c>
      <c r="F811" s="130" t="str">
        <f>IF('Sundry Creditor'!I817="","",IF('Sundry Creditor'!J817="D",'Sundry Creditor'!I817,""))</f>
        <v/>
      </c>
      <c r="G811" s="130" t="str">
        <f>IF('Sundry Creditor'!I817="","",IF('Sundry Creditor'!J817="C",'Sundry Creditor'!I817,""))</f>
        <v/>
      </c>
      <c r="H811" s="62" t="str">
        <f t="shared" si="29"/>
        <v/>
      </c>
      <c r="I811" s="62" t="str">
        <f t="shared" si="30"/>
        <v/>
      </c>
      <c r="J811" s="62"/>
      <c r="K811" s="48" t="str">
        <f>IF('Sundry Creditor'!K817="", "",CONCATENATE('Sundry Creditor'!K817," ",'Sundry Creditor'!O817))</f>
        <v/>
      </c>
    </row>
    <row r="812" spans="1:11" x14ac:dyDescent="0.2">
      <c r="A812" s="63" t="str">
        <f>IF('Sundry Creditor'!G818="","",'Sundry Creditor'!G818)</f>
        <v/>
      </c>
      <c r="B812" s="63" t="str">
        <f>IF('Sundry Creditor'!C818="","",IF('Sundry Creditor'!G818&lt;70000,'Sundry Creditor'!C818,""))</f>
        <v/>
      </c>
      <c r="C812" s="62" t="str">
        <f>IF('Sundry Creditor'!C818="","",IF('Sundry Creditor'!G818&gt;69999,'Sundry Creditor'!C818,""))</f>
        <v/>
      </c>
      <c r="D812" s="62" t="str">
        <f>IF('Sundry Creditor'!D818="","",'Sundry Creditor'!D818)</f>
        <v/>
      </c>
      <c r="E812" s="62" t="str">
        <f>IF('Sundry Creditor'!F818="","",'Sundry Creditor'!F818)</f>
        <v/>
      </c>
      <c r="F812" s="130" t="str">
        <f>IF('Sundry Creditor'!I818="","",IF('Sundry Creditor'!J818="D",'Sundry Creditor'!I818,""))</f>
        <v/>
      </c>
      <c r="G812" s="130" t="str">
        <f>IF('Sundry Creditor'!I818="","",IF('Sundry Creditor'!J818="C",'Sundry Creditor'!I818,""))</f>
        <v/>
      </c>
      <c r="H812" s="62" t="str">
        <f t="shared" si="29"/>
        <v/>
      </c>
      <c r="I812" s="62" t="str">
        <f t="shared" si="30"/>
        <v/>
      </c>
      <c r="J812" s="62"/>
      <c r="K812" s="48" t="str">
        <f>IF('Sundry Creditor'!K818="", "",CONCATENATE('Sundry Creditor'!K818," ",'Sundry Creditor'!O818))</f>
        <v/>
      </c>
    </row>
    <row r="813" spans="1:11" x14ac:dyDescent="0.2">
      <c r="A813" s="63" t="str">
        <f>IF('Sundry Creditor'!G819="","",'Sundry Creditor'!G819)</f>
        <v/>
      </c>
      <c r="B813" s="63" t="str">
        <f>IF('Sundry Creditor'!C819="","",IF('Sundry Creditor'!G819&lt;70000,'Sundry Creditor'!C819,""))</f>
        <v/>
      </c>
      <c r="C813" s="62" t="str">
        <f>IF('Sundry Creditor'!C819="","",IF('Sundry Creditor'!G819&gt;69999,'Sundry Creditor'!C819,""))</f>
        <v/>
      </c>
      <c r="D813" s="62" t="str">
        <f>IF('Sundry Creditor'!D819="","",'Sundry Creditor'!D819)</f>
        <v/>
      </c>
      <c r="E813" s="62" t="str">
        <f>IF('Sundry Creditor'!F819="","",'Sundry Creditor'!F819)</f>
        <v/>
      </c>
      <c r="F813" s="130" t="str">
        <f>IF('Sundry Creditor'!I819="","",IF('Sundry Creditor'!J819="D",'Sundry Creditor'!I819,""))</f>
        <v/>
      </c>
      <c r="G813" s="130" t="str">
        <f>IF('Sundry Creditor'!I819="","",IF('Sundry Creditor'!J819="C",'Sundry Creditor'!I819,""))</f>
        <v/>
      </c>
      <c r="H813" s="62" t="str">
        <f t="shared" si="29"/>
        <v/>
      </c>
      <c r="I813" s="62" t="str">
        <f t="shared" si="30"/>
        <v/>
      </c>
      <c r="J813" s="62"/>
      <c r="K813" s="48" t="str">
        <f>IF('Sundry Creditor'!K819="", "",CONCATENATE('Sundry Creditor'!K819," ",'Sundry Creditor'!O819))</f>
        <v/>
      </c>
    </row>
    <row r="814" spans="1:11" x14ac:dyDescent="0.2">
      <c r="A814" s="63" t="str">
        <f>IF('Sundry Creditor'!G820="","",'Sundry Creditor'!G820)</f>
        <v/>
      </c>
      <c r="B814" s="63" t="str">
        <f>IF('Sundry Creditor'!C820="","",IF('Sundry Creditor'!G820&lt;70000,'Sundry Creditor'!C820,""))</f>
        <v/>
      </c>
      <c r="C814" s="62" t="str">
        <f>IF('Sundry Creditor'!C820="","",IF('Sundry Creditor'!G820&gt;69999,'Sundry Creditor'!C820,""))</f>
        <v/>
      </c>
      <c r="D814" s="62" t="str">
        <f>IF('Sundry Creditor'!D820="","",'Sundry Creditor'!D820)</f>
        <v/>
      </c>
      <c r="E814" s="62" t="str">
        <f>IF('Sundry Creditor'!F820="","",'Sundry Creditor'!F820)</f>
        <v/>
      </c>
      <c r="F814" s="130" t="str">
        <f>IF('Sundry Creditor'!I820="","",IF('Sundry Creditor'!J820="D",'Sundry Creditor'!I820,""))</f>
        <v/>
      </c>
      <c r="G814" s="130" t="str">
        <f>IF('Sundry Creditor'!I820="","",IF('Sundry Creditor'!J820="C",'Sundry Creditor'!I820,""))</f>
        <v/>
      </c>
      <c r="H814" s="62" t="str">
        <f t="shared" si="29"/>
        <v/>
      </c>
      <c r="I814" s="62" t="str">
        <f t="shared" si="30"/>
        <v/>
      </c>
      <c r="J814" s="62"/>
      <c r="K814" s="48" t="str">
        <f>IF('Sundry Creditor'!K820="", "",CONCATENATE('Sundry Creditor'!K820," ",'Sundry Creditor'!O820))</f>
        <v/>
      </c>
    </row>
    <row r="815" spans="1:11" x14ac:dyDescent="0.2">
      <c r="A815" s="63" t="str">
        <f>IF('Sundry Creditor'!G821="","",'Sundry Creditor'!G821)</f>
        <v/>
      </c>
      <c r="B815" s="63" t="str">
        <f>IF('Sundry Creditor'!C821="","",IF('Sundry Creditor'!G821&lt;70000,'Sundry Creditor'!C821,""))</f>
        <v/>
      </c>
      <c r="C815" s="62" t="str">
        <f>IF('Sundry Creditor'!C821="","",IF('Sundry Creditor'!G821&gt;69999,'Sundry Creditor'!C821,""))</f>
        <v/>
      </c>
      <c r="D815" s="62" t="str">
        <f>IF('Sundry Creditor'!D821="","",'Sundry Creditor'!D821)</f>
        <v/>
      </c>
      <c r="E815" s="62" t="str">
        <f>IF('Sundry Creditor'!F821="","",'Sundry Creditor'!F821)</f>
        <v/>
      </c>
      <c r="F815" s="130" t="str">
        <f>IF('Sundry Creditor'!I821="","",IF('Sundry Creditor'!J821="D",'Sundry Creditor'!I821,""))</f>
        <v/>
      </c>
      <c r="G815" s="130" t="str">
        <f>IF('Sundry Creditor'!I821="","",IF('Sundry Creditor'!J821="C",'Sundry Creditor'!I821,""))</f>
        <v/>
      </c>
      <c r="H815" s="62" t="str">
        <f t="shared" si="29"/>
        <v/>
      </c>
      <c r="I815" s="62" t="str">
        <f t="shared" si="30"/>
        <v/>
      </c>
      <c r="J815" s="62"/>
      <c r="K815" s="48" t="str">
        <f>IF('Sundry Creditor'!K821="", "",CONCATENATE('Sundry Creditor'!K821," ",'Sundry Creditor'!O821))</f>
        <v/>
      </c>
    </row>
    <row r="816" spans="1:11" x14ac:dyDescent="0.2">
      <c r="A816" s="63" t="str">
        <f>IF('Sundry Creditor'!G822="","",'Sundry Creditor'!G822)</f>
        <v/>
      </c>
      <c r="B816" s="63" t="str">
        <f>IF('Sundry Creditor'!C822="","",IF('Sundry Creditor'!G822&lt;70000,'Sundry Creditor'!C822,""))</f>
        <v/>
      </c>
      <c r="C816" s="62" t="str">
        <f>IF('Sundry Creditor'!C822="","",IF('Sundry Creditor'!G822&gt;69999,'Sundry Creditor'!C822,""))</f>
        <v/>
      </c>
      <c r="D816" s="62" t="str">
        <f>IF('Sundry Creditor'!D822="","",'Sundry Creditor'!D822)</f>
        <v/>
      </c>
      <c r="E816" s="62" t="str">
        <f>IF('Sundry Creditor'!F822="","",'Sundry Creditor'!F822)</f>
        <v/>
      </c>
      <c r="F816" s="130" t="str">
        <f>IF('Sundry Creditor'!I822="","",IF('Sundry Creditor'!J822="D",'Sundry Creditor'!I822,""))</f>
        <v/>
      </c>
      <c r="G816" s="130" t="str">
        <f>IF('Sundry Creditor'!I822="","",IF('Sundry Creditor'!J822="C",'Sundry Creditor'!I822,""))</f>
        <v/>
      </c>
      <c r="H816" s="62" t="str">
        <f t="shared" si="29"/>
        <v/>
      </c>
      <c r="I816" s="62" t="str">
        <f t="shared" si="30"/>
        <v/>
      </c>
      <c r="J816" s="62"/>
      <c r="K816" s="48" t="str">
        <f>IF('Sundry Creditor'!K822="", "",CONCATENATE('Sundry Creditor'!K822," ",'Sundry Creditor'!O822))</f>
        <v/>
      </c>
    </row>
    <row r="817" spans="1:11" x14ac:dyDescent="0.2">
      <c r="A817" s="63" t="str">
        <f>IF('Sundry Creditor'!G823="","",'Sundry Creditor'!G823)</f>
        <v/>
      </c>
      <c r="B817" s="63" t="str">
        <f>IF('Sundry Creditor'!C823="","",IF('Sundry Creditor'!G823&lt;70000,'Sundry Creditor'!C823,""))</f>
        <v/>
      </c>
      <c r="C817" s="62" t="str">
        <f>IF('Sundry Creditor'!C823="","",IF('Sundry Creditor'!G823&gt;69999,'Sundry Creditor'!C823,""))</f>
        <v/>
      </c>
      <c r="D817" s="62" t="str">
        <f>IF('Sundry Creditor'!D823="","",'Sundry Creditor'!D823)</f>
        <v/>
      </c>
      <c r="E817" s="62" t="str">
        <f>IF('Sundry Creditor'!F823="","",'Sundry Creditor'!F823)</f>
        <v/>
      </c>
      <c r="F817" s="130" t="str">
        <f>IF('Sundry Creditor'!I823="","",IF('Sundry Creditor'!J823="D",'Sundry Creditor'!I823,""))</f>
        <v/>
      </c>
      <c r="G817" s="130" t="str">
        <f>IF('Sundry Creditor'!I823="","",IF('Sundry Creditor'!J823="C",'Sundry Creditor'!I823,""))</f>
        <v/>
      </c>
      <c r="H817" s="62" t="str">
        <f t="shared" si="29"/>
        <v/>
      </c>
      <c r="I817" s="62" t="str">
        <f t="shared" si="30"/>
        <v/>
      </c>
      <c r="J817" s="62"/>
      <c r="K817" s="48" t="str">
        <f>IF('Sundry Creditor'!K823="", "",CONCATENATE('Sundry Creditor'!K823," ",'Sundry Creditor'!O823))</f>
        <v/>
      </c>
    </row>
    <row r="818" spans="1:11" x14ac:dyDescent="0.2">
      <c r="A818" s="63" t="str">
        <f>IF('Sundry Creditor'!G824="","",'Sundry Creditor'!G824)</f>
        <v/>
      </c>
      <c r="B818" s="63" t="str">
        <f>IF('Sundry Creditor'!C824="","",IF('Sundry Creditor'!G824&lt;70000,'Sundry Creditor'!C824,""))</f>
        <v/>
      </c>
      <c r="C818" s="62" t="str">
        <f>IF('Sundry Creditor'!C824="","",IF('Sundry Creditor'!G824&gt;69999,'Sundry Creditor'!C824,""))</f>
        <v/>
      </c>
      <c r="D818" s="62" t="str">
        <f>IF('Sundry Creditor'!D824="","",'Sundry Creditor'!D824)</f>
        <v/>
      </c>
      <c r="E818" s="62" t="str">
        <f>IF('Sundry Creditor'!F824="","",'Sundry Creditor'!F824)</f>
        <v/>
      </c>
      <c r="F818" s="130" t="str">
        <f>IF('Sundry Creditor'!I824="","",IF('Sundry Creditor'!J824="D",'Sundry Creditor'!I824,""))</f>
        <v/>
      </c>
      <c r="G818" s="130" t="str">
        <f>IF('Sundry Creditor'!I824="","",IF('Sundry Creditor'!J824="C",'Sundry Creditor'!I824,""))</f>
        <v/>
      </c>
      <c r="H818" s="62" t="str">
        <f t="shared" si="29"/>
        <v/>
      </c>
      <c r="I818" s="62" t="str">
        <f t="shared" si="30"/>
        <v/>
      </c>
      <c r="J818" s="62"/>
      <c r="K818" s="48" t="str">
        <f>IF('Sundry Creditor'!K824="", "",CONCATENATE('Sundry Creditor'!K824," ",'Sundry Creditor'!O824))</f>
        <v/>
      </c>
    </row>
    <row r="819" spans="1:11" x14ac:dyDescent="0.2">
      <c r="A819" s="63" t="str">
        <f>IF('Sundry Creditor'!G825="","",'Sundry Creditor'!G825)</f>
        <v/>
      </c>
      <c r="B819" s="63" t="str">
        <f>IF('Sundry Creditor'!C825="","",IF('Sundry Creditor'!G825&lt;70000,'Sundry Creditor'!C825,""))</f>
        <v/>
      </c>
      <c r="C819" s="62" t="str">
        <f>IF('Sundry Creditor'!C825="","",IF('Sundry Creditor'!G825&gt;69999,'Sundry Creditor'!C825,""))</f>
        <v/>
      </c>
      <c r="D819" s="62" t="str">
        <f>IF('Sundry Creditor'!D825="","",'Sundry Creditor'!D825)</f>
        <v/>
      </c>
      <c r="E819" s="62" t="str">
        <f>IF('Sundry Creditor'!F825="","",'Sundry Creditor'!F825)</f>
        <v/>
      </c>
      <c r="F819" s="130" t="str">
        <f>IF('Sundry Creditor'!I825="","",IF('Sundry Creditor'!J825="D",'Sundry Creditor'!I825,""))</f>
        <v/>
      </c>
      <c r="G819" s="130" t="str">
        <f>IF('Sundry Creditor'!I825="","",IF('Sundry Creditor'!J825="C",'Sundry Creditor'!I825,""))</f>
        <v/>
      </c>
      <c r="H819" s="62" t="str">
        <f t="shared" si="29"/>
        <v/>
      </c>
      <c r="I819" s="62" t="str">
        <f t="shared" si="30"/>
        <v/>
      </c>
      <c r="J819" s="62"/>
      <c r="K819" s="48" t="str">
        <f>IF('Sundry Creditor'!K825="", "",CONCATENATE('Sundry Creditor'!K825," ",'Sundry Creditor'!O825))</f>
        <v/>
      </c>
    </row>
    <row r="820" spans="1:11" x14ac:dyDescent="0.2">
      <c r="A820" s="63" t="str">
        <f>IF('Sundry Creditor'!G826="","",'Sundry Creditor'!G826)</f>
        <v/>
      </c>
      <c r="B820" s="63" t="str">
        <f>IF('Sundry Creditor'!C826="","",IF('Sundry Creditor'!G826&lt;70000,'Sundry Creditor'!C826,""))</f>
        <v/>
      </c>
      <c r="C820" s="62" t="str">
        <f>IF('Sundry Creditor'!C826="","",IF('Sundry Creditor'!G826&gt;69999,'Sundry Creditor'!C826,""))</f>
        <v/>
      </c>
      <c r="D820" s="62" t="str">
        <f>IF('Sundry Creditor'!D826="","",'Sundry Creditor'!D826)</f>
        <v/>
      </c>
      <c r="E820" s="62" t="str">
        <f>IF('Sundry Creditor'!F826="","",'Sundry Creditor'!F826)</f>
        <v/>
      </c>
      <c r="F820" s="130" t="str">
        <f>IF('Sundry Creditor'!I826="","",IF('Sundry Creditor'!J826="D",'Sundry Creditor'!I826,""))</f>
        <v/>
      </c>
      <c r="G820" s="130" t="str">
        <f>IF('Sundry Creditor'!I826="","",IF('Sundry Creditor'!J826="C",'Sundry Creditor'!I826,""))</f>
        <v/>
      </c>
      <c r="H820" s="62" t="str">
        <f t="shared" si="29"/>
        <v/>
      </c>
      <c r="I820" s="62" t="str">
        <f t="shared" si="30"/>
        <v/>
      </c>
      <c r="J820" s="62"/>
      <c r="K820" s="48" t="str">
        <f>IF('Sundry Creditor'!K826="", "",CONCATENATE('Sundry Creditor'!K826," ",'Sundry Creditor'!O826))</f>
        <v/>
      </c>
    </row>
    <row r="821" spans="1:11" x14ac:dyDescent="0.2">
      <c r="A821" s="63" t="str">
        <f>IF('Sundry Creditor'!G827="","",'Sundry Creditor'!G827)</f>
        <v/>
      </c>
      <c r="B821" s="63" t="str">
        <f>IF('Sundry Creditor'!C827="","",IF('Sundry Creditor'!G827&lt;70000,'Sundry Creditor'!C827,""))</f>
        <v/>
      </c>
      <c r="C821" s="62" t="str">
        <f>IF('Sundry Creditor'!C827="","",IF('Sundry Creditor'!G827&gt;69999,'Sundry Creditor'!C827,""))</f>
        <v/>
      </c>
      <c r="D821" s="62" t="str">
        <f>IF('Sundry Creditor'!D827="","",'Sundry Creditor'!D827)</f>
        <v/>
      </c>
      <c r="E821" s="62" t="str">
        <f>IF('Sundry Creditor'!F827="","",'Sundry Creditor'!F827)</f>
        <v/>
      </c>
      <c r="F821" s="130" t="str">
        <f>IF('Sundry Creditor'!I827="","",IF('Sundry Creditor'!J827="D",'Sundry Creditor'!I827,""))</f>
        <v/>
      </c>
      <c r="G821" s="130" t="str">
        <f>IF('Sundry Creditor'!I827="","",IF('Sundry Creditor'!J827="C",'Sundry Creditor'!I827,""))</f>
        <v/>
      </c>
      <c r="H821" s="62" t="str">
        <f t="shared" si="29"/>
        <v/>
      </c>
      <c r="I821" s="62" t="str">
        <f t="shared" si="30"/>
        <v/>
      </c>
      <c r="J821" s="62"/>
      <c r="K821" s="48" t="str">
        <f>IF('Sundry Creditor'!K827="", "",CONCATENATE('Sundry Creditor'!K827," ",'Sundry Creditor'!O827))</f>
        <v/>
      </c>
    </row>
    <row r="822" spans="1:11" x14ac:dyDescent="0.2">
      <c r="A822" s="63" t="str">
        <f>IF('Sundry Creditor'!G828="","",'Sundry Creditor'!G828)</f>
        <v/>
      </c>
      <c r="B822" s="63" t="str">
        <f>IF('Sundry Creditor'!C828="","",IF('Sundry Creditor'!G828&lt;70000,'Sundry Creditor'!C828,""))</f>
        <v/>
      </c>
      <c r="C822" s="62" t="str">
        <f>IF('Sundry Creditor'!C828="","",IF('Sundry Creditor'!G828&gt;69999,'Sundry Creditor'!C828,""))</f>
        <v/>
      </c>
      <c r="D822" s="62" t="str">
        <f>IF('Sundry Creditor'!D828="","",'Sundry Creditor'!D828)</f>
        <v/>
      </c>
      <c r="E822" s="62" t="str">
        <f>IF('Sundry Creditor'!F828="","",'Sundry Creditor'!F828)</f>
        <v/>
      </c>
      <c r="F822" s="130" t="str">
        <f>IF('Sundry Creditor'!I828="","",IF('Sundry Creditor'!J828="D",'Sundry Creditor'!I828,""))</f>
        <v/>
      </c>
      <c r="G822" s="130" t="str">
        <f>IF('Sundry Creditor'!I828="","",IF('Sundry Creditor'!J828="C",'Sundry Creditor'!I828,""))</f>
        <v/>
      </c>
      <c r="H822" s="62" t="str">
        <f t="shared" si="29"/>
        <v/>
      </c>
      <c r="I822" s="62" t="str">
        <f t="shared" si="30"/>
        <v/>
      </c>
      <c r="J822" s="62"/>
      <c r="K822" s="48" t="str">
        <f>IF('Sundry Creditor'!K828="", "",CONCATENATE('Sundry Creditor'!K828," ",'Sundry Creditor'!O828))</f>
        <v/>
      </c>
    </row>
    <row r="823" spans="1:11" x14ac:dyDescent="0.2">
      <c r="A823" s="63" t="str">
        <f>IF('Sundry Creditor'!G829="","",'Sundry Creditor'!G829)</f>
        <v/>
      </c>
      <c r="B823" s="63" t="str">
        <f>IF('Sundry Creditor'!C829="","",IF('Sundry Creditor'!G829&lt;70000,'Sundry Creditor'!C829,""))</f>
        <v/>
      </c>
      <c r="C823" s="62" t="str">
        <f>IF('Sundry Creditor'!C829="","",IF('Sundry Creditor'!G829&gt;69999,'Sundry Creditor'!C829,""))</f>
        <v/>
      </c>
      <c r="D823" s="62" t="str">
        <f>IF('Sundry Creditor'!D829="","",'Sundry Creditor'!D829)</f>
        <v/>
      </c>
      <c r="E823" s="62" t="str">
        <f>IF('Sundry Creditor'!F829="","",'Sundry Creditor'!F829)</f>
        <v/>
      </c>
      <c r="F823" s="130" t="str">
        <f>IF('Sundry Creditor'!I829="","",IF('Sundry Creditor'!J829="D",'Sundry Creditor'!I829,""))</f>
        <v/>
      </c>
      <c r="G823" s="130" t="str">
        <f>IF('Sundry Creditor'!I829="","",IF('Sundry Creditor'!J829="C",'Sundry Creditor'!I829,""))</f>
        <v/>
      </c>
      <c r="H823" s="62" t="str">
        <f t="shared" si="29"/>
        <v/>
      </c>
      <c r="I823" s="62" t="str">
        <f t="shared" si="30"/>
        <v/>
      </c>
      <c r="J823" s="62"/>
      <c r="K823" s="48" t="str">
        <f>IF('Sundry Creditor'!K829="", "",CONCATENATE('Sundry Creditor'!K829," ",'Sundry Creditor'!O829))</f>
        <v/>
      </c>
    </row>
    <row r="824" spans="1:11" x14ac:dyDescent="0.2">
      <c r="A824" s="63" t="str">
        <f>IF('Sundry Creditor'!G830="","",'Sundry Creditor'!G830)</f>
        <v/>
      </c>
      <c r="B824" s="63" t="str">
        <f>IF('Sundry Creditor'!C830="","",IF('Sundry Creditor'!G830&lt;70000,'Sundry Creditor'!C830,""))</f>
        <v/>
      </c>
      <c r="C824" s="62" t="str">
        <f>IF('Sundry Creditor'!C830="","",IF('Sundry Creditor'!G830&gt;69999,'Sundry Creditor'!C830,""))</f>
        <v/>
      </c>
      <c r="D824" s="62" t="str">
        <f>IF('Sundry Creditor'!D830="","",'Sundry Creditor'!D830)</f>
        <v/>
      </c>
      <c r="E824" s="62" t="str">
        <f>IF('Sundry Creditor'!F830="","",'Sundry Creditor'!F830)</f>
        <v/>
      </c>
      <c r="F824" s="130" t="str">
        <f>IF('Sundry Creditor'!I830="","",IF('Sundry Creditor'!J830="D",'Sundry Creditor'!I830,""))</f>
        <v/>
      </c>
      <c r="G824" s="130" t="str">
        <f>IF('Sundry Creditor'!I830="","",IF('Sundry Creditor'!J830="C",'Sundry Creditor'!I830,""))</f>
        <v/>
      </c>
      <c r="H824" s="62" t="str">
        <f t="shared" si="29"/>
        <v/>
      </c>
      <c r="I824" s="62" t="str">
        <f t="shared" si="30"/>
        <v/>
      </c>
      <c r="J824" s="62"/>
      <c r="K824" s="48" t="str">
        <f>IF('Sundry Creditor'!K830="", "",CONCATENATE('Sundry Creditor'!K830," ",'Sundry Creditor'!O830))</f>
        <v/>
      </c>
    </row>
    <row r="825" spans="1:11" x14ac:dyDescent="0.2">
      <c r="A825" s="63" t="str">
        <f>IF('Sundry Creditor'!G831="","",'Sundry Creditor'!G831)</f>
        <v/>
      </c>
      <c r="B825" s="63" t="str">
        <f>IF('Sundry Creditor'!C831="","",IF('Sundry Creditor'!G831&lt;70000,'Sundry Creditor'!C831,""))</f>
        <v/>
      </c>
      <c r="C825" s="62" t="str">
        <f>IF('Sundry Creditor'!C831="","",IF('Sundry Creditor'!G831&gt;69999,'Sundry Creditor'!C831,""))</f>
        <v/>
      </c>
      <c r="D825" s="62" t="str">
        <f>IF('Sundry Creditor'!D831="","",'Sundry Creditor'!D831)</f>
        <v/>
      </c>
      <c r="E825" s="62" t="str">
        <f>IF('Sundry Creditor'!F831="","",'Sundry Creditor'!F831)</f>
        <v/>
      </c>
      <c r="F825" s="130" t="str">
        <f>IF('Sundry Creditor'!I831="","",IF('Sundry Creditor'!J831="D",'Sundry Creditor'!I831,""))</f>
        <v/>
      </c>
      <c r="G825" s="130" t="str">
        <f>IF('Sundry Creditor'!I831="","",IF('Sundry Creditor'!J831="C",'Sundry Creditor'!I831,""))</f>
        <v/>
      </c>
      <c r="H825" s="62" t="str">
        <f t="shared" si="29"/>
        <v/>
      </c>
      <c r="I825" s="62" t="str">
        <f t="shared" si="30"/>
        <v/>
      </c>
      <c r="J825" s="62"/>
      <c r="K825" s="48" t="str">
        <f>IF('Sundry Creditor'!K831="", "",CONCATENATE('Sundry Creditor'!K831," ",'Sundry Creditor'!O831))</f>
        <v/>
      </c>
    </row>
    <row r="826" spans="1:11" x14ac:dyDescent="0.2">
      <c r="A826" s="63" t="str">
        <f>IF('Sundry Creditor'!G832="","",'Sundry Creditor'!G832)</f>
        <v/>
      </c>
      <c r="B826" s="63" t="str">
        <f>IF('Sundry Creditor'!C832="","",IF('Sundry Creditor'!G832&lt;70000,'Sundry Creditor'!C832,""))</f>
        <v/>
      </c>
      <c r="C826" s="62" t="str">
        <f>IF('Sundry Creditor'!C832="","",IF('Sundry Creditor'!G832&gt;69999,'Sundry Creditor'!C832,""))</f>
        <v/>
      </c>
      <c r="D826" s="62" t="str">
        <f>IF('Sundry Creditor'!D832="","",'Sundry Creditor'!D832)</f>
        <v/>
      </c>
      <c r="E826" s="62" t="str">
        <f>IF('Sundry Creditor'!F832="","",'Sundry Creditor'!F832)</f>
        <v/>
      </c>
      <c r="F826" s="130" t="str">
        <f>IF('Sundry Creditor'!I832="","",IF('Sundry Creditor'!J832="D",'Sundry Creditor'!I832,""))</f>
        <v/>
      </c>
      <c r="G826" s="130" t="str">
        <f>IF('Sundry Creditor'!I832="","",IF('Sundry Creditor'!J832="C",'Sundry Creditor'!I832,""))</f>
        <v/>
      </c>
      <c r="H826" s="62" t="str">
        <f t="shared" si="29"/>
        <v/>
      </c>
      <c r="I826" s="62" t="str">
        <f t="shared" si="30"/>
        <v/>
      </c>
      <c r="J826" s="62"/>
      <c r="K826" s="48" t="str">
        <f>IF('Sundry Creditor'!K832="", "",CONCATENATE('Sundry Creditor'!K832," ",'Sundry Creditor'!O832))</f>
        <v/>
      </c>
    </row>
    <row r="827" spans="1:11" x14ac:dyDescent="0.2">
      <c r="A827" s="63" t="str">
        <f>IF('Sundry Creditor'!G833="","",'Sundry Creditor'!G833)</f>
        <v/>
      </c>
      <c r="B827" s="63" t="str">
        <f>IF('Sundry Creditor'!C833="","",IF('Sundry Creditor'!G833&lt;70000,'Sundry Creditor'!C833,""))</f>
        <v/>
      </c>
      <c r="C827" s="62" t="str">
        <f>IF('Sundry Creditor'!C833="","",IF('Sundry Creditor'!G833&gt;69999,'Sundry Creditor'!C833,""))</f>
        <v/>
      </c>
      <c r="D827" s="62" t="str">
        <f>IF('Sundry Creditor'!D833="","",'Sundry Creditor'!D833)</f>
        <v/>
      </c>
      <c r="E827" s="62" t="str">
        <f>IF('Sundry Creditor'!F833="","",'Sundry Creditor'!F833)</f>
        <v/>
      </c>
      <c r="F827" s="130" t="str">
        <f>IF('Sundry Creditor'!I833="","",IF('Sundry Creditor'!J833="D",'Sundry Creditor'!I833,""))</f>
        <v/>
      </c>
      <c r="G827" s="130" t="str">
        <f>IF('Sundry Creditor'!I833="","",IF('Sundry Creditor'!J833="C",'Sundry Creditor'!I833,""))</f>
        <v/>
      </c>
      <c r="H827" s="62" t="str">
        <f t="shared" si="29"/>
        <v/>
      </c>
      <c r="I827" s="62" t="str">
        <f t="shared" si="30"/>
        <v/>
      </c>
      <c r="J827" s="62"/>
      <c r="K827" s="48" t="str">
        <f>IF('Sundry Creditor'!K833="", "",CONCATENATE('Sundry Creditor'!K833," ",'Sundry Creditor'!O833))</f>
        <v/>
      </c>
    </row>
    <row r="828" spans="1:11" x14ac:dyDescent="0.2">
      <c r="A828" s="63" t="str">
        <f>IF('Sundry Creditor'!G834="","",'Sundry Creditor'!G834)</f>
        <v/>
      </c>
      <c r="B828" s="63" t="str">
        <f>IF('Sundry Creditor'!C834="","",IF('Sundry Creditor'!G834&lt;70000,'Sundry Creditor'!C834,""))</f>
        <v/>
      </c>
      <c r="C828" s="62" t="str">
        <f>IF('Sundry Creditor'!C834="","",IF('Sundry Creditor'!G834&gt;69999,'Sundry Creditor'!C834,""))</f>
        <v/>
      </c>
      <c r="D828" s="62" t="str">
        <f>IF('Sundry Creditor'!D834="","",'Sundry Creditor'!D834)</f>
        <v/>
      </c>
      <c r="E828" s="62" t="str">
        <f>IF('Sundry Creditor'!F834="","",'Sundry Creditor'!F834)</f>
        <v/>
      </c>
      <c r="F828" s="130" t="str">
        <f>IF('Sundry Creditor'!I834="","",IF('Sundry Creditor'!J834="D",'Sundry Creditor'!I834,""))</f>
        <v/>
      </c>
      <c r="G828" s="130" t="str">
        <f>IF('Sundry Creditor'!I834="","",IF('Sundry Creditor'!J834="C",'Sundry Creditor'!I834,""))</f>
        <v/>
      </c>
      <c r="H828" s="62" t="str">
        <f t="shared" si="29"/>
        <v/>
      </c>
      <c r="I828" s="62" t="str">
        <f t="shared" si="30"/>
        <v/>
      </c>
      <c r="J828" s="62"/>
      <c r="K828" s="48" t="str">
        <f>IF('Sundry Creditor'!K834="", "",CONCATENATE('Sundry Creditor'!K834," ",'Sundry Creditor'!O834))</f>
        <v/>
      </c>
    </row>
    <row r="829" spans="1:11" x14ac:dyDescent="0.2">
      <c r="A829" s="63" t="str">
        <f>IF('Sundry Creditor'!G835="","",'Sundry Creditor'!G835)</f>
        <v/>
      </c>
      <c r="B829" s="63" t="str">
        <f>IF('Sundry Creditor'!C835="","",IF('Sundry Creditor'!G835&lt;70000,'Sundry Creditor'!C835,""))</f>
        <v/>
      </c>
      <c r="C829" s="62" t="str">
        <f>IF('Sundry Creditor'!C835="","",IF('Sundry Creditor'!G835&gt;69999,'Sundry Creditor'!C835,""))</f>
        <v/>
      </c>
      <c r="D829" s="62" t="str">
        <f>IF('Sundry Creditor'!D835="","",'Sundry Creditor'!D835)</f>
        <v/>
      </c>
      <c r="E829" s="62" t="str">
        <f>IF('Sundry Creditor'!F835="","",'Sundry Creditor'!F835)</f>
        <v/>
      </c>
      <c r="F829" s="130" t="str">
        <f>IF('Sundry Creditor'!I835="","",IF('Sundry Creditor'!J835="D",'Sundry Creditor'!I835,""))</f>
        <v/>
      </c>
      <c r="G829" s="130" t="str">
        <f>IF('Sundry Creditor'!I835="","",IF('Sundry Creditor'!J835="C",'Sundry Creditor'!I835,""))</f>
        <v/>
      </c>
      <c r="H829" s="62" t="str">
        <f t="shared" si="29"/>
        <v/>
      </c>
      <c r="I829" s="62" t="str">
        <f t="shared" si="30"/>
        <v/>
      </c>
      <c r="J829" s="62"/>
      <c r="K829" s="48" t="str">
        <f>IF('Sundry Creditor'!K835="", "",CONCATENATE('Sundry Creditor'!K835," ",'Sundry Creditor'!O835))</f>
        <v/>
      </c>
    </row>
    <row r="830" spans="1:11" x14ac:dyDescent="0.2">
      <c r="A830" s="63" t="str">
        <f>IF('Sundry Creditor'!G836="","",'Sundry Creditor'!G836)</f>
        <v/>
      </c>
      <c r="B830" s="63" t="str">
        <f>IF('Sundry Creditor'!C836="","",IF('Sundry Creditor'!G836&lt;70000,'Sundry Creditor'!C836,""))</f>
        <v/>
      </c>
      <c r="C830" s="62" t="str">
        <f>IF('Sundry Creditor'!C836="","",IF('Sundry Creditor'!G836&gt;69999,'Sundry Creditor'!C836,""))</f>
        <v/>
      </c>
      <c r="D830" s="62" t="str">
        <f>IF('Sundry Creditor'!D836="","",'Sundry Creditor'!D836)</f>
        <v/>
      </c>
      <c r="E830" s="62" t="str">
        <f>IF('Sundry Creditor'!F836="","",'Sundry Creditor'!F836)</f>
        <v/>
      </c>
      <c r="F830" s="130" t="str">
        <f>IF('Sundry Creditor'!I836="","",IF('Sundry Creditor'!J836="D",'Sundry Creditor'!I836,""))</f>
        <v/>
      </c>
      <c r="G830" s="130" t="str">
        <f>IF('Sundry Creditor'!I836="","",IF('Sundry Creditor'!J836="C",'Sundry Creditor'!I836,""))</f>
        <v/>
      </c>
      <c r="H830" s="62" t="str">
        <f t="shared" si="29"/>
        <v/>
      </c>
      <c r="I830" s="62" t="str">
        <f t="shared" si="30"/>
        <v/>
      </c>
      <c r="J830" s="62"/>
      <c r="K830" s="48" t="str">
        <f>IF('Sundry Creditor'!K836="", "",CONCATENATE('Sundry Creditor'!K836," ",'Sundry Creditor'!O836))</f>
        <v/>
      </c>
    </row>
    <row r="831" spans="1:11" x14ac:dyDescent="0.2">
      <c r="A831" s="63" t="str">
        <f>IF('Sundry Creditor'!G837="","",'Sundry Creditor'!G837)</f>
        <v/>
      </c>
      <c r="B831" s="63" t="str">
        <f>IF('Sundry Creditor'!C837="","",IF('Sundry Creditor'!G837&lt;70000,'Sundry Creditor'!C837,""))</f>
        <v/>
      </c>
      <c r="C831" s="62" t="str">
        <f>IF('Sundry Creditor'!C837="","",IF('Sundry Creditor'!G837&gt;69999,'Sundry Creditor'!C837,""))</f>
        <v/>
      </c>
      <c r="D831" s="62" t="str">
        <f>IF('Sundry Creditor'!D837="","",'Sundry Creditor'!D837)</f>
        <v/>
      </c>
      <c r="E831" s="62" t="str">
        <f>IF('Sundry Creditor'!F837="","",'Sundry Creditor'!F837)</f>
        <v/>
      </c>
      <c r="F831" s="130" t="str">
        <f>IF('Sundry Creditor'!I837="","",IF('Sundry Creditor'!J837="D",'Sundry Creditor'!I837,""))</f>
        <v/>
      </c>
      <c r="G831" s="130" t="str">
        <f>IF('Sundry Creditor'!I837="","",IF('Sundry Creditor'!J837="C",'Sundry Creditor'!I837,""))</f>
        <v/>
      </c>
      <c r="H831" s="62" t="str">
        <f t="shared" si="29"/>
        <v/>
      </c>
      <c r="I831" s="62" t="str">
        <f t="shared" si="30"/>
        <v/>
      </c>
      <c r="J831" s="62"/>
      <c r="K831" s="48" t="str">
        <f>IF('Sundry Creditor'!K837="", "",CONCATENATE('Sundry Creditor'!K837," ",'Sundry Creditor'!O837))</f>
        <v/>
      </c>
    </row>
    <row r="832" spans="1:11" x14ac:dyDescent="0.2">
      <c r="A832" s="63" t="str">
        <f>IF('Sundry Creditor'!G838="","",'Sundry Creditor'!G838)</f>
        <v/>
      </c>
      <c r="B832" s="63" t="str">
        <f>IF('Sundry Creditor'!C838="","",IF('Sundry Creditor'!G838&lt;70000,'Sundry Creditor'!C838,""))</f>
        <v/>
      </c>
      <c r="C832" s="62" t="str">
        <f>IF('Sundry Creditor'!C838="","",IF('Sundry Creditor'!G838&gt;69999,'Sundry Creditor'!C838,""))</f>
        <v/>
      </c>
      <c r="D832" s="62" t="str">
        <f>IF('Sundry Creditor'!D838="","",'Sundry Creditor'!D838)</f>
        <v/>
      </c>
      <c r="E832" s="62" t="str">
        <f>IF('Sundry Creditor'!F838="","",'Sundry Creditor'!F838)</f>
        <v/>
      </c>
      <c r="F832" s="130" t="str">
        <f>IF('Sundry Creditor'!I838="","",IF('Sundry Creditor'!J838="D",'Sundry Creditor'!I838,""))</f>
        <v/>
      </c>
      <c r="G832" s="130" t="str">
        <f>IF('Sundry Creditor'!I838="","",IF('Sundry Creditor'!J838="C",'Sundry Creditor'!I838,""))</f>
        <v/>
      </c>
      <c r="H832" s="62" t="str">
        <f t="shared" si="29"/>
        <v/>
      </c>
      <c r="I832" s="62" t="str">
        <f t="shared" si="30"/>
        <v/>
      </c>
      <c r="J832" s="62"/>
      <c r="K832" s="48" t="str">
        <f>IF('Sundry Creditor'!K838="", "",CONCATENATE('Sundry Creditor'!K838," ",'Sundry Creditor'!O838))</f>
        <v/>
      </c>
    </row>
    <row r="833" spans="1:11" x14ac:dyDescent="0.2">
      <c r="A833" s="63" t="str">
        <f>IF('Sundry Creditor'!G839="","",'Sundry Creditor'!G839)</f>
        <v/>
      </c>
      <c r="B833" s="63" t="str">
        <f>IF('Sundry Creditor'!C839="","",IF('Sundry Creditor'!G839&lt;70000,'Sundry Creditor'!C839,""))</f>
        <v/>
      </c>
      <c r="C833" s="62" t="str">
        <f>IF('Sundry Creditor'!C839="","",IF('Sundry Creditor'!G839&gt;69999,'Sundry Creditor'!C839,""))</f>
        <v/>
      </c>
      <c r="D833" s="62" t="str">
        <f>IF('Sundry Creditor'!D839="","",'Sundry Creditor'!D839)</f>
        <v/>
      </c>
      <c r="E833" s="62" t="str">
        <f>IF('Sundry Creditor'!F839="","",'Sundry Creditor'!F839)</f>
        <v/>
      </c>
      <c r="F833" s="130" t="str">
        <f>IF('Sundry Creditor'!I839="","",IF('Sundry Creditor'!J839="D",'Sundry Creditor'!I839,""))</f>
        <v/>
      </c>
      <c r="G833" s="130" t="str">
        <f>IF('Sundry Creditor'!I839="","",IF('Sundry Creditor'!J839="C",'Sundry Creditor'!I839,""))</f>
        <v/>
      </c>
      <c r="H833" s="62" t="str">
        <f t="shared" si="29"/>
        <v/>
      </c>
      <c r="I833" s="62" t="str">
        <f t="shared" si="30"/>
        <v/>
      </c>
      <c r="J833" s="62"/>
      <c r="K833" s="48" t="str">
        <f>IF('Sundry Creditor'!K839="", "",CONCATENATE('Sundry Creditor'!K839," ",'Sundry Creditor'!O839))</f>
        <v/>
      </c>
    </row>
    <row r="834" spans="1:11" x14ac:dyDescent="0.2">
      <c r="A834" s="63" t="str">
        <f>IF('Sundry Creditor'!G840="","",'Sundry Creditor'!G840)</f>
        <v/>
      </c>
      <c r="B834" s="63" t="str">
        <f>IF('Sundry Creditor'!C840="","",IF('Sundry Creditor'!G840&lt;70000,'Sundry Creditor'!C840,""))</f>
        <v/>
      </c>
      <c r="C834" s="62" t="str">
        <f>IF('Sundry Creditor'!C840="","",IF('Sundry Creditor'!G840&gt;69999,'Sundry Creditor'!C840,""))</f>
        <v/>
      </c>
      <c r="D834" s="62" t="str">
        <f>IF('Sundry Creditor'!D840="","",'Sundry Creditor'!D840)</f>
        <v/>
      </c>
      <c r="E834" s="62" t="str">
        <f>IF('Sundry Creditor'!F840="","",'Sundry Creditor'!F840)</f>
        <v/>
      </c>
      <c r="F834" s="130" t="str">
        <f>IF('Sundry Creditor'!I840="","",IF('Sundry Creditor'!J840="D",'Sundry Creditor'!I840,""))</f>
        <v/>
      </c>
      <c r="G834" s="130" t="str">
        <f>IF('Sundry Creditor'!I840="","",IF('Sundry Creditor'!J840="C",'Sundry Creditor'!I840,""))</f>
        <v/>
      </c>
      <c r="H834" s="62" t="str">
        <f t="shared" si="29"/>
        <v/>
      </c>
      <c r="I834" s="62" t="str">
        <f t="shared" si="30"/>
        <v/>
      </c>
      <c r="J834" s="62"/>
      <c r="K834" s="48" t="str">
        <f>IF('Sundry Creditor'!K840="", "",CONCATENATE('Sundry Creditor'!K840," ",'Sundry Creditor'!O840))</f>
        <v/>
      </c>
    </row>
    <row r="835" spans="1:11" x14ac:dyDescent="0.2">
      <c r="A835" s="63" t="str">
        <f>IF('Sundry Creditor'!G841="","",'Sundry Creditor'!G841)</f>
        <v/>
      </c>
      <c r="B835" s="63" t="str">
        <f>IF('Sundry Creditor'!C841="","",IF('Sundry Creditor'!G841&lt;70000,'Sundry Creditor'!C841,""))</f>
        <v/>
      </c>
      <c r="C835" s="62" t="str">
        <f>IF('Sundry Creditor'!C841="","",IF('Sundry Creditor'!G841&gt;69999,'Sundry Creditor'!C841,""))</f>
        <v/>
      </c>
      <c r="D835" s="62" t="str">
        <f>IF('Sundry Creditor'!D841="","",'Sundry Creditor'!D841)</f>
        <v/>
      </c>
      <c r="E835" s="62" t="str">
        <f>IF('Sundry Creditor'!F841="","",'Sundry Creditor'!F841)</f>
        <v/>
      </c>
      <c r="F835" s="130" t="str">
        <f>IF('Sundry Creditor'!I841="","",IF('Sundry Creditor'!J841="D",'Sundry Creditor'!I841,""))</f>
        <v/>
      </c>
      <c r="G835" s="130" t="str">
        <f>IF('Sundry Creditor'!I841="","",IF('Sundry Creditor'!J841="C",'Sundry Creditor'!I841,""))</f>
        <v/>
      </c>
      <c r="H835" s="62" t="str">
        <f t="shared" si="29"/>
        <v/>
      </c>
      <c r="I835" s="62" t="str">
        <f t="shared" si="30"/>
        <v/>
      </c>
      <c r="J835" s="62"/>
      <c r="K835" s="48" t="str">
        <f>IF('Sundry Creditor'!K841="", "",CONCATENATE('Sundry Creditor'!K841," ",'Sundry Creditor'!O841))</f>
        <v/>
      </c>
    </row>
    <row r="836" spans="1:11" x14ac:dyDescent="0.2">
      <c r="A836" s="63" t="str">
        <f>IF('Sundry Creditor'!G842="","",'Sundry Creditor'!G842)</f>
        <v/>
      </c>
      <c r="B836" s="63" t="str">
        <f>IF('Sundry Creditor'!C842="","",IF('Sundry Creditor'!G842&lt;70000,'Sundry Creditor'!C842,""))</f>
        <v/>
      </c>
      <c r="C836" s="62" t="str">
        <f>IF('Sundry Creditor'!C842="","",IF('Sundry Creditor'!G842&gt;69999,'Sundry Creditor'!C842,""))</f>
        <v/>
      </c>
      <c r="D836" s="62" t="str">
        <f>IF('Sundry Creditor'!D842="","",'Sundry Creditor'!D842)</f>
        <v/>
      </c>
      <c r="E836" s="62" t="str">
        <f>IF('Sundry Creditor'!F842="","",'Sundry Creditor'!F842)</f>
        <v/>
      </c>
      <c r="F836" s="130" t="str">
        <f>IF('Sundry Creditor'!I842="","",IF('Sundry Creditor'!J842="D",'Sundry Creditor'!I842,""))</f>
        <v/>
      </c>
      <c r="G836" s="130" t="str">
        <f>IF('Sundry Creditor'!I842="","",IF('Sundry Creditor'!J842="C",'Sundry Creditor'!I842,""))</f>
        <v/>
      </c>
      <c r="H836" s="62" t="str">
        <f t="shared" si="29"/>
        <v/>
      </c>
      <c r="I836" s="62" t="str">
        <f t="shared" si="30"/>
        <v/>
      </c>
      <c r="J836" s="62"/>
      <c r="K836" s="48" t="str">
        <f>IF('Sundry Creditor'!K842="", "",CONCATENATE('Sundry Creditor'!K842," ",'Sundry Creditor'!O842))</f>
        <v/>
      </c>
    </row>
    <row r="837" spans="1:11" x14ac:dyDescent="0.2">
      <c r="A837" s="63" t="str">
        <f>IF('Sundry Creditor'!G843="","",'Sundry Creditor'!G843)</f>
        <v/>
      </c>
      <c r="B837" s="63" t="str">
        <f>IF('Sundry Creditor'!C843="","",IF('Sundry Creditor'!G843&lt;70000,'Sundry Creditor'!C843,""))</f>
        <v/>
      </c>
      <c r="C837" s="62" t="str">
        <f>IF('Sundry Creditor'!C843="","",IF('Sundry Creditor'!G843&gt;69999,'Sundry Creditor'!C843,""))</f>
        <v/>
      </c>
      <c r="D837" s="62" t="str">
        <f>IF('Sundry Creditor'!D843="","",'Sundry Creditor'!D843)</f>
        <v/>
      </c>
      <c r="E837" s="62" t="str">
        <f>IF('Sundry Creditor'!F843="","",'Sundry Creditor'!F843)</f>
        <v/>
      </c>
      <c r="F837" s="130" t="str">
        <f>IF('Sundry Creditor'!I843="","",IF('Sundry Creditor'!J843="D",'Sundry Creditor'!I843,""))</f>
        <v/>
      </c>
      <c r="G837" s="130" t="str">
        <f>IF('Sundry Creditor'!I843="","",IF('Sundry Creditor'!J843="C",'Sundry Creditor'!I843,""))</f>
        <v/>
      </c>
      <c r="H837" s="62" t="str">
        <f t="shared" si="29"/>
        <v/>
      </c>
      <c r="I837" s="62" t="str">
        <f t="shared" si="30"/>
        <v/>
      </c>
      <c r="J837" s="62"/>
      <c r="K837" s="48" t="str">
        <f>IF('Sundry Creditor'!K843="", "",CONCATENATE('Sundry Creditor'!K843," ",'Sundry Creditor'!O843))</f>
        <v/>
      </c>
    </row>
    <row r="838" spans="1:11" x14ac:dyDescent="0.2">
      <c r="A838" s="63" t="str">
        <f>IF('Sundry Creditor'!G844="","",'Sundry Creditor'!G844)</f>
        <v/>
      </c>
      <c r="B838" s="63" t="str">
        <f>IF('Sundry Creditor'!C844="","",IF('Sundry Creditor'!G844&lt;70000,'Sundry Creditor'!C844,""))</f>
        <v/>
      </c>
      <c r="C838" s="62" t="str">
        <f>IF('Sundry Creditor'!C844="","",IF('Sundry Creditor'!G844&gt;69999,'Sundry Creditor'!C844,""))</f>
        <v/>
      </c>
      <c r="D838" s="62" t="str">
        <f>IF('Sundry Creditor'!D844="","",'Sundry Creditor'!D844)</f>
        <v/>
      </c>
      <c r="E838" s="62" t="str">
        <f>IF('Sundry Creditor'!F844="","",'Sundry Creditor'!F844)</f>
        <v/>
      </c>
      <c r="F838" s="130" t="str">
        <f>IF('Sundry Creditor'!I844="","",IF('Sundry Creditor'!J844="D",'Sundry Creditor'!I844,""))</f>
        <v/>
      </c>
      <c r="G838" s="130" t="str">
        <f>IF('Sundry Creditor'!I844="","",IF('Sundry Creditor'!J844="C",'Sundry Creditor'!I844,""))</f>
        <v/>
      </c>
      <c r="H838" s="62" t="str">
        <f t="shared" si="29"/>
        <v/>
      </c>
      <c r="I838" s="62" t="str">
        <f t="shared" si="30"/>
        <v/>
      </c>
      <c r="J838" s="62"/>
      <c r="K838" s="48" t="str">
        <f>IF('Sundry Creditor'!K844="", "",CONCATENATE('Sundry Creditor'!K844," ",'Sundry Creditor'!O844))</f>
        <v/>
      </c>
    </row>
    <row r="839" spans="1:11" x14ac:dyDescent="0.2">
      <c r="A839" s="63" t="str">
        <f>IF('Sundry Creditor'!G845="","",'Sundry Creditor'!G845)</f>
        <v/>
      </c>
      <c r="B839" s="63" t="str">
        <f>IF('Sundry Creditor'!C845="","",IF('Sundry Creditor'!G845&lt;70000,'Sundry Creditor'!C845,""))</f>
        <v/>
      </c>
      <c r="C839" s="62" t="str">
        <f>IF('Sundry Creditor'!C845="","",IF('Sundry Creditor'!G845&gt;69999,'Sundry Creditor'!C845,""))</f>
        <v/>
      </c>
      <c r="D839" s="62" t="str">
        <f>IF('Sundry Creditor'!D845="","",'Sundry Creditor'!D845)</f>
        <v/>
      </c>
      <c r="E839" s="62" t="str">
        <f>IF('Sundry Creditor'!F845="","",'Sundry Creditor'!F845)</f>
        <v/>
      </c>
      <c r="F839" s="130" t="str">
        <f>IF('Sundry Creditor'!I845="","",IF('Sundry Creditor'!J845="D",'Sundry Creditor'!I845,""))</f>
        <v/>
      </c>
      <c r="G839" s="130" t="str">
        <f>IF('Sundry Creditor'!I845="","",IF('Sundry Creditor'!J845="C",'Sundry Creditor'!I845,""))</f>
        <v/>
      </c>
      <c r="H839" s="62" t="str">
        <f t="shared" si="29"/>
        <v/>
      </c>
      <c r="I839" s="62" t="str">
        <f t="shared" si="30"/>
        <v/>
      </c>
      <c r="J839" s="62"/>
      <c r="K839" s="48" t="str">
        <f>IF('Sundry Creditor'!K845="", "",CONCATENATE('Sundry Creditor'!K845," ",'Sundry Creditor'!O845))</f>
        <v/>
      </c>
    </row>
    <row r="840" spans="1:11" x14ac:dyDescent="0.2">
      <c r="A840" s="63" t="str">
        <f>IF('Sundry Creditor'!G846="","",'Sundry Creditor'!G846)</f>
        <v/>
      </c>
      <c r="B840" s="63" t="str">
        <f>IF('Sundry Creditor'!C846="","",IF('Sundry Creditor'!G846&lt;70000,'Sundry Creditor'!C846,""))</f>
        <v/>
      </c>
      <c r="C840" s="62" t="str">
        <f>IF('Sundry Creditor'!C846="","",IF('Sundry Creditor'!G846&gt;69999,'Sundry Creditor'!C846,""))</f>
        <v/>
      </c>
      <c r="D840" s="62" t="str">
        <f>IF('Sundry Creditor'!D846="","",'Sundry Creditor'!D846)</f>
        <v/>
      </c>
      <c r="E840" s="62" t="str">
        <f>IF('Sundry Creditor'!F846="","",'Sundry Creditor'!F846)</f>
        <v/>
      </c>
      <c r="F840" s="130" t="str">
        <f>IF('Sundry Creditor'!I846="","",IF('Sundry Creditor'!J846="D",'Sundry Creditor'!I846,""))</f>
        <v/>
      </c>
      <c r="G840" s="130" t="str">
        <f>IF('Sundry Creditor'!I846="","",IF('Sundry Creditor'!J846="C",'Sundry Creditor'!I846,""))</f>
        <v/>
      </c>
      <c r="H840" s="62" t="str">
        <f t="shared" si="29"/>
        <v/>
      </c>
      <c r="I840" s="62" t="str">
        <f t="shared" si="30"/>
        <v/>
      </c>
      <c r="J840" s="62"/>
      <c r="K840" s="48" t="str">
        <f>IF('Sundry Creditor'!K846="", "",CONCATENATE('Sundry Creditor'!K846," ",'Sundry Creditor'!O846))</f>
        <v/>
      </c>
    </row>
    <row r="841" spans="1:11" x14ac:dyDescent="0.2">
      <c r="A841" s="63" t="str">
        <f>IF('Sundry Creditor'!G847="","",'Sundry Creditor'!G847)</f>
        <v/>
      </c>
      <c r="B841" s="63" t="str">
        <f>IF('Sundry Creditor'!C847="","",IF('Sundry Creditor'!G847&lt;70000,'Sundry Creditor'!C847,""))</f>
        <v/>
      </c>
      <c r="C841" s="62" t="str">
        <f>IF('Sundry Creditor'!C847="","",IF('Sundry Creditor'!G847&gt;69999,'Sundry Creditor'!C847,""))</f>
        <v/>
      </c>
      <c r="D841" s="62" t="str">
        <f>IF('Sundry Creditor'!D847="","",'Sundry Creditor'!D847)</f>
        <v/>
      </c>
      <c r="E841" s="62" t="str">
        <f>IF('Sundry Creditor'!F847="","",'Sundry Creditor'!F847)</f>
        <v/>
      </c>
      <c r="F841" s="130" t="str">
        <f>IF('Sundry Creditor'!I847="","",IF('Sundry Creditor'!J847="D",'Sundry Creditor'!I847,""))</f>
        <v/>
      </c>
      <c r="G841" s="130" t="str">
        <f>IF('Sundry Creditor'!I847="","",IF('Sundry Creditor'!J847="C",'Sundry Creditor'!I847,""))</f>
        <v/>
      </c>
      <c r="H841" s="62" t="str">
        <f t="shared" si="29"/>
        <v/>
      </c>
      <c r="I841" s="62" t="str">
        <f t="shared" si="30"/>
        <v/>
      </c>
      <c r="J841" s="62"/>
      <c r="K841" s="48" t="str">
        <f>IF('Sundry Creditor'!K847="", "",CONCATENATE('Sundry Creditor'!K847," ",'Sundry Creditor'!O847))</f>
        <v/>
      </c>
    </row>
    <row r="842" spans="1:11" x14ac:dyDescent="0.2">
      <c r="A842" s="63" t="str">
        <f>IF('Sundry Creditor'!G848="","",'Sundry Creditor'!G848)</f>
        <v/>
      </c>
      <c r="B842" s="63" t="str">
        <f>IF('Sundry Creditor'!C848="","",IF('Sundry Creditor'!G848&lt;70000,'Sundry Creditor'!C848,""))</f>
        <v/>
      </c>
      <c r="C842" s="62" t="str">
        <f>IF('Sundry Creditor'!C848="","",IF('Sundry Creditor'!G848&gt;69999,'Sundry Creditor'!C848,""))</f>
        <v/>
      </c>
      <c r="D842" s="62" t="str">
        <f>IF('Sundry Creditor'!D848="","",'Sundry Creditor'!D848)</f>
        <v/>
      </c>
      <c r="E842" s="62" t="str">
        <f>IF('Sundry Creditor'!F848="","",'Sundry Creditor'!F848)</f>
        <v/>
      </c>
      <c r="F842" s="130" t="str">
        <f>IF('Sundry Creditor'!I848="","",IF('Sundry Creditor'!J848="D",'Sundry Creditor'!I848,""))</f>
        <v/>
      </c>
      <c r="G842" s="130" t="str">
        <f>IF('Sundry Creditor'!I848="","",IF('Sundry Creditor'!J848="C",'Sundry Creditor'!I848,""))</f>
        <v/>
      </c>
      <c r="H842" s="62" t="str">
        <f t="shared" si="29"/>
        <v/>
      </c>
      <c r="I842" s="62" t="str">
        <f t="shared" si="30"/>
        <v/>
      </c>
      <c r="J842" s="62"/>
      <c r="K842" s="48" t="str">
        <f>IF('Sundry Creditor'!K848="", "",CONCATENATE('Sundry Creditor'!K848," ",'Sundry Creditor'!O848))</f>
        <v/>
      </c>
    </row>
    <row r="843" spans="1:11" x14ac:dyDescent="0.2">
      <c r="A843" s="63" t="str">
        <f>IF('Sundry Creditor'!G849="","",'Sundry Creditor'!G849)</f>
        <v/>
      </c>
      <c r="B843" s="63" t="str">
        <f>IF('Sundry Creditor'!C849="","",IF('Sundry Creditor'!G849&lt;70000,'Sundry Creditor'!C849,""))</f>
        <v/>
      </c>
      <c r="C843" s="62" t="str">
        <f>IF('Sundry Creditor'!C849="","",IF('Sundry Creditor'!G849&gt;69999,'Sundry Creditor'!C849,""))</f>
        <v/>
      </c>
      <c r="D843" s="62" t="str">
        <f>IF('Sundry Creditor'!D849="","",'Sundry Creditor'!D849)</f>
        <v/>
      </c>
      <c r="E843" s="62" t="str">
        <f>IF('Sundry Creditor'!F849="","",'Sundry Creditor'!F849)</f>
        <v/>
      </c>
      <c r="F843" s="130" t="str">
        <f>IF('Sundry Creditor'!I849="","",IF('Sundry Creditor'!J849="D",'Sundry Creditor'!I849,""))</f>
        <v/>
      </c>
      <c r="G843" s="130" t="str">
        <f>IF('Sundry Creditor'!I849="","",IF('Sundry Creditor'!J849="C",'Sundry Creditor'!I849,""))</f>
        <v/>
      </c>
      <c r="H843" s="62" t="str">
        <f t="shared" si="29"/>
        <v/>
      </c>
      <c r="I843" s="62" t="str">
        <f t="shared" si="30"/>
        <v/>
      </c>
      <c r="J843" s="62"/>
      <c r="K843" s="48" t="str">
        <f>IF('Sundry Creditor'!K849="", "",CONCATENATE('Sundry Creditor'!K849," ",'Sundry Creditor'!O849))</f>
        <v/>
      </c>
    </row>
    <row r="844" spans="1:11" x14ac:dyDescent="0.2">
      <c r="A844" s="63" t="str">
        <f>IF('Sundry Creditor'!G850="","",'Sundry Creditor'!G850)</f>
        <v/>
      </c>
      <c r="B844" s="63" t="str">
        <f>IF('Sundry Creditor'!C850="","",IF('Sundry Creditor'!G850&lt;70000,'Sundry Creditor'!C850,""))</f>
        <v/>
      </c>
      <c r="C844" s="62" t="str">
        <f>IF('Sundry Creditor'!C850="","",IF('Sundry Creditor'!G850&gt;69999,'Sundry Creditor'!C850,""))</f>
        <v/>
      </c>
      <c r="D844" s="62" t="str">
        <f>IF('Sundry Creditor'!D850="","",'Sundry Creditor'!D850)</f>
        <v/>
      </c>
      <c r="E844" s="62" t="str">
        <f>IF('Sundry Creditor'!F850="","",'Sundry Creditor'!F850)</f>
        <v/>
      </c>
      <c r="F844" s="130" t="str">
        <f>IF('Sundry Creditor'!I850="","",IF('Sundry Creditor'!J850="D",'Sundry Creditor'!I850,""))</f>
        <v/>
      </c>
      <c r="G844" s="130" t="str">
        <f>IF('Sundry Creditor'!I850="","",IF('Sundry Creditor'!J850="C",'Sundry Creditor'!I850,""))</f>
        <v/>
      </c>
      <c r="H844" s="62" t="str">
        <f t="shared" si="29"/>
        <v/>
      </c>
      <c r="I844" s="62" t="str">
        <f t="shared" si="30"/>
        <v/>
      </c>
      <c r="J844" s="62"/>
      <c r="K844" s="48" t="str">
        <f>IF('Sundry Creditor'!K850="", "",CONCATENATE('Sundry Creditor'!K850," ",'Sundry Creditor'!O850))</f>
        <v/>
      </c>
    </row>
    <row r="845" spans="1:11" x14ac:dyDescent="0.2">
      <c r="A845" s="63" t="str">
        <f>IF('Sundry Creditor'!G851="","",'Sundry Creditor'!G851)</f>
        <v/>
      </c>
      <c r="B845" s="63" t="str">
        <f>IF('Sundry Creditor'!C851="","",IF('Sundry Creditor'!G851&lt;70000,'Sundry Creditor'!C851,""))</f>
        <v/>
      </c>
      <c r="C845" s="62" t="str">
        <f>IF('Sundry Creditor'!C851="","",IF('Sundry Creditor'!G851&gt;69999,'Sundry Creditor'!C851,""))</f>
        <v/>
      </c>
      <c r="D845" s="62" t="str">
        <f>IF('Sundry Creditor'!D851="","",'Sundry Creditor'!D851)</f>
        <v/>
      </c>
      <c r="E845" s="62" t="str">
        <f>IF('Sundry Creditor'!F851="","",'Sundry Creditor'!F851)</f>
        <v/>
      </c>
      <c r="F845" s="130" t="str">
        <f>IF('Sundry Creditor'!I851="","",IF('Sundry Creditor'!J851="D",'Sundry Creditor'!I851,""))</f>
        <v/>
      </c>
      <c r="G845" s="130" t="str">
        <f>IF('Sundry Creditor'!I851="","",IF('Sundry Creditor'!J851="C",'Sundry Creditor'!I851,""))</f>
        <v/>
      </c>
      <c r="H845" s="62" t="str">
        <f t="shared" si="29"/>
        <v/>
      </c>
      <c r="I845" s="62" t="str">
        <f t="shared" si="30"/>
        <v/>
      </c>
      <c r="J845" s="62"/>
      <c r="K845" s="48" t="str">
        <f>IF('Sundry Creditor'!K851="", "",CONCATENATE('Sundry Creditor'!K851," ",'Sundry Creditor'!O851))</f>
        <v/>
      </c>
    </row>
    <row r="846" spans="1:11" x14ac:dyDescent="0.2">
      <c r="A846" s="63" t="str">
        <f>IF('Sundry Creditor'!G852="","",'Sundry Creditor'!G852)</f>
        <v/>
      </c>
      <c r="B846" s="63" t="str">
        <f>IF('Sundry Creditor'!C852="","",IF('Sundry Creditor'!G852&lt;70000,'Sundry Creditor'!C852,""))</f>
        <v/>
      </c>
      <c r="C846" s="62" t="str">
        <f>IF('Sundry Creditor'!C852="","",IF('Sundry Creditor'!G852&gt;69999,'Sundry Creditor'!C852,""))</f>
        <v/>
      </c>
      <c r="D846" s="62" t="str">
        <f>IF('Sundry Creditor'!D852="","",'Sundry Creditor'!D852)</f>
        <v/>
      </c>
      <c r="E846" s="62" t="str">
        <f>IF('Sundry Creditor'!F852="","",'Sundry Creditor'!F852)</f>
        <v/>
      </c>
      <c r="F846" s="130" t="str">
        <f>IF('Sundry Creditor'!I852="","",IF('Sundry Creditor'!J852="D",'Sundry Creditor'!I852,""))</f>
        <v/>
      </c>
      <c r="G846" s="130" t="str">
        <f>IF('Sundry Creditor'!I852="","",IF('Sundry Creditor'!J852="C",'Sundry Creditor'!I852,""))</f>
        <v/>
      </c>
      <c r="H846" s="62" t="str">
        <f t="shared" si="29"/>
        <v/>
      </c>
      <c r="I846" s="62" t="str">
        <f t="shared" si="30"/>
        <v/>
      </c>
      <c r="J846" s="62"/>
      <c r="K846" s="48" t="str">
        <f>IF('Sundry Creditor'!K852="", "",CONCATENATE('Sundry Creditor'!K852," ",'Sundry Creditor'!O852))</f>
        <v/>
      </c>
    </row>
    <row r="847" spans="1:11" x14ac:dyDescent="0.2">
      <c r="A847" s="63" t="str">
        <f>IF('Sundry Creditor'!G853="","",'Sundry Creditor'!G853)</f>
        <v/>
      </c>
      <c r="B847" s="63" t="str">
        <f>IF('Sundry Creditor'!C853="","",IF('Sundry Creditor'!G853&lt;70000,'Sundry Creditor'!C853,""))</f>
        <v/>
      </c>
      <c r="C847" s="62" t="str">
        <f>IF('Sundry Creditor'!C853="","",IF('Sundry Creditor'!G853&gt;69999,'Sundry Creditor'!C853,""))</f>
        <v/>
      </c>
      <c r="D847" s="62" t="str">
        <f>IF('Sundry Creditor'!D853="","",'Sundry Creditor'!D853)</f>
        <v/>
      </c>
      <c r="E847" s="62" t="str">
        <f>IF('Sundry Creditor'!F853="","",'Sundry Creditor'!F853)</f>
        <v/>
      </c>
      <c r="F847" s="130" t="str">
        <f>IF('Sundry Creditor'!I853="","",IF('Sundry Creditor'!J853="D",'Sundry Creditor'!I853,""))</f>
        <v/>
      </c>
      <c r="G847" s="130" t="str">
        <f>IF('Sundry Creditor'!I853="","",IF('Sundry Creditor'!J853="C",'Sundry Creditor'!I853,""))</f>
        <v/>
      </c>
      <c r="H847" s="62" t="str">
        <f t="shared" si="29"/>
        <v/>
      </c>
      <c r="I847" s="62" t="str">
        <f t="shared" si="30"/>
        <v/>
      </c>
      <c r="J847" s="62"/>
      <c r="K847" s="48" t="str">
        <f>IF('Sundry Creditor'!K853="", "",CONCATENATE('Sundry Creditor'!K853," ",'Sundry Creditor'!O853))</f>
        <v/>
      </c>
    </row>
    <row r="848" spans="1:11" x14ac:dyDescent="0.2">
      <c r="A848" s="63" t="str">
        <f>IF('Sundry Creditor'!G854="","",'Sundry Creditor'!G854)</f>
        <v/>
      </c>
      <c r="B848" s="63" t="str">
        <f>IF('Sundry Creditor'!C854="","",IF('Sundry Creditor'!G854&lt;70000,'Sundry Creditor'!C854,""))</f>
        <v/>
      </c>
      <c r="C848" s="62" t="str">
        <f>IF('Sundry Creditor'!C854="","",IF('Sundry Creditor'!G854&gt;69999,'Sundry Creditor'!C854,""))</f>
        <v/>
      </c>
      <c r="D848" s="62" t="str">
        <f>IF('Sundry Creditor'!D854="","",'Sundry Creditor'!D854)</f>
        <v/>
      </c>
      <c r="E848" s="62" t="str">
        <f>IF('Sundry Creditor'!F854="","",'Sundry Creditor'!F854)</f>
        <v/>
      </c>
      <c r="F848" s="130" t="str">
        <f>IF('Sundry Creditor'!I854="","",IF('Sundry Creditor'!J854="D",'Sundry Creditor'!I854,""))</f>
        <v/>
      </c>
      <c r="G848" s="130" t="str">
        <f>IF('Sundry Creditor'!I854="","",IF('Sundry Creditor'!J854="C",'Sundry Creditor'!I854,""))</f>
        <v/>
      </c>
      <c r="H848" s="62" t="str">
        <f t="shared" si="29"/>
        <v/>
      </c>
      <c r="I848" s="62" t="str">
        <f t="shared" si="30"/>
        <v/>
      </c>
      <c r="J848" s="62"/>
      <c r="K848" s="48" t="str">
        <f>IF('Sundry Creditor'!K854="", "",CONCATENATE('Sundry Creditor'!K854," ",'Sundry Creditor'!O854))</f>
        <v/>
      </c>
    </row>
    <row r="849" spans="1:11" x14ac:dyDescent="0.2">
      <c r="A849" s="63" t="str">
        <f>IF('Sundry Creditor'!G855="","",'Sundry Creditor'!G855)</f>
        <v/>
      </c>
      <c r="B849" s="63" t="str">
        <f>IF('Sundry Creditor'!C855="","",IF('Sundry Creditor'!G855&lt;70000,'Sundry Creditor'!C855,""))</f>
        <v/>
      </c>
      <c r="C849" s="62" t="str">
        <f>IF('Sundry Creditor'!C855="","",IF('Sundry Creditor'!G855&gt;69999,'Sundry Creditor'!C855,""))</f>
        <v/>
      </c>
      <c r="D849" s="62" t="str">
        <f>IF('Sundry Creditor'!D855="","",'Sundry Creditor'!D855)</f>
        <v/>
      </c>
      <c r="E849" s="62" t="str">
        <f>IF('Sundry Creditor'!F855="","",'Sundry Creditor'!F855)</f>
        <v/>
      </c>
      <c r="F849" s="130" t="str">
        <f>IF('Sundry Creditor'!I855="","",IF('Sundry Creditor'!J855="D",'Sundry Creditor'!I855,""))</f>
        <v/>
      </c>
      <c r="G849" s="130" t="str">
        <f>IF('Sundry Creditor'!I855="","",IF('Sundry Creditor'!J855="C",'Sundry Creditor'!I855,""))</f>
        <v/>
      </c>
      <c r="H849" s="62" t="str">
        <f t="shared" si="29"/>
        <v/>
      </c>
      <c r="I849" s="62" t="str">
        <f t="shared" si="30"/>
        <v/>
      </c>
      <c r="J849" s="62"/>
      <c r="K849" s="48" t="str">
        <f>IF('Sundry Creditor'!K855="", "",CONCATENATE('Sundry Creditor'!K855," ",'Sundry Creditor'!O855))</f>
        <v/>
      </c>
    </row>
    <row r="850" spans="1:11" x14ac:dyDescent="0.2">
      <c r="A850" s="63" t="str">
        <f>IF('Sundry Creditor'!G856="","",'Sundry Creditor'!G856)</f>
        <v/>
      </c>
      <c r="B850" s="63" t="str">
        <f>IF('Sundry Creditor'!C856="","",IF('Sundry Creditor'!G856&lt;70000,'Sundry Creditor'!C856,""))</f>
        <v/>
      </c>
      <c r="C850" s="62" t="str">
        <f>IF('Sundry Creditor'!C856="","",IF('Sundry Creditor'!G856&gt;69999,'Sundry Creditor'!C856,""))</f>
        <v/>
      </c>
      <c r="D850" s="62" t="str">
        <f>IF('Sundry Creditor'!D856="","",'Sundry Creditor'!D856)</f>
        <v/>
      </c>
      <c r="E850" s="62" t="str">
        <f>IF('Sundry Creditor'!F856="","",'Sundry Creditor'!F856)</f>
        <v/>
      </c>
      <c r="F850" s="130" t="str">
        <f>IF('Sundry Creditor'!I856="","",IF('Sundry Creditor'!J856="D",'Sundry Creditor'!I856,""))</f>
        <v/>
      </c>
      <c r="G850" s="130" t="str">
        <f>IF('Sundry Creditor'!I856="","",IF('Sundry Creditor'!J856="C",'Sundry Creditor'!I856,""))</f>
        <v/>
      </c>
      <c r="H850" s="62" t="str">
        <f t="shared" si="29"/>
        <v/>
      </c>
      <c r="I850" s="62" t="str">
        <f t="shared" si="30"/>
        <v/>
      </c>
      <c r="J850" s="62"/>
      <c r="K850" s="48" t="str">
        <f>IF('Sundry Creditor'!K856="", "",CONCATENATE('Sundry Creditor'!K856," ",'Sundry Creditor'!O856))</f>
        <v/>
      </c>
    </row>
    <row r="851" spans="1:11" x14ac:dyDescent="0.2">
      <c r="A851" s="63" t="str">
        <f>IF('Sundry Creditor'!G857="","",'Sundry Creditor'!G857)</f>
        <v/>
      </c>
      <c r="B851" s="63" t="str">
        <f>IF('Sundry Creditor'!C857="","",IF('Sundry Creditor'!G857&lt;70000,'Sundry Creditor'!C857,""))</f>
        <v/>
      </c>
      <c r="C851" s="62" t="str">
        <f>IF('Sundry Creditor'!C857="","",IF('Sundry Creditor'!G857&gt;69999,'Sundry Creditor'!C857,""))</f>
        <v/>
      </c>
      <c r="D851" s="62" t="str">
        <f>IF('Sundry Creditor'!D857="","",'Sundry Creditor'!D857)</f>
        <v/>
      </c>
      <c r="E851" s="62" t="str">
        <f>IF('Sundry Creditor'!F857="","",'Sundry Creditor'!F857)</f>
        <v/>
      </c>
      <c r="F851" s="130" t="str">
        <f>IF('Sundry Creditor'!I857="","",IF('Sundry Creditor'!J857="D",'Sundry Creditor'!I857,""))</f>
        <v/>
      </c>
      <c r="G851" s="130" t="str">
        <f>IF('Sundry Creditor'!I857="","",IF('Sundry Creditor'!J857="C",'Sundry Creditor'!I857,""))</f>
        <v/>
      </c>
      <c r="H851" s="62" t="str">
        <f t="shared" si="29"/>
        <v/>
      </c>
      <c r="I851" s="62" t="str">
        <f t="shared" si="30"/>
        <v/>
      </c>
      <c r="J851" s="62"/>
      <c r="K851" s="48" t="str">
        <f>IF('Sundry Creditor'!K857="", "",CONCATENATE('Sundry Creditor'!K857," ",'Sundry Creditor'!O857))</f>
        <v/>
      </c>
    </row>
    <row r="852" spans="1:11" x14ac:dyDescent="0.2">
      <c r="A852" s="63" t="str">
        <f>IF('Sundry Creditor'!G858="","",'Sundry Creditor'!G858)</f>
        <v/>
      </c>
      <c r="B852" s="63" t="str">
        <f>IF('Sundry Creditor'!C858="","",IF('Sundry Creditor'!G858&lt;70000,'Sundry Creditor'!C858,""))</f>
        <v/>
      </c>
      <c r="C852" s="62" t="str">
        <f>IF('Sundry Creditor'!C858="","",IF('Sundry Creditor'!G858&gt;69999,'Sundry Creditor'!C858,""))</f>
        <v/>
      </c>
      <c r="D852" s="62" t="str">
        <f>IF('Sundry Creditor'!D858="","",'Sundry Creditor'!D858)</f>
        <v/>
      </c>
      <c r="E852" s="62" t="str">
        <f>IF('Sundry Creditor'!F858="","",'Sundry Creditor'!F858)</f>
        <v/>
      </c>
      <c r="F852" s="130" t="str">
        <f>IF('Sundry Creditor'!I858="","",IF('Sundry Creditor'!J858="D",'Sundry Creditor'!I858,""))</f>
        <v/>
      </c>
      <c r="G852" s="130" t="str">
        <f>IF('Sundry Creditor'!I858="","",IF('Sundry Creditor'!J858="C",'Sundry Creditor'!I858,""))</f>
        <v/>
      </c>
      <c r="H852" s="62" t="str">
        <f t="shared" ref="H852:H915" si="31">IF(A852="","",IF(OR(A852=96030,A852=96040),"AN",IF(A852=80061,"VN",IF(LEFT(A852,1)="7","AN",IF(LEFT(A852,1)="8","AN","VN")))))</f>
        <v/>
      </c>
      <c r="I852" s="62" t="str">
        <f t="shared" si="30"/>
        <v/>
      </c>
      <c r="J852" s="62"/>
      <c r="K852" s="48" t="str">
        <f>IF('Sundry Creditor'!K858="", "",CONCATENATE('Sundry Creditor'!K858," ",'Sundry Creditor'!O858))</f>
        <v/>
      </c>
    </row>
    <row r="853" spans="1:11" x14ac:dyDescent="0.2">
      <c r="A853" s="63" t="str">
        <f>IF('Sundry Creditor'!G859="","",'Sundry Creditor'!G859)</f>
        <v/>
      </c>
      <c r="B853" s="63" t="str">
        <f>IF('Sundry Creditor'!C859="","",IF('Sundry Creditor'!G859&lt;70000,'Sundry Creditor'!C859,""))</f>
        <v/>
      </c>
      <c r="C853" s="62" t="str">
        <f>IF('Sundry Creditor'!C859="","",IF('Sundry Creditor'!G859&gt;69999,'Sundry Creditor'!C859,""))</f>
        <v/>
      </c>
      <c r="D853" s="62" t="str">
        <f>IF('Sundry Creditor'!D859="","",'Sundry Creditor'!D859)</f>
        <v/>
      </c>
      <c r="E853" s="62" t="str">
        <f>IF('Sundry Creditor'!F859="","",'Sundry Creditor'!F859)</f>
        <v/>
      </c>
      <c r="F853" s="130" t="str">
        <f>IF('Sundry Creditor'!I859="","",IF('Sundry Creditor'!J859="D",'Sundry Creditor'!I859,""))</f>
        <v/>
      </c>
      <c r="G853" s="130" t="str">
        <f>IF('Sundry Creditor'!I859="","",IF('Sundry Creditor'!J859="C",'Sundry Creditor'!I859,""))</f>
        <v/>
      </c>
      <c r="H853" s="62" t="str">
        <f t="shared" si="31"/>
        <v/>
      </c>
      <c r="I853" s="62" t="str">
        <f t="shared" si="30"/>
        <v/>
      </c>
      <c r="J853" s="62"/>
      <c r="K853" s="48" t="str">
        <f>IF('Sundry Creditor'!K859="", "",CONCATENATE('Sundry Creditor'!K859," ",'Sundry Creditor'!O859))</f>
        <v/>
      </c>
    </row>
    <row r="854" spans="1:11" x14ac:dyDescent="0.2">
      <c r="A854" s="63" t="str">
        <f>IF('Sundry Creditor'!G860="","",'Sundry Creditor'!G860)</f>
        <v/>
      </c>
      <c r="B854" s="63" t="str">
        <f>IF('Sundry Creditor'!C860="","",IF('Sundry Creditor'!G860&lt;70000,'Sundry Creditor'!C860,""))</f>
        <v/>
      </c>
      <c r="C854" s="62" t="str">
        <f>IF('Sundry Creditor'!C860="","",IF('Sundry Creditor'!G860&gt;69999,'Sundry Creditor'!C860,""))</f>
        <v/>
      </c>
      <c r="D854" s="62" t="str">
        <f>IF('Sundry Creditor'!D860="","",'Sundry Creditor'!D860)</f>
        <v/>
      </c>
      <c r="E854" s="62" t="str">
        <f>IF('Sundry Creditor'!F860="","",'Sundry Creditor'!F860)</f>
        <v/>
      </c>
      <c r="F854" s="130" t="str">
        <f>IF('Sundry Creditor'!I860="","",IF('Sundry Creditor'!J860="D",'Sundry Creditor'!I860,""))</f>
        <v/>
      </c>
      <c r="G854" s="130" t="str">
        <f>IF('Sundry Creditor'!I860="","",IF('Sundry Creditor'!J860="C",'Sundry Creditor'!I860,""))</f>
        <v/>
      </c>
      <c r="H854" s="62" t="str">
        <f t="shared" si="31"/>
        <v/>
      </c>
      <c r="I854" s="62" t="str">
        <f t="shared" si="30"/>
        <v/>
      </c>
      <c r="J854" s="62"/>
      <c r="K854" s="48" t="str">
        <f>IF('Sundry Creditor'!K860="", "",CONCATENATE('Sundry Creditor'!K860," ",'Sundry Creditor'!O860))</f>
        <v/>
      </c>
    </row>
    <row r="855" spans="1:11" x14ac:dyDescent="0.2">
      <c r="A855" s="63" t="str">
        <f>IF('Sundry Creditor'!G861="","",'Sundry Creditor'!G861)</f>
        <v/>
      </c>
      <c r="B855" s="63" t="str">
        <f>IF('Sundry Creditor'!C861="","",IF('Sundry Creditor'!G861&lt;70000,'Sundry Creditor'!C861,""))</f>
        <v/>
      </c>
      <c r="C855" s="62" t="str">
        <f>IF('Sundry Creditor'!C861="","",IF('Sundry Creditor'!G861&gt;69999,'Sundry Creditor'!C861,""))</f>
        <v/>
      </c>
      <c r="D855" s="62" t="str">
        <f>IF('Sundry Creditor'!D861="","",'Sundry Creditor'!D861)</f>
        <v/>
      </c>
      <c r="E855" s="62" t="str">
        <f>IF('Sundry Creditor'!F861="","",'Sundry Creditor'!F861)</f>
        <v/>
      </c>
      <c r="F855" s="130" t="str">
        <f>IF('Sundry Creditor'!I861="","",IF('Sundry Creditor'!J861="D",'Sundry Creditor'!I861,""))</f>
        <v/>
      </c>
      <c r="G855" s="130" t="str">
        <f>IF('Sundry Creditor'!I861="","",IF('Sundry Creditor'!J861="C",'Sundry Creditor'!I861,""))</f>
        <v/>
      </c>
      <c r="H855" s="62" t="str">
        <f t="shared" si="31"/>
        <v/>
      </c>
      <c r="I855" s="62" t="str">
        <f t="shared" si="30"/>
        <v/>
      </c>
      <c r="J855" s="62"/>
      <c r="K855" s="48" t="str">
        <f>IF('Sundry Creditor'!K861="", "",CONCATENATE('Sundry Creditor'!K861," ",'Sundry Creditor'!O861))</f>
        <v/>
      </c>
    </row>
    <row r="856" spans="1:11" x14ac:dyDescent="0.2">
      <c r="A856" s="63" t="str">
        <f>IF('Sundry Creditor'!G862="","",'Sundry Creditor'!G862)</f>
        <v/>
      </c>
      <c r="B856" s="63" t="str">
        <f>IF('Sundry Creditor'!C862="","",IF('Sundry Creditor'!G862&lt;70000,'Sundry Creditor'!C862,""))</f>
        <v/>
      </c>
      <c r="C856" s="62" t="str">
        <f>IF('Sundry Creditor'!C862="","",IF('Sundry Creditor'!G862&gt;69999,'Sundry Creditor'!C862,""))</f>
        <v/>
      </c>
      <c r="D856" s="62" t="str">
        <f>IF('Sundry Creditor'!D862="","",'Sundry Creditor'!D862)</f>
        <v/>
      </c>
      <c r="E856" s="62" t="str">
        <f>IF('Sundry Creditor'!F862="","",'Sundry Creditor'!F862)</f>
        <v/>
      </c>
      <c r="F856" s="130" t="str">
        <f>IF('Sundry Creditor'!I862="","",IF('Sundry Creditor'!J862="D",'Sundry Creditor'!I862,""))</f>
        <v/>
      </c>
      <c r="G856" s="130" t="str">
        <f>IF('Sundry Creditor'!I862="","",IF('Sundry Creditor'!J862="C",'Sundry Creditor'!I862,""))</f>
        <v/>
      </c>
      <c r="H856" s="62" t="str">
        <f t="shared" si="31"/>
        <v/>
      </c>
      <c r="I856" s="62" t="str">
        <f t="shared" si="30"/>
        <v/>
      </c>
      <c r="J856" s="62"/>
      <c r="K856" s="48" t="str">
        <f>IF('Sundry Creditor'!K862="", "",CONCATENATE('Sundry Creditor'!K862," ",'Sundry Creditor'!O862))</f>
        <v/>
      </c>
    </row>
    <row r="857" spans="1:11" x14ac:dyDescent="0.2">
      <c r="A857" s="63" t="str">
        <f>IF('Sundry Creditor'!G863="","",'Sundry Creditor'!G863)</f>
        <v/>
      </c>
      <c r="B857" s="63" t="str">
        <f>IF('Sundry Creditor'!C863="","",IF('Sundry Creditor'!G863&lt;70000,'Sundry Creditor'!C863,""))</f>
        <v/>
      </c>
      <c r="C857" s="62" t="str">
        <f>IF('Sundry Creditor'!C863="","",IF('Sundry Creditor'!G863&gt;69999,'Sundry Creditor'!C863,""))</f>
        <v/>
      </c>
      <c r="D857" s="62" t="str">
        <f>IF('Sundry Creditor'!D863="","",'Sundry Creditor'!D863)</f>
        <v/>
      </c>
      <c r="E857" s="62" t="str">
        <f>IF('Sundry Creditor'!F863="","",'Sundry Creditor'!F863)</f>
        <v/>
      </c>
      <c r="F857" s="130" t="str">
        <f>IF('Sundry Creditor'!I863="","",IF('Sundry Creditor'!J863="D",'Sundry Creditor'!I863,""))</f>
        <v/>
      </c>
      <c r="G857" s="130" t="str">
        <f>IF('Sundry Creditor'!I863="","",IF('Sundry Creditor'!J863="C",'Sundry Creditor'!I863,""))</f>
        <v/>
      </c>
      <c r="H857" s="62" t="str">
        <f t="shared" si="31"/>
        <v/>
      </c>
      <c r="I857" s="62" t="str">
        <f t="shared" si="30"/>
        <v/>
      </c>
      <c r="J857" s="62"/>
      <c r="K857" s="48" t="str">
        <f>IF('Sundry Creditor'!K863="", "",CONCATENATE('Sundry Creditor'!K863," ",'Sundry Creditor'!O863))</f>
        <v/>
      </c>
    </row>
    <row r="858" spans="1:11" x14ac:dyDescent="0.2">
      <c r="A858" s="63" t="str">
        <f>IF('Sundry Creditor'!G864="","",'Sundry Creditor'!G864)</f>
        <v/>
      </c>
      <c r="B858" s="63" t="str">
        <f>IF('Sundry Creditor'!C864="","",IF('Sundry Creditor'!G864&lt;70000,'Sundry Creditor'!C864,""))</f>
        <v/>
      </c>
      <c r="C858" s="62" t="str">
        <f>IF('Sundry Creditor'!C864="","",IF('Sundry Creditor'!G864&gt;69999,'Sundry Creditor'!C864,""))</f>
        <v/>
      </c>
      <c r="D858" s="62" t="str">
        <f>IF('Sundry Creditor'!D864="","",'Sundry Creditor'!D864)</f>
        <v/>
      </c>
      <c r="E858" s="62" t="str">
        <f>IF('Sundry Creditor'!F864="","",'Sundry Creditor'!F864)</f>
        <v/>
      </c>
      <c r="F858" s="130" t="str">
        <f>IF('Sundry Creditor'!I864="","",IF('Sundry Creditor'!J864="D",'Sundry Creditor'!I864,""))</f>
        <v/>
      </c>
      <c r="G858" s="130" t="str">
        <f>IF('Sundry Creditor'!I864="","",IF('Sundry Creditor'!J864="C",'Sundry Creditor'!I864,""))</f>
        <v/>
      </c>
      <c r="H858" s="62" t="str">
        <f t="shared" si="31"/>
        <v/>
      </c>
      <c r="I858" s="62" t="str">
        <f t="shared" ref="I858:I921" si="32">IF(A858="","",1000)</f>
        <v/>
      </c>
      <c r="J858" s="62"/>
      <c r="K858" s="48" t="str">
        <f>IF('Sundry Creditor'!K864="", "",CONCATENATE('Sundry Creditor'!K864," ",'Sundry Creditor'!O864))</f>
        <v/>
      </c>
    </row>
    <row r="859" spans="1:11" x14ac:dyDescent="0.2">
      <c r="A859" s="63" t="str">
        <f>IF('Sundry Creditor'!G865="","",'Sundry Creditor'!G865)</f>
        <v/>
      </c>
      <c r="B859" s="63" t="str">
        <f>IF('Sundry Creditor'!C865="","",IF('Sundry Creditor'!G865&lt;70000,'Sundry Creditor'!C865,""))</f>
        <v/>
      </c>
      <c r="C859" s="62" t="str">
        <f>IF('Sundry Creditor'!C865="","",IF('Sundry Creditor'!G865&gt;69999,'Sundry Creditor'!C865,""))</f>
        <v/>
      </c>
      <c r="D859" s="62" t="str">
        <f>IF('Sundry Creditor'!D865="","",'Sundry Creditor'!D865)</f>
        <v/>
      </c>
      <c r="E859" s="62" t="str">
        <f>IF('Sundry Creditor'!F865="","",'Sundry Creditor'!F865)</f>
        <v/>
      </c>
      <c r="F859" s="130" t="str">
        <f>IF('Sundry Creditor'!I865="","",IF('Sundry Creditor'!J865="D",'Sundry Creditor'!I865,""))</f>
        <v/>
      </c>
      <c r="G859" s="130" t="str">
        <f>IF('Sundry Creditor'!I865="","",IF('Sundry Creditor'!J865="C",'Sundry Creditor'!I865,""))</f>
        <v/>
      </c>
      <c r="H859" s="62" t="str">
        <f t="shared" si="31"/>
        <v/>
      </c>
      <c r="I859" s="62" t="str">
        <f t="shared" si="32"/>
        <v/>
      </c>
      <c r="J859" s="62"/>
      <c r="K859" s="48" t="str">
        <f>IF('Sundry Creditor'!K865="", "",CONCATENATE('Sundry Creditor'!K865," ",'Sundry Creditor'!O865))</f>
        <v/>
      </c>
    </row>
    <row r="860" spans="1:11" x14ac:dyDescent="0.2">
      <c r="A860" s="63" t="str">
        <f>IF('Sundry Creditor'!G866="","",'Sundry Creditor'!G866)</f>
        <v/>
      </c>
      <c r="B860" s="63" t="str">
        <f>IF('Sundry Creditor'!C866="","",IF('Sundry Creditor'!G866&lt;70000,'Sundry Creditor'!C866,""))</f>
        <v/>
      </c>
      <c r="C860" s="62" t="str">
        <f>IF('Sundry Creditor'!C866="","",IF('Sundry Creditor'!G866&gt;69999,'Sundry Creditor'!C866,""))</f>
        <v/>
      </c>
      <c r="D860" s="62" t="str">
        <f>IF('Sundry Creditor'!D866="","",'Sundry Creditor'!D866)</f>
        <v/>
      </c>
      <c r="E860" s="62" t="str">
        <f>IF('Sundry Creditor'!F866="","",'Sundry Creditor'!F866)</f>
        <v/>
      </c>
      <c r="F860" s="130" t="str">
        <f>IF('Sundry Creditor'!I866="","",IF('Sundry Creditor'!J866="D",'Sundry Creditor'!I866,""))</f>
        <v/>
      </c>
      <c r="G860" s="130" t="str">
        <f>IF('Sundry Creditor'!I866="","",IF('Sundry Creditor'!J866="C",'Sundry Creditor'!I866,""))</f>
        <v/>
      </c>
      <c r="H860" s="62" t="str">
        <f t="shared" si="31"/>
        <v/>
      </c>
      <c r="I860" s="62" t="str">
        <f t="shared" si="32"/>
        <v/>
      </c>
      <c r="J860" s="62"/>
      <c r="K860" s="48" t="str">
        <f>IF('Sundry Creditor'!K866="", "",CONCATENATE('Sundry Creditor'!K866," ",'Sundry Creditor'!O866))</f>
        <v/>
      </c>
    </row>
    <row r="861" spans="1:11" x14ac:dyDescent="0.2">
      <c r="A861" s="63" t="str">
        <f>IF('Sundry Creditor'!G867="","",'Sundry Creditor'!G867)</f>
        <v/>
      </c>
      <c r="B861" s="63" t="str">
        <f>IF('Sundry Creditor'!C867="","",IF('Sundry Creditor'!G867&lt;70000,'Sundry Creditor'!C867,""))</f>
        <v/>
      </c>
      <c r="C861" s="62" t="str">
        <f>IF('Sundry Creditor'!C867="","",IF('Sundry Creditor'!G867&gt;69999,'Sundry Creditor'!C867,""))</f>
        <v/>
      </c>
      <c r="D861" s="62" t="str">
        <f>IF('Sundry Creditor'!D867="","",'Sundry Creditor'!D867)</f>
        <v/>
      </c>
      <c r="E861" s="62" t="str">
        <f>IF('Sundry Creditor'!F867="","",'Sundry Creditor'!F867)</f>
        <v/>
      </c>
      <c r="F861" s="130" t="str">
        <f>IF('Sundry Creditor'!I867="","",IF('Sundry Creditor'!J867="D",'Sundry Creditor'!I867,""))</f>
        <v/>
      </c>
      <c r="G861" s="130" t="str">
        <f>IF('Sundry Creditor'!I867="","",IF('Sundry Creditor'!J867="C",'Sundry Creditor'!I867,""))</f>
        <v/>
      </c>
      <c r="H861" s="62" t="str">
        <f t="shared" si="31"/>
        <v/>
      </c>
      <c r="I861" s="62" t="str">
        <f t="shared" si="32"/>
        <v/>
      </c>
      <c r="J861" s="62"/>
      <c r="K861" s="48" t="str">
        <f>IF('Sundry Creditor'!K867="", "",CONCATENATE('Sundry Creditor'!K867," ",'Sundry Creditor'!O867))</f>
        <v/>
      </c>
    </row>
    <row r="862" spans="1:11" x14ac:dyDescent="0.2">
      <c r="A862" s="63" t="str">
        <f>IF('Sundry Creditor'!G868="","",'Sundry Creditor'!G868)</f>
        <v/>
      </c>
      <c r="B862" s="63" t="str">
        <f>IF('Sundry Creditor'!C868="","",IF('Sundry Creditor'!G868&lt;70000,'Sundry Creditor'!C868,""))</f>
        <v/>
      </c>
      <c r="C862" s="62" t="str">
        <f>IF('Sundry Creditor'!C868="","",IF('Sundry Creditor'!G868&gt;69999,'Sundry Creditor'!C868,""))</f>
        <v/>
      </c>
      <c r="D862" s="62" t="str">
        <f>IF('Sundry Creditor'!D868="","",'Sundry Creditor'!D868)</f>
        <v/>
      </c>
      <c r="E862" s="62" t="str">
        <f>IF('Sundry Creditor'!F868="","",'Sundry Creditor'!F868)</f>
        <v/>
      </c>
      <c r="F862" s="130" t="str">
        <f>IF('Sundry Creditor'!I868="","",IF('Sundry Creditor'!J868="D",'Sundry Creditor'!I868,""))</f>
        <v/>
      </c>
      <c r="G862" s="130" t="str">
        <f>IF('Sundry Creditor'!I868="","",IF('Sundry Creditor'!J868="C",'Sundry Creditor'!I868,""))</f>
        <v/>
      </c>
      <c r="H862" s="62" t="str">
        <f t="shared" si="31"/>
        <v/>
      </c>
      <c r="I862" s="62" t="str">
        <f t="shared" si="32"/>
        <v/>
      </c>
      <c r="J862" s="62"/>
      <c r="K862" s="48" t="str">
        <f>IF('Sundry Creditor'!K868="", "",CONCATENATE('Sundry Creditor'!K868," ",'Sundry Creditor'!O868))</f>
        <v/>
      </c>
    </row>
    <row r="863" spans="1:11" x14ac:dyDescent="0.2">
      <c r="A863" s="63" t="str">
        <f>IF('Sundry Creditor'!G869="","",'Sundry Creditor'!G869)</f>
        <v/>
      </c>
      <c r="B863" s="63" t="str">
        <f>IF('Sundry Creditor'!C869="","",IF('Sundry Creditor'!G869&lt;70000,'Sundry Creditor'!C869,""))</f>
        <v/>
      </c>
      <c r="C863" s="62" t="str">
        <f>IF('Sundry Creditor'!C869="","",IF('Sundry Creditor'!G869&gt;69999,'Sundry Creditor'!C869,""))</f>
        <v/>
      </c>
      <c r="D863" s="62" t="str">
        <f>IF('Sundry Creditor'!D869="","",'Sundry Creditor'!D869)</f>
        <v/>
      </c>
      <c r="E863" s="62" t="str">
        <f>IF('Sundry Creditor'!F869="","",'Sundry Creditor'!F869)</f>
        <v/>
      </c>
      <c r="F863" s="130" t="str">
        <f>IF('Sundry Creditor'!I869="","",IF('Sundry Creditor'!J869="D",'Sundry Creditor'!I869,""))</f>
        <v/>
      </c>
      <c r="G863" s="130" t="str">
        <f>IF('Sundry Creditor'!I869="","",IF('Sundry Creditor'!J869="C",'Sundry Creditor'!I869,""))</f>
        <v/>
      </c>
      <c r="H863" s="62" t="str">
        <f t="shared" si="31"/>
        <v/>
      </c>
      <c r="I863" s="62" t="str">
        <f t="shared" si="32"/>
        <v/>
      </c>
      <c r="J863" s="62"/>
      <c r="K863" s="48" t="str">
        <f>IF('Sundry Creditor'!K869="", "",CONCATENATE('Sundry Creditor'!K869," ",'Sundry Creditor'!O869))</f>
        <v/>
      </c>
    </row>
    <row r="864" spans="1:11" x14ac:dyDescent="0.2">
      <c r="A864" s="63" t="str">
        <f>IF('Sundry Creditor'!G870="","",'Sundry Creditor'!G870)</f>
        <v/>
      </c>
      <c r="B864" s="63" t="str">
        <f>IF('Sundry Creditor'!C870="","",IF('Sundry Creditor'!G870&lt;70000,'Sundry Creditor'!C870,""))</f>
        <v/>
      </c>
      <c r="C864" s="62" t="str">
        <f>IF('Sundry Creditor'!C870="","",IF('Sundry Creditor'!G870&gt;69999,'Sundry Creditor'!C870,""))</f>
        <v/>
      </c>
      <c r="D864" s="62" t="str">
        <f>IF('Sundry Creditor'!D870="","",'Sundry Creditor'!D870)</f>
        <v/>
      </c>
      <c r="E864" s="62" t="str">
        <f>IF('Sundry Creditor'!F870="","",'Sundry Creditor'!F870)</f>
        <v/>
      </c>
      <c r="F864" s="130" t="str">
        <f>IF('Sundry Creditor'!I870="","",IF('Sundry Creditor'!J870="D",'Sundry Creditor'!I870,""))</f>
        <v/>
      </c>
      <c r="G864" s="130" t="str">
        <f>IF('Sundry Creditor'!I870="","",IF('Sundry Creditor'!J870="C",'Sundry Creditor'!I870,""))</f>
        <v/>
      </c>
      <c r="H864" s="62" t="str">
        <f t="shared" si="31"/>
        <v/>
      </c>
      <c r="I864" s="62" t="str">
        <f t="shared" si="32"/>
        <v/>
      </c>
      <c r="J864" s="62"/>
      <c r="K864" s="48" t="str">
        <f>IF('Sundry Creditor'!K870="", "",CONCATENATE('Sundry Creditor'!K870," ",'Sundry Creditor'!O870))</f>
        <v/>
      </c>
    </row>
    <row r="865" spans="1:11" x14ac:dyDescent="0.2">
      <c r="A865" s="63" t="str">
        <f>IF('Sundry Creditor'!G871="","",'Sundry Creditor'!G871)</f>
        <v/>
      </c>
      <c r="B865" s="63" t="str">
        <f>IF('Sundry Creditor'!C871="","",IF('Sundry Creditor'!G871&lt;70000,'Sundry Creditor'!C871,""))</f>
        <v/>
      </c>
      <c r="C865" s="62" t="str">
        <f>IF('Sundry Creditor'!C871="","",IF('Sundry Creditor'!G871&gt;69999,'Sundry Creditor'!C871,""))</f>
        <v/>
      </c>
      <c r="D865" s="62" t="str">
        <f>IF('Sundry Creditor'!D871="","",'Sundry Creditor'!D871)</f>
        <v/>
      </c>
      <c r="E865" s="62" t="str">
        <f>IF('Sundry Creditor'!F871="","",'Sundry Creditor'!F871)</f>
        <v/>
      </c>
      <c r="F865" s="130" t="str">
        <f>IF('Sundry Creditor'!I871="","",IF('Sundry Creditor'!J871="D",'Sundry Creditor'!I871,""))</f>
        <v/>
      </c>
      <c r="G865" s="130" t="str">
        <f>IF('Sundry Creditor'!I871="","",IF('Sundry Creditor'!J871="C",'Sundry Creditor'!I871,""))</f>
        <v/>
      </c>
      <c r="H865" s="62" t="str">
        <f t="shared" si="31"/>
        <v/>
      </c>
      <c r="I865" s="62" t="str">
        <f t="shared" si="32"/>
        <v/>
      </c>
      <c r="J865" s="62"/>
      <c r="K865" s="48" t="str">
        <f>IF('Sundry Creditor'!K871="", "",CONCATENATE('Sundry Creditor'!K871," ",'Sundry Creditor'!O871))</f>
        <v/>
      </c>
    </row>
    <row r="866" spans="1:11" x14ac:dyDescent="0.2">
      <c r="A866" s="63" t="str">
        <f>IF('Sundry Creditor'!G872="","",'Sundry Creditor'!G872)</f>
        <v/>
      </c>
      <c r="B866" s="63" t="str">
        <f>IF('Sundry Creditor'!C872="","",IF('Sundry Creditor'!G872&lt;70000,'Sundry Creditor'!C872,""))</f>
        <v/>
      </c>
      <c r="C866" s="62" t="str">
        <f>IF('Sundry Creditor'!C872="","",IF('Sundry Creditor'!G872&gt;69999,'Sundry Creditor'!C872,""))</f>
        <v/>
      </c>
      <c r="D866" s="62" t="str">
        <f>IF('Sundry Creditor'!D872="","",'Sundry Creditor'!D872)</f>
        <v/>
      </c>
      <c r="E866" s="62" t="str">
        <f>IF('Sundry Creditor'!F872="","",'Sundry Creditor'!F872)</f>
        <v/>
      </c>
      <c r="F866" s="130" t="str">
        <f>IF('Sundry Creditor'!I872="","",IF('Sundry Creditor'!J872="D",'Sundry Creditor'!I872,""))</f>
        <v/>
      </c>
      <c r="G866" s="130" t="str">
        <f>IF('Sundry Creditor'!I872="","",IF('Sundry Creditor'!J872="C",'Sundry Creditor'!I872,""))</f>
        <v/>
      </c>
      <c r="H866" s="62" t="str">
        <f t="shared" si="31"/>
        <v/>
      </c>
      <c r="I866" s="62" t="str">
        <f t="shared" si="32"/>
        <v/>
      </c>
      <c r="J866" s="62"/>
      <c r="K866" s="48" t="str">
        <f>IF('Sundry Creditor'!K872="", "",CONCATENATE('Sundry Creditor'!K872," ",'Sundry Creditor'!O872))</f>
        <v/>
      </c>
    </row>
    <row r="867" spans="1:11" x14ac:dyDescent="0.2">
      <c r="A867" s="63" t="str">
        <f>IF('Sundry Creditor'!G873="","",'Sundry Creditor'!G873)</f>
        <v/>
      </c>
      <c r="B867" s="63" t="str">
        <f>IF('Sundry Creditor'!C873="","",IF('Sundry Creditor'!G873&lt;70000,'Sundry Creditor'!C873,""))</f>
        <v/>
      </c>
      <c r="C867" s="62" t="str">
        <f>IF('Sundry Creditor'!C873="","",IF('Sundry Creditor'!G873&gt;69999,'Sundry Creditor'!C873,""))</f>
        <v/>
      </c>
      <c r="D867" s="62" t="str">
        <f>IF('Sundry Creditor'!D873="","",'Sundry Creditor'!D873)</f>
        <v/>
      </c>
      <c r="E867" s="62" t="str">
        <f>IF('Sundry Creditor'!F873="","",'Sundry Creditor'!F873)</f>
        <v/>
      </c>
      <c r="F867" s="130" t="str">
        <f>IF('Sundry Creditor'!I873="","",IF('Sundry Creditor'!J873="D",'Sundry Creditor'!I873,""))</f>
        <v/>
      </c>
      <c r="G867" s="130" t="str">
        <f>IF('Sundry Creditor'!I873="","",IF('Sundry Creditor'!J873="C",'Sundry Creditor'!I873,""))</f>
        <v/>
      </c>
      <c r="H867" s="62" t="str">
        <f t="shared" si="31"/>
        <v/>
      </c>
      <c r="I867" s="62" t="str">
        <f t="shared" si="32"/>
        <v/>
      </c>
      <c r="J867" s="62"/>
      <c r="K867" s="48" t="str">
        <f>IF('Sundry Creditor'!K873="", "",CONCATENATE('Sundry Creditor'!K873," ",'Sundry Creditor'!O873))</f>
        <v/>
      </c>
    </row>
    <row r="868" spans="1:11" x14ac:dyDescent="0.2">
      <c r="A868" s="63" t="str">
        <f>IF('Sundry Creditor'!G874="","",'Sundry Creditor'!G874)</f>
        <v/>
      </c>
      <c r="B868" s="63" t="str">
        <f>IF('Sundry Creditor'!C874="","",IF('Sundry Creditor'!G874&lt;70000,'Sundry Creditor'!C874,""))</f>
        <v/>
      </c>
      <c r="C868" s="62" t="str">
        <f>IF('Sundry Creditor'!C874="","",IF('Sundry Creditor'!G874&gt;69999,'Sundry Creditor'!C874,""))</f>
        <v/>
      </c>
      <c r="D868" s="62" t="str">
        <f>IF('Sundry Creditor'!D874="","",'Sundry Creditor'!D874)</f>
        <v/>
      </c>
      <c r="E868" s="62" t="str">
        <f>IF('Sundry Creditor'!F874="","",'Sundry Creditor'!F874)</f>
        <v/>
      </c>
      <c r="F868" s="130" t="str">
        <f>IF('Sundry Creditor'!I874="","",IF('Sundry Creditor'!J874="D",'Sundry Creditor'!I874,""))</f>
        <v/>
      </c>
      <c r="G868" s="130" t="str">
        <f>IF('Sundry Creditor'!I874="","",IF('Sundry Creditor'!J874="C",'Sundry Creditor'!I874,""))</f>
        <v/>
      </c>
      <c r="H868" s="62" t="str">
        <f t="shared" si="31"/>
        <v/>
      </c>
      <c r="I868" s="62" t="str">
        <f t="shared" si="32"/>
        <v/>
      </c>
      <c r="J868" s="62"/>
      <c r="K868" s="48" t="str">
        <f>IF('Sundry Creditor'!K874="", "",CONCATENATE('Sundry Creditor'!K874," ",'Sundry Creditor'!O874))</f>
        <v/>
      </c>
    </row>
    <row r="869" spans="1:11" x14ac:dyDescent="0.2">
      <c r="A869" s="63" t="str">
        <f>IF('Sundry Creditor'!G875="","",'Sundry Creditor'!G875)</f>
        <v/>
      </c>
      <c r="B869" s="63" t="str">
        <f>IF('Sundry Creditor'!C875="","",IF('Sundry Creditor'!G875&lt;70000,'Sundry Creditor'!C875,""))</f>
        <v/>
      </c>
      <c r="C869" s="62" t="str">
        <f>IF('Sundry Creditor'!C875="","",IF('Sundry Creditor'!G875&gt;69999,'Sundry Creditor'!C875,""))</f>
        <v/>
      </c>
      <c r="D869" s="62" t="str">
        <f>IF('Sundry Creditor'!D875="","",'Sundry Creditor'!D875)</f>
        <v/>
      </c>
      <c r="E869" s="62" t="str">
        <f>IF('Sundry Creditor'!F875="","",'Sundry Creditor'!F875)</f>
        <v/>
      </c>
      <c r="F869" s="130" t="str">
        <f>IF('Sundry Creditor'!I875="","",IF('Sundry Creditor'!J875="D",'Sundry Creditor'!I875,""))</f>
        <v/>
      </c>
      <c r="G869" s="130" t="str">
        <f>IF('Sundry Creditor'!I875="","",IF('Sundry Creditor'!J875="C",'Sundry Creditor'!I875,""))</f>
        <v/>
      </c>
      <c r="H869" s="62" t="str">
        <f t="shared" si="31"/>
        <v/>
      </c>
      <c r="I869" s="62" t="str">
        <f t="shared" si="32"/>
        <v/>
      </c>
      <c r="J869" s="62"/>
      <c r="K869" s="48" t="str">
        <f>IF('Sundry Creditor'!K875="", "",CONCATENATE('Sundry Creditor'!K875," ",'Sundry Creditor'!O875))</f>
        <v/>
      </c>
    </row>
    <row r="870" spans="1:11" x14ac:dyDescent="0.2">
      <c r="A870" s="63" t="str">
        <f>IF('Sundry Creditor'!G876="","",'Sundry Creditor'!G876)</f>
        <v/>
      </c>
      <c r="B870" s="63" t="str">
        <f>IF('Sundry Creditor'!C876="","",IF('Sundry Creditor'!G876&lt;70000,'Sundry Creditor'!C876,""))</f>
        <v/>
      </c>
      <c r="C870" s="62" t="str">
        <f>IF('Sundry Creditor'!C876="","",IF('Sundry Creditor'!G876&gt;69999,'Sundry Creditor'!C876,""))</f>
        <v/>
      </c>
      <c r="D870" s="62" t="str">
        <f>IF('Sundry Creditor'!D876="","",'Sundry Creditor'!D876)</f>
        <v/>
      </c>
      <c r="E870" s="62" t="str">
        <f>IF('Sundry Creditor'!F876="","",'Sundry Creditor'!F876)</f>
        <v/>
      </c>
      <c r="F870" s="130" t="str">
        <f>IF('Sundry Creditor'!I876="","",IF('Sundry Creditor'!J876="D",'Sundry Creditor'!I876,""))</f>
        <v/>
      </c>
      <c r="G870" s="130" t="str">
        <f>IF('Sundry Creditor'!I876="","",IF('Sundry Creditor'!J876="C",'Sundry Creditor'!I876,""))</f>
        <v/>
      </c>
      <c r="H870" s="62" t="str">
        <f t="shared" si="31"/>
        <v/>
      </c>
      <c r="I870" s="62" t="str">
        <f t="shared" si="32"/>
        <v/>
      </c>
      <c r="J870" s="62"/>
      <c r="K870" s="48" t="str">
        <f>IF('Sundry Creditor'!K876="", "",CONCATENATE('Sundry Creditor'!K876," ",'Sundry Creditor'!O876))</f>
        <v/>
      </c>
    </row>
    <row r="871" spans="1:11" x14ac:dyDescent="0.2">
      <c r="A871" s="63" t="str">
        <f>IF('Sundry Creditor'!G877="","",'Sundry Creditor'!G877)</f>
        <v/>
      </c>
      <c r="B871" s="63" t="str">
        <f>IF('Sundry Creditor'!C877="","",IF('Sundry Creditor'!G877&lt;70000,'Sundry Creditor'!C877,""))</f>
        <v/>
      </c>
      <c r="C871" s="62" t="str">
        <f>IF('Sundry Creditor'!C877="","",IF('Sundry Creditor'!G877&gt;69999,'Sundry Creditor'!C877,""))</f>
        <v/>
      </c>
      <c r="D871" s="62" t="str">
        <f>IF('Sundry Creditor'!D877="","",'Sundry Creditor'!D877)</f>
        <v/>
      </c>
      <c r="E871" s="62" t="str">
        <f>IF('Sundry Creditor'!F877="","",'Sundry Creditor'!F877)</f>
        <v/>
      </c>
      <c r="F871" s="130" t="str">
        <f>IF('Sundry Creditor'!I877="","",IF('Sundry Creditor'!J877="D",'Sundry Creditor'!I877,""))</f>
        <v/>
      </c>
      <c r="G871" s="130" t="str">
        <f>IF('Sundry Creditor'!I877="","",IF('Sundry Creditor'!J877="C",'Sundry Creditor'!I877,""))</f>
        <v/>
      </c>
      <c r="H871" s="62" t="str">
        <f t="shared" si="31"/>
        <v/>
      </c>
      <c r="I871" s="62" t="str">
        <f t="shared" si="32"/>
        <v/>
      </c>
      <c r="J871" s="62"/>
      <c r="K871" s="48" t="str">
        <f>IF('Sundry Creditor'!K877="", "",CONCATENATE('Sundry Creditor'!K877," ",'Sundry Creditor'!O877))</f>
        <v/>
      </c>
    </row>
    <row r="872" spans="1:11" x14ac:dyDescent="0.2">
      <c r="A872" s="63" t="str">
        <f>IF('Sundry Creditor'!G878="","",'Sundry Creditor'!G878)</f>
        <v/>
      </c>
      <c r="B872" s="63" t="str">
        <f>IF('Sundry Creditor'!C878="","",IF('Sundry Creditor'!G878&lt;70000,'Sundry Creditor'!C878,""))</f>
        <v/>
      </c>
      <c r="C872" s="62" t="str">
        <f>IF('Sundry Creditor'!C878="","",IF('Sundry Creditor'!G878&gt;69999,'Sundry Creditor'!C878,""))</f>
        <v/>
      </c>
      <c r="D872" s="62" t="str">
        <f>IF('Sundry Creditor'!D878="","",'Sundry Creditor'!D878)</f>
        <v/>
      </c>
      <c r="E872" s="62" t="str">
        <f>IF('Sundry Creditor'!F878="","",'Sundry Creditor'!F878)</f>
        <v/>
      </c>
      <c r="F872" s="130" t="str">
        <f>IF('Sundry Creditor'!I878="","",IF('Sundry Creditor'!J878="D",'Sundry Creditor'!I878,""))</f>
        <v/>
      </c>
      <c r="G872" s="130" t="str">
        <f>IF('Sundry Creditor'!I878="","",IF('Sundry Creditor'!J878="C",'Sundry Creditor'!I878,""))</f>
        <v/>
      </c>
      <c r="H872" s="62" t="str">
        <f t="shared" si="31"/>
        <v/>
      </c>
      <c r="I872" s="62" t="str">
        <f t="shared" si="32"/>
        <v/>
      </c>
      <c r="J872" s="62"/>
      <c r="K872" s="48" t="str">
        <f>IF('Sundry Creditor'!K878="", "",CONCATENATE('Sundry Creditor'!K878," ",'Sundry Creditor'!O878))</f>
        <v/>
      </c>
    </row>
    <row r="873" spans="1:11" x14ac:dyDescent="0.2">
      <c r="A873" s="63" t="str">
        <f>IF('Sundry Creditor'!G879="","",'Sundry Creditor'!G879)</f>
        <v/>
      </c>
      <c r="B873" s="63" t="str">
        <f>IF('Sundry Creditor'!C879="","",IF('Sundry Creditor'!G879&lt;70000,'Sundry Creditor'!C879,""))</f>
        <v/>
      </c>
      <c r="C873" s="62" t="str">
        <f>IF('Sundry Creditor'!C879="","",IF('Sundry Creditor'!G879&gt;69999,'Sundry Creditor'!C879,""))</f>
        <v/>
      </c>
      <c r="D873" s="62" t="str">
        <f>IF('Sundry Creditor'!D879="","",'Sundry Creditor'!D879)</f>
        <v/>
      </c>
      <c r="E873" s="62" t="str">
        <f>IF('Sundry Creditor'!F879="","",'Sundry Creditor'!F879)</f>
        <v/>
      </c>
      <c r="F873" s="130" t="str">
        <f>IF('Sundry Creditor'!I879="","",IF('Sundry Creditor'!J879="D",'Sundry Creditor'!I879,""))</f>
        <v/>
      </c>
      <c r="G873" s="130" t="str">
        <f>IF('Sundry Creditor'!I879="","",IF('Sundry Creditor'!J879="C",'Sundry Creditor'!I879,""))</f>
        <v/>
      </c>
      <c r="H873" s="62" t="str">
        <f t="shared" si="31"/>
        <v/>
      </c>
      <c r="I873" s="62" t="str">
        <f t="shared" si="32"/>
        <v/>
      </c>
      <c r="J873" s="62"/>
      <c r="K873" s="48" t="str">
        <f>IF('Sundry Creditor'!K879="", "",CONCATENATE('Sundry Creditor'!K879," ",'Sundry Creditor'!O879))</f>
        <v/>
      </c>
    </row>
    <row r="874" spans="1:11" x14ac:dyDescent="0.2">
      <c r="A874" s="63" t="str">
        <f>IF('Sundry Creditor'!G880="","",'Sundry Creditor'!G880)</f>
        <v/>
      </c>
      <c r="B874" s="63" t="str">
        <f>IF('Sundry Creditor'!C880="","",IF('Sundry Creditor'!G880&lt;70000,'Sundry Creditor'!C880,""))</f>
        <v/>
      </c>
      <c r="C874" s="62" t="str">
        <f>IF('Sundry Creditor'!C880="","",IF('Sundry Creditor'!G880&gt;69999,'Sundry Creditor'!C880,""))</f>
        <v/>
      </c>
      <c r="D874" s="62" t="str">
        <f>IF('Sundry Creditor'!D880="","",'Sundry Creditor'!D880)</f>
        <v/>
      </c>
      <c r="E874" s="62" t="str">
        <f>IF('Sundry Creditor'!F880="","",'Sundry Creditor'!F880)</f>
        <v/>
      </c>
      <c r="F874" s="130" t="str">
        <f>IF('Sundry Creditor'!I880="","",IF('Sundry Creditor'!J880="D",'Sundry Creditor'!I880,""))</f>
        <v/>
      </c>
      <c r="G874" s="130" t="str">
        <f>IF('Sundry Creditor'!I880="","",IF('Sundry Creditor'!J880="C",'Sundry Creditor'!I880,""))</f>
        <v/>
      </c>
      <c r="H874" s="62" t="str">
        <f t="shared" si="31"/>
        <v/>
      </c>
      <c r="I874" s="62" t="str">
        <f t="shared" si="32"/>
        <v/>
      </c>
      <c r="J874" s="62"/>
      <c r="K874" s="48" t="str">
        <f>IF('Sundry Creditor'!K880="", "",CONCATENATE('Sundry Creditor'!K880," ",'Sundry Creditor'!O880))</f>
        <v/>
      </c>
    </row>
    <row r="875" spans="1:11" x14ac:dyDescent="0.2">
      <c r="A875" s="63" t="str">
        <f>IF('Sundry Creditor'!G881="","",'Sundry Creditor'!G881)</f>
        <v/>
      </c>
      <c r="B875" s="63" t="str">
        <f>IF('Sundry Creditor'!C881="","",IF('Sundry Creditor'!G881&lt;70000,'Sundry Creditor'!C881,""))</f>
        <v/>
      </c>
      <c r="C875" s="62" t="str">
        <f>IF('Sundry Creditor'!C881="","",IF('Sundry Creditor'!G881&gt;69999,'Sundry Creditor'!C881,""))</f>
        <v/>
      </c>
      <c r="D875" s="62" t="str">
        <f>IF('Sundry Creditor'!D881="","",'Sundry Creditor'!D881)</f>
        <v/>
      </c>
      <c r="E875" s="62" t="str">
        <f>IF('Sundry Creditor'!F881="","",'Sundry Creditor'!F881)</f>
        <v/>
      </c>
      <c r="F875" s="130" t="str">
        <f>IF('Sundry Creditor'!I881="","",IF('Sundry Creditor'!J881="D",'Sundry Creditor'!I881,""))</f>
        <v/>
      </c>
      <c r="G875" s="130" t="str">
        <f>IF('Sundry Creditor'!I881="","",IF('Sundry Creditor'!J881="C",'Sundry Creditor'!I881,""))</f>
        <v/>
      </c>
      <c r="H875" s="62" t="str">
        <f t="shared" si="31"/>
        <v/>
      </c>
      <c r="I875" s="62" t="str">
        <f t="shared" si="32"/>
        <v/>
      </c>
      <c r="J875" s="62"/>
      <c r="K875" s="48" t="str">
        <f>IF('Sundry Creditor'!K881="", "",CONCATENATE('Sundry Creditor'!K881," ",'Sundry Creditor'!O881))</f>
        <v/>
      </c>
    </row>
    <row r="876" spans="1:11" x14ac:dyDescent="0.2">
      <c r="A876" s="63" t="str">
        <f>IF('Sundry Creditor'!G882="","",'Sundry Creditor'!G882)</f>
        <v/>
      </c>
      <c r="B876" s="63" t="str">
        <f>IF('Sundry Creditor'!C882="","",IF('Sundry Creditor'!G882&lt;70000,'Sundry Creditor'!C882,""))</f>
        <v/>
      </c>
      <c r="C876" s="62" t="str">
        <f>IF('Sundry Creditor'!C882="","",IF('Sundry Creditor'!G882&gt;69999,'Sundry Creditor'!C882,""))</f>
        <v/>
      </c>
      <c r="D876" s="62" t="str">
        <f>IF('Sundry Creditor'!D882="","",'Sundry Creditor'!D882)</f>
        <v/>
      </c>
      <c r="E876" s="62" t="str">
        <f>IF('Sundry Creditor'!F882="","",'Sundry Creditor'!F882)</f>
        <v/>
      </c>
      <c r="F876" s="130" t="str">
        <f>IF('Sundry Creditor'!I882="","",IF('Sundry Creditor'!J882="D",'Sundry Creditor'!I882,""))</f>
        <v/>
      </c>
      <c r="G876" s="130" t="str">
        <f>IF('Sundry Creditor'!I882="","",IF('Sundry Creditor'!J882="C",'Sundry Creditor'!I882,""))</f>
        <v/>
      </c>
      <c r="H876" s="62" t="str">
        <f t="shared" si="31"/>
        <v/>
      </c>
      <c r="I876" s="62" t="str">
        <f t="shared" si="32"/>
        <v/>
      </c>
      <c r="J876" s="62"/>
      <c r="K876" s="48" t="str">
        <f>IF('Sundry Creditor'!K882="", "",CONCATENATE('Sundry Creditor'!K882," ",'Sundry Creditor'!O882))</f>
        <v/>
      </c>
    </row>
    <row r="877" spans="1:11" x14ac:dyDescent="0.2">
      <c r="A877" s="63" t="str">
        <f>IF('Sundry Creditor'!G883="","",'Sundry Creditor'!G883)</f>
        <v/>
      </c>
      <c r="B877" s="63" t="str">
        <f>IF('Sundry Creditor'!C883="","",IF('Sundry Creditor'!G883&lt;70000,'Sundry Creditor'!C883,""))</f>
        <v/>
      </c>
      <c r="C877" s="62" t="str">
        <f>IF('Sundry Creditor'!C883="","",IF('Sundry Creditor'!G883&gt;69999,'Sundry Creditor'!C883,""))</f>
        <v/>
      </c>
      <c r="D877" s="62" t="str">
        <f>IF('Sundry Creditor'!D883="","",'Sundry Creditor'!D883)</f>
        <v/>
      </c>
      <c r="E877" s="62" t="str">
        <f>IF('Sundry Creditor'!F883="","",'Sundry Creditor'!F883)</f>
        <v/>
      </c>
      <c r="F877" s="130" t="str">
        <f>IF('Sundry Creditor'!I883="","",IF('Sundry Creditor'!J883="D",'Sundry Creditor'!I883,""))</f>
        <v/>
      </c>
      <c r="G877" s="130" t="str">
        <f>IF('Sundry Creditor'!I883="","",IF('Sundry Creditor'!J883="C",'Sundry Creditor'!I883,""))</f>
        <v/>
      </c>
      <c r="H877" s="62" t="str">
        <f t="shared" si="31"/>
        <v/>
      </c>
      <c r="I877" s="62" t="str">
        <f t="shared" si="32"/>
        <v/>
      </c>
      <c r="J877" s="62"/>
      <c r="K877" s="48" t="str">
        <f>IF('Sundry Creditor'!K883="", "",CONCATENATE('Sundry Creditor'!K883," ",'Sundry Creditor'!O883))</f>
        <v/>
      </c>
    </row>
    <row r="878" spans="1:11" x14ac:dyDescent="0.2">
      <c r="A878" s="63" t="str">
        <f>IF('Sundry Creditor'!G884="","",'Sundry Creditor'!G884)</f>
        <v/>
      </c>
      <c r="B878" s="63" t="str">
        <f>IF('Sundry Creditor'!C884="","",IF('Sundry Creditor'!G884&lt;70000,'Sundry Creditor'!C884,""))</f>
        <v/>
      </c>
      <c r="C878" s="62" t="str">
        <f>IF('Sundry Creditor'!C884="","",IF('Sundry Creditor'!G884&gt;69999,'Sundry Creditor'!C884,""))</f>
        <v/>
      </c>
      <c r="D878" s="62" t="str">
        <f>IF('Sundry Creditor'!D884="","",'Sundry Creditor'!D884)</f>
        <v/>
      </c>
      <c r="E878" s="62" t="str">
        <f>IF('Sundry Creditor'!F884="","",'Sundry Creditor'!F884)</f>
        <v/>
      </c>
      <c r="F878" s="130" t="str">
        <f>IF('Sundry Creditor'!I884="","",IF('Sundry Creditor'!J884="D",'Sundry Creditor'!I884,""))</f>
        <v/>
      </c>
      <c r="G878" s="130" t="str">
        <f>IF('Sundry Creditor'!I884="","",IF('Sundry Creditor'!J884="C",'Sundry Creditor'!I884,""))</f>
        <v/>
      </c>
      <c r="H878" s="62" t="str">
        <f t="shared" si="31"/>
        <v/>
      </c>
      <c r="I878" s="62" t="str">
        <f t="shared" si="32"/>
        <v/>
      </c>
      <c r="J878" s="62"/>
      <c r="K878" s="48" t="str">
        <f>IF('Sundry Creditor'!K884="", "",CONCATENATE('Sundry Creditor'!K884," ",'Sundry Creditor'!O884))</f>
        <v/>
      </c>
    </row>
    <row r="879" spans="1:11" x14ac:dyDescent="0.2">
      <c r="A879" s="63" t="str">
        <f>IF('Sundry Creditor'!G885="","",'Sundry Creditor'!G885)</f>
        <v/>
      </c>
      <c r="B879" s="63" t="str">
        <f>IF('Sundry Creditor'!C885="","",IF('Sundry Creditor'!G885&lt;70000,'Sundry Creditor'!C885,""))</f>
        <v/>
      </c>
      <c r="C879" s="62" t="str">
        <f>IF('Sundry Creditor'!C885="","",IF('Sundry Creditor'!G885&gt;69999,'Sundry Creditor'!C885,""))</f>
        <v/>
      </c>
      <c r="D879" s="62" t="str">
        <f>IF('Sundry Creditor'!D885="","",'Sundry Creditor'!D885)</f>
        <v/>
      </c>
      <c r="E879" s="62" t="str">
        <f>IF('Sundry Creditor'!F885="","",'Sundry Creditor'!F885)</f>
        <v/>
      </c>
      <c r="F879" s="130" t="str">
        <f>IF('Sundry Creditor'!I885="","",IF('Sundry Creditor'!J885="D",'Sundry Creditor'!I885,""))</f>
        <v/>
      </c>
      <c r="G879" s="130" t="str">
        <f>IF('Sundry Creditor'!I885="","",IF('Sundry Creditor'!J885="C",'Sundry Creditor'!I885,""))</f>
        <v/>
      </c>
      <c r="H879" s="62" t="str">
        <f t="shared" si="31"/>
        <v/>
      </c>
      <c r="I879" s="62" t="str">
        <f t="shared" si="32"/>
        <v/>
      </c>
      <c r="J879" s="62"/>
      <c r="K879" s="48" t="str">
        <f>IF('Sundry Creditor'!K885="", "",CONCATENATE('Sundry Creditor'!K885," ",'Sundry Creditor'!O885))</f>
        <v/>
      </c>
    </row>
    <row r="880" spans="1:11" x14ac:dyDescent="0.2">
      <c r="A880" s="63" t="str">
        <f>IF('Sundry Creditor'!G886="","",'Sundry Creditor'!G886)</f>
        <v/>
      </c>
      <c r="B880" s="63" t="str">
        <f>IF('Sundry Creditor'!C886="","",IF('Sundry Creditor'!G886&lt;70000,'Sundry Creditor'!C886,""))</f>
        <v/>
      </c>
      <c r="C880" s="62" t="str">
        <f>IF('Sundry Creditor'!C886="","",IF('Sundry Creditor'!G886&gt;69999,'Sundry Creditor'!C886,""))</f>
        <v/>
      </c>
      <c r="D880" s="62" t="str">
        <f>IF('Sundry Creditor'!D886="","",'Sundry Creditor'!D886)</f>
        <v/>
      </c>
      <c r="E880" s="62" t="str">
        <f>IF('Sundry Creditor'!F886="","",'Sundry Creditor'!F886)</f>
        <v/>
      </c>
      <c r="F880" s="130" t="str">
        <f>IF('Sundry Creditor'!I886="","",IF('Sundry Creditor'!J886="D",'Sundry Creditor'!I886,""))</f>
        <v/>
      </c>
      <c r="G880" s="130" t="str">
        <f>IF('Sundry Creditor'!I886="","",IF('Sundry Creditor'!J886="C",'Sundry Creditor'!I886,""))</f>
        <v/>
      </c>
      <c r="H880" s="62" t="str">
        <f t="shared" si="31"/>
        <v/>
      </c>
      <c r="I880" s="62" t="str">
        <f t="shared" si="32"/>
        <v/>
      </c>
      <c r="J880" s="62"/>
      <c r="K880" s="48" t="str">
        <f>IF('Sundry Creditor'!K886="", "",CONCATENATE('Sundry Creditor'!K886," ",'Sundry Creditor'!O886))</f>
        <v/>
      </c>
    </row>
    <row r="881" spans="1:11" x14ac:dyDescent="0.2">
      <c r="A881" s="63" t="str">
        <f>IF('Sundry Creditor'!G887="","",'Sundry Creditor'!G887)</f>
        <v/>
      </c>
      <c r="B881" s="63" t="str">
        <f>IF('Sundry Creditor'!C887="","",IF('Sundry Creditor'!G887&lt;70000,'Sundry Creditor'!C887,""))</f>
        <v/>
      </c>
      <c r="C881" s="62" t="str">
        <f>IF('Sundry Creditor'!C887="","",IF('Sundry Creditor'!G887&gt;69999,'Sundry Creditor'!C887,""))</f>
        <v/>
      </c>
      <c r="D881" s="62" t="str">
        <f>IF('Sundry Creditor'!D887="","",'Sundry Creditor'!D887)</f>
        <v/>
      </c>
      <c r="E881" s="62" t="str">
        <f>IF('Sundry Creditor'!F887="","",'Sundry Creditor'!F887)</f>
        <v/>
      </c>
      <c r="F881" s="130" t="str">
        <f>IF('Sundry Creditor'!I887="","",IF('Sundry Creditor'!J887="D",'Sundry Creditor'!I887,""))</f>
        <v/>
      </c>
      <c r="G881" s="130" t="str">
        <f>IF('Sundry Creditor'!I887="","",IF('Sundry Creditor'!J887="C",'Sundry Creditor'!I887,""))</f>
        <v/>
      </c>
      <c r="H881" s="62" t="str">
        <f t="shared" si="31"/>
        <v/>
      </c>
      <c r="I881" s="62" t="str">
        <f t="shared" si="32"/>
        <v/>
      </c>
      <c r="J881" s="62"/>
      <c r="K881" s="48" t="str">
        <f>IF('Sundry Creditor'!K887="", "",CONCATENATE('Sundry Creditor'!K887," ",'Sundry Creditor'!O887))</f>
        <v/>
      </c>
    </row>
    <row r="882" spans="1:11" x14ac:dyDescent="0.2">
      <c r="A882" s="63" t="str">
        <f>IF('Sundry Creditor'!G888="","",'Sundry Creditor'!G888)</f>
        <v/>
      </c>
      <c r="B882" s="63" t="str">
        <f>IF('Sundry Creditor'!C888="","",IF('Sundry Creditor'!G888&lt;70000,'Sundry Creditor'!C888,""))</f>
        <v/>
      </c>
      <c r="C882" s="62" t="str">
        <f>IF('Sundry Creditor'!C888="","",IF('Sundry Creditor'!G888&gt;69999,'Sundry Creditor'!C888,""))</f>
        <v/>
      </c>
      <c r="D882" s="62" t="str">
        <f>IF('Sundry Creditor'!D888="","",'Sundry Creditor'!D888)</f>
        <v/>
      </c>
      <c r="E882" s="62" t="str">
        <f>IF('Sundry Creditor'!F888="","",'Sundry Creditor'!F888)</f>
        <v/>
      </c>
      <c r="F882" s="130" t="str">
        <f>IF('Sundry Creditor'!I888="","",IF('Sundry Creditor'!J888="D",'Sundry Creditor'!I888,""))</f>
        <v/>
      </c>
      <c r="G882" s="130" t="str">
        <f>IF('Sundry Creditor'!I888="","",IF('Sundry Creditor'!J888="C",'Sundry Creditor'!I888,""))</f>
        <v/>
      </c>
      <c r="H882" s="62" t="str">
        <f t="shared" si="31"/>
        <v/>
      </c>
      <c r="I882" s="62" t="str">
        <f t="shared" si="32"/>
        <v/>
      </c>
      <c r="J882" s="62"/>
      <c r="K882" s="48" t="str">
        <f>IF('Sundry Creditor'!K888="", "",CONCATENATE('Sundry Creditor'!K888," ",'Sundry Creditor'!O888))</f>
        <v/>
      </c>
    </row>
    <row r="883" spans="1:11" x14ac:dyDescent="0.2">
      <c r="A883" s="63" t="str">
        <f>IF('Sundry Creditor'!G889="","",'Sundry Creditor'!G889)</f>
        <v/>
      </c>
      <c r="B883" s="63" t="str">
        <f>IF('Sundry Creditor'!C889="","",IF('Sundry Creditor'!G889&lt;70000,'Sundry Creditor'!C889,""))</f>
        <v/>
      </c>
      <c r="C883" s="62" t="str">
        <f>IF('Sundry Creditor'!C889="","",IF('Sundry Creditor'!G889&gt;69999,'Sundry Creditor'!C889,""))</f>
        <v/>
      </c>
      <c r="D883" s="62" t="str">
        <f>IF('Sundry Creditor'!D889="","",'Sundry Creditor'!D889)</f>
        <v/>
      </c>
      <c r="E883" s="62" t="str">
        <f>IF('Sundry Creditor'!F889="","",'Sundry Creditor'!F889)</f>
        <v/>
      </c>
      <c r="F883" s="130" t="str">
        <f>IF('Sundry Creditor'!I889="","",IF('Sundry Creditor'!J889="D",'Sundry Creditor'!I889,""))</f>
        <v/>
      </c>
      <c r="G883" s="130" t="str">
        <f>IF('Sundry Creditor'!I889="","",IF('Sundry Creditor'!J889="C",'Sundry Creditor'!I889,""))</f>
        <v/>
      </c>
      <c r="H883" s="62" t="str">
        <f t="shared" si="31"/>
        <v/>
      </c>
      <c r="I883" s="62" t="str">
        <f t="shared" si="32"/>
        <v/>
      </c>
      <c r="J883" s="62"/>
      <c r="K883" s="48" t="str">
        <f>IF('Sundry Creditor'!K889="", "",CONCATENATE('Sundry Creditor'!K889," ",'Sundry Creditor'!O889))</f>
        <v/>
      </c>
    </row>
    <row r="884" spans="1:11" x14ac:dyDescent="0.2">
      <c r="A884" s="63" t="str">
        <f>IF('Sundry Creditor'!G890="","",'Sundry Creditor'!G890)</f>
        <v/>
      </c>
      <c r="B884" s="63" t="str">
        <f>IF('Sundry Creditor'!C890="","",IF('Sundry Creditor'!G890&lt;70000,'Sundry Creditor'!C890,""))</f>
        <v/>
      </c>
      <c r="C884" s="62" t="str">
        <f>IF('Sundry Creditor'!C890="","",IF('Sundry Creditor'!G890&gt;69999,'Sundry Creditor'!C890,""))</f>
        <v/>
      </c>
      <c r="D884" s="62" t="str">
        <f>IF('Sundry Creditor'!D890="","",'Sundry Creditor'!D890)</f>
        <v/>
      </c>
      <c r="E884" s="62" t="str">
        <f>IF('Sundry Creditor'!F890="","",'Sundry Creditor'!F890)</f>
        <v/>
      </c>
      <c r="F884" s="130" t="str">
        <f>IF('Sundry Creditor'!I890="","",IF('Sundry Creditor'!J890="D",'Sundry Creditor'!I890,""))</f>
        <v/>
      </c>
      <c r="G884" s="130" t="str">
        <f>IF('Sundry Creditor'!I890="","",IF('Sundry Creditor'!J890="C",'Sundry Creditor'!I890,""))</f>
        <v/>
      </c>
      <c r="H884" s="62" t="str">
        <f t="shared" si="31"/>
        <v/>
      </c>
      <c r="I884" s="62" t="str">
        <f t="shared" si="32"/>
        <v/>
      </c>
      <c r="J884" s="62"/>
      <c r="K884" s="48" t="str">
        <f>IF('Sundry Creditor'!K890="", "",CONCATENATE('Sundry Creditor'!K890," ",'Sundry Creditor'!O890))</f>
        <v/>
      </c>
    </row>
    <row r="885" spans="1:11" x14ac:dyDescent="0.2">
      <c r="A885" s="63" t="str">
        <f>IF('Sundry Creditor'!G891="","",'Sundry Creditor'!G891)</f>
        <v/>
      </c>
      <c r="B885" s="63" t="str">
        <f>IF('Sundry Creditor'!C891="","",IF('Sundry Creditor'!G891&lt;70000,'Sundry Creditor'!C891,""))</f>
        <v/>
      </c>
      <c r="C885" s="62" t="str">
        <f>IF('Sundry Creditor'!C891="","",IF('Sundry Creditor'!G891&gt;69999,'Sundry Creditor'!C891,""))</f>
        <v/>
      </c>
      <c r="D885" s="62" t="str">
        <f>IF('Sundry Creditor'!D891="","",'Sundry Creditor'!D891)</f>
        <v/>
      </c>
      <c r="E885" s="62" t="str">
        <f>IF('Sundry Creditor'!F891="","",'Sundry Creditor'!F891)</f>
        <v/>
      </c>
      <c r="F885" s="130" t="str">
        <f>IF('Sundry Creditor'!I891="","",IF('Sundry Creditor'!J891="D",'Sundry Creditor'!I891,""))</f>
        <v/>
      </c>
      <c r="G885" s="130" t="str">
        <f>IF('Sundry Creditor'!I891="","",IF('Sundry Creditor'!J891="C",'Sundry Creditor'!I891,""))</f>
        <v/>
      </c>
      <c r="H885" s="62" t="str">
        <f t="shared" si="31"/>
        <v/>
      </c>
      <c r="I885" s="62" t="str">
        <f t="shared" si="32"/>
        <v/>
      </c>
      <c r="J885" s="62"/>
      <c r="K885" s="48" t="str">
        <f>IF('Sundry Creditor'!K891="", "",CONCATENATE('Sundry Creditor'!K891," ",'Sundry Creditor'!O891))</f>
        <v/>
      </c>
    </row>
    <row r="886" spans="1:11" x14ac:dyDescent="0.2">
      <c r="A886" s="63" t="str">
        <f>IF('Sundry Creditor'!G892="","",'Sundry Creditor'!G892)</f>
        <v/>
      </c>
      <c r="B886" s="63" t="str">
        <f>IF('Sundry Creditor'!C892="","",IF('Sundry Creditor'!G892&lt;70000,'Sundry Creditor'!C892,""))</f>
        <v/>
      </c>
      <c r="C886" s="62" t="str">
        <f>IF('Sundry Creditor'!C892="","",IF('Sundry Creditor'!G892&gt;69999,'Sundry Creditor'!C892,""))</f>
        <v/>
      </c>
      <c r="D886" s="62" t="str">
        <f>IF('Sundry Creditor'!D892="","",'Sundry Creditor'!D892)</f>
        <v/>
      </c>
      <c r="E886" s="62" t="str">
        <f>IF('Sundry Creditor'!F892="","",'Sundry Creditor'!F892)</f>
        <v/>
      </c>
      <c r="F886" s="130" t="str">
        <f>IF('Sundry Creditor'!I892="","",IF('Sundry Creditor'!J892="D",'Sundry Creditor'!I892,""))</f>
        <v/>
      </c>
      <c r="G886" s="130" t="str">
        <f>IF('Sundry Creditor'!I892="","",IF('Sundry Creditor'!J892="C",'Sundry Creditor'!I892,""))</f>
        <v/>
      </c>
      <c r="H886" s="62" t="str">
        <f t="shared" si="31"/>
        <v/>
      </c>
      <c r="I886" s="62" t="str">
        <f t="shared" si="32"/>
        <v/>
      </c>
      <c r="J886" s="62"/>
      <c r="K886" s="48" t="str">
        <f>IF('Sundry Creditor'!K892="", "",CONCATENATE('Sundry Creditor'!K892," ",'Sundry Creditor'!O892))</f>
        <v/>
      </c>
    </row>
    <row r="887" spans="1:11" x14ac:dyDescent="0.2">
      <c r="A887" s="63" t="str">
        <f>IF('Sundry Creditor'!G893="","",'Sundry Creditor'!G893)</f>
        <v/>
      </c>
      <c r="B887" s="63" t="str">
        <f>IF('Sundry Creditor'!C893="","",IF('Sundry Creditor'!G893&lt;70000,'Sundry Creditor'!C893,""))</f>
        <v/>
      </c>
      <c r="C887" s="62" t="str">
        <f>IF('Sundry Creditor'!C893="","",IF('Sundry Creditor'!G893&gt;69999,'Sundry Creditor'!C893,""))</f>
        <v/>
      </c>
      <c r="D887" s="62" t="str">
        <f>IF('Sundry Creditor'!D893="","",'Sundry Creditor'!D893)</f>
        <v/>
      </c>
      <c r="E887" s="62" t="str">
        <f>IF('Sundry Creditor'!F893="","",'Sundry Creditor'!F893)</f>
        <v/>
      </c>
      <c r="F887" s="130" t="str">
        <f>IF('Sundry Creditor'!I893="","",IF('Sundry Creditor'!J893="D",'Sundry Creditor'!I893,""))</f>
        <v/>
      </c>
      <c r="G887" s="130" t="str">
        <f>IF('Sundry Creditor'!I893="","",IF('Sundry Creditor'!J893="C",'Sundry Creditor'!I893,""))</f>
        <v/>
      </c>
      <c r="H887" s="62" t="str">
        <f t="shared" si="31"/>
        <v/>
      </c>
      <c r="I887" s="62" t="str">
        <f t="shared" si="32"/>
        <v/>
      </c>
      <c r="J887" s="62"/>
      <c r="K887" s="48" t="str">
        <f>IF('Sundry Creditor'!K893="", "",CONCATENATE('Sundry Creditor'!K893," ",'Sundry Creditor'!O893))</f>
        <v/>
      </c>
    </row>
    <row r="888" spans="1:11" x14ac:dyDescent="0.2">
      <c r="A888" s="63" t="str">
        <f>IF('Sundry Creditor'!G894="","",'Sundry Creditor'!G894)</f>
        <v/>
      </c>
      <c r="B888" s="63" t="str">
        <f>IF('Sundry Creditor'!C894="","",IF('Sundry Creditor'!G894&lt;70000,'Sundry Creditor'!C894,""))</f>
        <v/>
      </c>
      <c r="C888" s="62" t="str">
        <f>IF('Sundry Creditor'!C894="","",IF('Sundry Creditor'!G894&gt;69999,'Sundry Creditor'!C894,""))</f>
        <v/>
      </c>
      <c r="D888" s="62" t="str">
        <f>IF('Sundry Creditor'!D894="","",'Sundry Creditor'!D894)</f>
        <v/>
      </c>
      <c r="E888" s="62" t="str">
        <f>IF('Sundry Creditor'!F894="","",'Sundry Creditor'!F894)</f>
        <v/>
      </c>
      <c r="F888" s="130" t="str">
        <f>IF('Sundry Creditor'!I894="","",IF('Sundry Creditor'!J894="D",'Sundry Creditor'!I894,""))</f>
        <v/>
      </c>
      <c r="G888" s="130" t="str">
        <f>IF('Sundry Creditor'!I894="","",IF('Sundry Creditor'!J894="C",'Sundry Creditor'!I894,""))</f>
        <v/>
      </c>
      <c r="H888" s="62" t="str">
        <f t="shared" si="31"/>
        <v/>
      </c>
      <c r="I888" s="62" t="str">
        <f t="shared" si="32"/>
        <v/>
      </c>
      <c r="J888" s="62"/>
      <c r="K888" s="48" t="str">
        <f>IF('Sundry Creditor'!K894="", "",CONCATENATE('Sundry Creditor'!K894," ",'Sundry Creditor'!O894))</f>
        <v/>
      </c>
    </row>
    <row r="889" spans="1:11" x14ac:dyDescent="0.2">
      <c r="A889" s="63" t="str">
        <f>IF('Sundry Creditor'!G895="","",'Sundry Creditor'!G895)</f>
        <v/>
      </c>
      <c r="B889" s="63" t="str">
        <f>IF('Sundry Creditor'!C895="","",IF('Sundry Creditor'!G895&lt;70000,'Sundry Creditor'!C895,""))</f>
        <v/>
      </c>
      <c r="C889" s="62" t="str">
        <f>IF('Sundry Creditor'!C895="","",IF('Sundry Creditor'!G895&gt;69999,'Sundry Creditor'!C895,""))</f>
        <v/>
      </c>
      <c r="D889" s="62" t="str">
        <f>IF('Sundry Creditor'!D895="","",'Sundry Creditor'!D895)</f>
        <v/>
      </c>
      <c r="E889" s="62" t="str">
        <f>IF('Sundry Creditor'!F895="","",'Sundry Creditor'!F895)</f>
        <v/>
      </c>
      <c r="F889" s="130" t="str">
        <f>IF('Sundry Creditor'!I895="","",IF('Sundry Creditor'!J895="D",'Sundry Creditor'!I895,""))</f>
        <v/>
      </c>
      <c r="G889" s="130" t="str">
        <f>IF('Sundry Creditor'!I895="","",IF('Sundry Creditor'!J895="C",'Sundry Creditor'!I895,""))</f>
        <v/>
      </c>
      <c r="H889" s="62" t="str">
        <f t="shared" si="31"/>
        <v/>
      </c>
      <c r="I889" s="62" t="str">
        <f t="shared" si="32"/>
        <v/>
      </c>
      <c r="J889" s="62"/>
      <c r="K889" s="48" t="str">
        <f>IF('Sundry Creditor'!K895="", "",CONCATENATE('Sundry Creditor'!K895," ",'Sundry Creditor'!O895))</f>
        <v/>
      </c>
    </row>
    <row r="890" spans="1:11" x14ac:dyDescent="0.2">
      <c r="A890" s="63" t="str">
        <f>IF('Sundry Creditor'!G896="","",'Sundry Creditor'!G896)</f>
        <v/>
      </c>
      <c r="B890" s="63" t="str">
        <f>IF('Sundry Creditor'!C896="","",IF('Sundry Creditor'!G896&lt;70000,'Sundry Creditor'!C896,""))</f>
        <v/>
      </c>
      <c r="C890" s="62" t="str">
        <f>IF('Sundry Creditor'!C896="","",IF('Sundry Creditor'!G896&gt;69999,'Sundry Creditor'!C896,""))</f>
        <v/>
      </c>
      <c r="D890" s="62" t="str">
        <f>IF('Sundry Creditor'!D896="","",'Sundry Creditor'!D896)</f>
        <v/>
      </c>
      <c r="E890" s="62" t="str">
        <f>IF('Sundry Creditor'!F896="","",'Sundry Creditor'!F896)</f>
        <v/>
      </c>
      <c r="F890" s="130" t="str">
        <f>IF('Sundry Creditor'!I896="","",IF('Sundry Creditor'!J896="D",'Sundry Creditor'!I896,""))</f>
        <v/>
      </c>
      <c r="G890" s="130" t="str">
        <f>IF('Sundry Creditor'!I896="","",IF('Sundry Creditor'!J896="C",'Sundry Creditor'!I896,""))</f>
        <v/>
      </c>
      <c r="H890" s="62" t="str">
        <f t="shared" si="31"/>
        <v/>
      </c>
      <c r="I890" s="62" t="str">
        <f t="shared" si="32"/>
        <v/>
      </c>
      <c r="J890" s="62"/>
      <c r="K890" s="48" t="str">
        <f>IF('Sundry Creditor'!K896="", "",CONCATENATE('Sundry Creditor'!K896," ",'Sundry Creditor'!O896))</f>
        <v/>
      </c>
    </row>
    <row r="891" spans="1:11" x14ac:dyDescent="0.2">
      <c r="A891" s="63" t="str">
        <f>IF('Sundry Creditor'!G897="","",'Sundry Creditor'!G897)</f>
        <v/>
      </c>
      <c r="B891" s="63" t="str">
        <f>IF('Sundry Creditor'!C897="","",IF('Sundry Creditor'!G897&lt;70000,'Sundry Creditor'!C897,""))</f>
        <v/>
      </c>
      <c r="C891" s="62" t="str">
        <f>IF('Sundry Creditor'!C897="","",IF('Sundry Creditor'!G897&gt;69999,'Sundry Creditor'!C897,""))</f>
        <v/>
      </c>
      <c r="D891" s="62" t="str">
        <f>IF('Sundry Creditor'!D897="","",'Sundry Creditor'!D897)</f>
        <v/>
      </c>
      <c r="E891" s="62" t="str">
        <f>IF('Sundry Creditor'!F897="","",'Sundry Creditor'!F897)</f>
        <v/>
      </c>
      <c r="F891" s="130" t="str">
        <f>IF('Sundry Creditor'!I897="","",IF('Sundry Creditor'!J897="D",'Sundry Creditor'!I897,""))</f>
        <v/>
      </c>
      <c r="G891" s="130" t="str">
        <f>IF('Sundry Creditor'!I897="","",IF('Sundry Creditor'!J897="C",'Sundry Creditor'!I897,""))</f>
        <v/>
      </c>
      <c r="H891" s="62" t="str">
        <f t="shared" si="31"/>
        <v/>
      </c>
      <c r="I891" s="62" t="str">
        <f t="shared" si="32"/>
        <v/>
      </c>
      <c r="J891" s="62"/>
      <c r="K891" s="48" t="str">
        <f>IF('Sundry Creditor'!K897="", "",CONCATENATE('Sundry Creditor'!K897," ",'Sundry Creditor'!O897))</f>
        <v/>
      </c>
    </row>
    <row r="892" spans="1:11" x14ac:dyDescent="0.2">
      <c r="A892" s="63" t="str">
        <f>IF('Sundry Creditor'!G898="","",'Sundry Creditor'!G898)</f>
        <v/>
      </c>
      <c r="B892" s="63" t="str">
        <f>IF('Sundry Creditor'!C898="","",IF('Sundry Creditor'!G898&lt;70000,'Sundry Creditor'!C898,""))</f>
        <v/>
      </c>
      <c r="C892" s="62" t="str">
        <f>IF('Sundry Creditor'!C898="","",IF('Sundry Creditor'!G898&gt;69999,'Sundry Creditor'!C898,""))</f>
        <v/>
      </c>
      <c r="D892" s="62" t="str">
        <f>IF('Sundry Creditor'!D898="","",'Sundry Creditor'!D898)</f>
        <v/>
      </c>
      <c r="E892" s="62" t="str">
        <f>IF('Sundry Creditor'!F898="","",'Sundry Creditor'!F898)</f>
        <v/>
      </c>
      <c r="F892" s="130" t="str">
        <f>IF('Sundry Creditor'!I898="","",IF('Sundry Creditor'!J898="D",'Sundry Creditor'!I898,""))</f>
        <v/>
      </c>
      <c r="G892" s="130" t="str">
        <f>IF('Sundry Creditor'!I898="","",IF('Sundry Creditor'!J898="C",'Sundry Creditor'!I898,""))</f>
        <v/>
      </c>
      <c r="H892" s="62" t="str">
        <f t="shared" si="31"/>
        <v/>
      </c>
      <c r="I892" s="62" t="str">
        <f t="shared" si="32"/>
        <v/>
      </c>
      <c r="J892" s="62"/>
      <c r="K892" s="48" t="str">
        <f>IF('Sundry Creditor'!K898="", "",CONCATENATE('Sundry Creditor'!K898," ",'Sundry Creditor'!O898))</f>
        <v/>
      </c>
    </row>
    <row r="893" spans="1:11" x14ac:dyDescent="0.2">
      <c r="A893" s="63" t="str">
        <f>IF('Sundry Creditor'!G899="","",'Sundry Creditor'!G899)</f>
        <v/>
      </c>
      <c r="B893" s="63" t="str">
        <f>IF('Sundry Creditor'!C899="","",IF('Sundry Creditor'!G899&lt;70000,'Sundry Creditor'!C899,""))</f>
        <v/>
      </c>
      <c r="C893" s="62" t="str">
        <f>IF('Sundry Creditor'!C899="","",IF('Sundry Creditor'!G899&gt;69999,'Sundry Creditor'!C899,""))</f>
        <v/>
      </c>
      <c r="D893" s="62" t="str">
        <f>IF('Sundry Creditor'!D899="","",'Sundry Creditor'!D899)</f>
        <v/>
      </c>
      <c r="E893" s="62" t="str">
        <f>IF('Sundry Creditor'!F899="","",'Sundry Creditor'!F899)</f>
        <v/>
      </c>
      <c r="F893" s="130" t="str">
        <f>IF('Sundry Creditor'!I899="","",IF('Sundry Creditor'!J899="D",'Sundry Creditor'!I899,""))</f>
        <v/>
      </c>
      <c r="G893" s="130" t="str">
        <f>IF('Sundry Creditor'!I899="","",IF('Sundry Creditor'!J899="C",'Sundry Creditor'!I899,""))</f>
        <v/>
      </c>
      <c r="H893" s="62" t="str">
        <f t="shared" si="31"/>
        <v/>
      </c>
      <c r="I893" s="62" t="str">
        <f t="shared" si="32"/>
        <v/>
      </c>
      <c r="J893" s="62"/>
      <c r="K893" s="48" t="str">
        <f>IF('Sundry Creditor'!K899="", "",CONCATENATE('Sundry Creditor'!K899," ",'Sundry Creditor'!O899))</f>
        <v/>
      </c>
    </row>
    <row r="894" spans="1:11" x14ac:dyDescent="0.2">
      <c r="A894" s="63" t="str">
        <f>IF('Sundry Creditor'!G900="","",'Sundry Creditor'!G900)</f>
        <v/>
      </c>
      <c r="B894" s="63" t="str">
        <f>IF('Sundry Creditor'!C900="","",IF('Sundry Creditor'!G900&lt;70000,'Sundry Creditor'!C900,""))</f>
        <v/>
      </c>
      <c r="C894" s="62" t="str">
        <f>IF('Sundry Creditor'!C900="","",IF('Sundry Creditor'!G900&gt;69999,'Sundry Creditor'!C900,""))</f>
        <v/>
      </c>
      <c r="D894" s="62" t="str">
        <f>IF('Sundry Creditor'!D900="","",'Sundry Creditor'!D900)</f>
        <v/>
      </c>
      <c r="E894" s="62" t="str">
        <f>IF('Sundry Creditor'!F900="","",'Sundry Creditor'!F900)</f>
        <v/>
      </c>
      <c r="F894" s="130" t="str">
        <f>IF('Sundry Creditor'!I900="","",IF('Sundry Creditor'!J900="D",'Sundry Creditor'!I900,""))</f>
        <v/>
      </c>
      <c r="G894" s="130" t="str">
        <f>IF('Sundry Creditor'!I900="","",IF('Sundry Creditor'!J900="C",'Sundry Creditor'!I900,""))</f>
        <v/>
      </c>
      <c r="H894" s="62" t="str">
        <f t="shared" si="31"/>
        <v/>
      </c>
      <c r="I894" s="62" t="str">
        <f t="shared" si="32"/>
        <v/>
      </c>
      <c r="J894" s="62"/>
      <c r="K894" s="48" t="str">
        <f>IF('Sundry Creditor'!K900="", "",CONCATENATE('Sundry Creditor'!K900," ",'Sundry Creditor'!O900))</f>
        <v/>
      </c>
    </row>
    <row r="895" spans="1:11" x14ac:dyDescent="0.2">
      <c r="A895" s="63" t="str">
        <f>IF('Sundry Creditor'!G901="","",'Sundry Creditor'!G901)</f>
        <v/>
      </c>
      <c r="B895" s="63" t="str">
        <f>IF('Sundry Creditor'!C901="","",IF('Sundry Creditor'!G901&lt;70000,'Sundry Creditor'!C901,""))</f>
        <v/>
      </c>
      <c r="C895" s="62" t="str">
        <f>IF('Sundry Creditor'!C901="","",IF('Sundry Creditor'!G901&gt;69999,'Sundry Creditor'!C901,""))</f>
        <v/>
      </c>
      <c r="D895" s="62" t="str">
        <f>IF('Sundry Creditor'!D901="","",'Sundry Creditor'!D901)</f>
        <v/>
      </c>
      <c r="E895" s="62" t="str">
        <f>IF('Sundry Creditor'!F901="","",'Sundry Creditor'!F901)</f>
        <v/>
      </c>
      <c r="F895" s="130" t="str">
        <f>IF('Sundry Creditor'!I901="","",IF('Sundry Creditor'!J901="D",'Sundry Creditor'!I901,""))</f>
        <v/>
      </c>
      <c r="G895" s="130" t="str">
        <f>IF('Sundry Creditor'!I901="","",IF('Sundry Creditor'!J901="C",'Sundry Creditor'!I901,""))</f>
        <v/>
      </c>
      <c r="H895" s="62" t="str">
        <f t="shared" si="31"/>
        <v/>
      </c>
      <c r="I895" s="62" t="str">
        <f t="shared" si="32"/>
        <v/>
      </c>
      <c r="J895" s="62"/>
      <c r="K895" s="48" t="str">
        <f>IF('Sundry Creditor'!K901="", "",CONCATENATE('Sundry Creditor'!K901," ",'Sundry Creditor'!O901))</f>
        <v/>
      </c>
    </row>
    <row r="896" spans="1:11" x14ac:dyDescent="0.2">
      <c r="A896" s="63" t="str">
        <f>IF('Sundry Creditor'!G902="","",'Sundry Creditor'!G902)</f>
        <v/>
      </c>
      <c r="B896" s="63" t="str">
        <f>IF('Sundry Creditor'!C902="","",IF('Sundry Creditor'!G902&lt;70000,'Sundry Creditor'!C902,""))</f>
        <v/>
      </c>
      <c r="C896" s="62" t="str">
        <f>IF('Sundry Creditor'!C902="","",IF('Sundry Creditor'!G902&gt;69999,'Sundry Creditor'!C902,""))</f>
        <v/>
      </c>
      <c r="D896" s="62" t="str">
        <f>IF('Sundry Creditor'!D902="","",'Sundry Creditor'!D902)</f>
        <v/>
      </c>
      <c r="E896" s="62" t="str">
        <f>IF('Sundry Creditor'!F902="","",'Sundry Creditor'!F902)</f>
        <v/>
      </c>
      <c r="F896" s="130" t="str">
        <f>IF('Sundry Creditor'!I902="","",IF('Sundry Creditor'!J902="D",'Sundry Creditor'!I902,""))</f>
        <v/>
      </c>
      <c r="G896" s="130" t="str">
        <f>IF('Sundry Creditor'!I902="","",IF('Sundry Creditor'!J902="C",'Sundry Creditor'!I902,""))</f>
        <v/>
      </c>
      <c r="H896" s="62" t="str">
        <f t="shared" si="31"/>
        <v/>
      </c>
      <c r="I896" s="62" t="str">
        <f t="shared" si="32"/>
        <v/>
      </c>
      <c r="J896" s="62"/>
      <c r="K896" s="48" t="str">
        <f>IF('Sundry Creditor'!K902="", "",CONCATENATE('Sundry Creditor'!K902," ",'Sundry Creditor'!O902))</f>
        <v/>
      </c>
    </row>
    <row r="897" spans="1:11" x14ac:dyDescent="0.2">
      <c r="A897" s="63" t="str">
        <f>IF('Sundry Creditor'!G903="","",'Sundry Creditor'!G903)</f>
        <v/>
      </c>
      <c r="B897" s="63" t="str">
        <f>IF('Sundry Creditor'!C903="","",IF('Sundry Creditor'!G903&lt;70000,'Sundry Creditor'!C903,""))</f>
        <v/>
      </c>
      <c r="C897" s="62" t="str">
        <f>IF('Sundry Creditor'!C903="","",IF('Sundry Creditor'!G903&gt;69999,'Sundry Creditor'!C903,""))</f>
        <v/>
      </c>
      <c r="D897" s="62" t="str">
        <f>IF('Sundry Creditor'!D903="","",'Sundry Creditor'!D903)</f>
        <v/>
      </c>
      <c r="E897" s="62" t="str">
        <f>IF('Sundry Creditor'!F903="","",'Sundry Creditor'!F903)</f>
        <v/>
      </c>
      <c r="F897" s="130" t="str">
        <f>IF('Sundry Creditor'!I903="","",IF('Sundry Creditor'!J903="D",'Sundry Creditor'!I903,""))</f>
        <v/>
      </c>
      <c r="G897" s="130" t="str">
        <f>IF('Sundry Creditor'!I903="","",IF('Sundry Creditor'!J903="C",'Sundry Creditor'!I903,""))</f>
        <v/>
      </c>
      <c r="H897" s="62" t="str">
        <f t="shared" si="31"/>
        <v/>
      </c>
      <c r="I897" s="62" t="str">
        <f t="shared" si="32"/>
        <v/>
      </c>
      <c r="J897" s="62"/>
      <c r="K897" s="48" t="str">
        <f>IF('Sundry Creditor'!K903="", "",CONCATENATE('Sundry Creditor'!K903," ",'Sundry Creditor'!O903))</f>
        <v/>
      </c>
    </row>
    <row r="898" spans="1:11" x14ac:dyDescent="0.2">
      <c r="A898" s="63" t="str">
        <f>IF('Sundry Creditor'!G904="","",'Sundry Creditor'!G904)</f>
        <v/>
      </c>
      <c r="B898" s="63" t="str">
        <f>IF('Sundry Creditor'!C904="","",IF('Sundry Creditor'!G904&lt;70000,'Sundry Creditor'!C904,""))</f>
        <v/>
      </c>
      <c r="C898" s="62" t="str">
        <f>IF('Sundry Creditor'!C904="","",IF('Sundry Creditor'!G904&gt;69999,'Sundry Creditor'!C904,""))</f>
        <v/>
      </c>
      <c r="D898" s="62" t="str">
        <f>IF('Sundry Creditor'!D904="","",'Sundry Creditor'!D904)</f>
        <v/>
      </c>
      <c r="E898" s="62" t="str">
        <f>IF('Sundry Creditor'!F904="","",'Sundry Creditor'!F904)</f>
        <v/>
      </c>
      <c r="F898" s="130" t="str">
        <f>IF('Sundry Creditor'!I904="","",IF('Sundry Creditor'!J904="D",'Sundry Creditor'!I904,""))</f>
        <v/>
      </c>
      <c r="G898" s="130" t="str">
        <f>IF('Sundry Creditor'!I904="","",IF('Sundry Creditor'!J904="C",'Sundry Creditor'!I904,""))</f>
        <v/>
      </c>
      <c r="H898" s="62" t="str">
        <f t="shared" si="31"/>
        <v/>
      </c>
      <c r="I898" s="62" t="str">
        <f t="shared" si="32"/>
        <v/>
      </c>
      <c r="J898" s="62"/>
      <c r="K898" s="48" t="str">
        <f>IF('Sundry Creditor'!K904="", "",CONCATENATE('Sundry Creditor'!K904," ",'Sundry Creditor'!O904))</f>
        <v/>
      </c>
    </row>
    <row r="899" spans="1:11" x14ac:dyDescent="0.2">
      <c r="A899" s="63" t="str">
        <f>IF('Sundry Creditor'!G905="","",'Sundry Creditor'!G905)</f>
        <v/>
      </c>
      <c r="B899" s="63" t="str">
        <f>IF('Sundry Creditor'!C905="","",IF('Sundry Creditor'!G905&lt;70000,'Sundry Creditor'!C905,""))</f>
        <v/>
      </c>
      <c r="C899" s="62" t="str">
        <f>IF('Sundry Creditor'!C905="","",IF('Sundry Creditor'!G905&gt;69999,'Sundry Creditor'!C905,""))</f>
        <v/>
      </c>
      <c r="D899" s="62" t="str">
        <f>IF('Sundry Creditor'!D905="","",'Sundry Creditor'!D905)</f>
        <v/>
      </c>
      <c r="E899" s="62" t="str">
        <f>IF('Sundry Creditor'!F905="","",'Sundry Creditor'!F905)</f>
        <v/>
      </c>
      <c r="F899" s="130" t="str">
        <f>IF('Sundry Creditor'!I905="","",IF('Sundry Creditor'!J905="D",'Sundry Creditor'!I905,""))</f>
        <v/>
      </c>
      <c r="G899" s="130" t="str">
        <f>IF('Sundry Creditor'!I905="","",IF('Sundry Creditor'!J905="C",'Sundry Creditor'!I905,""))</f>
        <v/>
      </c>
      <c r="H899" s="62" t="str">
        <f t="shared" si="31"/>
        <v/>
      </c>
      <c r="I899" s="62" t="str">
        <f t="shared" si="32"/>
        <v/>
      </c>
      <c r="J899" s="62"/>
      <c r="K899" s="48" t="str">
        <f>IF('Sundry Creditor'!K905="", "",CONCATENATE('Sundry Creditor'!K905," ",'Sundry Creditor'!O905))</f>
        <v/>
      </c>
    </row>
    <row r="900" spans="1:11" x14ac:dyDescent="0.2">
      <c r="A900" s="63" t="str">
        <f>IF('Sundry Creditor'!G906="","",'Sundry Creditor'!G906)</f>
        <v/>
      </c>
      <c r="B900" s="63" t="str">
        <f>IF('Sundry Creditor'!C906="","",IF('Sundry Creditor'!G906&lt;70000,'Sundry Creditor'!C906,""))</f>
        <v/>
      </c>
      <c r="C900" s="62" t="str">
        <f>IF('Sundry Creditor'!C906="","",IF('Sundry Creditor'!G906&gt;69999,'Sundry Creditor'!C906,""))</f>
        <v/>
      </c>
      <c r="D900" s="62" t="str">
        <f>IF('Sundry Creditor'!D906="","",'Sundry Creditor'!D906)</f>
        <v/>
      </c>
      <c r="E900" s="62" t="str">
        <f>IF('Sundry Creditor'!F906="","",'Sundry Creditor'!F906)</f>
        <v/>
      </c>
      <c r="F900" s="130" t="str">
        <f>IF('Sundry Creditor'!I906="","",IF('Sundry Creditor'!J906="D",'Sundry Creditor'!I906,""))</f>
        <v/>
      </c>
      <c r="G900" s="130" t="str">
        <f>IF('Sundry Creditor'!I906="","",IF('Sundry Creditor'!J906="C",'Sundry Creditor'!I906,""))</f>
        <v/>
      </c>
      <c r="H900" s="62" t="str">
        <f t="shared" si="31"/>
        <v/>
      </c>
      <c r="I900" s="62" t="str">
        <f t="shared" si="32"/>
        <v/>
      </c>
      <c r="J900" s="62"/>
      <c r="K900" s="48" t="str">
        <f>IF('Sundry Creditor'!K906="", "",CONCATENATE('Sundry Creditor'!K906," ",'Sundry Creditor'!O906))</f>
        <v/>
      </c>
    </row>
    <row r="901" spans="1:11" x14ac:dyDescent="0.2">
      <c r="A901" s="63" t="str">
        <f>IF('Sundry Creditor'!G907="","",'Sundry Creditor'!G907)</f>
        <v/>
      </c>
      <c r="B901" s="63" t="str">
        <f>IF('Sundry Creditor'!C907="","",IF('Sundry Creditor'!G907&lt;70000,'Sundry Creditor'!C907,""))</f>
        <v/>
      </c>
      <c r="C901" s="62" t="str">
        <f>IF('Sundry Creditor'!C907="","",IF('Sundry Creditor'!G907&gt;69999,'Sundry Creditor'!C907,""))</f>
        <v/>
      </c>
      <c r="D901" s="62" t="str">
        <f>IF('Sundry Creditor'!D907="","",'Sundry Creditor'!D907)</f>
        <v/>
      </c>
      <c r="E901" s="62" t="str">
        <f>IF('Sundry Creditor'!F907="","",'Sundry Creditor'!F907)</f>
        <v/>
      </c>
      <c r="F901" s="130" t="str">
        <f>IF('Sundry Creditor'!I907="","",IF('Sundry Creditor'!J907="D",'Sundry Creditor'!I907,""))</f>
        <v/>
      </c>
      <c r="G901" s="130" t="str">
        <f>IF('Sundry Creditor'!I907="","",IF('Sundry Creditor'!J907="C",'Sundry Creditor'!I907,""))</f>
        <v/>
      </c>
      <c r="H901" s="62" t="str">
        <f t="shared" si="31"/>
        <v/>
      </c>
      <c r="I901" s="62" t="str">
        <f t="shared" si="32"/>
        <v/>
      </c>
      <c r="J901" s="62"/>
      <c r="K901" s="48" t="str">
        <f>IF('Sundry Creditor'!K907="", "",CONCATENATE('Sundry Creditor'!K907," ",'Sundry Creditor'!O907))</f>
        <v/>
      </c>
    </row>
    <row r="902" spans="1:11" x14ac:dyDescent="0.2">
      <c r="A902" s="63" t="str">
        <f>IF('Sundry Creditor'!G908="","",'Sundry Creditor'!G908)</f>
        <v/>
      </c>
      <c r="B902" s="63" t="str">
        <f>IF('Sundry Creditor'!C908="","",IF('Sundry Creditor'!G908&lt;70000,'Sundry Creditor'!C908,""))</f>
        <v/>
      </c>
      <c r="C902" s="62" t="str">
        <f>IF('Sundry Creditor'!C908="","",IF('Sundry Creditor'!G908&gt;69999,'Sundry Creditor'!C908,""))</f>
        <v/>
      </c>
      <c r="D902" s="62" t="str">
        <f>IF('Sundry Creditor'!D908="","",'Sundry Creditor'!D908)</f>
        <v/>
      </c>
      <c r="E902" s="62" t="str">
        <f>IF('Sundry Creditor'!F908="","",'Sundry Creditor'!F908)</f>
        <v/>
      </c>
      <c r="F902" s="130" t="str">
        <f>IF('Sundry Creditor'!I908="","",IF('Sundry Creditor'!J908="D",'Sundry Creditor'!I908,""))</f>
        <v/>
      </c>
      <c r="G902" s="130" t="str">
        <f>IF('Sundry Creditor'!I908="","",IF('Sundry Creditor'!J908="C",'Sundry Creditor'!I908,""))</f>
        <v/>
      </c>
      <c r="H902" s="62" t="str">
        <f t="shared" si="31"/>
        <v/>
      </c>
      <c r="I902" s="62" t="str">
        <f t="shared" si="32"/>
        <v/>
      </c>
      <c r="J902" s="62"/>
      <c r="K902" s="48" t="str">
        <f>IF('Sundry Creditor'!K908="", "",CONCATENATE('Sundry Creditor'!K908," ",'Sundry Creditor'!O908))</f>
        <v/>
      </c>
    </row>
    <row r="903" spans="1:11" x14ac:dyDescent="0.2">
      <c r="A903" s="63" t="str">
        <f>IF('Sundry Creditor'!G909="","",'Sundry Creditor'!G909)</f>
        <v/>
      </c>
      <c r="B903" s="63" t="str">
        <f>IF('Sundry Creditor'!C909="","",IF('Sundry Creditor'!G909&lt;70000,'Sundry Creditor'!C909,""))</f>
        <v/>
      </c>
      <c r="C903" s="62" t="str">
        <f>IF('Sundry Creditor'!C909="","",IF('Sundry Creditor'!G909&gt;69999,'Sundry Creditor'!C909,""))</f>
        <v/>
      </c>
      <c r="D903" s="62" t="str">
        <f>IF('Sundry Creditor'!D909="","",'Sundry Creditor'!D909)</f>
        <v/>
      </c>
      <c r="E903" s="62" t="str">
        <f>IF('Sundry Creditor'!F909="","",'Sundry Creditor'!F909)</f>
        <v/>
      </c>
      <c r="F903" s="130" t="str">
        <f>IF('Sundry Creditor'!I909="","",IF('Sundry Creditor'!J909="D",'Sundry Creditor'!I909,""))</f>
        <v/>
      </c>
      <c r="G903" s="130" t="str">
        <f>IF('Sundry Creditor'!I909="","",IF('Sundry Creditor'!J909="C",'Sundry Creditor'!I909,""))</f>
        <v/>
      </c>
      <c r="H903" s="62" t="str">
        <f t="shared" si="31"/>
        <v/>
      </c>
      <c r="I903" s="62" t="str">
        <f t="shared" si="32"/>
        <v/>
      </c>
      <c r="J903" s="62"/>
      <c r="K903" s="48" t="str">
        <f>IF('Sundry Creditor'!K909="", "",CONCATENATE('Sundry Creditor'!K909," ",'Sundry Creditor'!O909))</f>
        <v/>
      </c>
    </row>
    <row r="904" spans="1:11" x14ac:dyDescent="0.2">
      <c r="A904" s="63" t="str">
        <f>IF('Sundry Creditor'!G910="","",'Sundry Creditor'!G910)</f>
        <v/>
      </c>
      <c r="B904" s="63" t="str">
        <f>IF('Sundry Creditor'!C910="","",IF('Sundry Creditor'!G910&lt;70000,'Sundry Creditor'!C910,""))</f>
        <v/>
      </c>
      <c r="C904" s="62" t="str">
        <f>IF('Sundry Creditor'!C910="","",IF('Sundry Creditor'!G910&gt;69999,'Sundry Creditor'!C910,""))</f>
        <v/>
      </c>
      <c r="D904" s="62" t="str">
        <f>IF('Sundry Creditor'!D910="","",'Sundry Creditor'!D910)</f>
        <v/>
      </c>
      <c r="E904" s="62" t="str">
        <f>IF('Sundry Creditor'!F910="","",'Sundry Creditor'!F910)</f>
        <v/>
      </c>
      <c r="F904" s="130" t="str">
        <f>IF('Sundry Creditor'!I910="","",IF('Sundry Creditor'!J910="D",'Sundry Creditor'!I910,""))</f>
        <v/>
      </c>
      <c r="G904" s="130" t="str">
        <f>IF('Sundry Creditor'!I910="","",IF('Sundry Creditor'!J910="C",'Sundry Creditor'!I910,""))</f>
        <v/>
      </c>
      <c r="H904" s="62" t="str">
        <f t="shared" si="31"/>
        <v/>
      </c>
      <c r="I904" s="62" t="str">
        <f t="shared" si="32"/>
        <v/>
      </c>
      <c r="J904" s="62"/>
      <c r="K904" s="48" t="str">
        <f>IF('Sundry Creditor'!K910="", "",CONCATENATE('Sundry Creditor'!K910," ",'Sundry Creditor'!O910))</f>
        <v/>
      </c>
    </row>
    <row r="905" spans="1:11" x14ac:dyDescent="0.2">
      <c r="A905" s="63" t="str">
        <f>IF('Sundry Creditor'!G911="","",'Sundry Creditor'!G911)</f>
        <v/>
      </c>
      <c r="B905" s="63" t="str">
        <f>IF('Sundry Creditor'!C911="","",IF('Sundry Creditor'!G911&lt;70000,'Sundry Creditor'!C911,""))</f>
        <v/>
      </c>
      <c r="C905" s="62" t="str">
        <f>IF('Sundry Creditor'!C911="","",IF('Sundry Creditor'!G911&gt;69999,'Sundry Creditor'!C911,""))</f>
        <v/>
      </c>
      <c r="D905" s="62" t="str">
        <f>IF('Sundry Creditor'!D911="","",'Sundry Creditor'!D911)</f>
        <v/>
      </c>
      <c r="E905" s="62" t="str">
        <f>IF('Sundry Creditor'!F911="","",'Sundry Creditor'!F911)</f>
        <v/>
      </c>
      <c r="F905" s="130" t="str">
        <f>IF('Sundry Creditor'!I911="","",IF('Sundry Creditor'!J911="D",'Sundry Creditor'!I911,""))</f>
        <v/>
      </c>
      <c r="G905" s="130" t="str">
        <f>IF('Sundry Creditor'!I911="","",IF('Sundry Creditor'!J911="C",'Sundry Creditor'!I911,""))</f>
        <v/>
      </c>
      <c r="H905" s="62" t="str">
        <f t="shared" si="31"/>
        <v/>
      </c>
      <c r="I905" s="62" t="str">
        <f t="shared" si="32"/>
        <v/>
      </c>
      <c r="J905" s="62"/>
      <c r="K905" s="48" t="str">
        <f>IF('Sundry Creditor'!K911="", "",CONCATENATE('Sundry Creditor'!K911," ",'Sundry Creditor'!O911))</f>
        <v/>
      </c>
    </row>
    <row r="906" spans="1:11" x14ac:dyDescent="0.2">
      <c r="A906" s="63" t="str">
        <f>IF('Sundry Creditor'!G912="","",'Sundry Creditor'!G912)</f>
        <v/>
      </c>
      <c r="B906" s="63" t="str">
        <f>IF('Sundry Creditor'!C912="","",IF('Sundry Creditor'!G912&lt;70000,'Sundry Creditor'!C912,""))</f>
        <v/>
      </c>
      <c r="C906" s="62" t="str">
        <f>IF('Sundry Creditor'!C912="","",IF('Sundry Creditor'!G912&gt;69999,'Sundry Creditor'!C912,""))</f>
        <v/>
      </c>
      <c r="D906" s="62" t="str">
        <f>IF('Sundry Creditor'!D912="","",'Sundry Creditor'!D912)</f>
        <v/>
      </c>
      <c r="E906" s="62" t="str">
        <f>IF('Sundry Creditor'!F912="","",'Sundry Creditor'!F912)</f>
        <v/>
      </c>
      <c r="F906" s="130" t="str">
        <f>IF('Sundry Creditor'!I912="","",IF('Sundry Creditor'!J912="D",'Sundry Creditor'!I912,""))</f>
        <v/>
      </c>
      <c r="G906" s="130" t="str">
        <f>IF('Sundry Creditor'!I912="","",IF('Sundry Creditor'!J912="C",'Sundry Creditor'!I912,""))</f>
        <v/>
      </c>
      <c r="H906" s="62" t="str">
        <f t="shared" si="31"/>
        <v/>
      </c>
      <c r="I906" s="62" t="str">
        <f t="shared" si="32"/>
        <v/>
      </c>
      <c r="J906" s="62"/>
      <c r="K906" s="48" t="str">
        <f>IF('Sundry Creditor'!K912="", "",CONCATENATE('Sundry Creditor'!K912," ",'Sundry Creditor'!O912))</f>
        <v/>
      </c>
    </row>
    <row r="907" spans="1:11" x14ac:dyDescent="0.2">
      <c r="A907" s="63" t="str">
        <f>IF('Sundry Creditor'!G913="","",'Sundry Creditor'!G913)</f>
        <v/>
      </c>
      <c r="B907" s="63" t="str">
        <f>IF('Sundry Creditor'!C913="","",IF('Sundry Creditor'!G913&lt;70000,'Sundry Creditor'!C913,""))</f>
        <v/>
      </c>
      <c r="C907" s="62" t="str">
        <f>IF('Sundry Creditor'!C913="","",IF('Sundry Creditor'!G913&gt;69999,'Sundry Creditor'!C913,""))</f>
        <v/>
      </c>
      <c r="D907" s="62" t="str">
        <f>IF('Sundry Creditor'!D913="","",'Sundry Creditor'!D913)</f>
        <v/>
      </c>
      <c r="E907" s="62" t="str">
        <f>IF('Sundry Creditor'!F913="","",'Sundry Creditor'!F913)</f>
        <v/>
      </c>
      <c r="F907" s="130" t="str">
        <f>IF('Sundry Creditor'!I913="","",IF('Sundry Creditor'!J913="D",'Sundry Creditor'!I913,""))</f>
        <v/>
      </c>
      <c r="G907" s="130" t="str">
        <f>IF('Sundry Creditor'!I913="","",IF('Sundry Creditor'!J913="C",'Sundry Creditor'!I913,""))</f>
        <v/>
      </c>
      <c r="H907" s="62" t="str">
        <f t="shared" si="31"/>
        <v/>
      </c>
      <c r="I907" s="62" t="str">
        <f t="shared" si="32"/>
        <v/>
      </c>
      <c r="J907" s="62"/>
      <c r="K907" s="48" t="str">
        <f>IF('Sundry Creditor'!K913="", "",CONCATENATE('Sundry Creditor'!K913," ",'Sundry Creditor'!O913))</f>
        <v/>
      </c>
    </row>
    <row r="908" spans="1:11" x14ac:dyDescent="0.2">
      <c r="A908" s="63" t="str">
        <f>IF('Sundry Creditor'!G914="","",'Sundry Creditor'!G914)</f>
        <v/>
      </c>
      <c r="B908" s="63" t="str">
        <f>IF('Sundry Creditor'!C914="","",IF('Sundry Creditor'!G914&lt;70000,'Sundry Creditor'!C914,""))</f>
        <v/>
      </c>
      <c r="C908" s="62" t="str">
        <f>IF('Sundry Creditor'!C914="","",IF('Sundry Creditor'!G914&gt;69999,'Sundry Creditor'!C914,""))</f>
        <v/>
      </c>
      <c r="D908" s="62" t="str">
        <f>IF('Sundry Creditor'!D914="","",'Sundry Creditor'!D914)</f>
        <v/>
      </c>
      <c r="E908" s="62" t="str">
        <f>IF('Sundry Creditor'!F914="","",'Sundry Creditor'!F914)</f>
        <v/>
      </c>
      <c r="F908" s="130" t="str">
        <f>IF('Sundry Creditor'!I914="","",IF('Sundry Creditor'!J914="D",'Sundry Creditor'!I914,""))</f>
        <v/>
      </c>
      <c r="G908" s="130" t="str">
        <f>IF('Sundry Creditor'!I914="","",IF('Sundry Creditor'!J914="C",'Sundry Creditor'!I914,""))</f>
        <v/>
      </c>
      <c r="H908" s="62" t="str">
        <f t="shared" si="31"/>
        <v/>
      </c>
      <c r="I908" s="62" t="str">
        <f t="shared" si="32"/>
        <v/>
      </c>
      <c r="J908" s="62"/>
      <c r="K908" s="48" t="str">
        <f>IF('Sundry Creditor'!K914="", "",CONCATENATE('Sundry Creditor'!K914," ",'Sundry Creditor'!O914))</f>
        <v/>
      </c>
    </row>
    <row r="909" spans="1:11" x14ac:dyDescent="0.2">
      <c r="A909" s="63" t="str">
        <f>IF('Sundry Creditor'!G915="","",'Sundry Creditor'!G915)</f>
        <v/>
      </c>
      <c r="B909" s="63" t="str">
        <f>IF('Sundry Creditor'!C915="","",IF('Sundry Creditor'!G915&lt;70000,'Sundry Creditor'!C915,""))</f>
        <v/>
      </c>
      <c r="C909" s="62" t="str">
        <f>IF('Sundry Creditor'!C915="","",IF('Sundry Creditor'!G915&gt;69999,'Sundry Creditor'!C915,""))</f>
        <v/>
      </c>
      <c r="D909" s="62" t="str">
        <f>IF('Sundry Creditor'!D915="","",'Sundry Creditor'!D915)</f>
        <v/>
      </c>
      <c r="E909" s="62" t="str">
        <f>IF('Sundry Creditor'!F915="","",'Sundry Creditor'!F915)</f>
        <v/>
      </c>
      <c r="F909" s="130" t="str">
        <f>IF('Sundry Creditor'!I915="","",IF('Sundry Creditor'!J915="D",'Sundry Creditor'!I915,""))</f>
        <v/>
      </c>
      <c r="G909" s="130" t="str">
        <f>IF('Sundry Creditor'!I915="","",IF('Sundry Creditor'!J915="C",'Sundry Creditor'!I915,""))</f>
        <v/>
      </c>
      <c r="H909" s="62" t="str">
        <f t="shared" si="31"/>
        <v/>
      </c>
      <c r="I909" s="62" t="str">
        <f t="shared" si="32"/>
        <v/>
      </c>
      <c r="J909" s="62"/>
      <c r="K909" s="48" t="str">
        <f>IF('Sundry Creditor'!K915="", "",CONCATENATE('Sundry Creditor'!K915," ",'Sundry Creditor'!O915))</f>
        <v/>
      </c>
    </row>
    <row r="910" spans="1:11" x14ac:dyDescent="0.2">
      <c r="A910" s="63" t="str">
        <f>IF('Sundry Creditor'!G916="","",'Sundry Creditor'!G916)</f>
        <v/>
      </c>
      <c r="B910" s="63" t="str">
        <f>IF('Sundry Creditor'!C916="","",IF('Sundry Creditor'!G916&lt;70000,'Sundry Creditor'!C916,""))</f>
        <v/>
      </c>
      <c r="C910" s="62" t="str">
        <f>IF('Sundry Creditor'!C916="","",IF('Sundry Creditor'!G916&gt;69999,'Sundry Creditor'!C916,""))</f>
        <v/>
      </c>
      <c r="D910" s="62" t="str">
        <f>IF('Sundry Creditor'!D916="","",'Sundry Creditor'!D916)</f>
        <v/>
      </c>
      <c r="E910" s="62" t="str">
        <f>IF('Sundry Creditor'!F916="","",'Sundry Creditor'!F916)</f>
        <v/>
      </c>
      <c r="F910" s="130" t="str">
        <f>IF('Sundry Creditor'!I916="","",IF('Sundry Creditor'!J916="D",'Sundry Creditor'!I916,""))</f>
        <v/>
      </c>
      <c r="G910" s="130" t="str">
        <f>IF('Sundry Creditor'!I916="","",IF('Sundry Creditor'!J916="C",'Sundry Creditor'!I916,""))</f>
        <v/>
      </c>
      <c r="H910" s="62" t="str">
        <f t="shared" si="31"/>
        <v/>
      </c>
      <c r="I910" s="62" t="str">
        <f t="shared" si="32"/>
        <v/>
      </c>
      <c r="J910" s="62"/>
      <c r="K910" s="48" t="str">
        <f>IF('Sundry Creditor'!K916="", "",CONCATENATE('Sundry Creditor'!K916," ",'Sundry Creditor'!O916))</f>
        <v/>
      </c>
    </row>
    <row r="911" spans="1:11" x14ac:dyDescent="0.2">
      <c r="A911" s="63" t="str">
        <f>IF('Sundry Creditor'!G917="","",'Sundry Creditor'!G917)</f>
        <v/>
      </c>
      <c r="B911" s="63" t="str">
        <f>IF('Sundry Creditor'!C917="","",IF('Sundry Creditor'!G917&lt;70000,'Sundry Creditor'!C917,""))</f>
        <v/>
      </c>
      <c r="C911" s="62" t="str">
        <f>IF('Sundry Creditor'!C917="","",IF('Sundry Creditor'!G917&gt;69999,'Sundry Creditor'!C917,""))</f>
        <v/>
      </c>
      <c r="D911" s="62" t="str">
        <f>IF('Sundry Creditor'!D917="","",'Sundry Creditor'!D917)</f>
        <v/>
      </c>
      <c r="E911" s="62" t="str">
        <f>IF('Sundry Creditor'!F917="","",'Sundry Creditor'!F917)</f>
        <v/>
      </c>
      <c r="F911" s="130" t="str">
        <f>IF('Sundry Creditor'!I917="","",IF('Sundry Creditor'!J917="D",'Sundry Creditor'!I917,""))</f>
        <v/>
      </c>
      <c r="G911" s="130" t="str">
        <f>IF('Sundry Creditor'!I917="","",IF('Sundry Creditor'!J917="C",'Sundry Creditor'!I917,""))</f>
        <v/>
      </c>
      <c r="H911" s="62" t="str">
        <f t="shared" si="31"/>
        <v/>
      </c>
      <c r="I911" s="62" t="str">
        <f t="shared" si="32"/>
        <v/>
      </c>
      <c r="J911" s="62"/>
      <c r="K911" s="48" t="str">
        <f>IF('Sundry Creditor'!K917="", "",CONCATENATE('Sundry Creditor'!K917," ",'Sundry Creditor'!O917))</f>
        <v/>
      </c>
    </row>
    <row r="912" spans="1:11" x14ac:dyDescent="0.2">
      <c r="A912" s="63" t="str">
        <f>IF('Sundry Creditor'!G918="","",'Sundry Creditor'!G918)</f>
        <v/>
      </c>
      <c r="B912" s="63" t="str">
        <f>IF('Sundry Creditor'!C918="","",IF('Sundry Creditor'!G918&lt;70000,'Sundry Creditor'!C918,""))</f>
        <v/>
      </c>
      <c r="C912" s="62" t="str">
        <f>IF('Sundry Creditor'!C918="","",IF('Sundry Creditor'!G918&gt;69999,'Sundry Creditor'!C918,""))</f>
        <v/>
      </c>
      <c r="D912" s="62" t="str">
        <f>IF('Sundry Creditor'!D918="","",'Sundry Creditor'!D918)</f>
        <v/>
      </c>
      <c r="E912" s="62" t="str">
        <f>IF('Sundry Creditor'!F918="","",'Sundry Creditor'!F918)</f>
        <v/>
      </c>
      <c r="F912" s="130" t="str">
        <f>IF('Sundry Creditor'!I918="","",IF('Sundry Creditor'!J918="D",'Sundry Creditor'!I918,""))</f>
        <v/>
      </c>
      <c r="G912" s="130" t="str">
        <f>IF('Sundry Creditor'!I918="","",IF('Sundry Creditor'!J918="C",'Sundry Creditor'!I918,""))</f>
        <v/>
      </c>
      <c r="H912" s="62" t="str">
        <f t="shared" si="31"/>
        <v/>
      </c>
      <c r="I912" s="62" t="str">
        <f t="shared" si="32"/>
        <v/>
      </c>
      <c r="J912" s="62"/>
      <c r="K912" s="48" t="str">
        <f>IF('Sundry Creditor'!K918="", "",CONCATENATE('Sundry Creditor'!K918," ",'Sundry Creditor'!O918))</f>
        <v/>
      </c>
    </row>
    <row r="913" spans="1:11" x14ac:dyDescent="0.2">
      <c r="A913" s="63" t="str">
        <f>IF('Sundry Creditor'!G919="","",'Sundry Creditor'!G919)</f>
        <v/>
      </c>
      <c r="B913" s="63" t="str">
        <f>IF('Sundry Creditor'!C919="","",IF('Sundry Creditor'!G919&lt;70000,'Sundry Creditor'!C919,""))</f>
        <v/>
      </c>
      <c r="C913" s="62" t="str">
        <f>IF('Sundry Creditor'!C919="","",IF('Sundry Creditor'!G919&gt;69999,'Sundry Creditor'!C919,""))</f>
        <v/>
      </c>
      <c r="D913" s="62" t="str">
        <f>IF('Sundry Creditor'!D919="","",'Sundry Creditor'!D919)</f>
        <v/>
      </c>
      <c r="E913" s="62" t="str">
        <f>IF('Sundry Creditor'!F919="","",'Sundry Creditor'!F919)</f>
        <v/>
      </c>
      <c r="F913" s="130" t="str">
        <f>IF('Sundry Creditor'!I919="","",IF('Sundry Creditor'!J919="D",'Sundry Creditor'!I919,""))</f>
        <v/>
      </c>
      <c r="G913" s="130" t="str">
        <f>IF('Sundry Creditor'!I919="","",IF('Sundry Creditor'!J919="C",'Sundry Creditor'!I919,""))</f>
        <v/>
      </c>
      <c r="H913" s="62" t="str">
        <f t="shared" si="31"/>
        <v/>
      </c>
      <c r="I913" s="62" t="str">
        <f t="shared" si="32"/>
        <v/>
      </c>
      <c r="J913" s="62"/>
      <c r="K913" s="48" t="str">
        <f>IF('Sundry Creditor'!K919="", "",CONCATENATE('Sundry Creditor'!K919," ",'Sundry Creditor'!O919))</f>
        <v/>
      </c>
    </row>
    <row r="914" spans="1:11" x14ac:dyDescent="0.2">
      <c r="A914" s="63" t="str">
        <f>IF('Sundry Creditor'!G920="","",'Sundry Creditor'!G920)</f>
        <v/>
      </c>
      <c r="B914" s="63" t="str">
        <f>IF('Sundry Creditor'!C920="","",IF('Sundry Creditor'!G920&lt;70000,'Sundry Creditor'!C920,""))</f>
        <v/>
      </c>
      <c r="C914" s="62" t="str">
        <f>IF('Sundry Creditor'!C920="","",IF('Sundry Creditor'!G920&gt;69999,'Sundry Creditor'!C920,""))</f>
        <v/>
      </c>
      <c r="D914" s="62" t="str">
        <f>IF('Sundry Creditor'!D920="","",'Sundry Creditor'!D920)</f>
        <v/>
      </c>
      <c r="E914" s="62" t="str">
        <f>IF('Sundry Creditor'!F920="","",'Sundry Creditor'!F920)</f>
        <v/>
      </c>
      <c r="F914" s="130" t="str">
        <f>IF('Sundry Creditor'!I920="","",IF('Sundry Creditor'!J920="D",'Sundry Creditor'!I920,""))</f>
        <v/>
      </c>
      <c r="G914" s="130" t="str">
        <f>IF('Sundry Creditor'!I920="","",IF('Sundry Creditor'!J920="C",'Sundry Creditor'!I920,""))</f>
        <v/>
      </c>
      <c r="H914" s="62" t="str">
        <f t="shared" si="31"/>
        <v/>
      </c>
      <c r="I914" s="62" t="str">
        <f t="shared" si="32"/>
        <v/>
      </c>
      <c r="J914" s="62"/>
      <c r="K914" s="48" t="str">
        <f>IF('Sundry Creditor'!K920="", "",CONCATENATE('Sundry Creditor'!K920," ",'Sundry Creditor'!O920))</f>
        <v/>
      </c>
    </row>
    <row r="915" spans="1:11" x14ac:dyDescent="0.2">
      <c r="A915" s="63" t="str">
        <f>IF('Sundry Creditor'!G921="","",'Sundry Creditor'!G921)</f>
        <v/>
      </c>
      <c r="B915" s="63" t="str">
        <f>IF('Sundry Creditor'!C921="","",IF('Sundry Creditor'!G921&lt;70000,'Sundry Creditor'!C921,""))</f>
        <v/>
      </c>
      <c r="C915" s="62" t="str">
        <f>IF('Sundry Creditor'!C921="","",IF('Sundry Creditor'!G921&gt;69999,'Sundry Creditor'!C921,""))</f>
        <v/>
      </c>
      <c r="D915" s="62" t="str">
        <f>IF('Sundry Creditor'!D921="","",'Sundry Creditor'!D921)</f>
        <v/>
      </c>
      <c r="E915" s="62" t="str">
        <f>IF('Sundry Creditor'!F921="","",'Sundry Creditor'!F921)</f>
        <v/>
      </c>
      <c r="F915" s="130" t="str">
        <f>IF('Sundry Creditor'!I921="","",IF('Sundry Creditor'!J921="D",'Sundry Creditor'!I921,""))</f>
        <v/>
      </c>
      <c r="G915" s="130" t="str">
        <f>IF('Sundry Creditor'!I921="","",IF('Sundry Creditor'!J921="C",'Sundry Creditor'!I921,""))</f>
        <v/>
      </c>
      <c r="H915" s="62" t="str">
        <f t="shared" si="31"/>
        <v/>
      </c>
      <c r="I915" s="62" t="str">
        <f t="shared" si="32"/>
        <v/>
      </c>
      <c r="J915" s="62"/>
      <c r="K915" s="48" t="str">
        <f>IF('Sundry Creditor'!K921="", "",CONCATENATE('Sundry Creditor'!K921," ",'Sundry Creditor'!O921))</f>
        <v/>
      </c>
    </row>
    <row r="916" spans="1:11" x14ac:dyDescent="0.2">
      <c r="A916" s="63" t="str">
        <f>IF('Sundry Creditor'!G922="","",'Sundry Creditor'!G922)</f>
        <v/>
      </c>
      <c r="B916" s="63" t="str">
        <f>IF('Sundry Creditor'!C922="","",IF('Sundry Creditor'!G922&lt;70000,'Sundry Creditor'!C922,""))</f>
        <v/>
      </c>
      <c r="C916" s="62" t="str">
        <f>IF('Sundry Creditor'!C922="","",IF('Sundry Creditor'!G922&gt;69999,'Sundry Creditor'!C922,""))</f>
        <v/>
      </c>
      <c r="D916" s="62" t="str">
        <f>IF('Sundry Creditor'!D922="","",'Sundry Creditor'!D922)</f>
        <v/>
      </c>
      <c r="E916" s="62" t="str">
        <f>IF('Sundry Creditor'!F922="","",'Sundry Creditor'!F922)</f>
        <v/>
      </c>
      <c r="F916" s="130" t="str">
        <f>IF('Sundry Creditor'!I922="","",IF('Sundry Creditor'!J922="D",'Sundry Creditor'!I922,""))</f>
        <v/>
      </c>
      <c r="G916" s="130" t="str">
        <f>IF('Sundry Creditor'!I922="","",IF('Sundry Creditor'!J922="C",'Sundry Creditor'!I922,""))</f>
        <v/>
      </c>
      <c r="H916" s="62" t="str">
        <f t="shared" ref="H916:H979" si="33">IF(A916="","",IF(OR(A916=96030,A916=96040),"AN",IF(A916=80061,"VN",IF(LEFT(A916,1)="7","AN",IF(LEFT(A916,1)="8","AN","VN")))))</f>
        <v/>
      </c>
      <c r="I916" s="62" t="str">
        <f t="shared" si="32"/>
        <v/>
      </c>
      <c r="J916" s="62"/>
      <c r="K916" s="48" t="str">
        <f>IF('Sundry Creditor'!K922="", "",CONCATENATE('Sundry Creditor'!K922," ",'Sundry Creditor'!O922))</f>
        <v/>
      </c>
    </row>
    <row r="917" spans="1:11" x14ac:dyDescent="0.2">
      <c r="A917" s="63" t="str">
        <f>IF('Sundry Creditor'!G923="","",'Sundry Creditor'!G923)</f>
        <v/>
      </c>
      <c r="B917" s="63" t="str">
        <f>IF('Sundry Creditor'!C923="","",IF('Sundry Creditor'!G923&lt;70000,'Sundry Creditor'!C923,""))</f>
        <v/>
      </c>
      <c r="C917" s="62" t="str">
        <f>IF('Sundry Creditor'!C923="","",IF('Sundry Creditor'!G923&gt;69999,'Sundry Creditor'!C923,""))</f>
        <v/>
      </c>
      <c r="D917" s="62" t="str">
        <f>IF('Sundry Creditor'!D923="","",'Sundry Creditor'!D923)</f>
        <v/>
      </c>
      <c r="E917" s="62" t="str">
        <f>IF('Sundry Creditor'!F923="","",'Sundry Creditor'!F923)</f>
        <v/>
      </c>
      <c r="F917" s="130" t="str">
        <f>IF('Sundry Creditor'!I923="","",IF('Sundry Creditor'!J923="D",'Sundry Creditor'!I923,""))</f>
        <v/>
      </c>
      <c r="G917" s="130" t="str">
        <f>IF('Sundry Creditor'!I923="","",IF('Sundry Creditor'!J923="C",'Sundry Creditor'!I923,""))</f>
        <v/>
      </c>
      <c r="H917" s="62" t="str">
        <f t="shared" si="33"/>
        <v/>
      </c>
      <c r="I917" s="62" t="str">
        <f t="shared" si="32"/>
        <v/>
      </c>
      <c r="J917" s="62"/>
      <c r="K917" s="48" t="str">
        <f>IF('Sundry Creditor'!K923="", "",CONCATENATE('Sundry Creditor'!K923," ",'Sundry Creditor'!O923))</f>
        <v/>
      </c>
    </row>
    <row r="918" spans="1:11" x14ac:dyDescent="0.2">
      <c r="A918" s="63" t="str">
        <f>IF('Sundry Creditor'!G924="","",'Sundry Creditor'!G924)</f>
        <v/>
      </c>
      <c r="B918" s="63" t="str">
        <f>IF('Sundry Creditor'!C924="","",IF('Sundry Creditor'!G924&lt;70000,'Sundry Creditor'!C924,""))</f>
        <v/>
      </c>
      <c r="C918" s="62" t="str">
        <f>IF('Sundry Creditor'!C924="","",IF('Sundry Creditor'!G924&gt;69999,'Sundry Creditor'!C924,""))</f>
        <v/>
      </c>
      <c r="D918" s="62" t="str">
        <f>IF('Sundry Creditor'!D924="","",'Sundry Creditor'!D924)</f>
        <v/>
      </c>
      <c r="E918" s="62" t="str">
        <f>IF('Sundry Creditor'!F924="","",'Sundry Creditor'!F924)</f>
        <v/>
      </c>
      <c r="F918" s="130" t="str">
        <f>IF('Sundry Creditor'!I924="","",IF('Sundry Creditor'!J924="D",'Sundry Creditor'!I924,""))</f>
        <v/>
      </c>
      <c r="G918" s="130" t="str">
        <f>IF('Sundry Creditor'!I924="","",IF('Sundry Creditor'!J924="C",'Sundry Creditor'!I924,""))</f>
        <v/>
      </c>
      <c r="H918" s="62" t="str">
        <f t="shared" si="33"/>
        <v/>
      </c>
      <c r="I918" s="62" t="str">
        <f t="shared" si="32"/>
        <v/>
      </c>
      <c r="J918" s="62"/>
      <c r="K918" s="48" t="str">
        <f>IF('Sundry Creditor'!K924="", "",CONCATENATE('Sundry Creditor'!K924," ",'Sundry Creditor'!O924))</f>
        <v/>
      </c>
    </row>
    <row r="919" spans="1:11" x14ac:dyDescent="0.2">
      <c r="A919" s="63" t="str">
        <f>IF('Sundry Creditor'!G925="","",'Sundry Creditor'!G925)</f>
        <v/>
      </c>
      <c r="B919" s="63" t="str">
        <f>IF('Sundry Creditor'!C925="","",IF('Sundry Creditor'!G925&lt;70000,'Sundry Creditor'!C925,""))</f>
        <v/>
      </c>
      <c r="C919" s="62" t="str">
        <f>IF('Sundry Creditor'!C925="","",IF('Sundry Creditor'!G925&gt;69999,'Sundry Creditor'!C925,""))</f>
        <v/>
      </c>
      <c r="D919" s="62" t="str">
        <f>IF('Sundry Creditor'!D925="","",'Sundry Creditor'!D925)</f>
        <v/>
      </c>
      <c r="E919" s="62" t="str">
        <f>IF('Sundry Creditor'!F925="","",'Sundry Creditor'!F925)</f>
        <v/>
      </c>
      <c r="F919" s="130" t="str">
        <f>IF('Sundry Creditor'!I925="","",IF('Sundry Creditor'!J925="D",'Sundry Creditor'!I925,""))</f>
        <v/>
      </c>
      <c r="G919" s="130" t="str">
        <f>IF('Sundry Creditor'!I925="","",IF('Sundry Creditor'!J925="C",'Sundry Creditor'!I925,""))</f>
        <v/>
      </c>
      <c r="H919" s="62" t="str">
        <f t="shared" si="33"/>
        <v/>
      </c>
      <c r="I919" s="62" t="str">
        <f t="shared" si="32"/>
        <v/>
      </c>
      <c r="J919" s="62"/>
      <c r="K919" s="48" t="str">
        <f>IF('Sundry Creditor'!K925="", "",CONCATENATE('Sundry Creditor'!K925," ",'Sundry Creditor'!O925))</f>
        <v/>
      </c>
    </row>
    <row r="920" spans="1:11" x14ac:dyDescent="0.2">
      <c r="A920" s="63" t="str">
        <f>IF('Sundry Creditor'!G926="","",'Sundry Creditor'!G926)</f>
        <v/>
      </c>
      <c r="B920" s="63" t="str">
        <f>IF('Sundry Creditor'!C926="","",IF('Sundry Creditor'!G926&lt;70000,'Sundry Creditor'!C926,""))</f>
        <v/>
      </c>
      <c r="C920" s="62" t="str">
        <f>IF('Sundry Creditor'!C926="","",IF('Sundry Creditor'!G926&gt;69999,'Sundry Creditor'!C926,""))</f>
        <v/>
      </c>
      <c r="D920" s="62" t="str">
        <f>IF('Sundry Creditor'!D926="","",'Sundry Creditor'!D926)</f>
        <v/>
      </c>
      <c r="E920" s="62" t="str">
        <f>IF('Sundry Creditor'!F926="","",'Sundry Creditor'!F926)</f>
        <v/>
      </c>
      <c r="F920" s="130" t="str">
        <f>IF('Sundry Creditor'!I926="","",IF('Sundry Creditor'!J926="D",'Sundry Creditor'!I926,""))</f>
        <v/>
      </c>
      <c r="G920" s="130" t="str">
        <f>IF('Sundry Creditor'!I926="","",IF('Sundry Creditor'!J926="C",'Sundry Creditor'!I926,""))</f>
        <v/>
      </c>
      <c r="H920" s="62" t="str">
        <f t="shared" si="33"/>
        <v/>
      </c>
      <c r="I920" s="62" t="str">
        <f t="shared" si="32"/>
        <v/>
      </c>
      <c r="J920" s="62"/>
      <c r="K920" s="48" t="str">
        <f>IF('Sundry Creditor'!K926="", "",CONCATENATE('Sundry Creditor'!K926," ",'Sundry Creditor'!O926))</f>
        <v/>
      </c>
    </row>
    <row r="921" spans="1:11" x14ac:dyDescent="0.2">
      <c r="A921" s="63" t="str">
        <f>IF('Sundry Creditor'!G927="","",'Sundry Creditor'!G927)</f>
        <v/>
      </c>
      <c r="B921" s="63" t="str">
        <f>IF('Sundry Creditor'!C927="","",IF('Sundry Creditor'!G927&lt;70000,'Sundry Creditor'!C927,""))</f>
        <v/>
      </c>
      <c r="C921" s="62" t="str">
        <f>IF('Sundry Creditor'!C927="","",IF('Sundry Creditor'!G927&gt;69999,'Sundry Creditor'!C927,""))</f>
        <v/>
      </c>
      <c r="D921" s="62" t="str">
        <f>IF('Sundry Creditor'!D927="","",'Sundry Creditor'!D927)</f>
        <v/>
      </c>
      <c r="E921" s="62" t="str">
        <f>IF('Sundry Creditor'!F927="","",'Sundry Creditor'!F927)</f>
        <v/>
      </c>
      <c r="F921" s="130" t="str">
        <f>IF('Sundry Creditor'!I927="","",IF('Sundry Creditor'!J927="D",'Sundry Creditor'!I927,""))</f>
        <v/>
      </c>
      <c r="G921" s="130" t="str">
        <f>IF('Sundry Creditor'!I927="","",IF('Sundry Creditor'!J927="C",'Sundry Creditor'!I927,""))</f>
        <v/>
      </c>
      <c r="H921" s="62" t="str">
        <f t="shared" si="33"/>
        <v/>
      </c>
      <c r="I921" s="62" t="str">
        <f t="shared" si="32"/>
        <v/>
      </c>
      <c r="J921" s="62"/>
      <c r="K921" s="48" t="str">
        <f>IF('Sundry Creditor'!K927="", "",CONCATENATE('Sundry Creditor'!K927," ",'Sundry Creditor'!O927))</f>
        <v/>
      </c>
    </row>
    <row r="922" spans="1:11" x14ac:dyDescent="0.2">
      <c r="A922" s="63" t="str">
        <f>IF('Sundry Creditor'!G928="","",'Sundry Creditor'!G928)</f>
        <v/>
      </c>
      <c r="B922" s="63" t="str">
        <f>IF('Sundry Creditor'!C928="","",IF('Sundry Creditor'!G928&lt;70000,'Sundry Creditor'!C928,""))</f>
        <v/>
      </c>
      <c r="C922" s="62" t="str">
        <f>IF('Sundry Creditor'!C928="","",IF('Sundry Creditor'!G928&gt;69999,'Sundry Creditor'!C928,""))</f>
        <v/>
      </c>
      <c r="D922" s="62" t="str">
        <f>IF('Sundry Creditor'!D928="","",'Sundry Creditor'!D928)</f>
        <v/>
      </c>
      <c r="E922" s="62" t="str">
        <f>IF('Sundry Creditor'!F928="","",'Sundry Creditor'!F928)</f>
        <v/>
      </c>
      <c r="F922" s="130" t="str">
        <f>IF('Sundry Creditor'!I928="","",IF('Sundry Creditor'!J928="D",'Sundry Creditor'!I928,""))</f>
        <v/>
      </c>
      <c r="G922" s="130" t="str">
        <f>IF('Sundry Creditor'!I928="","",IF('Sundry Creditor'!J928="C",'Sundry Creditor'!I928,""))</f>
        <v/>
      </c>
      <c r="H922" s="62" t="str">
        <f t="shared" si="33"/>
        <v/>
      </c>
      <c r="I922" s="62" t="str">
        <f t="shared" ref="I922:I985" si="34">IF(A922="","",1000)</f>
        <v/>
      </c>
      <c r="J922" s="62"/>
      <c r="K922" s="48" t="str">
        <f>IF('Sundry Creditor'!K928="", "",CONCATENATE('Sundry Creditor'!K928," ",'Sundry Creditor'!O928))</f>
        <v/>
      </c>
    </row>
    <row r="923" spans="1:11" x14ac:dyDescent="0.2">
      <c r="A923" s="63" t="str">
        <f>IF('Sundry Creditor'!G929="","",'Sundry Creditor'!G929)</f>
        <v/>
      </c>
      <c r="B923" s="63" t="str">
        <f>IF('Sundry Creditor'!C929="","",IF('Sundry Creditor'!G929&lt;70000,'Sundry Creditor'!C929,""))</f>
        <v/>
      </c>
      <c r="C923" s="62" t="str">
        <f>IF('Sundry Creditor'!C929="","",IF('Sundry Creditor'!G929&gt;69999,'Sundry Creditor'!C929,""))</f>
        <v/>
      </c>
      <c r="D923" s="62" t="str">
        <f>IF('Sundry Creditor'!D929="","",'Sundry Creditor'!D929)</f>
        <v/>
      </c>
      <c r="E923" s="62" t="str">
        <f>IF('Sundry Creditor'!F929="","",'Sundry Creditor'!F929)</f>
        <v/>
      </c>
      <c r="F923" s="130" t="str">
        <f>IF('Sundry Creditor'!I929="","",IF('Sundry Creditor'!J929="D",'Sundry Creditor'!I929,""))</f>
        <v/>
      </c>
      <c r="G923" s="130" t="str">
        <f>IF('Sundry Creditor'!I929="","",IF('Sundry Creditor'!J929="C",'Sundry Creditor'!I929,""))</f>
        <v/>
      </c>
      <c r="H923" s="62" t="str">
        <f t="shared" si="33"/>
        <v/>
      </c>
      <c r="I923" s="62" t="str">
        <f t="shared" si="34"/>
        <v/>
      </c>
      <c r="J923" s="62"/>
      <c r="K923" s="48" t="str">
        <f>IF('Sundry Creditor'!K929="", "",CONCATENATE('Sundry Creditor'!K929," ",'Sundry Creditor'!O929))</f>
        <v/>
      </c>
    </row>
    <row r="924" spans="1:11" x14ac:dyDescent="0.2">
      <c r="A924" s="63" t="str">
        <f>IF('Sundry Creditor'!G930="","",'Sundry Creditor'!G930)</f>
        <v/>
      </c>
      <c r="B924" s="63" t="str">
        <f>IF('Sundry Creditor'!C930="","",IF('Sundry Creditor'!G930&lt;70000,'Sundry Creditor'!C930,""))</f>
        <v/>
      </c>
      <c r="C924" s="62" t="str">
        <f>IF('Sundry Creditor'!C930="","",IF('Sundry Creditor'!G930&gt;69999,'Sundry Creditor'!C930,""))</f>
        <v/>
      </c>
      <c r="D924" s="62" t="str">
        <f>IF('Sundry Creditor'!D930="","",'Sundry Creditor'!D930)</f>
        <v/>
      </c>
      <c r="E924" s="62" t="str">
        <f>IF('Sundry Creditor'!F930="","",'Sundry Creditor'!F930)</f>
        <v/>
      </c>
      <c r="F924" s="130" t="str">
        <f>IF('Sundry Creditor'!I930="","",IF('Sundry Creditor'!J930="D",'Sundry Creditor'!I930,""))</f>
        <v/>
      </c>
      <c r="G924" s="130" t="str">
        <f>IF('Sundry Creditor'!I930="","",IF('Sundry Creditor'!J930="C",'Sundry Creditor'!I930,""))</f>
        <v/>
      </c>
      <c r="H924" s="62" t="str">
        <f t="shared" si="33"/>
        <v/>
      </c>
      <c r="I924" s="62" t="str">
        <f t="shared" si="34"/>
        <v/>
      </c>
      <c r="J924" s="62"/>
      <c r="K924" s="48" t="str">
        <f>IF('Sundry Creditor'!K930="", "",CONCATENATE('Sundry Creditor'!K930," ",'Sundry Creditor'!O930))</f>
        <v/>
      </c>
    </row>
    <row r="925" spans="1:11" x14ac:dyDescent="0.2">
      <c r="A925" s="63" t="str">
        <f>IF('Sundry Creditor'!G931="","",'Sundry Creditor'!G931)</f>
        <v/>
      </c>
      <c r="B925" s="63" t="str">
        <f>IF('Sundry Creditor'!C931="","",IF('Sundry Creditor'!G931&lt;70000,'Sundry Creditor'!C931,""))</f>
        <v/>
      </c>
      <c r="C925" s="62" t="str">
        <f>IF('Sundry Creditor'!C931="","",IF('Sundry Creditor'!G931&gt;69999,'Sundry Creditor'!C931,""))</f>
        <v/>
      </c>
      <c r="D925" s="62" t="str">
        <f>IF('Sundry Creditor'!D931="","",'Sundry Creditor'!D931)</f>
        <v/>
      </c>
      <c r="E925" s="62" t="str">
        <f>IF('Sundry Creditor'!F931="","",'Sundry Creditor'!F931)</f>
        <v/>
      </c>
      <c r="F925" s="130" t="str">
        <f>IF('Sundry Creditor'!I931="","",IF('Sundry Creditor'!J931="D",'Sundry Creditor'!I931,""))</f>
        <v/>
      </c>
      <c r="G925" s="130" t="str">
        <f>IF('Sundry Creditor'!I931="","",IF('Sundry Creditor'!J931="C",'Sundry Creditor'!I931,""))</f>
        <v/>
      </c>
      <c r="H925" s="62" t="str">
        <f t="shared" si="33"/>
        <v/>
      </c>
      <c r="I925" s="62" t="str">
        <f t="shared" si="34"/>
        <v/>
      </c>
      <c r="J925" s="62"/>
      <c r="K925" s="48" t="str">
        <f>IF('Sundry Creditor'!K931="", "",CONCATENATE('Sundry Creditor'!K931," ",'Sundry Creditor'!O931))</f>
        <v/>
      </c>
    </row>
    <row r="926" spans="1:11" x14ac:dyDescent="0.2">
      <c r="A926" s="63" t="str">
        <f>IF('Sundry Creditor'!G932="","",'Sundry Creditor'!G932)</f>
        <v/>
      </c>
      <c r="B926" s="63" t="str">
        <f>IF('Sundry Creditor'!C932="","",IF('Sundry Creditor'!G932&lt;70000,'Sundry Creditor'!C932,""))</f>
        <v/>
      </c>
      <c r="C926" s="62" t="str">
        <f>IF('Sundry Creditor'!C932="","",IF('Sundry Creditor'!G932&gt;69999,'Sundry Creditor'!C932,""))</f>
        <v/>
      </c>
      <c r="D926" s="62" t="str">
        <f>IF('Sundry Creditor'!D932="","",'Sundry Creditor'!D932)</f>
        <v/>
      </c>
      <c r="E926" s="62" t="str">
        <f>IF('Sundry Creditor'!F932="","",'Sundry Creditor'!F932)</f>
        <v/>
      </c>
      <c r="F926" s="130" t="str">
        <f>IF('Sundry Creditor'!I932="","",IF('Sundry Creditor'!J932="D",'Sundry Creditor'!I932,""))</f>
        <v/>
      </c>
      <c r="G926" s="130" t="str">
        <f>IF('Sundry Creditor'!I932="","",IF('Sundry Creditor'!J932="C",'Sundry Creditor'!I932,""))</f>
        <v/>
      </c>
      <c r="H926" s="62" t="str">
        <f t="shared" si="33"/>
        <v/>
      </c>
      <c r="I926" s="62" t="str">
        <f t="shared" si="34"/>
        <v/>
      </c>
      <c r="J926" s="62"/>
      <c r="K926" s="48" t="str">
        <f>IF('Sundry Creditor'!K932="", "",CONCATENATE('Sundry Creditor'!K932," ",'Sundry Creditor'!O932))</f>
        <v/>
      </c>
    </row>
    <row r="927" spans="1:11" x14ac:dyDescent="0.2">
      <c r="A927" s="63" t="str">
        <f>IF('Sundry Creditor'!G933="","",'Sundry Creditor'!G933)</f>
        <v/>
      </c>
      <c r="B927" s="63" t="str">
        <f>IF('Sundry Creditor'!C933="","",IF('Sundry Creditor'!G933&lt;70000,'Sundry Creditor'!C933,""))</f>
        <v/>
      </c>
      <c r="C927" s="62" t="str">
        <f>IF('Sundry Creditor'!C933="","",IF('Sundry Creditor'!G933&gt;69999,'Sundry Creditor'!C933,""))</f>
        <v/>
      </c>
      <c r="D927" s="62" t="str">
        <f>IF('Sundry Creditor'!D933="","",'Sundry Creditor'!D933)</f>
        <v/>
      </c>
      <c r="E927" s="62" t="str">
        <f>IF('Sundry Creditor'!F933="","",'Sundry Creditor'!F933)</f>
        <v/>
      </c>
      <c r="F927" s="130" t="str">
        <f>IF('Sundry Creditor'!I933="","",IF('Sundry Creditor'!J933="D",'Sundry Creditor'!I933,""))</f>
        <v/>
      </c>
      <c r="G927" s="130" t="str">
        <f>IF('Sundry Creditor'!I933="","",IF('Sundry Creditor'!J933="C",'Sundry Creditor'!I933,""))</f>
        <v/>
      </c>
      <c r="H927" s="62" t="str">
        <f t="shared" si="33"/>
        <v/>
      </c>
      <c r="I927" s="62" t="str">
        <f t="shared" si="34"/>
        <v/>
      </c>
      <c r="J927" s="62"/>
      <c r="K927" s="48" t="str">
        <f>IF('Sundry Creditor'!K933="", "",CONCATENATE('Sundry Creditor'!K933," ",'Sundry Creditor'!O933))</f>
        <v/>
      </c>
    </row>
    <row r="928" spans="1:11" x14ac:dyDescent="0.2">
      <c r="A928" s="63" t="str">
        <f>IF('Sundry Creditor'!G934="","",'Sundry Creditor'!G934)</f>
        <v/>
      </c>
      <c r="B928" s="63" t="str">
        <f>IF('Sundry Creditor'!C934="","",IF('Sundry Creditor'!G934&lt;70000,'Sundry Creditor'!C934,""))</f>
        <v/>
      </c>
      <c r="C928" s="62" t="str">
        <f>IF('Sundry Creditor'!C934="","",IF('Sundry Creditor'!G934&gt;69999,'Sundry Creditor'!C934,""))</f>
        <v/>
      </c>
      <c r="D928" s="62" t="str">
        <f>IF('Sundry Creditor'!D934="","",'Sundry Creditor'!D934)</f>
        <v/>
      </c>
      <c r="E928" s="62" t="str">
        <f>IF('Sundry Creditor'!F934="","",'Sundry Creditor'!F934)</f>
        <v/>
      </c>
      <c r="F928" s="130" t="str">
        <f>IF('Sundry Creditor'!I934="","",IF('Sundry Creditor'!J934="D",'Sundry Creditor'!I934,""))</f>
        <v/>
      </c>
      <c r="G928" s="130" t="str">
        <f>IF('Sundry Creditor'!I934="","",IF('Sundry Creditor'!J934="C",'Sundry Creditor'!I934,""))</f>
        <v/>
      </c>
      <c r="H928" s="62" t="str">
        <f t="shared" si="33"/>
        <v/>
      </c>
      <c r="I928" s="62" t="str">
        <f t="shared" si="34"/>
        <v/>
      </c>
      <c r="J928" s="62"/>
      <c r="K928" s="48" t="str">
        <f>IF('Sundry Creditor'!K934="", "",CONCATENATE('Sundry Creditor'!K934," ",'Sundry Creditor'!O934))</f>
        <v/>
      </c>
    </row>
    <row r="929" spans="1:11" x14ac:dyDescent="0.2">
      <c r="A929" s="63" t="str">
        <f>IF('Sundry Creditor'!G935="","",'Sundry Creditor'!G935)</f>
        <v/>
      </c>
      <c r="B929" s="63" t="str">
        <f>IF('Sundry Creditor'!C935="","",IF('Sundry Creditor'!G935&lt;70000,'Sundry Creditor'!C935,""))</f>
        <v/>
      </c>
      <c r="C929" s="62" t="str">
        <f>IF('Sundry Creditor'!C935="","",IF('Sundry Creditor'!G935&gt;69999,'Sundry Creditor'!C935,""))</f>
        <v/>
      </c>
      <c r="D929" s="62" t="str">
        <f>IF('Sundry Creditor'!D935="","",'Sundry Creditor'!D935)</f>
        <v/>
      </c>
      <c r="E929" s="62" t="str">
        <f>IF('Sundry Creditor'!F935="","",'Sundry Creditor'!F935)</f>
        <v/>
      </c>
      <c r="F929" s="130" t="str">
        <f>IF('Sundry Creditor'!I935="","",IF('Sundry Creditor'!J935="D",'Sundry Creditor'!I935,""))</f>
        <v/>
      </c>
      <c r="G929" s="130" t="str">
        <f>IF('Sundry Creditor'!I935="","",IF('Sundry Creditor'!J935="C",'Sundry Creditor'!I935,""))</f>
        <v/>
      </c>
      <c r="H929" s="62" t="str">
        <f t="shared" si="33"/>
        <v/>
      </c>
      <c r="I929" s="62" t="str">
        <f t="shared" si="34"/>
        <v/>
      </c>
      <c r="J929" s="62"/>
      <c r="K929" s="48" t="str">
        <f>IF('Sundry Creditor'!K935="", "",CONCATENATE('Sundry Creditor'!K935," ",'Sundry Creditor'!O935))</f>
        <v/>
      </c>
    </row>
    <row r="930" spans="1:11" x14ac:dyDescent="0.2">
      <c r="A930" s="63" t="str">
        <f>IF('Sundry Creditor'!G936="","",'Sundry Creditor'!G936)</f>
        <v/>
      </c>
      <c r="B930" s="63" t="str">
        <f>IF('Sundry Creditor'!C936="","",IF('Sundry Creditor'!G936&lt;70000,'Sundry Creditor'!C936,""))</f>
        <v/>
      </c>
      <c r="C930" s="62" t="str">
        <f>IF('Sundry Creditor'!C936="","",IF('Sundry Creditor'!G936&gt;69999,'Sundry Creditor'!C936,""))</f>
        <v/>
      </c>
      <c r="D930" s="62" t="str">
        <f>IF('Sundry Creditor'!D936="","",'Sundry Creditor'!D936)</f>
        <v/>
      </c>
      <c r="E930" s="62" t="str">
        <f>IF('Sundry Creditor'!F936="","",'Sundry Creditor'!F936)</f>
        <v/>
      </c>
      <c r="F930" s="130" t="str">
        <f>IF('Sundry Creditor'!I936="","",IF('Sundry Creditor'!J936="D",'Sundry Creditor'!I936,""))</f>
        <v/>
      </c>
      <c r="G930" s="130" t="str">
        <f>IF('Sundry Creditor'!I936="","",IF('Sundry Creditor'!J936="C",'Sundry Creditor'!I936,""))</f>
        <v/>
      </c>
      <c r="H930" s="62" t="str">
        <f t="shared" si="33"/>
        <v/>
      </c>
      <c r="I930" s="62" t="str">
        <f t="shared" si="34"/>
        <v/>
      </c>
      <c r="J930" s="62"/>
      <c r="K930" s="48" t="str">
        <f>IF('Sundry Creditor'!K936="", "",CONCATENATE('Sundry Creditor'!K936," ",'Sundry Creditor'!O936))</f>
        <v/>
      </c>
    </row>
    <row r="931" spans="1:11" x14ac:dyDescent="0.2">
      <c r="A931" s="63" t="str">
        <f>IF('Sundry Creditor'!G937="","",'Sundry Creditor'!G937)</f>
        <v/>
      </c>
      <c r="B931" s="63" t="str">
        <f>IF('Sundry Creditor'!C937="","",IF('Sundry Creditor'!G937&lt;70000,'Sundry Creditor'!C937,""))</f>
        <v/>
      </c>
      <c r="C931" s="62" t="str">
        <f>IF('Sundry Creditor'!C937="","",IF('Sundry Creditor'!G937&gt;69999,'Sundry Creditor'!C937,""))</f>
        <v/>
      </c>
      <c r="D931" s="62" t="str">
        <f>IF('Sundry Creditor'!D937="","",'Sundry Creditor'!D937)</f>
        <v/>
      </c>
      <c r="E931" s="62" t="str">
        <f>IF('Sundry Creditor'!F937="","",'Sundry Creditor'!F937)</f>
        <v/>
      </c>
      <c r="F931" s="130" t="str">
        <f>IF('Sundry Creditor'!I937="","",IF('Sundry Creditor'!J937="D",'Sundry Creditor'!I937,""))</f>
        <v/>
      </c>
      <c r="G931" s="130" t="str">
        <f>IF('Sundry Creditor'!I937="","",IF('Sundry Creditor'!J937="C",'Sundry Creditor'!I937,""))</f>
        <v/>
      </c>
      <c r="H931" s="62" t="str">
        <f t="shared" si="33"/>
        <v/>
      </c>
      <c r="I931" s="62" t="str">
        <f t="shared" si="34"/>
        <v/>
      </c>
      <c r="J931" s="62"/>
      <c r="K931" s="48" t="str">
        <f>IF('Sundry Creditor'!K937="", "",CONCATENATE('Sundry Creditor'!K937," ",'Sundry Creditor'!O937))</f>
        <v/>
      </c>
    </row>
    <row r="932" spans="1:11" x14ac:dyDescent="0.2">
      <c r="A932" s="63" t="str">
        <f>IF('Sundry Creditor'!G938="","",'Sundry Creditor'!G938)</f>
        <v/>
      </c>
      <c r="B932" s="63" t="str">
        <f>IF('Sundry Creditor'!C938="","",IF('Sundry Creditor'!G938&lt;70000,'Sundry Creditor'!C938,""))</f>
        <v/>
      </c>
      <c r="C932" s="62" t="str">
        <f>IF('Sundry Creditor'!C938="","",IF('Sundry Creditor'!G938&gt;69999,'Sundry Creditor'!C938,""))</f>
        <v/>
      </c>
      <c r="D932" s="62" t="str">
        <f>IF('Sundry Creditor'!D938="","",'Sundry Creditor'!D938)</f>
        <v/>
      </c>
      <c r="E932" s="62" t="str">
        <f>IF('Sundry Creditor'!F938="","",'Sundry Creditor'!F938)</f>
        <v/>
      </c>
      <c r="F932" s="130" t="str">
        <f>IF('Sundry Creditor'!I938="","",IF('Sundry Creditor'!J938="D",'Sundry Creditor'!I938,""))</f>
        <v/>
      </c>
      <c r="G932" s="130" t="str">
        <f>IF('Sundry Creditor'!I938="","",IF('Sundry Creditor'!J938="C",'Sundry Creditor'!I938,""))</f>
        <v/>
      </c>
      <c r="H932" s="62" t="str">
        <f t="shared" si="33"/>
        <v/>
      </c>
      <c r="I932" s="62" t="str">
        <f t="shared" si="34"/>
        <v/>
      </c>
      <c r="J932" s="62"/>
      <c r="K932" s="48" t="str">
        <f>IF('Sundry Creditor'!K938="", "",CONCATENATE('Sundry Creditor'!K938," ",'Sundry Creditor'!O938))</f>
        <v/>
      </c>
    </row>
    <row r="933" spans="1:11" x14ac:dyDescent="0.2">
      <c r="A933" s="63" t="str">
        <f>IF('Sundry Creditor'!G939="","",'Sundry Creditor'!G939)</f>
        <v/>
      </c>
      <c r="B933" s="63" t="str">
        <f>IF('Sundry Creditor'!C939="","",IF('Sundry Creditor'!G939&lt;70000,'Sundry Creditor'!C939,""))</f>
        <v/>
      </c>
      <c r="C933" s="62" t="str">
        <f>IF('Sundry Creditor'!C939="","",IF('Sundry Creditor'!G939&gt;69999,'Sundry Creditor'!C939,""))</f>
        <v/>
      </c>
      <c r="D933" s="62" t="str">
        <f>IF('Sundry Creditor'!D939="","",'Sundry Creditor'!D939)</f>
        <v/>
      </c>
      <c r="E933" s="62" t="str">
        <f>IF('Sundry Creditor'!F939="","",'Sundry Creditor'!F939)</f>
        <v/>
      </c>
      <c r="F933" s="130" t="str">
        <f>IF('Sundry Creditor'!I939="","",IF('Sundry Creditor'!J939="D",'Sundry Creditor'!I939,""))</f>
        <v/>
      </c>
      <c r="G933" s="130" t="str">
        <f>IF('Sundry Creditor'!I939="","",IF('Sundry Creditor'!J939="C",'Sundry Creditor'!I939,""))</f>
        <v/>
      </c>
      <c r="H933" s="62" t="str">
        <f t="shared" si="33"/>
        <v/>
      </c>
      <c r="I933" s="62" t="str">
        <f t="shared" si="34"/>
        <v/>
      </c>
      <c r="J933" s="62"/>
      <c r="K933" s="48" t="str">
        <f>IF('Sundry Creditor'!K939="", "",CONCATENATE('Sundry Creditor'!K939," ",'Sundry Creditor'!O939))</f>
        <v/>
      </c>
    </row>
    <row r="934" spans="1:11" x14ac:dyDescent="0.2">
      <c r="A934" s="63" t="str">
        <f>IF('Sundry Creditor'!G940="","",'Sundry Creditor'!G940)</f>
        <v/>
      </c>
      <c r="B934" s="63" t="str">
        <f>IF('Sundry Creditor'!C940="","",IF('Sundry Creditor'!G940&lt;70000,'Sundry Creditor'!C940,""))</f>
        <v/>
      </c>
      <c r="C934" s="62" t="str">
        <f>IF('Sundry Creditor'!C940="","",IF('Sundry Creditor'!G940&gt;69999,'Sundry Creditor'!C940,""))</f>
        <v/>
      </c>
      <c r="D934" s="62" t="str">
        <f>IF('Sundry Creditor'!D940="","",'Sundry Creditor'!D940)</f>
        <v/>
      </c>
      <c r="E934" s="62" t="str">
        <f>IF('Sundry Creditor'!F940="","",'Sundry Creditor'!F940)</f>
        <v/>
      </c>
      <c r="F934" s="130" t="str">
        <f>IF('Sundry Creditor'!I940="","",IF('Sundry Creditor'!J940="D",'Sundry Creditor'!I940,""))</f>
        <v/>
      </c>
      <c r="G934" s="130" t="str">
        <f>IF('Sundry Creditor'!I940="","",IF('Sundry Creditor'!J940="C",'Sundry Creditor'!I940,""))</f>
        <v/>
      </c>
      <c r="H934" s="62" t="str">
        <f t="shared" si="33"/>
        <v/>
      </c>
      <c r="I934" s="62" t="str">
        <f t="shared" si="34"/>
        <v/>
      </c>
      <c r="J934" s="62"/>
      <c r="K934" s="48" t="str">
        <f>IF('Sundry Creditor'!K940="", "",CONCATENATE('Sundry Creditor'!K940," ",'Sundry Creditor'!O940))</f>
        <v/>
      </c>
    </row>
    <row r="935" spans="1:11" x14ac:dyDescent="0.2">
      <c r="A935" s="63" t="str">
        <f>IF('Sundry Creditor'!G941="","",'Sundry Creditor'!G941)</f>
        <v/>
      </c>
      <c r="B935" s="63" t="str">
        <f>IF('Sundry Creditor'!C941="","",IF('Sundry Creditor'!G941&lt;70000,'Sundry Creditor'!C941,""))</f>
        <v/>
      </c>
      <c r="C935" s="62" t="str">
        <f>IF('Sundry Creditor'!C941="","",IF('Sundry Creditor'!G941&gt;69999,'Sundry Creditor'!C941,""))</f>
        <v/>
      </c>
      <c r="D935" s="62" t="str">
        <f>IF('Sundry Creditor'!D941="","",'Sundry Creditor'!D941)</f>
        <v/>
      </c>
      <c r="E935" s="62" t="str">
        <f>IF('Sundry Creditor'!F941="","",'Sundry Creditor'!F941)</f>
        <v/>
      </c>
      <c r="F935" s="130" t="str">
        <f>IF('Sundry Creditor'!I941="","",IF('Sundry Creditor'!J941="D",'Sundry Creditor'!I941,""))</f>
        <v/>
      </c>
      <c r="G935" s="130" t="str">
        <f>IF('Sundry Creditor'!I941="","",IF('Sundry Creditor'!J941="C",'Sundry Creditor'!I941,""))</f>
        <v/>
      </c>
      <c r="H935" s="62" t="str">
        <f t="shared" si="33"/>
        <v/>
      </c>
      <c r="I935" s="62" t="str">
        <f t="shared" si="34"/>
        <v/>
      </c>
      <c r="J935" s="62"/>
      <c r="K935" s="48" t="str">
        <f>IF('Sundry Creditor'!K941="", "",CONCATENATE('Sundry Creditor'!K941," ",'Sundry Creditor'!O941))</f>
        <v/>
      </c>
    </row>
    <row r="936" spans="1:11" x14ac:dyDescent="0.2">
      <c r="A936" s="63" t="str">
        <f>IF('Sundry Creditor'!G942="","",'Sundry Creditor'!G942)</f>
        <v/>
      </c>
      <c r="B936" s="63" t="str">
        <f>IF('Sundry Creditor'!C942="","",IF('Sundry Creditor'!G942&lt;70000,'Sundry Creditor'!C942,""))</f>
        <v/>
      </c>
      <c r="C936" s="62" t="str">
        <f>IF('Sundry Creditor'!C942="","",IF('Sundry Creditor'!G942&gt;69999,'Sundry Creditor'!C942,""))</f>
        <v/>
      </c>
      <c r="D936" s="62" t="str">
        <f>IF('Sundry Creditor'!D942="","",'Sundry Creditor'!D942)</f>
        <v/>
      </c>
      <c r="E936" s="62" t="str">
        <f>IF('Sundry Creditor'!F942="","",'Sundry Creditor'!F942)</f>
        <v/>
      </c>
      <c r="F936" s="130" t="str">
        <f>IF('Sundry Creditor'!I942="","",IF('Sundry Creditor'!J942="D",'Sundry Creditor'!I942,""))</f>
        <v/>
      </c>
      <c r="G936" s="130" t="str">
        <f>IF('Sundry Creditor'!I942="","",IF('Sundry Creditor'!J942="C",'Sundry Creditor'!I942,""))</f>
        <v/>
      </c>
      <c r="H936" s="62" t="str">
        <f t="shared" si="33"/>
        <v/>
      </c>
      <c r="I936" s="62" t="str">
        <f t="shared" si="34"/>
        <v/>
      </c>
      <c r="J936" s="62"/>
      <c r="K936" s="48" t="str">
        <f>IF('Sundry Creditor'!K942="", "",CONCATENATE('Sundry Creditor'!K942," ",'Sundry Creditor'!O942))</f>
        <v/>
      </c>
    </row>
    <row r="937" spans="1:11" x14ac:dyDescent="0.2">
      <c r="A937" s="63" t="str">
        <f>IF('Sundry Creditor'!G943="","",'Sundry Creditor'!G943)</f>
        <v/>
      </c>
      <c r="B937" s="63" t="str">
        <f>IF('Sundry Creditor'!C943="","",IF('Sundry Creditor'!G943&lt;70000,'Sundry Creditor'!C943,""))</f>
        <v/>
      </c>
      <c r="C937" s="62" t="str">
        <f>IF('Sundry Creditor'!C943="","",IF('Sundry Creditor'!G943&gt;69999,'Sundry Creditor'!C943,""))</f>
        <v/>
      </c>
      <c r="D937" s="62" t="str">
        <f>IF('Sundry Creditor'!D943="","",'Sundry Creditor'!D943)</f>
        <v/>
      </c>
      <c r="E937" s="62" t="str">
        <f>IF('Sundry Creditor'!F943="","",'Sundry Creditor'!F943)</f>
        <v/>
      </c>
      <c r="F937" s="130" t="str">
        <f>IF('Sundry Creditor'!I943="","",IF('Sundry Creditor'!J943="D",'Sundry Creditor'!I943,""))</f>
        <v/>
      </c>
      <c r="G937" s="130" t="str">
        <f>IF('Sundry Creditor'!I943="","",IF('Sundry Creditor'!J943="C",'Sundry Creditor'!I943,""))</f>
        <v/>
      </c>
      <c r="H937" s="62" t="str">
        <f t="shared" si="33"/>
        <v/>
      </c>
      <c r="I937" s="62" t="str">
        <f t="shared" si="34"/>
        <v/>
      </c>
      <c r="J937" s="62"/>
      <c r="K937" s="48" t="str">
        <f>IF('Sundry Creditor'!K943="", "",CONCATENATE('Sundry Creditor'!K943," ",'Sundry Creditor'!O943))</f>
        <v/>
      </c>
    </row>
    <row r="938" spans="1:11" x14ac:dyDescent="0.2">
      <c r="A938" s="63" t="str">
        <f>IF('Sundry Creditor'!G944="","",'Sundry Creditor'!G944)</f>
        <v/>
      </c>
      <c r="B938" s="63" t="str">
        <f>IF('Sundry Creditor'!C944="","",IF('Sundry Creditor'!G944&lt;70000,'Sundry Creditor'!C944,""))</f>
        <v/>
      </c>
      <c r="C938" s="62" t="str">
        <f>IF('Sundry Creditor'!C944="","",IF('Sundry Creditor'!G944&gt;69999,'Sundry Creditor'!C944,""))</f>
        <v/>
      </c>
      <c r="D938" s="62" t="str">
        <f>IF('Sundry Creditor'!D944="","",'Sundry Creditor'!D944)</f>
        <v/>
      </c>
      <c r="E938" s="62" t="str">
        <f>IF('Sundry Creditor'!F944="","",'Sundry Creditor'!F944)</f>
        <v/>
      </c>
      <c r="F938" s="130" t="str">
        <f>IF('Sundry Creditor'!I944="","",IF('Sundry Creditor'!J944="D",'Sundry Creditor'!I944,""))</f>
        <v/>
      </c>
      <c r="G938" s="130" t="str">
        <f>IF('Sundry Creditor'!I944="","",IF('Sundry Creditor'!J944="C",'Sundry Creditor'!I944,""))</f>
        <v/>
      </c>
      <c r="H938" s="62" t="str">
        <f t="shared" si="33"/>
        <v/>
      </c>
      <c r="I938" s="62" t="str">
        <f t="shared" si="34"/>
        <v/>
      </c>
      <c r="J938" s="62"/>
      <c r="K938" s="48" t="str">
        <f>IF('Sundry Creditor'!K944="", "",CONCATENATE('Sundry Creditor'!K944," ",'Sundry Creditor'!O944))</f>
        <v/>
      </c>
    </row>
    <row r="939" spans="1:11" x14ac:dyDescent="0.2">
      <c r="A939" s="63" t="str">
        <f>IF('Sundry Creditor'!G945="","",'Sundry Creditor'!G945)</f>
        <v/>
      </c>
      <c r="B939" s="63" t="str">
        <f>IF('Sundry Creditor'!C945="","",IF('Sundry Creditor'!G945&lt;70000,'Sundry Creditor'!C945,""))</f>
        <v/>
      </c>
      <c r="C939" s="62" t="str">
        <f>IF('Sundry Creditor'!C945="","",IF('Sundry Creditor'!G945&gt;69999,'Sundry Creditor'!C945,""))</f>
        <v/>
      </c>
      <c r="D939" s="62" t="str">
        <f>IF('Sundry Creditor'!D945="","",'Sundry Creditor'!D945)</f>
        <v/>
      </c>
      <c r="E939" s="62" t="str">
        <f>IF('Sundry Creditor'!F945="","",'Sundry Creditor'!F945)</f>
        <v/>
      </c>
      <c r="F939" s="130" t="str">
        <f>IF('Sundry Creditor'!I945="","",IF('Sundry Creditor'!J945="D",'Sundry Creditor'!I945,""))</f>
        <v/>
      </c>
      <c r="G939" s="130" t="str">
        <f>IF('Sundry Creditor'!I945="","",IF('Sundry Creditor'!J945="C",'Sundry Creditor'!I945,""))</f>
        <v/>
      </c>
      <c r="H939" s="62" t="str">
        <f t="shared" si="33"/>
        <v/>
      </c>
      <c r="I939" s="62" t="str">
        <f t="shared" si="34"/>
        <v/>
      </c>
      <c r="J939" s="62"/>
      <c r="K939" s="48" t="str">
        <f>IF('Sundry Creditor'!K945="", "",CONCATENATE('Sundry Creditor'!K945," ",'Sundry Creditor'!O945))</f>
        <v/>
      </c>
    </row>
    <row r="940" spans="1:11" x14ac:dyDescent="0.2">
      <c r="A940" s="63" t="str">
        <f>IF('Sundry Creditor'!G946="","",'Sundry Creditor'!G946)</f>
        <v/>
      </c>
      <c r="B940" s="63" t="str">
        <f>IF('Sundry Creditor'!C946="","",IF('Sundry Creditor'!G946&lt;70000,'Sundry Creditor'!C946,""))</f>
        <v/>
      </c>
      <c r="C940" s="62" t="str">
        <f>IF('Sundry Creditor'!C946="","",IF('Sundry Creditor'!G946&gt;69999,'Sundry Creditor'!C946,""))</f>
        <v/>
      </c>
      <c r="D940" s="62" t="str">
        <f>IF('Sundry Creditor'!D946="","",'Sundry Creditor'!D946)</f>
        <v/>
      </c>
      <c r="E940" s="62" t="str">
        <f>IF('Sundry Creditor'!F946="","",'Sundry Creditor'!F946)</f>
        <v/>
      </c>
      <c r="F940" s="130" t="str">
        <f>IF('Sundry Creditor'!I946="","",IF('Sundry Creditor'!J946="D",'Sundry Creditor'!I946,""))</f>
        <v/>
      </c>
      <c r="G940" s="130" t="str">
        <f>IF('Sundry Creditor'!I946="","",IF('Sundry Creditor'!J946="C",'Sundry Creditor'!I946,""))</f>
        <v/>
      </c>
      <c r="H940" s="62" t="str">
        <f t="shared" si="33"/>
        <v/>
      </c>
      <c r="I940" s="62" t="str">
        <f t="shared" si="34"/>
        <v/>
      </c>
      <c r="J940" s="62"/>
      <c r="K940" s="48" t="str">
        <f>IF('Sundry Creditor'!K946="", "",CONCATENATE('Sundry Creditor'!K946," ",'Sundry Creditor'!O946))</f>
        <v/>
      </c>
    </row>
    <row r="941" spans="1:11" x14ac:dyDescent="0.2">
      <c r="A941" s="63" t="str">
        <f>IF('Sundry Creditor'!G947="","",'Sundry Creditor'!G947)</f>
        <v/>
      </c>
      <c r="B941" s="63" t="str">
        <f>IF('Sundry Creditor'!C947="","",IF('Sundry Creditor'!G947&lt;70000,'Sundry Creditor'!C947,""))</f>
        <v/>
      </c>
      <c r="C941" s="62" t="str">
        <f>IF('Sundry Creditor'!C947="","",IF('Sundry Creditor'!G947&gt;69999,'Sundry Creditor'!C947,""))</f>
        <v/>
      </c>
      <c r="D941" s="62" t="str">
        <f>IF('Sundry Creditor'!D947="","",'Sundry Creditor'!D947)</f>
        <v/>
      </c>
      <c r="E941" s="62" t="str">
        <f>IF('Sundry Creditor'!F947="","",'Sundry Creditor'!F947)</f>
        <v/>
      </c>
      <c r="F941" s="130" t="str">
        <f>IF('Sundry Creditor'!I947="","",IF('Sundry Creditor'!J947="D",'Sundry Creditor'!I947,""))</f>
        <v/>
      </c>
      <c r="G941" s="130" t="str">
        <f>IF('Sundry Creditor'!I947="","",IF('Sundry Creditor'!J947="C",'Sundry Creditor'!I947,""))</f>
        <v/>
      </c>
      <c r="H941" s="62" t="str">
        <f t="shared" si="33"/>
        <v/>
      </c>
      <c r="I941" s="62" t="str">
        <f t="shared" si="34"/>
        <v/>
      </c>
      <c r="J941" s="62"/>
      <c r="K941" s="48" t="str">
        <f>IF('Sundry Creditor'!K947="", "",CONCATENATE('Sundry Creditor'!K947," ",'Sundry Creditor'!O947))</f>
        <v/>
      </c>
    </row>
    <row r="942" spans="1:11" x14ac:dyDescent="0.2">
      <c r="A942" s="63" t="str">
        <f>IF('Sundry Creditor'!G948="","",'Sundry Creditor'!G948)</f>
        <v/>
      </c>
      <c r="B942" s="63" t="str">
        <f>IF('Sundry Creditor'!C948="","",IF('Sundry Creditor'!G948&lt;70000,'Sundry Creditor'!C948,""))</f>
        <v/>
      </c>
      <c r="C942" s="62" t="str">
        <f>IF('Sundry Creditor'!C948="","",IF('Sundry Creditor'!G948&gt;69999,'Sundry Creditor'!C948,""))</f>
        <v/>
      </c>
      <c r="D942" s="62" t="str">
        <f>IF('Sundry Creditor'!D948="","",'Sundry Creditor'!D948)</f>
        <v/>
      </c>
      <c r="E942" s="62" t="str">
        <f>IF('Sundry Creditor'!F948="","",'Sundry Creditor'!F948)</f>
        <v/>
      </c>
      <c r="F942" s="130" t="str">
        <f>IF('Sundry Creditor'!I948="","",IF('Sundry Creditor'!J948="D",'Sundry Creditor'!I948,""))</f>
        <v/>
      </c>
      <c r="G942" s="130" t="str">
        <f>IF('Sundry Creditor'!I948="","",IF('Sundry Creditor'!J948="C",'Sundry Creditor'!I948,""))</f>
        <v/>
      </c>
      <c r="H942" s="62" t="str">
        <f t="shared" si="33"/>
        <v/>
      </c>
      <c r="I942" s="62" t="str">
        <f t="shared" si="34"/>
        <v/>
      </c>
      <c r="J942" s="62"/>
      <c r="K942" s="48" t="str">
        <f>IF('Sundry Creditor'!K948="", "",CONCATENATE('Sundry Creditor'!K948," ",'Sundry Creditor'!O948))</f>
        <v/>
      </c>
    </row>
    <row r="943" spans="1:11" x14ac:dyDescent="0.2">
      <c r="A943" s="63" t="str">
        <f>IF('Sundry Creditor'!G949="","",'Sundry Creditor'!G949)</f>
        <v/>
      </c>
      <c r="B943" s="63" t="str">
        <f>IF('Sundry Creditor'!C949="","",IF('Sundry Creditor'!G949&lt;70000,'Sundry Creditor'!C949,""))</f>
        <v/>
      </c>
      <c r="C943" s="62" t="str">
        <f>IF('Sundry Creditor'!C949="","",IF('Sundry Creditor'!G949&gt;69999,'Sundry Creditor'!C949,""))</f>
        <v/>
      </c>
      <c r="D943" s="62" t="str">
        <f>IF('Sundry Creditor'!D949="","",'Sundry Creditor'!D949)</f>
        <v/>
      </c>
      <c r="E943" s="62" t="str">
        <f>IF('Sundry Creditor'!F949="","",'Sundry Creditor'!F949)</f>
        <v/>
      </c>
      <c r="F943" s="130" t="str">
        <f>IF('Sundry Creditor'!I949="","",IF('Sundry Creditor'!J949="D",'Sundry Creditor'!I949,""))</f>
        <v/>
      </c>
      <c r="G943" s="130" t="str">
        <f>IF('Sundry Creditor'!I949="","",IF('Sundry Creditor'!J949="C",'Sundry Creditor'!I949,""))</f>
        <v/>
      </c>
      <c r="H943" s="62" t="str">
        <f t="shared" si="33"/>
        <v/>
      </c>
      <c r="I943" s="62" t="str">
        <f t="shared" si="34"/>
        <v/>
      </c>
      <c r="J943" s="62"/>
      <c r="K943" s="48" t="str">
        <f>IF('Sundry Creditor'!K949="", "",CONCATENATE('Sundry Creditor'!K949," ",'Sundry Creditor'!O949))</f>
        <v/>
      </c>
    </row>
    <row r="944" spans="1:11" x14ac:dyDescent="0.2">
      <c r="A944" s="63" t="str">
        <f>IF('Sundry Creditor'!G950="","",'Sundry Creditor'!G950)</f>
        <v/>
      </c>
      <c r="B944" s="63" t="str">
        <f>IF('Sundry Creditor'!C950="","",IF('Sundry Creditor'!G950&lt;70000,'Sundry Creditor'!C950,""))</f>
        <v/>
      </c>
      <c r="C944" s="62" t="str">
        <f>IF('Sundry Creditor'!C950="","",IF('Sundry Creditor'!G950&gt;69999,'Sundry Creditor'!C950,""))</f>
        <v/>
      </c>
      <c r="D944" s="62" t="str">
        <f>IF('Sundry Creditor'!D950="","",'Sundry Creditor'!D950)</f>
        <v/>
      </c>
      <c r="E944" s="62" t="str">
        <f>IF('Sundry Creditor'!F950="","",'Sundry Creditor'!F950)</f>
        <v/>
      </c>
      <c r="F944" s="130" t="str">
        <f>IF('Sundry Creditor'!I950="","",IF('Sundry Creditor'!J950="D",'Sundry Creditor'!I950,""))</f>
        <v/>
      </c>
      <c r="G944" s="130" t="str">
        <f>IF('Sundry Creditor'!I950="","",IF('Sundry Creditor'!J950="C",'Sundry Creditor'!I950,""))</f>
        <v/>
      </c>
      <c r="H944" s="62" t="str">
        <f t="shared" si="33"/>
        <v/>
      </c>
      <c r="I944" s="62" t="str">
        <f t="shared" si="34"/>
        <v/>
      </c>
      <c r="J944" s="62"/>
      <c r="K944" s="48" t="str">
        <f>IF('Sundry Creditor'!K950="", "",CONCATENATE('Sundry Creditor'!K950," ",'Sundry Creditor'!O950))</f>
        <v/>
      </c>
    </row>
    <row r="945" spans="1:11" x14ac:dyDescent="0.2">
      <c r="A945" s="63" t="str">
        <f>IF('Sundry Creditor'!G951="","",'Sundry Creditor'!G951)</f>
        <v/>
      </c>
      <c r="B945" s="63" t="str">
        <f>IF('Sundry Creditor'!C951="","",IF('Sundry Creditor'!G951&lt;70000,'Sundry Creditor'!C951,""))</f>
        <v/>
      </c>
      <c r="C945" s="62" t="str">
        <f>IF('Sundry Creditor'!C951="","",IF('Sundry Creditor'!G951&gt;69999,'Sundry Creditor'!C951,""))</f>
        <v/>
      </c>
      <c r="D945" s="62" t="str">
        <f>IF('Sundry Creditor'!D951="","",'Sundry Creditor'!D951)</f>
        <v/>
      </c>
      <c r="E945" s="62" t="str">
        <f>IF('Sundry Creditor'!F951="","",'Sundry Creditor'!F951)</f>
        <v/>
      </c>
      <c r="F945" s="130" t="str">
        <f>IF('Sundry Creditor'!I951="","",IF('Sundry Creditor'!J951="D",'Sundry Creditor'!I951,""))</f>
        <v/>
      </c>
      <c r="G945" s="130" t="str">
        <f>IF('Sundry Creditor'!I951="","",IF('Sundry Creditor'!J951="C",'Sundry Creditor'!I951,""))</f>
        <v/>
      </c>
      <c r="H945" s="62" t="str">
        <f t="shared" si="33"/>
        <v/>
      </c>
      <c r="I945" s="62" t="str">
        <f t="shared" si="34"/>
        <v/>
      </c>
      <c r="J945" s="62"/>
      <c r="K945" s="48" t="str">
        <f>IF('Sundry Creditor'!K951="", "",CONCATENATE('Sundry Creditor'!K951," ",'Sundry Creditor'!O951))</f>
        <v/>
      </c>
    </row>
    <row r="946" spans="1:11" x14ac:dyDescent="0.2">
      <c r="A946" s="63" t="str">
        <f>IF('Sundry Creditor'!G952="","",'Sundry Creditor'!G952)</f>
        <v/>
      </c>
      <c r="B946" s="63" t="str">
        <f>IF('Sundry Creditor'!C952="","",IF('Sundry Creditor'!G952&lt;70000,'Sundry Creditor'!C952,""))</f>
        <v/>
      </c>
      <c r="C946" s="62" t="str">
        <f>IF('Sundry Creditor'!C952="","",IF('Sundry Creditor'!G952&gt;69999,'Sundry Creditor'!C952,""))</f>
        <v/>
      </c>
      <c r="D946" s="62" t="str">
        <f>IF('Sundry Creditor'!D952="","",'Sundry Creditor'!D952)</f>
        <v/>
      </c>
      <c r="E946" s="62" t="str">
        <f>IF('Sundry Creditor'!F952="","",'Sundry Creditor'!F952)</f>
        <v/>
      </c>
      <c r="F946" s="130" t="str">
        <f>IF('Sundry Creditor'!I952="","",IF('Sundry Creditor'!J952="D",'Sundry Creditor'!I952,""))</f>
        <v/>
      </c>
      <c r="G946" s="130" t="str">
        <f>IF('Sundry Creditor'!I952="","",IF('Sundry Creditor'!J952="C",'Sundry Creditor'!I952,""))</f>
        <v/>
      </c>
      <c r="H946" s="62" t="str">
        <f t="shared" si="33"/>
        <v/>
      </c>
      <c r="I946" s="62" t="str">
        <f t="shared" si="34"/>
        <v/>
      </c>
      <c r="J946" s="62"/>
      <c r="K946" s="48" t="str">
        <f>IF('Sundry Creditor'!K952="", "",CONCATENATE('Sundry Creditor'!K952," ",'Sundry Creditor'!O952))</f>
        <v/>
      </c>
    </row>
    <row r="947" spans="1:11" x14ac:dyDescent="0.2">
      <c r="A947" s="63" t="str">
        <f>IF('Sundry Creditor'!G953="","",'Sundry Creditor'!G953)</f>
        <v/>
      </c>
      <c r="B947" s="63" t="str">
        <f>IF('Sundry Creditor'!C953="","",IF('Sundry Creditor'!G953&lt;70000,'Sundry Creditor'!C953,""))</f>
        <v/>
      </c>
      <c r="C947" s="62" t="str">
        <f>IF('Sundry Creditor'!C953="","",IF('Sundry Creditor'!G953&gt;69999,'Sundry Creditor'!C953,""))</f>
        <v/>
      </c>
      <c r="D947" s="62" t="str">
        <f>IF('Sundry Creditor'!D953="","",'Sundry Creditor'!D953)</f>
        <v/>
      </c>
      <c r="E947" s="62" t="str">
        <f>IF('Sundry Creditor'!F953="","",'Sundry Creditor'!F953)</f>
        <v/>
      </c>
      <c r="F947" s="130" t="str">
        <f>IF('Sundry Creditor'!I953="","",IF('Sundry Creditor'!J953="D",'Sundry Creditor'!I953,""))</f>
        <v/>
      </c>
      <c r="G947" s="130" t="str">
        <f>IF('Sundry Creditor'!I953="","",IF('Sundry Creditor'!J953="C",'Sundry Creditor'!I953,""))</f>
        <v/>
      </c>
      <c r="H947" s="62" t="str">
        <f t="shared" si="33"/>
        <v/>
      </c>
      <c r="I947" s="62" t="str">
        <f t="shared" si="34"/>
        <v/>
      </c>
      <c r="J947" s="62"/>
      <c r="K947" s="48" t="str">
        <f>IF('Sundry Creditor'!K953="", "",CONCATENATE('Sundry Creditor'!K953," ",'Sundry Creditor'!O953))</f>
        <v/>
      </c>
    </row>
    <row r="948" spans="1:11" x14ac:dyDescent="0.2">
      <c r="A948" s="63" t="str">
        <f>IF('Sundry Creditor'!G954="","",'Sundry Creditor'!G954)</f>
        <v/>
      </c>
      <c r="B948" s="63" t="str">
        <f>IF('Sundry Creditor'!C954="","",IF('Sundry Creditor'!G954&lt;70000,'Sundry Creditor'!C954,""))</f>
        <v/>
      </c>
      <c r="C948" s="62" t="str">
        <f>IF('Sundry Creditor'!C954="","",IF('Sundry Creditor'!G954&gt;69999,'Sundry Creditor'!C954,""))</f>
        <v/>
      </c>
      <c r="D948" s="62" t="str">
        <f>IF('Sundry Creditor'!D954="","",'Sundry Creditor'!D954)</f>
        <v/>
      </c>
      <c r="E948" s="62" t="str">
        <f>IF('Sundry Creditor'!F954="","",'Sundry Creditor'!F954)</f>
        <v/>
      </c>
      <c r="F948" s="130" t="str">
        <f>IF('Sundry Creditor'!I954="","",IF('Sundry Creditor'!J954="D",'Sundry Creditor'!I954,""))</f>
        <v/>
      </c>
      <c r="G948" s="130" t="str">
        <f>IF('Sundry Creditor'!I954="","",IF('Sundry Creditor'!J954="C",'Sundry Creditor'!I954,""))</f>
        <v/>
      </c>
      <c r="H948" s="62" t="str">
        <f t="shared" si="33"/>
        <v/>
      </c>
      <c r="I948" s="62" t="str">
        <f t="shared" si="34"/>
        <v/>
      </c>
      <c r="J948" s="62"/>
      <c r="K948" s="48" t="str">
        <f>IF('Sundry Creditor'!K954="", "",CONCATENATE('Sundry Creditor'!K954," ",'Sundry Creditor'!O954))</f>
        <v/>
      </c>
    </row>
    <row r="949" spans="1:11" x14ac:dyDescent="0.2">
      <c r="A949" s="63" t="str">
        <f>IF('Sundry Creditor'!G955="","",'Sundry Creditor'!G955)</f>
        <v/>
      </c>
      <c r="B949" s="63" t="str">
        <f>IF('Sundry Creditor'!C955="","",IF('Sundry Creditor'!G955&lt;70000,'Sundry Creditor'!C955,""))</f>
        <v/>
      </c>
      <c r="C949" s="62" t="str">
        <f>IF('Sundry Creditor'!C955="","",IF('Sundry Creditor'!G955&gt;69999,'Sundry Creditor'!C955,""))</f>
        <v/>
      </c>
      <c r="D949" s="62" t="str">
        <f>IF('Sundry Creditor'!D955="","",'Sundry Creditor'!D955)</f>
        <v/>
      </c>
      <c r="E949" s="62" t="str">
        <f>IF('Sundry Creditor'!F955="","",'Sundry Creditor'!F955)</f>
        <v/>
      </c>
      <c r="F949" s="130" t="str">
        <f>IF('Sundry Creditor'!I955="","",IF('Sundry Creditor'!J955="D",'Sundry Creditor'!I955,""))</f>
        <v/>
      </c>
      <c r="G949" s="130" t="str">
        <f>IF('Sundry Creditor'!I955="","",IF('Sundry Creditor'!J955="C",'Sundry Creditor'!I955,""))</f>
        <v/>
      </c>
      <c r="H949" s="62" t="str">
        <f t="shared" si="33"/>
        <v/>
      </c>
      <c r="I949" s="62" t="str">
        <f t="shared" si="34"/>
        <v/>
      </c>
      <c r="J949" s="62"/>
      <c r="K949" s="48" t="str">
        <f>IF('Sundry Creditor'!K955="", "",CONCATENATE('Sundry Creditor'!K955," ",'Sundry Creditor'!O955))</f>
        <v/>
      </c>
    </row>
    <row r="950" spans="1:11" x14ac:dyDescent="0.2">
      <c r="A950" s="63" t="str">
        <f>IF('Sundry Creditor'!G956="","",'Sundry Creditor'!G956)</f>
        <v/>
      </c>
      <c r="B950" s="63" t="str">
        <f>IF('Sundry Creditor'!C956="","",IF('Sundry Creditor'!G956&lt;70000,'Sundry Creditor'!C956,""))</f>
        <v/>
      </c>
      <c r="C950" s="62" t="str">
        <f>IF('Sundry Creditor'!C956="","",IF('Sundry Creditor'!G956&gt;69999,'Sundry Creditor'!C956,""))</f>
        <v/>
      </c>
      <c r="D950" s="62" t="str">
        <f>IF('Sundry Creditor'!D956="","",'Sundry Creditor'!D956)</f>
        <v/>
      </c>
      <c r="E950" s="62" t="str">
        <f>IF('Sundry Creditor'!F956="","",'Sundry Creditor'!F956)</f>
        <v/>
      </c>
      <c r="F950" s="130" t="str">
        <f>IF('Sundry Creditor'!I956="","",IF('Sundry Creditor'!J956="D",'Sundry Creditor'!I956,""))</f>
        <v/>
      </c>
      <c r="G950" s="130" t="str">
        <f>IF('Sundry Creditor'!I956="","",IF('Sundry Creditor'!J956="C",'Sundry Creditor'!I956,""))</f>
        <v/>
      </c>
      <c r="H950" s="62" t="str">
        <f t="shared" si="33"/>
        <v/>
      </c>
      <c r="I950" s="62" t="str">
        <f t="shared" si="34"/>
        <v/>
      </c>
      <c r="J950" s="62"/>
      <c r="K950" s="48" t="str">
        <f>IF('Sundry Creditor'!K956="", "",CONCATENATE('Sundry Creditor'!K956," ",'Sundry Creditor'!O956))</f>
        <v/>
      </c>
    </row>
    <row r="951" spans="1:11" x14ac:dyDescent="0.2">
      <c r="A951" s="63" t="str">
        <f>IF('Sundry Creditor'!G957="","",'Sundry Creditor'!G957)</f>
        <v/>
      </c>
      <c r="B951" s="63" t="str">
        <f>IF('Sundry Creditor'!C957="","",IF('Sundry Creditor'!G957&lt;70000,'Sundry Creditor'!C957,""))</f>
        <v/>
      </c>
      <c r="C951" s="62" t="str">
        <f>IF('Sundry Creditor'!C957="","",IF('Sundry Creditor'!G957&gt;69999,'Sundry Creditor'!C957,""))</f>
        <v/>
      </c>
      <c r="D951" s="62" t="str">
        <f>IF('Sundry Creditor'!D957="","",'Sundry Creditor'!D957)</f>
        <v/>
      </c>
      <c r="E951" s="62" t="str">
        <f>IF('Sundry Creditor'!F957="","",'Sundry Creditor'!F957)</f>
        <v/>
      </c>
      <c r="F951" s="130" t="str">
        <f>IF('Sundry Creditor'!I957="","",IF('Sundry Creditor'!J957="D",'Sundry Creditor'!I957,""))</f>
        <v/>
      </c>
      <c r="G951" s="130" t="str">
        <f>IF('Sundry Creditor'!I957="","",IF('Sundry Creditor'!J957="C",'Sundry Creditor'!I957,""))</f>
        <v/>
      </c>
      <c r="H951" s="62" t="str">
        <f t="shared" si="33"/>
        <v/>
      </c>
      <c r="I951" s="62" t="str">
        <f t="shared" si="34"/>
        <v/>
      </c>
      <c r="J951" s="62"/>
      <c r="K951" s="48" t="str">
        <f>IF('Sundry Creditor'!K957="", "",CONCATENATE('Sundry Creditor'!K957," ",'Sundry Creditor'!O957))</f>
        <v/>
      </c>
    </row>
    <row r="952" spans="1:11" x14ac:dyDescent="0.2">
      <c r="A952" s="63" t="str">
        <f>IF('Sundry Creditor'!G958="","",'Sundry Creditor'!G958)</f>
        <v/>
      </c>
      <c r="B952" s="63" t="str">
        <f>IF('Sundry Creditor'!C958="","",IF('Sundry Creditor'!G958&lt;70000,'Sundry Creditor'!C958,""))</f>
        <v/>
      </c>
      <c r="C952" s="62" t="str">
        <f>IF('Sundry Creditor'!C958="","",IF('Sundry Creditor'!G958&gt;69999,'Sundry Creditor'!C958,""))</f>
        <v/>
      </c>
      <c r="D952" s="62" t="str">
        <f>IF('Sundry Creditor'!D958="","",'Sundry Creditor'!D958)</f>
        <v/>
      </c>
      <c r="E952" s="62" t="str">
        <f>IF('Sundry Creditor'!F958="","",'Sundry Creditor'!F958)</f>
        <v/>
      </c>
      <c r="F952" s="130" t="str">
        <f>IF('Sundry Creditor'!I958="","",IF('Sundry Creditor'!J958="D",'Sundry Creditor'!I958,""))</f>
        <v/>
      </c>
      <c r="G952" s="130" t="str">
        <f>IF('Sundry Creditor'!I958="","",IF('Sundry Creditor'!J958="C",'Sundry Creditor'!I958,""))</f>
        <v/>
      </c>
      <c r="H952" s="62" t="str">
        <f t="shared" si="33"/>
        <v/>
      </c>
      <c r="I952" s="62" t="str">
        <f t="shared" si="34"/>
        <v/>
      </c>
      <c r="J952" s="62"/>
      <c r="K952" s="48" t="str">
        <f>IF('Sundry Creditor'!K958="", "",CONCATENATE('Sundry Creditor'!K958," ",'Sundry Creditor'!O958))</f>
        <v/>
      </c>
    </row>
    <row r="953" spans="1:11" x14ac:dyDescent="0.2">
      <c r="A953" s="63" t="str">
        <f>IF('Sundry Creditor'!G959="","",'Sundry Creditor'!G959)</f>
        <v/>
      </c>
      <c r="B953" s="63" t="str">
        <f>IF('Sundry Creditor'!C959="","",IF('Sundry Creditor'!G959&lt;70000,'Sundry Creditor'!C959,""))</f>
        <v/>
      </c>
      <c r="C953" s="62" t="str">
        <f>IF('Sundry Creditor'!C959="","",IF('Sundry Creditor'!G959&gt;69999,'Sundry Creditor'!C959,""))</f>
        <v/>
      </c>
      <c r="D953" s="62" t="str">
        <f>IF('Sundry Creditor'!D959="","",'Sundry Creditor'!D959)</f>
        <v/>
      </c>
      <c r="E953" s="62" t="str">
        <f>IF('Sundry Creditor'!F959="","",'Sundry Creditor'!F959)</f>
        <v/>
      </c>
      <c r="F953" s="130" t="str">
        <f>IF('Sundry Creditor'!I959="","",IF('Sundry Creditor'!J959="D",'Sundry Creditor'!I959,""))</f>
        <v/>
      </c>
      <c r="G953" s="130" t="str">
        <f>IF('Sundry Creditor'!I959="","",IF('Sundry Creditor'!J959="C",'Sundry Creditor'!I959,""))</f>
        <v/>
      </c>
      <c r="H953" s="62" t="str">
        <f t="shared" si="33"/>
        <v/>
      </c>
      <c r="I953" s="62" t="str">
        <f t="shared" si="34"/>
        <v/>
      </c>
      <c r="J953" s="62"/>
      <c r="K953" s="48" t="str">
        <f>IF('Sundry Creditor'!K959="", "",CONCATENATE('Sundry Creditor'!K959," ",'Sundry Creditor'!O959))</f>
        <v/>
      </c>
    </row>
    <row r="954" spans="1:11" x14ac:dyDescent="0.2">
      <c r="A954" s="63" t="str">
        <f>IF('Sundry Creditor'!G960="","",'Sundry Creditor'!G960)</f>
        <v/>
      </c>
      <c r="B954" s="63" t="str">
        <f>IF('Sundry Creditor'!C960="","",IF('Sundry Creditor'!G960&lt;70000,'Sundry Creditor'!C960,""))</f>
        <v/>
      </c>
      <c r="C954" s="62" t="str">
        <f>IF('Sundry Creditor'!C960="","",IF('Sundry Creditor'!G960&gt;69999,'Sundry Creditor'!C960,""))</f>
        <v/>
      </c>
      <c r="D954" s="62" t="str">
        <f>IF('Sundry Creditor'!D960="","",'Sundry Creditor'!D960)</f>
        <v/>
      </c>
      <c r="E954" s="62" t="str">
        <f>IF('Sundry Creditor'!F960="","",'Sundry Creditor'!F960)</f>
        <v/>
      </c>
      <c r="F954" s="130" t="str">
        <f>IF('Sundry Creditor'!I960="","",IF('Sundry Creditor'!J960="D",'Sundry Creditor'!I960,""))</f>
        <v/>
      </c>
      <c r="G954" s="130" t="str">
        <f>IF('Sundry Creditor'!I960="","",IF('Sundry Creditor'!J960="C",'Sundry Creditor'!I960,""))</f>
        <v/>
      </c>
      <c r="H954" s="62" t="str">
        <f t="shared" si="33"/>
        <v/>
      </c>
      <c r="I954" s="62" t="str">
        <f t="shared" si="34"/>
        <v/>
      </c>
      <c r="J954" s="62"/>
      <c r="K954" s="48" t="str">
        <f>IF('Sundry Creditor'!K960="", "",CONCATENATE('Sundry Creditor'!K960," ",'Sundry Creditor'!O960))</f>
        <v/>
      </c>
    </row>
    <row r="955" spans="1:11" x14ac:dyDescent="0.2">
      <c r="A955" s="63" t="str">
        <f>IF('Sundry Creditor'!G961="","",'Sundry Creditor'!G961)</f>
        <v/>
      </c>
      <c r="B955" s="63" t="str">
        <f>IF('Sundry Creditor'!C961="","",IF('Sundry Creditor'!G961&lt;70000,'Sundry Creditor'!C961,""))</f>
        <v/>
      </c>
      <c r="C955" s="62" t="str">
        <f>IF('Sundry Creditor'!C961="","",IF('Sundry Creditor'!G961&gt;69999,'Sundry Creditor'!C961,""))</f>
        <v/>
      </c>
      <c r="D955" s="62" t="str">
        <f>IF('Sundry Creditor'!D961="","",'Sundry Creditor'!D961)</f>
        <v/>
      </c>
      <c r="E955" s="62" t="str">
        <f>IF('Sundry Creditor'!F961="","",'Sundry Creditor'!F961)</f>
        <v/>
      </c>
      <c r="F955" s="130" t="str">
        <f>IF('Sundry Creditor'!I961="","",IF('Sundry Creditor'!J961="D",'Sundry Creditor'!I961,""))</f>
        <v/>
      </c>
      <c r="G955" s="130" t="str">
        <f>IF('Sundry Creditor'!I961="","",IF('Sundry Creditor'!J961="C",'Sundry Creditor'!I961,""))</f>
        <v/>
      </c>
      <c r="H955" s="62" t="str">
        <f t="shared" si="33"/>
        <v/>
      </c>
      <c r="I955" s="62" t="str">
        <f t="shared" si="34"/>
        <v/>
      </c>
      <c r="J955" s="62"/>
      <c r="K955" s="48" t="str">
        <f>IF('Sundry Creditor'!K961="", "",CONCATENATE('Sundry Creditor'!K961," ",'Sundry Creditor'!O961))</f>
        <v/>
      </c>
    </row>
    <row r="956" spans="1:11" x14ac:dyDescent="0.2">
      <c r="A956" s="63" t="str">
        <f>IF('Sundry Creditor'!G962="","",'Sundry Creditor'!G962)</f>
        <v/>
      </c>
      <c r="B956" s="63" t="str">
        <f>IF('Sundry Creditor'!C962="","",IF('Sundry Creditor'!G962&lt;70000,'Sundry Creditor'!C962,""))</f>
        <v/>
      </c>
      <c r="C956" s="62" t="str">
        <f>IF('Sundry Creditor'!C962="","",IF('Sundry Creditor'!G962&gt;69999,'Sundry Creditor'!C962,""))</f>
        <v/>
      </c>
      <c r="D956" s="62" t="str">
        <f>IF('Sundry Creditor'!D962="","",'Sundry Creditor'!D962)</f>
        <v/>
      </c>
      <c r="E956" s="62" t="str">
        <f>IF('Sundry Creditor'!F962="","",'Sundry Creditor'!F962)</f>
        <v/>
      </c>
      <c r="F956" s="130" t="str">
        <f>IF('Sundry Creditor'!I962="","",IF('Sundry Creditor'!J962="D",'Sundry Creditor'!I962,""))</f>
        <v/>
      </c>
      <c r="G956" s="130" t="str">
        <f>IF('Sundry Creditor'!I962="","",IF('Sundry Creditor'!J962="C",'Sundry Creditor'!I962,""))</f>
        <v/>
      </c>
      <c r="H956" s="62" t="str">
        <f t="shared" si="33"/>
        <v/>
      </c>
      <c r="I956" s="62" t="str">
        <f t="shared" si="34"/>
        <v/>
      </c>
      <c r="J956" s="62"/>
      <c r="K956" s="48" t="str">
        <f>IF('Sundry Creditor'!K962="", "",CONCATENATE('Sundry Creditor'!K962," ",'Sundry Creditor'!O962))</f>
        <v/>
      </c>
    </row>
    <row r="957" spans="1:11" x14ac:dyDescent="0.2">
      <c r="A957" s="63" t="str">
        <f>IF('Sundry Creditor'!G963="","",'Sundry Creditor'!G963)</f>
        <v/>
      </c>
      <c r="B957" s="63" t="str">
        <f>IF('Sundry Creditor'!C963="","",IF('Sundry Creditor'!G963&lt;70000,'Sundry Creditor'!C963,""))</f>
        <v/>
      </c>
      <c r="C957" s="62" t="str">
        <f>IF('Sundry Creditor'!C963="","",IF('Sundry Creditor'!G963&gt;69999,'Sundry Creditor'!C963,""))</f>
        <v/>
      </c>
      <c r="D957" s="62" t="str">
        <f>IF('Sundry Creditor'!D963="","",'Sundry Creditor'!D963)</f>
        <v/>
      </c>
      <c r="E957" s="62" t="str">
        <f>IF('Sundry Creditor'!F963="","",'Sundry Creditor'!F963)</f>
        <v/>
      </c>
      <c r="F957" s="130" t="str">
        <f>IF('Sundry Creditor'!I963="","",IF('Sundry Creditor'!J963="D",'Sundry Creditor'!I963,""))</f>
        <v/>
      </c>
      <c r="G957" s="130" t="str">
        <f>IF('Sundry Creditor'!I963="","",IF('Sundry Creditor'!J963="C",'Sundry Creditor'!I963,""))</f>
        <v/>
      </c>
      <c r="H957" s="62" t="str">
        <f t="shared" si="33"/>
        <v/>
      </c>
      <c r="I957" s="62" t="str">
        <f t="shared" si="34"/>
        <v/>
      </c>
      <c r="J957" s="62"/>
      <c r="K957" s="48" t="str">
        <f>IF('Sundry Creditor'!K963="", "",CONCATENATE('Sundry Creditor'!K963," ",'Sundry Creditor'!O963))</f>
        <v/>
      </c>
    </row>
    <row r="958" spans="1:11" x14ac:dyDescent="0.2">
      <c r="A958" s="63" t="str">
        <f>IF('Sundry Creditor'!G964="","",'Sundry Creditor'!G964)</f>
        <v/>
      </c>
      <c r="B958" s="63" t="str">
        <f>IF('Sundry Creditor'!C964="","",IF('Sundry Creditor'!G964&lt;70000,'Sundry Creditor'!C964,""))</f>
        <v/>
      </c>
      <c r="C958" s="62" t="str">
        <f>IF('Sundry Creditor'!C964="","",IF('Sundry Creditor'!G964&gt;69999,'Sundry Creditor'!C964,""))</f>
        <v/>
      </c>
      <c r="D958" s="62" t="str">
        <f>IF('Sundry Creditor'!D964="","",'Sundry Creditor'!D964)</f>
        <v/>
      </c>
      <c r="E958" s="62" t="str">
        <f>IF('Sundry Creditor'!F964="","",'Sundry Creditor'!F964)</f>
        <v/>
      </c>
      <c r="F958" s="130" t="str">
        <f>IF('Sundry Creditor'!I964="","",IF('Sundry Creditor'!J964="D",'Sundry Creditor'!I964,""))</f>
        <v/>
      </c>
      <c r="G958" s="130" t="str">
        <f>IF('Sundry Creditor'!I964="","",IF('Sundry Creditor'!J964="C",'Sundry Creditor'!I964,""))</f>
        <v/>
      </c>
      <c r="H958" s="62" t="str">
        <f t="shared" si="33"/>
        <v/>
      </c>
      <c r="I958" s="62" t="str">
        <f t="shared" si="34"/>
        <v/>
      </c>
      <c r="J958" s="62"/>
      <c r="K958" s="48" t="str">
        <f>IF('Sundry Creditor'!K964="", "",CONCATENATE('Sundry Creditor'!K964," ",'Sundry Creditor'!O964))</f>
        <v/>
      </c>
    </row>
    <row r="959" spans="1:11" x14ac:dyDescent="0.2">
      <c r="A959" s="63" t="str">
        <f>IF('Sundry Creditor'!G965="","",'Sundry Creditor'!G965)</f>
        <v/>
      </c>
      <c r="B959" s="63" t="str">
        <f>IF('Sundry Creditor'!C965="","",IF('Sundry Creditor'!G965&lt;70000,'Sundry Creditor'!C965,""))</f>
        <v/>
      </c>
      <c r="C959" s="62" t="str">
        <f>IF('Sundry Creditor'!C965="","",IF('Sundry Creditor'!G965&gt;69999,'Sundry Creditor'!C965,""))</f>
        <v/>
      </c>
      <c r="D959" s="62" t="str">
        <f>IF('Sundry Creditor'!D965="","",'Sundry Creditor'!D965)</f>
        <v/>
      </c>
      <c r="E959" s="62" t="str">
        <f>IF('Sundry Creditor'!F965="","",'Sundry Creditor'!F965)</f>
        <v/>
      </c>
      <c r="F959" s="130" t="str">
        <f>IF('Sundry Creditor'!I965="","",IF('Sundry Creditor'!J965="D",'Sundry Creditor'!I965,""))</f>
        <v/>
      </c>
      <c r="G959" s="130" t="str">
        <f>IF('Sundry Creditor'!I965="","",IF('Sundry Creditor'!J965="C",'Sundry Creditor'!I965,""))</f>
        <v/>
      </c>
      <c r="H959" s="62" t="str">
        <f t="shared" si="33"/>
        <v/>
      </c>
      <c r="I959" s="62" t="str">
        <f t="shared" si="34"/>
        <v/>
      </c>
      <c r="J959" s="62"/>
      <c r="K959" s="48" t="str">
        <f>IF('Sundry Creditor'!K965="", "",CONCATENATE('Sundry Creditor'!K965," ",'Sundry Creditor'!O965))</f>
        <v/>
      </c>
    </row>
    <row r="960" spans="1:11" x14ac:dyDescent="0.2">
      <c r="A960" s="63" t="str">
        <f>IF('Sundry Creditor'!G966="","",'Sundry Creditor'!G966)</f>
        <v/>
      </c>
      <c r="B960" s="63" t="str">
        <f>IF('Sundry Creditor'!C966="","",IF('Sundry Creditor'!G966&lt;70000,'Sundry Creditor'!C966,""))</f>
        <v/>
      </c>
      <c r="C960" s="62" t="str">
        <f>IF('Sundry Creditor'!C966="","",IF('Sundry Creditor'!G966&gt;69999,'Sundry Creditor'!C966,""))</f>
        <v/>
      </c>
      <c r="D960" s="62" t="str">
        <f>IF('Sundry Creditor'!D966="","",'Sundry Creditor'!D966)</f>
        <v/>
      </c>
      <c r="E960" s="62" t="str">
        <f>IF('Sundry Creditor'!F966="","",'Sundry Creditor'!F966)</f>
        <v/>
      </c>
      <c r="F960" s="130" t="str">
        <f>IF('Sundry Creditor'!I966="","",IF('Sundry Creditor'!J966="D",'Sundry Creditor'!I966,""))</f>
        <v/>
      </c>
      <c r="G960" s="130" t="str">
        <f>IF('Sundry Creditor'!I966="","",IF('Sundry Creditor'!J966="C",'Sundry Creditor'!I966,""))</f>
        <v/>
      </c>
      <c r="H960" s="62" t="str">
        <f t="shared" si="33"/>
        <v/>
      </c>
      <c r="I960" s="62" t="str">
        <f t="shared" si="34"/>
        <v/>
      </c>
      <c r="J960" s="62"/>
      <c r="K960" s="48" t="str">
        <f>IF('Sundry Creditor'!K966="", "",CONCATENATE('Sundry Creditor'!K966," ",'Sundry Creditor'!O966))</f>
        <v/>
      </c>
    </row>
    <row r="961" spans="1:11" x14ac:dyDescent="0.2">
      <c r="A961" s="63" t="str">
        <f>IF('Sundry Creditor'!G967="","",'Sundry Creditor'!G967)</f>
        <v/>
      </c>
      <c r="B961" s="63" t="str">
        <f>IF('Sundry Creditor'!C967="","",IF('Sundry Creditor'!G967&lt;70000,'Sundry Creditor'!C967,""))</f>
        <v/>
      </c>
      <c r="C961" s="62" t="str">
        <f>IF('Sundry Creditor'!C967="","",IF('Sundry Creditor'!G967&gt;69999,'Sundry Creditor'!C967,""))</f>
        <v/>
      </c>
      <c r="D961" s="62" t="str">
        <f>IF('Sundry Creditor'!D967="","",'Sundry Creditor'!D967)</f>
        <v/>
      </c>
      <c r="E961" s="62" t="str">
        <f>IF('Sundry Creditor'!F967="","",'Sundry Creditor'!F967)</f>
        <v/>
      </c>
      <c r="F961" s="130" t="str">
        <f>IF('Sundry Creditor'!I967="","",IF('Sundry Creditor'!J967="D",'Sundry Creditor'!I967,""))</f>
        <v/>
      </c>
      <c r="G961" s="130" t="str">
        <f>IF('Sundry Creditor'!I967="","",IF('Sundry Creditor'!J967="C",'Sundry Creditor'!I967,""))</f>
        <v/>
      </c>
      <c r="H961" s="62" t="str">
        <f t="shared" si="33"/>
        <v/>
      </c>
      <c r="I961" s="62" t="str">
        <f t="shared" si="34"/>
        <v/>
      </c>
      <c r="J961" s="62"/>
      <c r="K961" s="48" t="str">
        <f>IF('Sundry Creditor'!K967="", "",CONCATENATE('Sundry Creditor'!K967," ",'Sundry Creditor'!O967))</f>
        <v/>
      </c>
    </row>
    <row r="962" spans="1:11" x14ac:dyDescent="0.2">
      <c r="A962" s="63" t="str">
        <f>IF('Sundry Creditor'!G968="","",'Sundry Creditor'!G968)</f>
        <v/>
      </c>
      <c r="B962" s="63" t="str">
        <f>IF('Sundry Creditor'!C968="","",IF('Sundry Creditor'!G968&lt;70000,'Sundry Creditor'!C968,""))</f>
        <v/>
      </c>
      <c r="C962" s="62" t="str">
        <f>IF('Sundry Creditor'!C968="","",IF('Sundry Creditor'!G968&gt;69999,'Sundry Creditor'!C968,""))</f>
        <v/>
      </c>
      <c r="D962" s="62" t="str">
        <f>IF('Sundry Creditor'!D968="","",'Sundry Creditor'!D968)</f>
        <v/>
      </c>
      <c r="E962" s="62" t="str">
        <f>IF('Sundry Creditor'!F968="","",'Sundry Creditor'!F968)</f>
        <v/>
      </c>
      <c r="F962" s="130" t="str">
        <f>IF('Sundry Creditor'!I968="","",IF('Sundry Creditor'!J968="D",'Sundry Creditor'!I968,""))</f>
        <v/>
      </c>
      <c r="G962" s="130" t="str">
        <f>IF('Sundry Creditor'!I968="","",IF('Sundry Creditor'!J968="C",'Sundry Creditor'!I968,""))</f>
        <v/>
      </c>
      <c r="H962" s="62" t="str">
        <f t="shared" si="33"/>
        <v/>
      </c>
      <c r="I962" s="62" t="str">
        <f t="shared" si="34"/>
        <v/>
      </c>
      <c r="J962" s="62"/>
      <c r="K962" s="48" t="str">
        <f>IF('Sundry Creditor'!K968="", "",CONCATENATE('Sundry Creditor'!K968," ",'Sundry Creditor'!O968))</f>
        <v/>
      </c>
    </row>
    <row r="963" spans="1:11" x14ac:dyDescent="0.2">
      <c r="A963" s="63" t="str">
        <f>IF('Sundry Creditor'!G969="","",'Sundry Creditor'!G969)</f>
        <v/>
      </c>
      <c r="B963" s="63" t="str">
        <f>IF('Sundry Creditor'!C969="","",IF('Sundry Creditor'!G969&lt;70000,'Sundry Creditor'!C969,""))</f>
        <v/>
      </c>
      <c r="C963" s="62" t="str">
        <f>IF('Sundry Creditor'!C969="","",IF('Sundry Creditor'!G969&gt;69999,'Sundry Creditor'!C969,""))</f>
        <v/>
      </c>
      <c r="D963" s="62" t="str">
        <f>IF('Sundry Creditor'!D969="","",'Sundry Creditor'!D969)</f>
        <v/>
      </c>
      <c r="E963" s="62" t="str">
        <f>IF('Sundry Creditor'!F969="","",'Sundry Creditor'!F969)</f>
        <v/>
      </c>
      <c r="F963" s="130" t="str">
        <f>IF('Sundry Creditor'!I969="","",IF('Sundry Creditor'!J969="D",'Sundry Creditor'!I969,""))</f>
        <v/>
      </c>
      <c r="G963" s="130" t="str">
        <f>IF('Sundry Creditor'!I969="","",IF('Sundry Creditor'!J969="C",'Sundry Creditor'!I969,""))</f>
        <v/>
      </c>
      <c r="H963" s="62" t="str">
        <f t="shared" si="33"/>
        <v/>
      </c>
      <c r="I963" s="62" t="str">
        <f t="shared" si="34"/>
        <v/>
      </c>
      <c r="J963" s="62"/>
      <c r="K963" s="48" t="str">
        <f>IF('Sundry Creditor'!K969="", "",CONCATENATE('Sundry Creditor'!K969," ",'Sundry Creditor'!O969))</f>
        <v/>
      </c>
    </row>
    <row r="964" spans="1:11" x14ac:dyDescent="0.2">
      <c r="A964" s="63" t="str">
        <f>IF('Sundry Creditor'!G970="","",'Sundry Creditor'!G970)</f>
        <v/>
      </c>
      <c r="B964" s="63" t="str">
        <f>IF('Sundry Creditor'!C970="","",IF('Sundry Creditor'!G970&lt;70000,'Sundry Creditor'!C970,""))</f>
        <v/>
      </c>
      <c r="C964" s="62" t="str">
        <f>IF('Sundry Creditor'!C970="","",IF('Sundry Creditor'!G970&gt;69999,'Sundry Creditor'!C970,""))</f>
        <v/>
      </c>
      <c r="D964" s="62" t="str">
        <f>IF('Sundry Creditor'!D970="","",'Sundry Creditor'!D970)</f>
        <v/>
      </c>
      <c r="E964" s="62" t="str">
        <f>IF('Sundry Creditor'!F970="","",'Sundry Creditor'!F970)</f>
        <v/>
      </c>
      <c r="F964" s="130" t="str">
        <f>IF('Sundry Creditor'!I970="","",IF('Sundry Creditor'!J970="D",'Sundry Creditor'!I970,""))</f>
        <v/>
      </c>
      <c r="G964" s="130" t="str">
        <f>IF('Sundry Creditor'!I970="","",IF('Sundry Creditor'!J970="C",'Sundry Creditor'!I970,""))</f>
        <v/>
      </c>
      <c r="H964" s="62" t="str">
        <f t="shared" si="33"/>
        <v/>
      </c>
      <c r="I964" s="62" t="str">
        <f t="shared" si="34"/>
        <v/>
      </c>
      <c r="J964" s="62"/>
      <c r="K964" s="48" t="str">
        <f>IF('Sundry Creditor'!K970="", "",CONCATENATE('Sundry Creditor'!K970," ",'Sundry Creditor'!O970))</f>
        <v/>
      </c>
    </row>
    <row r="965" spans="1:11" x14ac:dyDescent="0.2">
      <c r="A965" s="63" t="str">
        <f>IF('Sundry Creditor'!G971="","",'Sundry Creditor'!G971)</f>
        <v/>
      </c>
      <c r="B965" s="63" t="str">
        <f>IF('Sundry Creditor'!C971="","",IF('Sundry Creditor'!G971&lt;70000,'Sundry Creditor'!C971,""))</f>
        <v/>
      </c>
      <c r="C965" s="62" t="str">
        <f>IF('Sundry Creditor'!C971="","",IF('Sundry Creditor'!G971&gt;69999,'Sundry Creditor'!C971,""))</f>
        <v/>
      </c>
      <c r="D965" s="62" t="str">
        <f>IF('Sundry Creditor'!D971="","",'Sundry Creditor'!D971)</f>
        <v/>
      </c>
      <c r="E965" s="62" t="str">
        <f>IF('Sundry Creditor'!F971="","",'Sundry Creditor'!F971)</f>
        <v/>
      </c>
      <c r="F965" s="130" t="str">
        <f>IF('Sundry Creditor'!I971="","",IF('Sundry Creditor'!J971="D",'Sundry Creditor'!I971,""))</f>
        <v/>
      </c>
      <c r="G965" s="130" t="str">
        <f>IF('Sundry Creditor'!I971="","",IF('Sundry Creditor'!J971="C",'Sundry Creditor'!I971,""))</f>
        <v/>
      </c>
      <c r="H965" s="62" t="str">
        <f t="shared" si="33"/>
        <v/>
      </c>
      <c r="I965" s="62" t="str">
        <f t="shared" si="34"/>
        <v/>
      </c>
      <c r="J965" s="62"/>
      <c r="K965" s="48" t="str">
        <f>IF('Sundry Creditor'!K971="", "",CONCATENATE('Sundry Creditor'!K971," ",'Sundry Creditor'!O971))</f>
        <v/>
      </c>
    </row>
    <row r="966" spans="1:11" x14ac:dyDescent="0.2">
      <c r="A966" s="63" t="str">
        <f>IF('Sundry Creditor'!G972="","",'Sundry Creditor'!G972)</f>
        <v/>
      </c>
      <c r="B966" s="63" t="str">
        <f>IF('Sundry Creditor'!C972="","",IF('Sundry Creditor'!G972&lt;70000,'Sundry Creditor'!C972,""))</f>
        <v/>
      </c>
      <c r="C966" s="62" t="str">
        <f>IF('Sundry Creditor'!C972="","",IF('Sundry Creditor'!G972&gt;69999,'Sundry Creditor'!C972,""))</f>
        <v/>
      </c>
      <c r="D966" s="62" t="str">
        <f>IF('Sundry Creditor'!D972="","",'Sundry Creditor'!D972)</f>
        <v/>
      </c>
      <c r="E966" s="62" t="str">
        <f>IF('Sundry Creditor'!F972="","",'Sundry Creditor'!F972)</f>
        <v/>
      </c>
      <c r="F966" s="130" t="str">
        <f>IF('Sundry Creditor'!I972="","",IF('Sundry Creditor'!J972="D",'Sundry Creditor'!I972,""))</f>
        <v/>
      </c>
      <c r="G966" s="130" t="str">
        <f>IF('Sundry Creditor'!I972="","",IF('Sundry Creditor'!J972="C",'Sundry Creditor'!I972,""))</f>
        <v/>
      </c>
      <c r="H966" s="62" t="str">
        <f t="shared" si="33"/>
        <v/>
      </c>
      <c r="I966" s="62" t="str">
        <f t="shared" si="34"/>
        <v/>
      </c>
      <c r="J966" s="62"/>
      <c r="K966" s="48" t="str">
        <f>IF('Sundry Creditor'!K972="", "",CONCATENATE('Sundry Creditor'!K972," ",'Sundry Creditor'!O972))</f>
        <v/>
      </c>
    </row>
    <row r="967" spans="1:11" x14ac:dyDescent="0.2">
      <c r="A967" s="63" t="str">
        <f>IF('Sundry Creditor'!G973="","",'Sundry Creditor'!G973)</f>
        <v/>
      </c>
      <c r="B967" s="63" t="str">
        <f>IF('Sundry Creditor'!C973="","",IF('Sundry Creditor'!G973&lt;70000,'Sundry Creditor'!C973,""))</f>
        <v/>
      </c>
      <c r="C967" s="62" t="str">
        <f>IF('Sundry Creditor'!C973="","",IF('Sundry Creditor'!G973&gt;69999,'Sundry Creditor'!C973,""))</f>
        <v/>
      </c>
      <c r="D967" s="62" t="str">
        <f>IF('Sundry Creditor'!D973="","",'Sundry Creditor'!D973)</f>
        <v/>
      </c>
      <c r="E967" s="62" t="str">
        <f>IF('Sundry Creditor'!F973="","",'Sundry Creditor'!F973)</f>
        <v/>
      </c>
      <c r="F967" s="130" t="str">
        <f>IF('Sundry Creditor'!I973="","",IF('Sundry Creditor'!J973="D",'Sundry Creditor'!I973,""))</f>
        <v/>
      </c>
      <c r="G967" s="130" t="str">
        <f>IF('Sundry Creditor'!I973="","",IF('Sundry Creditor'!J973="C",'Sundry Creditor'!I973,""))</f>
        <v/>
      </c>
      <c r="H967" s="62" t="str">
        <f t="shared" si="33"/>
        <v/>
      </c>
      <c r="I967" s="62" t="str">
        <f t="shared" si="34"/>
        <v/>
      </c>
      <c r="J967" s="62"/>
      <c r="K967" s="48" t="str">
        <f>IF('Sundry Creditor'!K973="", "",CONCATENATE('Sundry Creditor'!K973," ",'Sundry Creditor'!O973))</f>
        <v/>
      </c>
    </row>
    <row r="968" spans="1:11" x14ac:dyDescent="0.2">
      <c r="A968" s="63" t="str">
        <f>IF('Sundry Creditor'!G974="","",'Sundry Creditor'!G974)</f>
        <v/>
      </c>
      <c r="B968" s="63" t="str">
        <f>IF('Sundry Creditor'!C974="","",IF('Sundry Creditor'!G974&lt;70000,'Sundry Creditor'!C974,""))</f>
        <v/>
      </c>
      <c r="C968" s="62" t="str">
        <f>IF('Sundry Creditor'!C974="","",IF('Sundry Creditor'!G974&gt;69999,'Sundry Creditor'!C974,""))</f>
        <v/>
      </c>
      <c r="D968" s="62" t="str">
        <f>IF('Sundry Creditor'!D974="","",'Sundry Creditor'!D974)</f>
        <v/>
      </c>
      <c r="E968" s="62" t="str">
        <f>IF('Sundry Creditor'!F974="","",'Sundry Creditor'!F974)</f>
        <v/>
      </c>
      <c r="F968" s="130" t="str">
        <f>IF('Sundry Creditor'!I974="","",IF('Sundry Creditor'!J974="D",'Sundry Creditor'!I974,""))</f>
        <v/>
      </c>
      <c r="G968" s="130" t="str">
        <f>IF('Sundry Creditor'!I974="","",IF('Sundry Creditor'!J974="C",'Sundry Creditor'!I974,""))</f>
        <v/>
      </c>
      <c r="H968" s="62" t="str">
        <f t="shared" si="33"/>
        <v/>
      </c>
      <c r="I968" s="62" t="str">
        <f t="shared" si="34"/>
        <v/>
      </c>
      <c r="J968" s="62"/>
      <c r="K968" s="48" t="str">
        <f>IF('Sundry Creditor'!K974="", "",CONCATENATE('Sundry Creditor'!K974," ",'Sundry Creditor'!O974))</f>
        <v/>
      </c>
    </row>
    <row r="969" spans="1:11" x14ac:dyDescent="0.2">
      <c r="A969" s="63" t="str">
        <f>IF('Sundry Creditor'!G975="","",'Sundry Creditor'!G975)</f>
        <v/>
      </c>
      <c r="B969" s="63" t="str">
        <f>IF('Sundry Creditor'!C975="","",IF('Sundry Creditor'!G975&lt;70000,'Sundry Creditor'!C975,""))</f>
        <v/>
      </c>
      <c r="C969" s="62" t="str">
        <f>IF('Sundry Creditor'!C975="","",IF('Sundry Creditor'!G975&gt;69999,'Sundry Creditor'!C975,""))</f>
        <v/>
      </c>
      <c r="D969" s="62" t="str">
        <f>IF('Sundry Creditor'!D975="","",'Sundry Creditor'!D975)</f>
        <v/>
      </c>
      <c r="E969" s="62" t="str">
        <f>IF('Sundry Creditor'!F975="","",'Sundry Creditor'!F975)</f>
        <v/>
      </c>
      <c r="F969" s="130" t="str">
        <f>IF('Sundry Creditor'!I975="","",IF('Sundry Creditor'!J975="D",'Sundry Creditor'!I975,""))</f>
        <v/>
      </c>
      <c r="G969" s="130" t="str">
        <f>IF('Sundry Creditor'!I975="","",IF('Sundry Creditor'!J975="C",'Sundry Creditor'!I975,""))</f>
        <v/>
      </c>
      <c r="H969" s="62" t="str">
        <f t="shared" si="33"/>
        <v/>
      </c>
      <c r="I969" s="62" t="str">
        <f t="shared" si="34"/>
        <v/>
      </c>
      <c r="J969" s="62"/>
      <c r="K969" s="48" t="str">
        <f>IF('Sundry Creditor'!K975="", "",CONCATENATE('Sundry Creditor'!K975," ",'Sundry Creditor'!O975))</f>
        <v/>
      </c>
    </row>
    <row r="970" spans="1:11" x14ac:dyDescent="0.2">
      <c r="A970" s="63" t="str">
        <f>IF('Sundry Creditor'!G976="","",'Sundry Creditor'!G976)</f>
        <v/>
      </c>
      <c r="B970" s="63" t="str">
        <f>IF('Sundry Creditor'!C976="","",IF('Sundry Creditor'!G976&lt;70000,'Sundry Creditor'!C976,""))</f>
        <v/>
      </c>
      <c r="C970" s="62" t="str">
        <f>IF('Sundry Creditor'!C976="","",IF('Sundry Creditor'!G976&gt;69999,'Sundry Creditor'!C976,""))</f>
        <v/>
      </c>
      <c r="D970" s="62" t="str">
        <f>IF('Sundry Creditor'!D976="","",'Sundry Creditor'!D976)</f>
        <v/>
      </c>
      <c r="E970" s="62" t="str">
        <f>IF('Sundry Creditor'!F976="","",'Sundry Creditor'!F976)</f>
        <v/>
      </c>
      <c r="F970" s="130" t="str">
        <f>IF('Sundry Creditor'!I976="","",IF('Sundry Creditor'!J976="D",'Sundry Creditor'!I976,""))</f>
        <v/>
      </c>
      <c r="G970" s="130" t="str">
        <f>IF('Sundry Creditor'!I976="","",IF('Sundry Creditor'!J976="C",'Sundry Creditor'!I976,""))</f>
        <v/>
      </c>
      <c r="H970" s="62" t="str">
        <f t="shared" si="33"/>
        <v/>
      </c>
      <c r="I970" s="62" t="str">
        <f t="shared" si="34"/>
        <v/>
      </c>
      <c r="J970" s="62"/>
      <c r="K970" s="48" t="str">
        <f>IF('Sundry Creditor'!K976="", "",CONCATENATE('Sundry Creditor'!K976," ",'Sundry Creditor'!O976))</f>
        <v/>
      </c>
    </row>
    <row r="971" spans="1:11" x14ac:dyDescent="0.2">
      <c r="A971" s="63" t="str">
        <f>IF('Sundry Creditor'!G977="","",'Sundry Creditor'!G977)</f>
        <v/>
      </c>
      <c r="B971" s="63" t="str">
        <f>IF('Sundry Creditor'!C977="","",IF('Sundry Creditor'!G977&lt;70000,'Sundry Creditor'!C977,""))</f>
        <v/>
      </c>
      <c r="C971" s="62" t="str">
        <f>IF('Sundry Creditor'!C977="","",IF('Sundry Creditor'!G977&gt;69999,'Sundry Creditor'!C977,""))</f>
        <v/>
      </c>
      <c r="D971" s="62" t="str">
        <f>IF('Sundry Creditor'!D977="","",'Sundry Creditor'!D977)</f>
        <v/>
      </c>
      <c r="E971" s="62" t="str">
        <f>IF('Sundry Creditor'!F977="","",'Sundry Creditor'!F977)</f>
        <v/>
      </c>
      <c r="F971" s="130" t="str">
        <f>IF('Sundry Creditor'!I977="","",IF('Sundry Creditor'!J977="D",'Sundry Creditor'!I977,""))</f>
        <v/>
      </c>
      <c r="G971" s="130" t="str">
        <f>IF('Sundry Creditor'!I977="","",IF('Sundry Creditor'!J977="C",'Sundry Creditor'!I977,""))</f>
        <v/>
      </c>
      <c r="H971" s="62" t="str">
        <f t="shared" si="33"/>
        <v/>
      </c>
      <c r="I971" s="62" t="str">
        <f t="shared" si="34"/>
        <v/>
      </c>
      <c r="J971" s="62"/>
      <c r="K971" s="48" t="str">
        <f>IF('Sundry Creditor'!K977="", "",CONCATENATE('Sundry Creditor'!K977," ",'Sundry Creditor'!O977))</f>
        <v/>
      </c>
    </row>
    <row r="972" spans="1:11" x14ac:dyDescent="0.2">
      <c r="A972" s="63" t="str">
        <f>IF('Sundry Creditor'!G978="","",'Sundry Creditor'!G978)</f>
        <v/>
      </c>
      <c r="B972" s="63" t="str">
        <f>IF('Sundry Creditor'!C978="","",IF('Sundry Creditor'!G978&lt;70000,'Sundry Creditor'!C978,""))</f>
        <v/>
      </c>
      <c r="C972" s="62" t="str">
        <f>IF('Sundry Creditor'!C978="","",IF('Sundry Creditor'!G978&gt;69999,'Sundry Creditor'!C978,""))</f>
        <v/>
      </c>
      <c r="D972" s="62" t="str">
        <f>IF('Sundry Creditor'!D978="","",'Sundry Creditor'!D978)</f>
        <v/>
      </c>
      <c r="E972" s="62" t="str">
        <f>IF('Sundry Creditor'!F978="","",'Sundry Creditor'!F978)</f>
        <v/>
      </c>
      <c r="F972" s="130" t="str">
        <f>IF('Sundry Creditor'!I978="","",IF('Sundry Creditor'!J978="D",'Sundry Creditor'!I978,""))</f>
        <v/>
      </c>
      <c r="G972" s="130" t="str">
        <f>IF('Sundry Creditor'!I978="","",IF('Sundry Creditor'!J978="C",'Sundry Creditor'!I978,""))</f>
        <v/>
      </c>
      <c r="H972" s="62" t="str">
        <f t="shared" si="33"/>
        <v/>
      </c>
      <c r="I972" s="62" t="str">
        <f t="shared" si="34"/>
        <v/>
      </c>
      <c r="J972" s="62"/>
      <c r="K972" s="48" t="str">
        <f>IF('Sundry Creditor'!K978="", "",CONCATENATE('Sundry Creditor'!K978," ",'Sundry Creditor'!O978))</f>
        <v/>
      </c>
    </row>
    <row r="973" spans="1:11" x14ac:dyDescent="0.2">
      <c r="A973" s="63" t="str">
        <f>IF('Sundry Creditor'!G979="","",'Sundry Creditor'!G979)</f>
        <v/>
      </c>
      <c r="B973" s="63" t="str">
        <f>IF('Sundry Creditor'!C979="","",IF('Sundry Creditor'!G979&lt;70000,'Sundry Creditor'!C979,""))</f>
        <v/>
      </c>
      <c r="C973" s="62" t="str">
        <f>IF('Sundry Creditor'!C979="","",IF('Sundry Creditor'!G979&gt;69999,'Sundry Creditor'!C979,""))</f>
        <v/>
      </c>
      <c r="D973" s="62" t="str">
        <f>IF('Sundry Creditor'!D979="","",'Sundry Creditor'!D979)</f>
        <v/>
      </c>
      <c r="E973" s="62" t="str">
        <f>IF('Sundry Creditor'!F979="","",'Sundry Creditor'!F979)</f>
        <v/>
      </c>
      <c r="F973" s="130" t="str">
        <f>IF('Sundry Creditor'!I979="","",IF('Sundry Creditor'!J979="D",'Sundry Creditor'!I979,""))</f>
        <v/>
      </c>
      <c r="G973" s="130" t="str">
        <f>IF('Sundry Creditor'!I979="","",IF('Sundry Creditor'!J979="C",'Sundry Creditor'!I979,""))</f>
        <v/>
      </c>
      <c r="H973" s="62" t="str">
        <f t="shared" si="33"/>
        <v/>
      </c>
      <c r="I973" s="62" t="str">
        <f t="shared" si="34"/>
        <v/>
      </c>
      <c r="J973" s="62"/>
      <c r="K973" s="48" t="str">
        <f>IF('Sundry Creditor'!K979="", "",CONCATENATE('Sundry Creditor'!K979," ",'Sundry Creditor'!O979))</f>
        <v/>
      </c>
    </row>
    <row r="974" spans="1:11" x14ac:dyDescent="0.2">
      <c r="A974" s="63" t="str">
        <f>IF('Sundry Creditor'!G980="","",'Sundry Creditor'!G980)</f>
        <v/>
      </c>
      <c r="B974" s="63" t="str">
        <f>IF('Sundry Creditor'!C980="","",IF('Sundry Creditor'!G980&lt;70000,'Sundry Creditor'!C980,""))</f>
        <v/>
      </c>
      <c r="C974" s="62" t="str">
        <f>IF('Sundry Creditor'!C980="","",IF('Sundry Creditor'!G980&gt;69999,'Sundry Creditor'!C980,""))</f>
        <v/>
      </c>
      <c r="D974" s="62" t="str">
        <f>IF('Sundry Creditor'!D980="","",'Sundry Creditor'!D980)</f>
        <v/>
      </c>
      <c r="E974" s="62" t="str">
        <f>IF('Sundry Creditor'!F980="","",'Sundry Creditor'!F980)</f>
        <v/>
      </c>
      <c r="F974" s="130" t="str">
        <f>IF('Sundry Creditor'!I980="","",IF('Sundry Creditor'!J980="D",'Sundry Creditor'!I980,""))</f>
        <v/>
      </c>
      <c r="G974" s="130" t="str">
        <f>IF('Sundry Creditor'!I980="","",IF('Sundry Creditor'!J980="C",'Sundry Creditor'!I980,""))</f>
        <v/>
      </c>
      <c r="H974" s="62" t="str">
        <f t="shared" si="33"/>
        <v/>
      </c>
      <c r="I974" s="62" t="str">
        <f t="shared" si="34"/>
        <v/>
      </c>
      <c r="J974" s="62"/>
      <c r="K974" s="48" t="str">
        <f>IF('Sundry Creditor'!K980="", "",CONCATENATE('Sundry Creditor'!K980," ",'Sundry Creditor'!O980))</f>
        <v/>
      </c>
    </row>
    <row r="975" spans="1:11" x14ac:dyDescent="0.2">
      <c r="A975" s="63" t="str">
        <f>IF('Sundry Creditor'!G981="","",'Sundry Creditor'!G981)</f>
        <v/>
      </c>
      <c r="B975" s="63" t="str">
        <f>IF('Sundry Creditor'!C981="","",IF('Sundry Creditor'!G981&lt;70000,'Sundry Creditor'!C981,""))</f>
        <v/>
      </c>
      <c r="C975" s="62" t="str">
        <f>IF('Sundry Creditor'!C981="","",IF('Sundry Creditor'!G981&gt;69999,'Sundry Creditor'!C981,""))</f>
        <v/>
      </c>
      <c r="D975" s="62" t="str">
        <f>IF('Sundry Creditor'!D981="","",'Sundry Creditor'!D981)</f>
        <v/>
      </c>
      <c r="E975" s="62" t="str">
        <f>IF('Sundry Creditor'!F981="","",'Sundry Creditor'!F981)</f>
        <v/>
      </c>
      <c r="F975" s="130" t="str">
        <f>IF('Sundry Creditor'!I981="","",IF('Sundry Creditor'!J981="D",'Sundry Creditor'!I981,""))</f>
        <v/>
      </c>
      <c r="G975" s="130" t="str">
        <f>IF('Sundry Creditor'!I981="","",IF('Sundry Creditor'!J981="C",'Sundry Creditor'!I981,""))</f>
        <v/>
      </c>
      <c r="H975" s="62" t="str">
        <f t="shared" si="33"/>
        <v/>
      </c>
      <c r="I975" s="62" t="str">
        <f t="shared" si="34"/>
        <v/>
      </c>
      <c r="J975" s="62"/>
      <c r="K975" s="48" t="str">
        <f>IF('Sundry Creditor'!K981="", "",CONCATENATE('Sundry Creditor'!K981," ",'Sundry Creditor'!O981))</f>
        <v/>
      </c>
    </row>
    <row r="976" spans="1:11" x14ac:dyDescent="0.2">
      <c r="A976" s="63" t="str">
        <f>IF('Sundry Creditor'!G982="","",'Sundry Creditor'!G982)</f>
        <v/>
      </c>
      <c r="B976" s="63" t="str">
        <f>IF('Sundry Creditor'!C982="","",IF('Sundry Creditor'!G982&lt;70000,'Sundry Creditor'!C982,""))</f>
        <v/>
      </c>
      <c r="C976" s="62" t="str">
        <f>IF('Sundry Creditor'!C982="","",IF('Sundry Creditor'!G982&gt;69999,'Sundry Creditor'!C982,""))</f>
        <v/>
      </c>
      <c r="D976" s="62" t="str">
        <f>IF('Sundry Creditor'!D982="","",'Sundry Creditor'!D982)</f>
        <v/>
      </c>
      <c r="E976" s="62" t="str">
        <f>IF('Sundry Creditor'!F982="","",'Sundry Creditor'!F982)</f>
        <v/>
      </c>
      <c r="F976" s="130" t="str">
        <f>IF('Sundry Creditor'!I982="","",IF('Sundry Creditor'!J982="D",'Sundry Creditor'!I982,""))</f>
        <v/>
      </c>
      <c r="G976" s="130" t="str">
        <f>IF('Sundry Creditor'!I982="","",IF('Sundry Creditor'!J982="C",'Sundry Creditor'!I982,""))</f>
        <v/>
      </c>
      <c r="H976" s="62" t="str">
        <f t="shared" si="33"/>
        <v/>
      </c>
      <c r="I976" s="62" t="str">
        <f t="shared" si="34"/>
        <v/>
      </c>
      <c r="J976" s="62"/>
      <c r="K976" s="48" t="str">
        <f>IF('Sundry Creditor'!K982="", "",CONCATENATE('Sundry Creditor'!K982," ",'Sundry Creditor'!O982))</f>
        <v/>
      </c>
    </row>
    <row r="977" spans="1:11" x14ac:dyDescent="0.2">
      <c r="A977" s="63" t="str">
        <f>IF('Sundry Creditor'!G983="","",'Sundry Creditor'!G983)</f>
        <v/>
      </c>
      <c r="B977" s="63" t="str">
        <f>IF('Sundry Creditor'!C983="","",IF('Sundry Creditor'!G983&lt;70000,'Sundry Creditor'!C983,""))</f>
        <v/>
      </c>
      <c r="C977" s="62" t="str">
        <f>IF('Sundry Creditor'!C983="","",IF('Sundry Creditor'!G983&gt;69999,'Sundry Creditor'!C983,""))</f>
        <v/>
      </c>
      <c r="D977" s="62" t="str">
        <f>IF('Sundry Creditor'!D983="","",'Sundry Creditor'!D983)</f>
        <v/>
      </c>
      <c r="E977" s="62" t="str">
        <f>IF('Sundry Creditor'!F983="","",'Sundry Creditor'!F983)</f>
        <v/>
      </c>
      <c r="F977" s="130" t="str">
        <f>IF('Sundry Creditor'!I983="","",IF('Sundry Creditor'!J983="D",'Sundry Creditor'!I983,""))</f>
        <v/>
      </c>
      <c r="G977" s="130" t="str">
        <f>IF('Sundry Creditor'!I983="","",IF('Sundry Creditor'!J983="C",'Sundry Creditor'!I983,""))</f>
        <v/>
      </c>
      <c r="H977" s="62" t="str">
        <f t="shared" si="33"/>
        <v/>
      </c>
      <c r="I977" s="62" t="str">
        <f t="shared" si="34"/>
        <v/>
      </c>
      <c r="J977" s="62"/>
      <c r="K977" s="48" t="str">
        <f>IF('Sundry Creditor'!K983="", "",CONCATENATE('Sundry Creditor'!K983," ",'Sundry Creditor'!O983))</f>
        <v/>
      </c>
    </row>
    <row r="978" spans="1:11" x14ac:dyDescent="0.2">
      <c r="A978" s="63" t="str">
        <f>IF('Sundry Creditor'!G984="","",'Sundry Creditor'!G984)</f>
        <v/>
      </c>
      <c r="B978" s="63" t="str">
        <f>IF('Sundry Creditor'!C984="","",IF('Sundry Creditor'!G984&lt;70000,'Sundry Creditor'!C984,""))</f>
        <v/>
      </c>
      <c r="C978" s="62" t="str">
        <f>IF('Sundry Creditor'!C984="","",IF('Sundry Creditor'!G984&gt;69999,'Sundry Creditor'!C984,""))</f>
        <v/>
      </c>
      <c r="D978" s="62" t="str">
        <f>IF('Sundry Creditor'!D984="","",'Sundry Creditor'!D984)</f>
        <v/>
      </c>
      <c r="E978" s="62" t="str">
        <f>IF('Sundry Creditor'!F984="","",'Sundry Creditor'!F984)</f>
        <v/>
      </c>
      <c r="F978" s="130" t="str">
        <f>IF('Sundry Creditor'!I984="","",IF('Sundry Creditor'!J984="D",'Sundry Creditor'!I984,""))</f>
        <v/>
      </c>
      <c r="G978" s="130" t="str">
        <f>IF('Sundry Creditor'!I984="","",IF('Sundry Creditor'!J984="C",'Sundry Creditor'!I984,""))</f>
        <v/>
      </c>
      <c r="H978" s="62" t="str">
        <f t="shared" si="33"/>
        <v/>
      </c>
      <c r="I978" s="62" t="str">
        <f t="shared" si="34"/>
        <v/>
      </c>
      <c r="J978" s="62"/>
      <c r="K978" s="48" t="str">
        <f>IF('Sundry Creditor'!K984="", "",CONCATENATE('Sundry Creditor'!K984," ",'Sundry Creditor'!O984))</f>
        <v/>
      </c>
    </row>
    <row r="979" spans="1:11" x14ac:dyDescent="0.2">
      <c r="A979" s="63" t="str">
        <f>IF('Sundry Creditor'!G985="","",'Sundry Creditor'!G985)</f>
        <v/>
      </c>
      <c r="B979" s="63" t="str">
        <f>IF('Sundry Creditor'!C985="","",IF('Sundry Creditor'!G985&lt;70000,'Sundry Creditor'!C985,""))</f>
        <v/>
      </c>
      <c r="C979" s="62" t="str">
        <f>IF('Sundry Creditor'!C985="","",IF('Sundry Creditor'!G985&gt;69999,'Sundry Creditor'!C985,""))</f>
        <v/>
      </c>
      <c r="D979" s="62" t="str">
        <f>IF('Sundry Creditor'!D985="","",'Sundry Creditor'!D985)</f>
        <v/>
      </c>
      <c r="E979" s="62" t="str">
        <f>IF('Sundry Creditor'!F985="","",'Sundry Creditor'!F985)</f>
        <v/>
      </c>
      <c r="F979" s="130" t="str">
        <f>IF('Sundry Creditor'!I985="","",IF('Sundry Creditor'!J985="D",'Sundry Creditor'!I985,""))</f>
        <v/>
      </c>
      <c r="G979" s="130" t="str">
        <f>IF('Sundry Creditor'!I985="","",IF('Sundry Creditor'!J985="C",'Sundry Creditor'!I985,""))</f>
        <v/>
      </c>
      <c r="H979" s="62" t="str">
        <f t="shared" si="33"/>
        <v/>
      </c>
      <c r="I979" s="62" t="str">
        <f t="shared" si="34"/>
        <v/>
      </c>
      <c r="J979" s="62"/>
      <c r="K979" s="48" t="str">
        <f>IF('Sundry Creditor'!K985="", "",CONCATENATE('Sundry Creditor'!K985," ",'Sundry Creditor'!O985))</f>
        <v/>
      </c>
    </row>
    <row r="980" spans="1:11" x14ac:dyDescent="0.2">
      <c r="A980" s="63" t="str">
        <f>IF('Sundry Creditor'!G986="","",'Sundry Creditor'!G986)</f>
        <v/>
      </c>
      <c r="B980" s="63" t="str">
        <f>IF('Sundry Creditor'!C986="","",IF('Sundry Creditor'!G986&lt;70000,'Sundry Creditor'!C986,""))</f>
        <v/>
      </c>
      <c r="C980" s="62" t="str">
        <f>IF('Sundry Creditor'!C986="","",IF('Sundry Creditor'!G986&gt;69999,'Sundry Creditor'!C986,""))</f>
        <v/>
      </c>
      <c r="D980" s="62" t="str">
        <f>IF('Sundry Creditor'!D986="","",'Sundry Creditor'!D986)</f>
        <v/>
      </c>
      <c r="E980" s="62" t="str">
        <f>IF('Sundry Creditor'!F986="","",'Sundry Creditor'!F986)</f>
        <v/>
      </c>
      <c r="F980" s="130" t="str">
        <f>IF('Sundry Creditor'!I986="","",IF('Sundry Creditor'!J986="D",'Sundry Creditor'!I986,""))</f>
        <v/>
      </c>
      <c r="G980" s="130" t="str">
        <f>IF('Sundry Creditor'!I986="","",IF('Sundry Creditor'!J986="C",'Sundry Creditor'!I986,""))</f>
        <v/>
      </c>
      <c r="H980" s="62" t="str">
        <f t="shared" ref="H980:H1043" si="35">IF(A980="","",IF(OR(A980=96030,A980=96040),"AN",IF(A980=80061,"VN",IF(LEFT(A980,1)="7","AN",IF(LEFT(A980,1)="8","AN","VN")))))</f>
        <v/>
      </c>
      <c r="I980" s="62" t="str">
        <f t="shared" si="34"/>
        <v/>
      </c>
      <c r="J980" s="62"/>
      <c r="K980" s="48" t="str">
        <f>IF('Sundry Creditor'!K986="", "",CONCATENATE('Sundry Creditor'!K986," ",'Sundry Creditor'!O986))</f>
        <v/>
      </c>
    </row>
    <row r="981" spans="1:11" x14ac:dyDescent="0.2">
      <c r="A981" s="63" t="str">
        <f>IF('Sundry Creditor'!G987="","",'Sundry Creditor'!G987)</f>
        <v/>
      </c>
      <c r="B981" s="63" t="str">
        <f>IF('Sundry Creditor'!C987="","",IF('Sundry Creditor'!G987&lt;70000,'Sundry Creditor'!C987,""))</f>
        <v/>
      </c>
      <c r="C981" s="62" t="str">
        <f>IF('Sundry Creditor'!C987="","",IF('Sundry Creditor'!G987&gt;69999,'Sundry Creditor'!C987,""))</f>
        <v/>
      </c>
      <c r="D981" s="62" t="str">
        <f>IF('Sundry Creditor'!D987="","",'Sundry Creditor'!D987)</f>
        <v/>
      </c>
      <c r="E981" s="62" t="str">
        <f>IF('Sundry Creditor'!F987="","",'Sundry Creditor'!F987)</f>
        <v/>
      </c>
      <c r="F981" s="130" t="str">
        <f>IF('Sundry Creditor'!I987="","",IF('Sundry Creditor'!J987="D",'Sundry Creditor'!I987,""))</f>
        <v/>
      </c>
      <c r="G981" s="130" t="str">
        <f>IF('Sundry Creditor'!I987="","",IF('Sundry Creditor'!J987="C",'Sundry Creditor'!I987,""))</f>
        <v/>
      </c>
      <c r="H981" s="62" t="str">
        <f t="shared" si="35"/>
        <v/>
      </c>
      <c r="I981" s="62" t="str">
        <f t="shared" si="34"/>
        <v/>
      </c>
      <c r="J981" s="62"/>
      <c r="K981" s="48" t="str">
        <f>IF('Sundry Creditor'!K987="", "",CONCATENATE('Sundry Creditor'!K987," ",'Sundry Creditor'!O987))</f>
        <v/>
      </c>
    </row>
    <row r="982" spans="1:11" x14ac:dyDescent="0.2">
      <c r="A982" s="63" t="str">
        <f>IF('Sundry Creditor'!G988="","",'Sundry Creditor'!G988)</f>
        <v/>
      </c>
      <c r="B982" s="63" t="str">
        <f>IF('Sundry Creditor'!C988="","",IF('Sundry Creditor'!G988&lt;70000,'Sundry Creditor'!C988,""))</f>
        <v/>
      </c>
      <c r="C982" s="62" t="str">
        <f>IF('Sundry Creditor'!C988="","",IF('Sundry Creditor'!G988&gt;69999,'Sundry Creditor'!C988,""))</f>
        <v/>
      </c>
      <c r="D982" s="62" t="str">
        <f>IF('Sundry Creditor'!D988="","",'Sundry Creditor'!D988)</f>
        <v/>
      </c>
      <c r="E982" s="62" t="str">
        <f>IF('Sundry Creditor'!F988="","",'Sundry Creditor'!F988)</f>
        <v/>
      </c>
      <c r="F982" s="130" t="str">
        <f>IF('Sundry Creditor'!I988="","",IF('Sundry Creditor'!J988="D",'Sundry Creditor'!I988,""))</f>
        <v/>
      </c>
      <c r="G982" s="130" t="str">
        <f>IF('Sundry Creditor'!I988="","",IF('Sundry Creditor'!J988="C",'Sundry Creditor'!I988,""))</f>
        <v/>
      </c>
      <c r="H982" s="62" t="str">
        <f t="shared" si="35"/>
        <v/>
      </c>
      <c r="I982" s="62" t="str">
        <f t="shared" si="34"/>
        <v/>
      </c>
      <c r="J982" s="62"/>
      <c r="K982" s="48" t="str">
        <f>IF('Sundry Creditor'!K988="", "",CONCATENATE('Sundry Creditor'!K988," ",'Sundry Creditor'!O988))</f>
        <v/>
      </c>
    </row>
    <row r="983" spans="1:11" x14ac:dyDescent="0.2">
      <c r="A983" s="63" t="str">
        <f>IF('Sundry Creditor'!G989="","",'Sundry Creditor'!G989)</f>
        <v/>
      </c>
      <c r="B983" s="63" t="str">
        <f>IF('Sundry Creditor'!C989="","",IF('Sundry Creditor'!G989&lt;70000,'Sundry Creditor'!C989,""))</f>
        <v/>
      </c>
      <c r="C983" s="62" t="str">
        <f>IF('Sundry Creditor'!C989="","",IF('Sundry Creditor'!G989&gt;69999,'Sundry Creditor'!C989,""))</f>
        <v/>
      </c>
      <c r="D983" s="62" t="str">
        <f>IF('Sundry Creditor'!D989="","",'Sundry Creditor'!D989)</f>
        <v/>
      </c>
      <c r="E983" s="62" t="str">
        <f>IF('Sundry Creditor'!F989="","",'Sundry Creditor'!F989)</f>
        <v/>
      </c>
      <c r="F983" s="130" t="str">
        <f>IF('Sundry Creditor'!I989="","",IF('Sundry Creditor'!J989="D",'Sundry Creditor'!I989,""))</f>
        <v/>
      </c>
      <c r="G983" s="130" t="str">
        <f>IF('Sundry Creditor'!I989="","",IF('Sundry Creditor'!J989="C",'Sundry Creditor'!I989,""))</f>
        <v/>
      </c>
      <c r="H983" s="62" t="str">
        <f t="shared" si="35"/>
        <v/>
      </c>
      <c r="I983" s="62" t="str">
        <f t="shared" si="34"/>
        <v/>
      </c>
      <c r="J983" s="62"/>
      <c r="K983" s="48" t="str">
        <f>IF('Sundry Creditor'!K989="", "",CONCATENATE('Sundry Creditor'!K989," ",'Sundry Creditor'!O989))</f>
        <v/>
      </c>
    </row>
    <row r="984" spans="1:11" x14ac:dyDescent="0.2">
      <c r="A984" s="63" t="str">
        <f>IF('Sundry Creditor'!G990="","",'Sundry Creditor'!G990)</f>
        <v/>
      </c>
      <c r="B984" s="63" t="str">
        <f>IF('Sundry Creditor'!C990="","",IF('Sundry Creditor'!G990&lt;70000,'Sundry Creditor'!C990,""))</f>
        <v/>
      </c>
      <c r="C984" s="62" t="str">
        <f>IF('Sundry Creditor'!C990="","",IF('Sundry Creditor'!G990&gt;69999,'Sundry Creditor'!C990,""))</f>
        <v/>
      </c>
      <c r="D984" s="62" t="str">
        <f>IF('Sundry Creditor'!D990="","",'Sundry Creditor'!D990)</f>
        <v/>
      </c>
      <c r="E984" s="62" t="str">
        <f>IF('Sundry Creditor'!F990="","",'Sundry Creditor'!F990)</f>
        <v/>
      </c>
      <c r="F984" s="130" t="str">
        <f>IF('Sundry Creditor'!I990="","",IF('Sundry Creditor'!J990="D",'Sundry Creditor'!I990,""))</f>
        <v/>
      </c>
      <c r="G984" s="130" t="str">
        <f>IF('Sundry Creditor'!I990="","",IF('Sundry Creditor'!J990="C",'Sundry Creditor'!I990,""))</f>
        <v/>
      </c>
      <c r="H984" s="62" t="str">
        <f t="shared" si="35"/>
        <v/>
      </c>
      <c r="I984" s="62" t="str">
        <f t="shared" si="34"/>
        <v/>
      </c>
      <c r="J984" s="62"/>
      <c r="K984" s="48" t="str">
        <f>IF('Sundry Creditor'!K990="", "",CONCATENATE('Sundry Creditor'!K990," ",'Sundry Creditor'!O990))</f>
        <v/>
      </c>
    </row>
    <row r="985" spans="1:11" x14ac:dyDescent="0.2">
      <c r="A985" s="63" t="str">
        <f>IF('Sundry Creditor'!G991="","",'Sundry Creditor'!G991)</f>
        <v/>
      </c>
      <c r="B985" s="63" t="str">
        <f>IF('Sundry Creditor'!C991="","",IF('Sundry Creditor'!G991&lt;70000,'Sundry Creditor'!C991,""))</f>
        <v/>
      </c>
      <c r="C985" s="62" t="str">
        <f>IF('Sundry Creditor'!C991="","",IF('Sundry Creditor'!G991&gt;69999,'Sundry Creditor'!C991,""))</f>
        <v/>
      </c>
      <c r="D985" s="62" t="str">
        <f>IF('Sundry Creditor'!D991="","",'Sundry Creditor'!D991)</f>
        <v/>
      </c>
      <c r="E985" s="62" t="str">
        <f>IF('Sundry Creditor'!F991="","",'Sundry Creditor'!F991)</f>
        <v/>
      </c>
      <c r="F985" s="130" t="str">
        <f>IF('Sundry Creditor'!I991="","",IF('Sundry Creditor'!J991="D",'Sundry Creditor'!I991,""))</f>
        <v/>
      </c>
      <c r="G985" s="130" t="str">
        <f>IF('Sundry Creditor'!I991="","",IF('Sundry Creditor'!J991="C",'Sundry Creditor'!I991,""))</f>
        <v/>
      </c>
      <c r="H985" s="62" t="str">
        <f t="shared" si="35"/>
        <v/>
      </c>
      <c r="I985" s="62" t="str">
        <f t="shared" si="34"/>
        <v/>
      </c>
      <c r="J985" s="62"/>
      <c r="K985" s="48" t="str">
        <f>IF('Sundry Creditor'!K991="", "",CONCATENATE('Sundry Creditor'!K991," ",'Sundry Creditor'!O991))</f>
        <v/>
      </c>
    </row>
    <row r="986" spans="1:11" x14ac:dyDescent="0.2">
      <c r="A986" s="63" t="str">
        <f>IF('Sundry Creditor'!G992="","",'Sundry Creditor'!G992)</f>
        <v/>
      </c>
      <c r="B986" s="63" t="str">
        <f>IF('Sundry Creditor'!C992="","",IF('Sundry Creditor'!G992&lt;70000,'Sundry Creditor'!C992,""))</f>
        <v/>
      </c>
      <c r="C986" s="62" t="str">
        <f>IF('Sundry Creditor'!C992="","",IF('Sundry Creditor'!G992&gt;69999,'Sundry Creditor'!C992,""))</f>
        <v/>
      </c>
      <c r="D986" s="62" t="str">
        <f>IF('Sundry Creditor'!D992="","",'Sundry Creditor'!D992)</f>
        <v/>
      </c>
      <c r="E986" s="62" t="str">
        <f>IF('Sundry Creditor'!F992="","",'Sundry Creditor'!F992)</f>
        <v/>
      </c>
      <c r="F986" s="130" t="str">
        <f>IF('Sundry Creditor'!I992="","",IF('Sundry Creditor'!J992="D",'Sundry Creditor'!I992,""))</f>
        <v/>
      </c>
      <c r="G986" s="130" t="str">
        <f>IF('Sundry Creditor'!I992="","",IF('Sundry Creditor'!J992="C",'Sundry Creditor'!I992,""))</f>
        <v/>
      </c>
      <c r="H986" s="62" t="str">
        <f t="shared" si="35"/>
        <v/>
      </c>
      <c r="I986" s="62" t="str">
        <f t="shared" ref="I986:I1049" si="36">IF(A986="","",1000)</f>
        <v/>
      </c>
      <c r="J986" s="62"/>
      <c r="K986" s="48" t="str">
        <f>IF('Sundry Creditor'!K992="", "",CONCATENATE('Sundry Creditor'!K992," ",'Sundry Creditor'!O992))</f>
        <v/>
      </c>
    </row>
    <row r="987" spans="1:11" x14ac:dyDescent="0.2">
      <c r="A987" s="63" t="str">
        <f>IF('Sundry Creditor'!G993="","",'Sundry Creditor'!G993)</f>
        <v/>
      </c>
      <c r="B987" s="63" t="str">
        <f>IF('Sundry Creditor'!C993="","",IF('Sundry Creditor'!G993&lt;70000,'Sundry Creditor'!C993,""))</f>
        <v/>
      </c>
      <c r="C987" s="62" t="str">
        <f>IF('Sundry Creditor'!C993="","",IF('Sundry Creditor'!G993&gt;69999,'Sundry Creditor'!C993,""))</f>
        <v/>
      </c>
      <c r="D987" s="62" t="str">
        <f>IF('Sundry Creditor'!D993="","",'Sundry Creditor'!D993)</f>
        <v/>
      </c>
      <c r="E987" s="62" t="str">
        <f>IF('Sundry Creditor'!F993="","",'Sundry Creditor'!F993)</f>
        <v/>
      </c>
      <c r="F987" s="130" t="str">
        <f>IF('Sundry Creditor'!I993="","",IF('Sundry Creditor'!J993="D",'Sundry Creditor'!I993,""))</f>
        <v/>
      </c>
      <c r="G987" s="130" t="str">
        <f>IF('Sundry Creditor'!I993="","",IF('Sundry Creditor'!J993="C",'Sundry Creditor'!I993,""))</f>
        <v/>
      </c>
      <c r="H987" s="62" t="str">
        <f t="shared" si="35"/>
        <v/>
      </c>
      <c r="I987" s="62" t="str">
        <f t="shared" si="36"/>
        <v/>
      </c>
      <c r="J987" s="62"/>
      <c r="K987" s="48" t="str">
        <f>IF('Sundry Creditor'!K993="", "",CONCATENATE('Sundry Creditor'!K993," ",'Sundry Creditor'!O993))</f>
        <v/>
      </c>
    </row>
    <row r="988" spans="1:11" x14ac:dyDescent="0.2">
      <c r="A988" s="63" t="str">
        <f>IF('Sundry Creditor'!G994="","",'Sundry Creditor'!G994)</f>
        <v/>
      </c>
      <c r="B988" s="63" t="str">
        <f>IF('Sundry Creditor'!C994="","",IF('Sundry Creditor'!G994&lt;70000,'Sundry Creditor'!C994,""))</f>
        <v/>
      </c>
      <c r="C988" s="62" t="str">
        <f>IF('Sundry Creditor'!C994="","",IF('Sundry Creditor'!G994&gt;69999,'Sundry Creditor'!C994,""))</f>
        <v/>
      </c>
      <c r="D988" s="62" t="str">
        <f>IF('Sundry Creditor'!D994="","",'Sundry Creditor'!D994)</f>
        <v/>
      </c>
      <c r="E988" s="62" t="str">
        <f>IF('Sundry Creditor'!F994="","",'Sundry Creditor'!F994)</f>
        <v/>
      </c>
      <c r="F988" s="130" t="str">
        <f>IF('Sundry Creditor'!I994="","",IF('Sundry Creditor'!J994="D",'Sundry Creditor'!I994,""))</f>
        <v/>
      </c>
      <c r="G988" s="130" t="str">
        <f>IF('Sundry Creditor'!I994="","",IF('Sundry Creditor'!J994="C",'Sundry Creditor'!I994,""))</f>
        <v/>
      </c>
      <c r="H988" s="62" t="str">
        <f t="shared" si="35"/>
        <v/>
      </c>
      <c r="I988" s="62" t="str">
        <f t="shared" si="36"/>
        <v/>
      </c>
      <c r="J988" s="62"/>
      <c r="K988" s="48" t="str">
        <f>IF('Sundry Creditor'!K994="", "",CONCATENATE('Sundry Creditor'!K994," ",'Sundry Creditor'!O994))</f>
        <v/>
      </c>
    </row>
    <row r="989" spans="1:11" x14ac:dyDescent="0.2">
      <c r="A989" s="63" t="str">
        <f>IF('Sundry Creditor'!G995="","",'Sundry Creditor'!G995)</f>
        <v/>
      </c>
      <c r="B989" s="63" t="str">
        <f>IF('Sundry Creditor'!C995="","",IF('Sundry Creditor'!G995&lt;70000,'Sundry Creditor'!C995,""))</f>
        <v/>
      </c>
      <c r="C989" s="62" t="str">
        <f>IF('Sundry Creditor'!C995="","",IF('Sundry Creditor'!G995&gt;69999,'Sundry Creditor'!C995,""))</f>
        <v/>
      </c>
      <c r="D989" s="62" t="str">
        <f>IF('Sundry Creditor'!D995="","",'Sundry Creditor'!D995)</f>
        <v/>
      </c>
      <c r="E989" s="62" t="str">
        <f>IF('Sundry Creditor'!F995="","",'Sundry Creditor'!F995)</f>
        <v/>
      </c>
      <c r="F989" s="130" t="str">
        <f>IF('Sundry Creditor'!I995="","",IF('Sundry Creditor'!J995="D",'Sundry Creditor'!I995,""))</f>
        <v/>
      </c>
      <c r="G989" s="130" t="str">
        <f>IF('Sundry Creditor'!I995="","",IF('Sundry Creditor'!J995="C",'Sundry Creditor'!I995,""))</f>
        <v/>
      </c>
      <c r="H989" s="62" t="str">
        <f t="shared" si="35"/>
        <v/>
      </c>
      <c r="I989" s="62" t="str">
        <f t="shared" si="36"/>
        <v/>
      </c>
      <c r="J989" s="62"/>
      <c r="K989" s="48" t="str">
        <f>IF('Sundry Creditor'!K995="", "",CONCATENATE('Sundry Creditor'!K995," ",'Sundry Creditor'!O995))</f>
        <v/>
      </c>
    </row>
    <row r="990" spans="1:11" x14ac:dyDescent="0.2">
      <c r="A990" s="63" t="str">
        <f>IF('Sundry Creditor'!G996="","",'Sundry Creditor'!G996)</f>
        <v/>
      </c>
      <c r="B990" s="63" t="str">
        <f>IF('Sundry Creditor'!C996="","",IF('Sundry Creditor'!G996&lt;70000,'Sundry Creditor'!C996,""))</f>
        <v/>
      </c>
      <c r="C990" s="62" t="str">
        <f>IF('Sundry Creditor'!C996="","",IF('Sundry Creditor'!G996&gt;69999,'Sundry Creditor'!C996,""))</f>
        <v/>
      </c>
      <c r="D990" s="62" t="str">
        <f>IF('Sundry Creditor'!D996="","",'Sundry Creditor'!D996)</f>
        <v/>
      </c>
      <c r="E990" s="62" t="str">
        <f>IF('Sundry Creditor'!F996="","",'Sundry Creditor'!F996)</f>
        <v/>
      </c>
      <c r="F990" s="130" t="str">
        <f>IF('Sundry Creditor'!I996="","",IF('Sundry Creditor'!J996="D",'Sundry Creditor'!I996,""))</f>
        <v/>
      </c>
      <c r="G990" s="130" t="str">
        <f>IF('Sundry Creditor'!I996="","",IF('Sundry Creditor'!J996="C",'Sundry Creditor'!I996,""))</f>
        <v/>
      </c>
      <c r="H990" s="62" t="str">
        <f t="shared" si="35"/>
        <v/>
      </c>
      <c r="I990" s="62" t="str">
        <f t="shared" si="36"/>
        <v/>
      </c>
      <c r="J990" s="62"/>
      <c r="K990" s="48" t="str">
        <f>IF('Sundry Creditor'!K996="", "",CONCATENATE('Sundry Creditor'!K996," ",'Sundry Creditor'!O996))</f>
        <v/>
      </c>
    </row>
    <row r="991" spans="1:11" x14ac:dyDescent="0.2">
      <c r="A991" s="63" t="str">
        <f>IF('Sundry Creditor'!G997="","",'Sundry Creditor'!G997)</f>
        <v/>
      </c>
      <c r="B991" s="63" t="str">
        <f>IF('Sundry Creditor'!C997="","",IF('Sundry Creditor'!G997&lt;70000,'Sundry Creditor'!C997,""))</f>
        <v/>
      </c>
      <c r="C991" s="62" t="str">
        <f>IF('Sundry Creditor'!C997="","",IF('Sundry Creditor'!G997&gt;69999,'Sundry Creditor'!C997,""))</f>
        <v/>
      </c>
      <c r="D991" s="62" t="str">
        <f>IF('Sundry Creditor'!D997="","",'Sundry Creditor'!D997)</f>
        <v/>
      </c>
      <c r="E991" s="62" t="str">
        <f>IF('Sundry Creditor'!F997="","",'Sundry Creditor'!F997)</f>
        <v/>
      </c>
      <c r="F991" s="130" t="str">
        <f>IF('Sundry Creditor'!I997="","",IF('Sundry Creditor'!J997="D",'Sundry Creditor'!I997,""))</f>
        <v/>
      </c>
      <c r="G991" s="130" t="str">
        <f>IF('Sundry Creditor'!I997="","",IF('Sundry Creditor'!J997="C",'Sundry Creditor'!I997,""))</f>
        <v/>
      </c>
      <c r="H991" s="62" t="str">
        <f t="shared" si="35"/>
        <v/>
      </c>
      <c r="I991" s="62" t="str">
        <f t="shared" si="36"/>
        <v/>
      </c>
      <c r="J991" s="62"/>
      <c r="K991" s="48" t="str">
        <f>IF('Sundry Creditor'!K997="", "",CONCATENATE('Sundry Creditor'!K997," ",'Sundry Creditor'!O997))</f>
        <v/>
      </c>
    </row>
    <row r="992" spans="1:11" x14ac:dyDescent="0.2">
      <c r="A992" s="63" t="str">
        <f>IF('Sundry Creditor'!G998="","",'Sundry Creditor'!G998)</f>
        <v/>
      </c>
      <c r="B992" s="63" t="str">
        <f>IF('Sundry Creditor'!C998="","",IF('Sundry Creditor'!G998&lt;70000,'Sundry Creditor'!C998,""))</f>
        <v/>
      </c>
      <c r="C992" s="62" t="str">
        <f>IF('Sundry Creditor'!C998="","",IF('Sundry Creditor'!G998&gt;69999,'Sundry Creditor'!C998,""))</f>
        <v/>
      </c>
      <c r="D992" s="62" t="str">
        <f>IF('Sundry Creditor'!D998="","",'Sundry Creditor'!D998)</f>
        <v/>
      </c>
      <c r="E992" s="62" t="str">
        <f>IF('Sundry Creditor'!F998="","",'Sundry Creditor'!F998)</f>
        <v/>
      </c>
      <c r="F992" s="130" t="str">
        <f>IF('Sundry Creditor'!I998="","",IF('Sundry Creditor'!J998="D",'Sundry Creditor'!I998,""))</f>
        <v/>
      </c>
      <c r="G992" s="130" t="str">
        <f>IF('Sundry Creditor'!I998="","",IF('Sundry Creditor'!J998="C",'Sundry Creditor'!I998,""))</f>
        <v/>
      </c>
      <c r="H992" s="62" t="str">
        <f t="shared" si="35"/>
        <v/>
      </c>
      <c r="I992" s="62" t="str">
        <f t="shared" si="36"/>
        <v/>
      </c>
      <c r="J992" s="62"/>
      <c r="K992" s="48" t="str">
        <f>IF('Sundry Creditor'!K998="", "",CONCATENATE('Sundry Creditor'!K998," ",'Sundry Creditor'!O998))</f>
        <v/>
      </c>
    </row>
    <row r="993" spans="1:11" x14ac:dyDescent="0.2">
      <c r="A993" s="63" t="str">
        <f>IF('Sundry Creditor'!G999="","",'Sundry Creditor'!G999)</f>
        <v/>
      </c>
      <c r="B993" s="63" t="str">
        <f>IF('Sundry Creditor'!C999="","",IF('Sundry Creditor'!G999&lt;70000,'Sundry Creditor'!C999,""))</f>
        <v/>
      </c>
      <c r="C993" s="62" t="str">
        <f>IF('Sundry Creditor'!C999="","",IF('Sundry Creditor'!G999&gt;69999,'Sundry Creditor'!C999,""))</f>
        <v/>
      </c>
      <c r="D993" s="62" t="str">
        <f>IF('Sundry Creditor'!D999="","",'Sundry Creditor'!D999)</f>
        <v/>
      </c>
      <c r="E993" s="62" t="str">
        <f>IF('Sundry Creditor'!F999="","",'Sundry Creditor'!F999)</f>
        <v/>
      </c>
      <c r="F993" s="130" t="str">
        <f>IF('Sundry Creditor'!I999="","",IF('Sundry Creditor'!J999="D",'Sundry Creditor'!I999,""))</f>
        <v/>
      </c>
      <c r="G993" s="130" t="str">
        <f>IF('Sundry Creditor'!I999="","",IF('Sundry Creditor'!J999="C",'Sundry Creditor'!I999,""))</f>
        <v/>
      </c>
      <c r="H993" s="62" t="str">
        <f t="shared" si="35"/>
        <v/>
      </c>
      <c r="I993" s="62" t="str">
        <f t="shared" si="36"/>
        <v/>
      </c>
      <c r="J993" s="62"/>
      <c r="K993" s="48" t="str">
        <f>IF('Sundry Creditor'!K999="", "",CONCATENATE('Sundry Creditor'!K999," ",'Sundry Creditor'!O999))</f>
        <v/>
      </c>
    </row>
    <row r="994" spans="1:11" x14ac:dyDescent="0.2">
      <c r="A994" s="63" t="str">
        <f>IF('Sundry Creditor'!G1000="","",'Sundry Creditor'!G1000)</f>
        <v/>
      </c>
      <c r="B994" s="63" t="str">
        <f>IF('Sundry Creditor'!C1000="","",IF('Sundry Creditor'!G1000&lt;70000,'Sundry Creditor'!C1000,""))</f>
        <v/>
      </c>
      <c r="C994" s="62" t="str">
        <f>IF('Sundry Creditor'!C1000="","",IF('Sundry Creditor'!G1000&gt;69999,'Sundry Creditor'!C1000,""))</f>
        <v/>
      </c>
      <c r="D994" s="62" t="str">
        <f>IF('Sundry Creditor'!D1000="","",'Sundry Creditor'!D1000)</f>
        <v/>
      </c>
      <c r="E994" s="62" t="str">
        <f>IF('Sundry Creditor'!F1000="","",'Sundry Creditor'!F1000)</f>
        <v/>
      </c>
      <c r="F994" s="130" t="str">
        <f>IF('Sundry Creditor'!I1000="","",IF('Sundry Creditor'!J1000="D",'Sundry Creditor'!I1000,""))</f>
        <v/>
      </c>
      <c r="G994" s="130" t="str">
        <f>IF('Sundry Creditor'!I1000="","",IF('Sundry Creditor'!J1000="C",'Sundry Creditor'!I1000,""))</f>
        <v/>
      </c>
      <c r="H994" s="62" t="str">
        <f t="shared" si="35"/>
        <v/>
      </c>
      <c r="I994" s="62" t="str">
        <f t="shared" si="36"/>
        <v/>
      </c>
      <c r="J994" s="62"/>
      <c r="K994" s="48" t="str">
        <f>IF('Sundry Creditor'!K1000="", "",CONCATENATE('Sundry Creditor'!K1000," ",'Sundry Creditor'!O1000))</f>
        <v/>
      </c>
    </row>
    <row r="995" spans="1:11" x14ac:dyDescent="0.2">
      <c r="A995" s="63" t="str">
        <f>IF('Sundry Creditor'!G1001="","",'Sundry Creditor'!G1001)</f>
        <v/>
      </c>
      <c r="B995" s="63" t="str">
        <f>IF('Sundry Creditor'!C1001="","",IF('Sundry Creditor'!G1001&lt;70000,'Sundry Creditor'!C1001,""))</f>
        <v/>
      </c>
      <c r="C995" s="62" t="str">
        <f>IF('Sundry Creditor'!C1001="","",IF('Sundry Creditor'!G1001&gt;69999,'Sundry Creditor'!C1001,""))</f>
        <v/>
      </c>
      <c r="D995" s="62" t="str">
        <f>IF('Sundry Creditor'!D1001="","",'Sundry Creditor'!D1001)</f>
        <v/>
      </c>
      <c r="E995" s="62" t="str">
        <f>IF('Sundry Creditor'!F1001="","",'Sundry Creditor'!F1001)</f>
        <v/>
      </c>
      <c r="F995" s="130" t="str">
        <f>IF('Sundry Creditor'!I1001="","",IF('Sundry Creditor'!J1001="D",'Sundry Creditor'!I1001,""))</f>
        <v/>
      </c>
      <c r="G995" s="130" t="str">
        <f>IF('Sundry Creditor'!I1001="","",IF('Sundry Creditor'!J1001="C",'Sundry Creditor'!I1001,""))</f>
        <v/>
      </c>
      <c r="H995" s="62" t="str">
        <f t="shared" si="35"/>
        <v/>
      </c>
      <c r="I995" s="62" t="str">
        <f t="shared" si="36"/>
        <v/>
      </c>
      <c r="J995" s="62"/>
      <c r="K995" s="48" t="str">
        <f>IF('Sundry Creditor'!K1001="", "",CONCATENATE('Sundry Creditor'!K1001," ",'Sundry Creditor'!O1001))</f>
        <v/>
      </c>
    </row>
    <row r="996" spans="1:11" x14ac:dyDescent="0.2">
      <c r="A996" s="63" t="str">
        <f>IF('Sundry Creditor'!G1002="","",'Sundry Creditor'!G1002)</f>
        <v/>
      </c>
      <c r="B996" s="63" t="str">
        <f>IF('Sundry Creditor'!C1002="","",IF('Sundry Creditor'!G1002&lt;70000,'Sundry Creditor'!C1002,""))</f>
        <v/>
      </c>
      <c r="C996" s="62" t="str">
        <f>IF('Sundry Creditor'!C1002="","",IF('Sundry Creditor'!G1002&gt;69999,'Sundry Creditor'!C1002,""))</f>
        <v/>
      </c>
      <c r="D996" s="62" t="str">
        <f>IF('Sundry Creditor'!D1002="","",'Sundry Creditor'!D1002)</f>
        <v/>
      </c>
      <c r="E996" s="62" t="str">
        <f>IF('Sundry Creditor'!F1002="","",'Sundry Creditor'!F1002)</f>
        <v/>
      </c>
      <c r="F996" s="130" t="str">
        <f>IF('Sundry Creditor'!I1002="","",IF('Sundry Creditor'!J1002="D",'Sundry Creditor'!I1002,""))</f>
        <v/>
      </c>
      <c r="G996" s="130" t="str">
        <f>IF('Sundry Creditor'!I1002="","",IF('Sundry Creditor'!J1002="C",'Sundry Creditor'!I1002,""))</f>
        <v/>
      </c>
      <c r="H996" s="62" t="str">
        <f t="shared" si="35"/>
        <v/>
      </c>
      <c r="I996" s="62" t="str">
        <f t="shared" si="36"/>
        <v/>
      </c>
      <c r="J996" s="62"/>
      <c r="K996" s="48" t="str">
        <f>IF('Sundry Creditor'!K1002="", "",CONCATENATE('Sundry Creditor'!K1002," ",'Sundry Creditor'!O1002))</f>
        <v/>
      </c>
    </row>
    <row r="997" spans="1:11" x14ac:dyDescent="0.2">
      <c r="A997" s="63" t="str">
        <f>IF('Sundry Creditor'!G1003="","",'Sundry Creditor'!G1003)</f>
        <v/>
      </c>
      <c r="B997" s="63" t="str">
        <f>IF('Sundry Creditor'!C1003="","",IF('Sundry Creditor'!G1003&lt;70000,'Sundry Creditor'!C1003,""))</f>
        <v/>
      </c>
      <c r="C997" s="62" t="str">
        <f>IF('Sundry Creditor'!C1003="","",IF('Sundry Creditor'!G1003&gt;69999,'Sundry Creditor'!C1003,""))</f>
        <v/>
      </c>
      <c r="D997" s="62" t="str">
        <f>IF('Sundry Creditor'!D1003="","",'Sundry Creditor'!D1003)</f>
        <v/>
      </c>
      <c r="E997" s="62" t="str">
        <f>IF('Sundry Creditor'!F1003="","",'Sundry Creditor'!F1003)</f>
        <v/>
      </c>
      <c r="F997" s="130" t="str">
        <f>IF('Sundry Creditor'!I1003="","",IF('Sundry Creditor'!J1003="D",'Sundry Creditor'!I1003,""))</f>
        <v/>
      </c>
      <c r="G997" s="130" t="str">
        <f>IF('Sundry Creditor'!I1003="","",IF('Sundry Creditor'!J1003="C",'Sundry Creditor'!I1003,""))</f>
        <v/>
      </c>
      <c r="H997" s="62" t="str">
        <f t="shared" si="35"/>
        <v/>
      </c>
      <c r="I997" s="62" t="str">
        <f t="shared" si="36"/>
        <v/>
      </c>
      <c r="J997" s="62"/>
      <c r="K997" s="48" t="str">
        <f>IF('Sundry Creditor'!K1003="", "",CONCATENATE('Sundry Creditor'!K1003," ",'Sundry Creditor'!O1003))</f>
        <v/>
      </c>
    </row>
    <row r="998" spans="1:11" x14ac:dyDescent="0.2">
      <c r="A998" s="63" t="str">
        <f>IF('Sundry Creditor'!G1004="","",'Sundry Creditor'!G1004)</f>
        <v/>
      </c>
      <c r="B998" s="63" t="str">
        <f>IF('Sundry Creditor'!C1004="","",IF('Sundry Creditor'!G1004&lt;70000,'Sundry Creditor'!C1004,""))</f>
        <v/>
      </c>
      <c r="C998" s="62" t="str">
        <f>IF('Sundry Creditor'!C1004="","",IF('Sundry Creditor'!G1004&gt;69999,'Sundry Creditor'!C1004,""))</f>
        <v/>
      </c>
      <c r="D998" s="62" t="str">
        <f>IF('Sundry Creditor'!D1004="","",'Sundry Creditor'!D1004)</f>
        <v/>
      </c>
      <c r="E998" s="62" t="str">
        <f>IF('Sundry Creditor'!F1004="","",'Sundry Creditor'!F1004)</f>
        <v/>
      </c>
      <c r="F998" s="130" t="str">
        <f>IF('Sundry Creditor'!I1004="","",IF('Sundry Creditor'!J1004="D",'Sundry Creditor'!I1004,""))</f>
        <v/>
      </c>
      <c r="G998" s="130" t="str">
        <f>IF('Sundry Creditor'!I1004="","",IF('Sundry Creditor'!J1004="C",'Sundry Creditor'!I1004,""))</f>
        <v/>
      </c>
      <c r="H998" s="62" t="str">
        <f t="shared" si="35"/>
        <v/>
      </c>
      <c r="I998" s="62" t="str">
        <f t="shared" si="36"/>
        <v/>
      </c>
      <c r="J998" s="62"/>
      <c r="K998" s="48" t="str">
        <f>IF('Sundry Creditor'!K1004="", "",CONCATENATE('Sundry Creditor'!K1004," ",'Sundry Creditor'!O1004))</f>
        <v/>
      </c>
    </row>
    <row r="999" spans="1:11" x14ac:dyDescent="0.2">
      <c r="A999" s="63" t="str">
        <f>IF('Sundry Creditor'!G1005="","",'Sundry Creditor'!G1005)</f>
        <v/>
      </c>
      <c r="B999" s="63" t="str">
        <f>IF('Sundry Creditor'!C1005="","",IF('Sundry Creditor'!G1005&lt;70000,'Sundry Creditor'!C1005,""))</f>
        <v/>
      </c>
      <c r="C999" s="62" t="str">
        <f>IF('Sundry Creditor'!C1005="","",IF('Sundry Creditor'!G1005&gt;69999,'Sundry Creditor'!C1005,""))</f>
        <v/>
      </c>
      <c r="D999" s="62" t="str">
        <f>IF('Sundry Creditor'!D1005="","",'Sundry Creditor'!D1005)</f>
        <v/>
      </c>
      <c r="E999" s="62" t="str">
        <f>IF('Sundry Creditor'!F1005="","",'Sundry Creditor'!F1005)</f>
        <v/>
      </c>
      <c r="F999" s="130" t="str">
        <f>IF('Sundry Creditor'!I1005="","",IF('Sundry Creditor'!J1005="D",'Sundry Creditor'!I1005,""))</f>
        <v/>
      </c>
      <c r="G999" s="130" t="str">
        <f>IF('Sundry Creditor'!I1005="","",IF('Sundry Creditor'!J1005="C",'Sundry Creditor'!I1005,""))</f>
        <v/>
      </c>
      <c r="H999" s="62" t="str">
        <f t="shared" si="35"/>
        <v/>
      </c>
      <c r="I999" s="62" t="str">
        <f t="shared" si="36"/>
        <v/>
      </c>
      <c r="J999" s="62"/>
      <c r="K999" s="48" t="str">
        <f>IF('Sundry Creditor'!K1005="", "",CONCATENATE('Sundry Creditor'!K1005," ",'Sundry Creditor'!O1005))</f>
        <v/>
      </c>
    </row>
    <row r="1000" spans="1:11" x14ac:dyDescent="0.2">
      <c r="A1000" s="63" t="str">
        <f>IF('Sundry Creditor'!G1006="","",'Sundry Creditor'!G1006)</f>
        <v/>
      </c>
      <c r="B1000" s="63" t="str">
        <f>IF('Sundry Creditor'!C1006="","",IF('Sundry Creditor'!G1006&lt;70000,'Sundry Creditor'!C1006,""))</f>
        <v/>
      </c>
      <c r="C1000" s="62" t="str">
        <f>IF('Sundry Creditor'!C1006="","",IF('Sundry Creditor'!G1006&gt;69999,'Sundry Creditor'!C1006,""))</f>
        <v/>
      </c>
      <c r="D1000" s="62" t="str">
        <f>IF('Sundry Creditor'!D1006="","",'Sundry Creditor'!D1006)</f>
        <v/>
      </c>
      <c r="E1000" s="62" t="str">
        <f>IF('Sundry Creditor'!F1006="","",'Sundry Creditor'!F1006)</f>
        <v/>
      </c>
      <c r="F1000" s="130" t="str">
        <f>IF('Sundry Creditor'!I1006="","",IF('Sundry Creditor'!J1006="D",'Sundry Creditor'!I1006,""))</f>
        <v/>
      </c>
      <c r="G1000" s="130" t="str">
        <f>IF('Sundry Creditor'!I1006="","",IF('Sundry Creditor'!J1006="C",'Sundry Creditor'!I1006,""))</f>
        <v/>
      </c>
      <c r="H1000" s="62" t="str">
        <f t="shared" si="35"/>
        <v/>
      </c>
      <c r="I1000" s="62" t="str">
        <f t="shared" si="36"/>
        <v/>
      </c>
      <c r="J1000" s="62"/>
      <c r="K1000" s="48" t="str">
        <f>IF('Sundry Creditor'!K1006="", "",CONCATENATE('Sundry Creditor'!K1006," ",'Sundry Creditor'!O1006))</f>
        <v/>
      </c>
    </row>
    <row r="1001" spans="1:11" x14ac:dyDescent="0.2">
      <c r="A1001" s="63" t="str">
        <f>IF('Sundry Creditor'!G1007="","",'Sundry Creditor'!G1007)</f>
        <v/>
      </c>
      <c r="B1001" s="63" t="str">
        <f>IF('Sundry Creditor'!C1007="","",IF('Sundry Creditor'!G1007&lt;70000,'Sundry Creditor'!C1007,""))</f>
        <v/>
      </c>
      <c r="C1001" s="62" t="str">
        <f>IF('Sundry Creditor'!C1007="","",IF('Sundry Creditor'!G1007&gt;69999,'Sundry Creditor'!C1007,""))</f>
        <v/>
      </c>
      <c r="D1001" s="62" t="str">
        <f>IF('Sundry Creditor'!D1007="","",'Sundry Creditor'!D1007)</f>
        <v/>
      </c>
      <c r="E1001" s="62" t="str">
        <f>IF('Sundry Creditor'!F1007="","",'Sundry Creditor'!F1007)</f>
        <v/>
      </c>
      <c r="F1001" s="130" t="str">
        <f>IF('Sundry Creditor'!I1007="","",IF('Sundry Creditor'!J1007="D",'Sundry Creditor'!I1007,""))</f>
        <v/>
      </c>
      <c r="G1001" s="130" t="str">
        <f>IF('Sundry Creditor'!I1007="","",IF('Sundry Creditor'!J1007="C",'Sundry Creditor'!I1007,""))</f>
        <v/>
      </c>
      <c r="H1001" s="62" t="str">
        <f t="shared" si="35"/>
        <v/>
      </c>
      <c r="I1001" s="62" t="str">
        <f t="shared" si="36"/>
        <v/>
      </c>
      <c r="J1001" s="62"/>
      <c r="K1001" s="48" t="str">
        <f>IF('Sundry Creditor'!K1007="", "",CONCATENATE('Sundry Creditor'!K1007," ",'Sundry Creditor'!O1007))</f>
        <v/>
      </c>
    </row>
    <row r="1002" spans="1:11" x14ac:dyDescent="0.2">
      <c r="A1002" s="63" t="str">
        <f>IF('Sundry Creditor'!G1008="","",'Sundry Creditor'!G1008)</f>
        <v/>
      </c>
      <c r="B1002" s="63" t="str">
        <f>IF('Sundry Creditor'!C1008="","",IF('Sundry Creditor'!G1008&lt;70000,'Sundry Creditor'!C1008,""))</f>
        <v/>
      </c>
      <c r="C1002" s="62" t="str">
        <f>IF('Sundry Creditor'!C1008="","",IF('Sundry Creditor'!G1008&gt;69999,'Sundry Creditor'!C1008,""))</f>
        <v/>
      </c>
      <c r="D1002" s="62" t="str">
        <f>IF('Sundry Creditor'!D1008="","",'Sundry Creditor'!D1008)</f>
        <v/>
      </c>
      <c r="E1002" s="62" t="str">
        <f>IF('Sundry Creditor'!F1008="","",'Sundry Creditor'!F1008)</f>
        <v/>
      </c>
      <c r="F1002" s="130" t="str">
        <f>IF('Sundry Creditor'!I1008="","",IF('Sundry Creditor'!J1008="D",'Sundry Creditor'!I1008,""))</f>
        <v/>
      </c>
      <c r="G1002" s="130" t="str">
        <f>IF('Sundry Creditor'!I1008="","",IF('Sundry Creditor'!J1008="C",'Sundry Creditor'!I1008,""))</f>
        <v/>
      </c>
      <c r="H1002" s="62" t="str">
        <f t="shared" si="35"/>
        <v/>
      </c>
      <c r="I1002" s="62" t="str">
        <f t="shared" si="36"/>
        <v/>
      </c>
      <c r="J1002" s="62"/>
      <c r="K1002" s="48" t="str">
        <f>IF('Sundry Creditor'!K1008="", "",CONCATENATE('Sundry Creditor'!K1008," ",'Sundry Creditor'!O1008))</f>
        <v/>
      </c>
    </row>
    <row r="1003" spans="1:11" x14ac:dyDescent="0.2">
      <c r="A1003" s="63" t="str">
        <f>IF('Sundry Creditor'!G1009="","",'Sundry Creditor'!G1009)</f>
        <v/>
      </c>
      <c r="B1003" s="63" t="str">
        <f>IF('Sundry Creditor'!C1009="","",IF('Sundry Creditor'!G1009&lt;70000,'Sundry Creditor'!C1009,""))</f>
        <v/>
      </c>
      <c r="C1003" s="62" t="str">
        <f>IF('Sundry Creditor'!C1009="","",IF('Sundry Creditor'!G1009&gt;69999,'Sundry Creditor'!C1009,""))</f>
        <v/>
      </c>
      <c r="D1003" s="62" t="str">
        <f>IF('Sundry Creditor'!D1009="","",'Sundry Creditor'!D1009)</f>
        <v/>
      </c>
      <c r="E1003" s="62" t="str">
        <f>IF('Sundry Creditor'!F1009="","",'Sundry Creditor'!F1009)</f>
        <v/>
      </c>
      <c r="F1003" s="130" t="str">
        <f>IF('Sundry Creditor'!I1009="","",IF('Sundry Creditor'!J1009="D",'Sundry Creditor'!I1009,""))</f>
        <v/>
      </c>
      <c r="G1003" s="130" t="str">
        <f>IF('Sundry Creditor'!I1009="","",IF('Sundry Creditor'!J1009="C",'Sundry Creditor'!I1009,""))</f>
        <v/>
      </c>
      <c r="H1003" s="62" t="str">
        <f t="shared" si="35"/>
        <v/>
      </c>
      <c r="I1003" s="62" t="str">
        <f t="shared" si="36"/>
        <v/>
      </c>
      <c r="J1003" s="62"/>
      <c r="K1003" s="48" t="str">
        <f>IF('Sundry Creditor'!K1009="", "",CONCATENATE('Sundry Creditor'!K1009," ",'Sundry Creditor'!O1009))</f>
        <v/>
      </c>
    </row>
    <row r="1004" spans="1:11" x14ac:dyDescent="0.2">
      <c r="A1004" s="63" t="str">
        <f>IF('Sundry Creditor'!G1010="","",'Sundry Creditor'!G1010)</f>
        <v/>
      </c>
      <c r="B1004" s="63" t="str">
        <f>IF('Sundry Creditor'!C1010="","",IF('Sundry Creditor'!G1010&lt;70000,'Sundry Creditor'!C1010,""))</f>
        <v/>
      </c>
      <c r="C1004" s="62" t="str">
        <f>IF('Sundry Creditor'!C1010="","",IF('Sundry Creditor'!G1010&gt;69999,'Sundry Creditor'!C1010,""))</f>
        <v/>
      </c>
      <c r="D1004" s="62" t="str">
        <f>IF('Sundry Creditor'!D1010="","",'Sundry Creditor'!D1010)</f>
        <v/>
      </c>
      <c r="E1004" s="62" t="str">
        <f>IF('Sundry Creditor'!F1010="","",'Sundry Creditor'!F1010)</f>
        <v/>
      </c>
      <c r="F1004" s="130" t="str">
        <f>IF('Sundry Creditor'!I1010="","",IF('Sundry Creditor'!J1010="D",'Sundry Creditor'!I1010,""))</f>
        <v/>
      </c>
      <c r="G1004" s="130" t="str">
        <f>IF('Sundry Creditor'!I1010="","",IF('Sundry Creditor'!J1010="C",'Sundry Creditor'!I1010,""))</f>
        <v/>
      </c>
      <c r="H1004" s="62" t="str">
        <f t="shared" si="35"/>
        <v/>
      </c>
      <c r="I1004" s="62" t="str">
        <f t="shared" si="36"/>
        <v/>
      </c>
      <c r="J1004" s="62"/>
      <c r="K1004" s="48" t="str">
        <f>IF('Sundry Creditor'!K1010="", "",CONCATENATE('Sundry Creditor'!K1010," ",'Sundry Creditor'!O1010))</f>
        <v/>
      </c>
    </row>
    <row r="1005" spans="1:11" x14ac:dyDescent="0.2">
      <c r="A1005" s="63" t="str">
        <f>IF('Sundry Creditor'!G1011="","",'Sundry Creditor'!G1011)</f>
        <v/>
      </c>
      <c r="B1005" s="63" t="str">
        <f>IF('Sundry Creditor'!C1011="","",IF('Sundry Creditor'!G1011&lt;70000,'Sundry Creditor'!C1011,""))</f>
        <v/>
      </c>
      <c r="C1005" s="62" t="str">
        <f>IF('Sundry Creditor'!C1011="","",IF('Sundry Creditor'!G1011&gt;69999,'Sundry Creditor'!C1011,""))</f>
        <v/>
      </c>
      <c r="D1005" s="62" t="str">
        <f>IF('Sundry Creditor'!D1011="","",'Sundry Creditor'!D1011)</f>
        <v/>
      </c>
      <c r="E1005" s="62" t="str">
        <f>IF('Sundry Creditor'!F1011="","",'Sundry Creditor'!F1011)</f>
        <v/>
      </c>
      <c r="F1005" s="130" t="str">
        <f>IF('Sundry Creditor'!I1011="","",IF('Sundry Creditor'!J1011="D",'Sundry Creditor'!I1011,""))</f>
        <v/>
      </c>
      <c r="G1005" s="130" t="str">
        <f>IF('Sundry Creditor'!I1011="","",IF('Sundry Creditor'!J1011="C",'Sundry Creditor'!I1011,""))</f>
        <v/>
      </c>
      <c r="H1005" s="62" t="str">
        <f t="shared" si="35"/>
        <v/>
      </c>
      <c r="I1005" s="62" t="str">
        <f t="shared" si="36"/>
        <v/>
      </c>
      <c r="J1005" s="62"/>
      <c r="K1005" s="48" t="str">
        <f>IF('Sundry Creditor'!K1011="", "",CONCATENATE('Sundry Creditor'!K1011," ",'Sundry Creditor'!O1011))</f>
        <v/>
      </c>
    </row>
    <row r="1006" spans="1:11" x14ac:dyDescent="0.2">
      <c r="A1006" s="63" t="str">
        <f>IF('Sundry Creditor'!G1012="","",'Sundry Creditor'!G1012)</f>
        <v/>
      </c>
      <c r="B1006" s="63" t="str">
        <f>IF('Sundry Creditor'!C1012="","",IF('Sundry Creditor'!G1012&lt;70000,'Sundry Creditor'!C1012,""))</f>
        <v/>
      </c>
      <c r="C1006" s="62" t="str">
        <f>IF('Sundry Creditor'!C1012="","",IF('Sundry Creditor'!G1012&gt;69999,'Sundry Creditor'!C1012,""))</f>
        <v/>
      </c>
      <c r="D1006" s="62" t="str">
        <f>IF('Sundry Creditor'!D1012="","",'Sundry Creditor'!D1012)</f>
        <v/>
      </c>
      <c r="E1006" s="62" t="str">
        <f>IF('Sundry Creditor'!F1012="","",'Sundry Creditor'!F1012)</f>
        <v/>
      </c>
      <c r="F1006" s="130" t="str">
        <f>IF('Sundry Creditor'!I1012="","",IF('Sundry Creditor'!J1012="D",'Sundry Creditor'!I1012,""))</f>
        <v/>
      </c>
      <c r="G1006" s="130" t="str">
        <f>IF('Sundry Creditor'!I1012="","",IF('Sundry Creditor'!J1012="C",'Sundry Creditor'!I1012,""))</f>
        <v/>
      </c>
      <c r="H1006" s="62" t="str">
        <f t="shared" si="35"/>
        <v/>
      </c>
      <c r="I1006" s="62" t="str">
        <f t="shared" si="36"/>
        <v/>
      </c>
      <c r="J1006" s="62"/>
      <c r="K1006" s="48" t="str">
        <f>IF('Sundry Creditor'!K1012="", "",CONCATENATE('Sundry Creditor'!K1012," ",'Sundry Creditor'!O1012))</f>
        <v/>
      </c>
    </row>
    <row r="1007" spans="1:11" x14ac:dyDescent="0.2">
      <c r="A1007" s="63" t="str">
        <f>IF('Sundry Creditor'!G1013="","",'Sundry Creditor'!G1013)</f>
        <v/>
      </c>
      <c r="B1007" s="63" t="str">
        <f>IF('Sundry Creditor'!C1013="","",IF('Sundry Creditor'!G1013&lt;70000,'Sundry Creditor'!C1013,""))</f>
        <v/>
      </c>
      <c r="C1007" s="62" t="str">
        <f>IF('Sundry Creditor'!C1013="","",IF('Sundry Creditor'!G1013&gt;69999,'Sundry Creditor'!C1013,""))</f>
        <v/>
      </c>
      <c r="D1007" s="62" t="str">
        <f>IF('Sundry Creditor'!D1013="","",'Sundry Creditor'!D1013)</f>
        <v/>
      </c>
      <c r="E1007" s="62" t="str">
        <f>IF('Sundry Creditor'!F1013="","",'Sundry Creditor'!F1013)</f>
        <v/>
      </c>
      <c r="F1007" s="130" t="str">
        <f>IF('Sundry Creditor'!I1013="","",IF('Sundry Creditor'!J1013="D",'Sundry Creditor'!I1013,""))</f>
        <v/>
      </c>
      <c r="G1007" s="130" t="str">
        <f>IF('Sundry Creditor'!I1013="","",IF('Sundry Creditor'!J1013="C",'Sundry Creditor'!I1013,""))</f>
        <v/>
      </c>
      <c r="H1007" s="62" t="str">
        <f t="shared" si="35"/>
        <v/>
      </c>
      <c r="I1007" s="62" t="str">
        <f t="shared" si="36"/>
        <v/>
      </c>
      <c r="J1007" s="62"/>
      <c r="K1007" s="48" t="str">
        <f>IF('Sundry Creditor'!K1013="", "",CONCATENATE('Sundry Creditor'!K1013," ",'Sundry Creditor'!O1013))</f>
        <v/>
      </c>
    </row>
    <row r="1008" spans="1:11" x14ac:dyDescent="0.2">
      <c r="A1008" s="63" t="str">
        <f>IF('Sundry Creditor'!G1014="","",'Sundry Creditor'!G1014)</f>
        <v/>
      </c>
      <c r="B1008" s="63" t="str">
        <f>IF('Sundry Creditor'!C1014="","",IF('Sundry Creditor'!G1014&lt;70000,'Sundry Creditor'!C1014,""))</f>
        <v/>
      </c>
      <c r="C1008" s="62" t="str">
        <f>IF('Sundry Creditor'!C1014="","",IF('Sundry Creditor'!G1014&gt;69999,'Sundry Creditor'!C1014,""))</f>
        <v/>
      </c>
      <c r="D1008" s="62" t="str">
        <f>IF('Sundry Creditor'!D1014="","",'Sundry Creditor'!D1014)</f>
        <v/>
      </c>
      <c r="E1008" s="62" t="str">
        <f>IF('Sundry Creditor'!F1014="","",'Sundry Creditor'!F1014)</f>
        <v/>
      </c>
      <c r="F1008" s="130" t="str">
        <f>IF('Sundry Creditor'!I1014="","",IF('Sundry Creditor'!J1014="D",'Sundry Creditor'!I1014,""))</f>
        <v/>
      </c>
      <c r="G1008" s="130" t="str">
        <f>IF('Sundry Creditor'!I1014="","",IF('Sundry Creditor'!J1014="C",'Sundry Creditor'!I1014,""))</f>
        <v/>
      </c>
      <c r="H1008" s="62" t="str">
        <f t="shared" si="35"/>
        <v/>
      </c>
      <c r="I1008" s="62" t="str">
        <f t="shared" si="36"/>
        <v/>
      </c>
      <c r="J1008" s="62"/>
      <c r="K1008" s="48" t="str">
        <f>IF('Sundry Creditor'!K1014="", "",CONCATENATE('Sundry Creditor'!K1014," ",'Sundry Creditor'!O1014))</f>
        <v/>
      </c>
    </row>
    <row r="1009" spans="1:11" x14ac:dyDescent="0.2">
      <c r="A1009" s="63" t="str">
        <f>IF('Sundry Creditor'!G1015="","",'Sundry Creditor'!G1015)</f>
        <v/>
      </c>
      <c r="B1009" s="63" t="str">
        <f>IF('Sundry Creditor'!C1015="","",IF('Sundry Creditor'!G1015&lt;70000,'Sundry Creditor'!C1015,""))</f>
        <v/>
      </c>
      <c r="C1009" s="62" t="str">
        <f>IF('Sundry Creditor'!C1015="","",IF('Sundry Creditor'!G1015&gt;69999,'Sundry Creditor'!C1015,""))</f>
        <v/>
      </c>
      <c r="D1009" s="62" t="str">
        <f>IF('Sundry Creditor'!D1015="","",'Sundry Creditor'!D1015)</f>
        <v/>
      </c>
      <c r="E1009" s="62" t="str">
        <f>IF('Sundry Creditor'!F1015="","",'Sundry Creditor'!F1015)</f>
        <v/>
      </c>
      <c r="F1009" s="130" t="str">
        <f>IF('Sundry Creditor'!I1015="","",IF('Sundry Creditor'!J1015="D",'Sundry Creditor'!I1015,""))</f>
        <v/>
      </c>
      <c r="G1009" s="130" t="str">
        <f>IF('Sundry Creditor'!I1015="","",IF('Sundry Creditor'!J1015="C",'Sundry Creditor'!I1015,""))</f>
        <v/>
      </c>
      <c r="H1009" s="62" t="str">
        <f t="shared" si="35"/>
        <v/>
      </c>
      <c r="I1009" s="62" t="str">
        <f t="shared" si="36"/>
        <v/>
      </c>
      <c r="J1009" s="62"/>
      <c r="K1009" s="48" t="str">
        <f>IF('Sundry Creditor'!K1015="", "",CONCATENATE('Sundry Creditor'!K1015," ",'Sundry Creditor'!O1015))</f>
        <v/>
      </c>
    </row>
    <row r="1010" spans="1:11" x14ac:dyDescent="0.2">
      <c r="A1010" s="63" t="str">
        <f>IF('Sundry Creditor'!G1016="","",'Sundry Creditor'!G1016)</f>
        <v/>
      </c>
      <c r="B1010" s="63" t="str">
        <f>IF('Sundry Creditor'!C1016="","",IF('Sundry Creditor'!G1016&lt;70000,'Sundry Creditor'!C1016,""))</f>
        <v/>
      </c>
      <c r="C1010" s="62" t="str">
        <f>IF('Sundry Creditor'!C1016="","",IF('Sundry Creditor'!G1016&gt;69999,'Sundry Creditor'!C1016,""))</f>
        <v/>
      </c>
      <c r="D1010" s="62" t="str">
        <f>IF('Sundry Creditor'!D1016="","",'Sundry Creditor'!D1016)</f>
        <v/>
      </c>
      <c r="E1010" s="62" t="str">
        <f>IF('Sundry Creditor'!F1016="","",'Sundry Creditor'!F1016)</f>
        <v/>
      </c>
      <c r="F1010" s="130" t="str">
        <f>IF('Sundry Creditor'!I1016="","",IF('Sundry Creditor'!J1016="D",'Sundry Creditor'!I1016,""))</f>
        <v/>
      </c>
      <c r="G1010" s="130" t="str">
        <f>IF('Sundry Creditor'!I1016="","",IF('Sundry Creditor'!J1016="C",'Sundry Creditor'!I1016,""))</f>
        <v/>
      </c>
      <c r="H1010" s="62" t="str">
        <f t="shared" si="35"/>
        <v/>
      </c>
      <c r="I1010" s="62" t="str">
        <f t="shared" si="36"/>
        <v/>
      </c>
      <c r="J1010" s="62"/>
      <c r="K1010" s="48" t="str">
        <f>IF('Sundry Creditor'!K1016="", "",CONCATENATE('Sundry Creditor'!K1016," ",'Sundry Creditor'!O1016))</f>
        <v/>
      </c>
    </row>
    <row r="1011" spans="1:11" x14ac:dyDescent="0.2">
      <c r="A1011" s="63" t="str">
        <f>IF('Sundry Creditor'!G1017="","",'Sundry Creditor'!G1017)</f>
        <v/>
      </c>
      <c r="B1011" s="63" t="str">
        <f>IF('Sundry Creditor'!C1017="","",IF('Sundry Creditor'!G1017&lt;70000,'Sundry Creditor'!C1017,""))</f>
        <v/>
      </c>
      <c r="C1011" s="62" t="str">
        <f>IF('Sundry Creditor'!C1017="","",IF('Sundry Creditor'!G1017&gt;69999,'Sundry Creditor'!C1017,""))</f>
        <v/>
      </c>
      <c r="D1011" s="62" t="str">
        <f>IF('Sundry Creditor'!D1017="","",'Sundry Creditor'!D1017)</f>
        <v/>
      </c>
      <c r="E1011" s="62" t="str">
        <f>IF('Sundry Creditor'!F1017="","",'Sundry Creditor'!F1017)</f>
        <v/>
      </c>
      <c r="F1011" s="130" t="str">
        <f>IF('Sundry Creditor'!I1017="","",IF('Sundry Creditor'!J1017="D",'Sundry Creditor'!I1017,""))</f>
        <v/>
      </c>
      <c r="G1011" s="130" t="str">
        <f>IF('Sundry Creditor'!I1017="","",IF('Sundry Creditor'!J1017="C",'Sundry Creditor'!I1017,""))</f>
        <v/>
      </c>
      <c r="H1011" s="62" t="str">
        <f t="shared" si="35"/>
        <v/>
      </c>
      <c r="I1011" s="62" t="str">
        <f t="shared" si="36"/>
        <v/>
      </c>
      <c r="J1011" s="62"/>
      <c r="K1011" s="48" t="str">
        <f>IF('Sundry Creditor'!K1017="", "",CONCATENATE('Sundry Creditor'!K1017," ",'Sundry Creditor'!O1017))</f>
        <v/>
      </c>
    </row>
    <row r="1012" spans="1:11" x14ac:dyDescent="0.2">
      <c r="A1012" s="63" t="str">
        <f>IF('Sundry Creditor'!G1018="","",'Sundry Creditor'!G1018)</f>
        <v/>
      </c>
      <c r="B1012" s="63" t="str">
        <f>IF('Sundry Creditor'!C1018="","",IF('Sundry Creditor'!G1018&lt;70000,'Sundry Creditor'!C1018,""))</f>
        <v/>
      </c>
      <c r="C1012" s="62" t="str">
        <f>IF('Sundry Creditor'!C1018="","",IF('Sundry Creditor'!G1018&gt;69999,'Sundry Creditor'!C1018,""))</f>
        <v/>
      </c>
      <c r="D1012" s="62" t="str">
        <f>IF('Sundry Creditor'!D1018="","",'Sundry Creditor'!D1018)</f>
        <v/>
      </c>
      <c r="E1012" s="62" t="str">
        <f>IF('Sundry Creditor'!F1018="","",'Sundry Creditor'!F1018)</f>
        <v/>
      </c>
      <c r="F1012" s="130" t="str">
        <f>IF('Sundry Creditor'!I1018="","",IF('Sundry Creditor'!J1018="D",'Sundry Creditor'!I1018,""))</f>
        <v/>
      </c>
      <c r="G1012" s="130" t="str">
        <f>IF('Sundry Creditor'!I1018="","",IF('Sundry Creditor'!J1018="C",'Sundry Creditor'!I1018,""))</f>
        <v/>
      </c>
      <c r="H1012" s="62" t="str">
        <f t="shared" si="35"/>
        <v/>
      </c>
      <c r="I1012" s="62" t="str">
        <f t="shared" si="36"/>
        <v/>
      </c>
      <c r="J1012" s="62"/>
      <c r="K1012" s="48" t="str">
        <f>IF('Sundry Creditor'!K1018="", "",CONCATENATE('Sundry Creditor'!K1018," ",'Sundry Creditor'!O1018))</f>
        <v/>
      </c>
    </row>
    <row r="1013" spans="1:11" x14ac:dyDescent="0.2">
      <c r="A1013" s="63" t="str">
        <f>IF('Sundry Creditor'!G1019="","",'Sundry Creditor'!G1019)</f>
        <v/>
      </c>
      <c r="B1013" s="63" t="str">
        <f>IF('Sundry Creditor'!C1019="","",IF('Sundry Creditor'!G1019&lt;70000,'Sundry Creditor'!C1019,""))</f>
        <v/>
      </c>
      <c r="C1013" s="62" t="str">
        <f>IF('Sundry Creditor'!C1019="","",IF('Sundry Creditor'!G1019&gt;69999,'Sundry Creditor'!C1019,""))</f>
        <v/>
      </c>
      <c r="D1013" s="62" t="str">
        <f>IF('Sundry Creditor'!D1019="","",'Sundry Creditor'!D1019)</f>
        <v/>
      </c>
      <c r="E1013" s="62" t="str">
        <f>IF('Sundry Creditor'!F1019="","",'Sundry Creditor'!F1019)</f>
        <v/>
      </c>
      <c r="F1013" s="130" t="str">
        <f>IF('Sundry Creditor'!I1019="","",IF('Sundry Creditor'!J1019="D",'Sundry Creditor'!I1019,""))</f>
        <v/>
      </c>
      <c r="G1013" s="130" t="str">
        <f>IF('Sundry Creditor'!I1019="","",IF('Sundry Creditor'!J1019="C",'Sundry Creditor'!I1019,""))</f>
        <v/>
      </c>
      <c r="H1013" s="62" t="str">
        <f t="shared" si="35"/>
        <v/>
      </c>
      <c r="I1013" s="62" t="str">
        <f t="shared" si="36"/>
        <v/>
      </c>
      <c r="J1013" s="62"/>
      <c r="K1013" s="48" t="str">
        <f>IF('Sundry Creditor'!K1019="", "",CONCATENATE('Sundry Creditor'!K1019," ",'Sundry Creditor'!O1019))</f>
        <v/>
      </c>
    </row>
    <row r="1014" spans="1:11" x14ac:dyDescent="0.2">
      <c r="A1014" s="63" t="str">
        <f>IF('Sundry Creditor'!G1020="","",'Sundry Creditor'!G1020)</f>
        <v/>
      </c>
      <c r="B1014" s="63" t="str">
        <f>IF('Sundry Creditor'!C1020="","",IF('Sundry Creditor'!G1020&lt;70000,'Sundry Creditor'!C1020,""))</f>
        <v/>
      </c>
      <c r="C1014" s="62" t="str">
        <f>IF('Sundry Creditor'!C1020="","",IF('Sundry Creditor'!G1020&gt;69999,'Sundry Creditor'!C1020,""))</f>
        <v/>
      </c>
      <c r="D1014" s="62" t="str">
        <f>IF('Sundry Creditor'!D1020="","",'Sundry Creditor'!D1020)</f>
        <v/>
      </c>
      <c r="E1014" s="62" t="str">
        <f>IF('Sundry Creditor'!F1020="","",'Sundry Creditor'!F1020)</f>
        <v/>
      </c>
      <c r="F1014" s="130" t="str">
        <f>IF('Sundry Creditor'!I1020="","",IF('Sundry Creditor'!J1020="D",'Sundry Creditor'!I1020,""))</f>
        <v/>
      </c>
      <c r="G1014" s="130" t="str">
        <f>IF('Sundry Creditor'!I1020="","",IF('Sundry Creditor'!J1020="C",'Sundry Creditor'!I1020,""))</f>
        <v/>
      </c>
      <c r="H1014" s="62" t="str">
        <f t="shared" si="35"/>
        <v/>
      </c>
      <c r="I1014" s="62" t="str">
        <f t="shared" si="36"/>
        <v/>
      </c>
      <c r="J1014" s="62"/>
      <c r="K1014" s="48" t="str">
        <f>IF('Sundry Creditor'!K1020="", "",CONCATENATE('Sundry Creditor'!K1020," ",'Sundry Creditor'!O1020))</f>
        <v/>
      </c>
    </row>
    <row r="1015" spans="1:11" x14ac:dyDescent="0.2">
      <c r="A1015" s="63" t="str">
        <f>IF('Sundry Creditor'!G1021="","",'Sundry Creditor'!G1021)</f>
        <v/>
      </c>
      <c r="B1015" s="63" t="str">
        <f>IF('Sundry Creditor'!C1021="","",IF('Sundry Creditor'!G1021&lt;70000,'Sundry Creditor'!C1021,""))</f>
        <v/>
      </c>
      <c r="C1015" s="62" t="str">
        <f>IF('Sundry Creditor'!C1021="","",IF('Sundry Creditor'!G1021&gt;69999,'Sundry Creditor'!C1021,""))</f>
        <v/>
      </c>
      <c r="D1015" s="62" t="str">
        <f>IF('Sundry Creditor'!D1021="","",'Sundry Creditor'!D1021)</f>
        <v/>
      </c>
      <c r="E1015" s="62" t="str">
        <f>IF('Sundry Creditor'!F1021="","",'Sundry Creditor'!F1021)</f>
        <v/>
      </c>
      <c r="F1015" s="130" t="str">
        <f>IF('Sundry Creditor'!I1021="","",IF('Sundry Creditor'!J1021="D",'Sundry Creditor'!I1021,""))</f>
        <v/>
      </c>
      <c r="G1015" s="130" t="str">
        <f>IF('Sundry Creditor'!I1021="","",IF('Sundry Creditor'!J1021="C",'Sundry Creditor'!I1021,""))</f>
        <v/>
      </c>
      <c r="H1015" s="62" t="str">
        <f t="shared" si="35"/>
        <v/>
      </c>
      <c r="I1015" s="62" t="str">
        <f t="shared" si="36"/>
        <v/>
      </c>
      <c r="J1015" s="62"/>
      <c r="K1015" s="48" t="str">
        <f>IF('Sundry Creditor'!K1021="", "",CONCATENATE('Sundry Creditor'!K1021," ",'Sundry Creditor'!O1021))</f>
        <v/>
      </c>
    </row>
    <row r="1016" spans="1:11" x14ac:dyDescent="0.2">
      <c r="A1016" s="63" t="str">
        <f>IF('Sundry Creditor'!G1022="","",'Sundry Creditor'!G1022)</f>
        <v/>
      </c>
      <c r="B1016" s="63" t="str">
        <f>IF('Sundry Creditor'!C1022="","",IF('Sundry Creditor'!G1022&lt;70000,'Sundry Creditor'!C1022,""))</f>
        <v/>
      </c>
      <c r="C1016" s="62" t="str">
        <f>IF('Sundry Creditor'!C1022="","",IF('Sundry Creditor'!G1022&gt;69999,'Sundry Creditor'!C1022,""))</f>
        <v/>
      </c>
      <c r="D1016" s="62" t="str">
        <f>IF('Sundry Creditor'!D1022="","",'Sundry Creditor'!D1022)</f>
        <v/>
      </c>
      <c r="E1016" s="62" t="str">
        <f>IF('Sundry Creditor'!F1022="","",'Sundry Creditor'!F1022)</f>
        <v/>
      </c>
      <c r="F1016" s="130" t="str">
        <f>IF('Sundry Creditor'!I1022="","",IF('Sundry Creditor'!J1022="D",'Sundry Creditor'!I1022,""))</f>
        <v/>
      </c>
      <c r="G1016" s="130" t="str">
        <f>IF('Sundry Creditor'!I1022="","",IF('Sundry Creditor'!J1022="C",'Sundry Creditor'!I1022,""))</f>
        <v/>
      </c>
      <c r="H1016" s="62" t="str">
        <f t="shared" si="35"/>
        <v/>
      </c>
      <c r="I1016" s="62" t="str">
        <f t="shared" si="36"/>
        <v/>
      </c>
      <c r="J1016" s="62"/>
      <c r="K1016" s="48" t="str">
        <f>IF('Sundry Creditor'!K1022="", "",CONCATENATE('Sundry Creditor'!K1022," ",'Sundry Creditor'!O1022))</f>
        <v/>
      </c>
    </row>
    <row r="1017" spans="1:11" x14ac:dyDescent="0.2">
      <c r="A1017" s="63" t="str">
        <f>IF('Sundry Creditor'!G1023="","",'Sundry Creditor'!G1023)</f>
        <v/>
      </c>
      <c r="B1017" s="63" t="str">
        <f>IF('Sundry Creditor'!C1023="","",IF('Sundry Creditor'!G1023&lt;70000,'Sundry Creditor'!C1023,""))</f>
        <v/>
      </c>
      <c r="C1017" s="62" t="str">
        <f>IF('Sundry Creditor'!C1023="","",IF('Sundry Creditor'!G1023&gt;69999,'Sundry Creditor'!C1023,""))</f>
        <v/>
      </c>
      <c r="D1017" s="62" t="str">
        <f>IF('Sundry Creditor'!D1023="","",'Sundry Creditor'!D1023)</f>
        <v/>
      </c>
      <c r="E1017" s="62" t="str">
        <f>IF('Sundry Creditor'!F1023="","",'Sundry Creditor'!F1023)</f>
        <v/>
      </c>
      <c r="F1017" s="130" t="str">
        <f>IF('Sundry Creditor'!I1023="","",IF('Sundry Creditor'!J1023="D",'Sundry Creditor'!I1023,""))</f>
        <v/>
      </c>
      <c r="G1017" s="130" t="str">
        <f>IF('Sundry Creditor'!I1023="","",IF('Sundry Creditor'!J1023="C",'Sundry Creditor'!I1023,""))</f>
        <v/>
      </c>
      <c r="H1017" s="62" t="str">
        <f t="shared" si="35"/>
        <v/>
      </c>
      <c r="I1017" s="62" t="str">
        <f t="shared" si="36"/>
        <v/>
      </c>
      <c r="J1017" s="62"/>
      <c r="K1017" s="48" t="str">
        <f>IF('Sundry Creditor'!K1023="", "",CONCATENATE('Sundry Creditor'!K1023," ",'Sundry Creditor'!O1023))</f>
        <v/>
      </c>
    </row>
    <row r="1018" spans="1:11" x14ac:dyDescent="0.2">
      <c r="A1018" s="63" t="str">
        <f>IF('Sundry Creditor'!G1024="","",'Sundry Creditor'!G1024)</f>
        <v/>
      </c>
      <c r="B1018" s="63" t="str">
        <f>IF('Sundry Creditor'!C1024="","",IF('Sundry Creditor'!G1024&lt;70000,'Sundry Creditor'!C1024,""))</f>
        <v/>
      </c>
      <c r="C1018" s="62" t="str">
        <f>IF('Sundry Creditor'!C1024="","",IF('Sundry Creditor'!G1024&gt;69999,'Sundry Creditor'!C1024,""))</f>
        <v/>
      </c>
      <c r="D1018" s="62" t="str">
        <f>IF('Sundry Creditor'!D1024="","",'Sundry Creditor'!D1024)</f>
        <v/>
      </c>
      <c r="E1018" s="62" t="str">
        <f>IF('Sundry Creditor'!F1024="","",'Sundry Creditor'!F1024)</f>
        <v/>
      </c>
      <c r="F1018" s="130" t="str">
        <f>IF('Sundry Creditor'!I1024="","",IF('Sundry Creditor'!J1024="D",'Sundry Creditor'!I1024,""))</f>
        <v/>
      </c>
      <c r="G1018" s="130" t="str">
        <f>IF('Sundry Creditor'!I1024="","",IF('Sundry Creditor'!J1024="C",'Sundry Creditor'!I1024,""))</f>
        <v/>
      </c>
      <c r="H1018" s="62" t="str">
        <f t="shared" si="35"/>
        <v/>
      </c>
      <c r="I1018" s="62" t="str">
        <f t="shared" si="36"/>
        <v/>
      </c>
      <c r="J1018" s="62"/>
      <c r="K1018" s="48" t="str">
        <f>IF('Sundry Creditor'!K1024="", "",CONCATENATE('Sundry Creditor'!K1024," ",'Sundry Creditor'!O1024))</f>
        <v/>
      </c>
    </row>
    <row r="1019" spans="1:11" x14ac:dyDescent="0.2">
      <c r="A1019" s="63" t="str">
        <f>IF('Sundry Creditor'!G1025="","",'Sundry Creditor'!G1025)</f>
        <v/>
      </c>
      <c r="B1019" s="63" t="str">
        <f>IF('Sundry Creditor'!C1025="","",IF('Sundry Creditor'!G1025&lt;70000,'Sundry Creditor'!C1025,""))</f>
        <v/>
      </c>
      <c r="C1019" s="62" t="str">
        <f>IF('Sundry Creditor'!C1025="","",IF('Sundry Creditor'!G1025&gt;69999,'Sundry Creditor'!C1025,""))</f>
        <v/>
      </c>
      <c r="D1019" s="62" t="str">
        <f>IF('Sundry Creditor'!D1025="","",'Sundry Creditor'!D1025)</f>
        <v/>
      </c>
      <c r="E1019" s="62" t="str">
        <f>IF('Sundry Creditor'!F1025="","",'Sundry Creditor'!F1025)</f>
        <v/>
      </c>
      <c r="F1019" s="130" t="str">
        <f>IF('Sundry Creditor'!I1025="","",IF('Sundry Creditor'!J1025="D",'Sundry Creditor'!I1025,""))</f>
        <v/>
      </c>
      <c r="G1019" s="130" t="str">
        <f>IF('Sundry Creditor'!I1025="","",IF('Sundry Creditor'!J1025="C",'Sundry Creditor'!I1025,""))</f>
        <v/>
      </c>
      <c r="H1019" s="62" t="str">
        <f t="shared" si="35"/>
        <v/>
      </c>
      <c r="I1019" s="62" t="str">
        <f t="shared" si="36"/>
        <v/>
      </c>
      <c r="J1019" s="62"/>
      <c r="K1019" s="48" t="str">
        <f>IF('Sundry Creditor'!K1025="", "",CONCATENATE('Sundry Creditor'!K1025," ",'Sundry Creditor'!O1025))</f>
        <v/>
      </c>
    </row>
    <row r="1020" spans="1:11" x14ac:dyDescent="0.2">
      <c r="A1020" s="63" t="str">
        <f>IF('Sundry Creditor'!G1026="","",'Sundry Creditor'!G1026)</f>
        <v/>
      </c>
      <c r="B1020" s="63" t="str">
        <f>IF('Sundry Creditor'!C1026="","",IF('Sundry Creditor'!G1026&lt;70000,'Sundry Creditor'!C1026,""))</f>
        <v/>
      </c>
      <c r="C1020" s="62" t="str">
        <f>IF('Sundry Creditor'!C1026="","",IF('Sundry Creditor'!G1026&gt;69999,'Sundry Creditor'!C1026,""))</f>
        <v/>
      </c>
      <c r="D1020" s="62" t="str">
        <f>IF('Sundry Creditor'!D1026="","",'Sundry Creditor'!D1026)</f>
        <v/>
      </c>
      <c r="E1020" s="62" t="str">
        <f>IF('Sundry Creditor'!F1026="","",'Sundry Creditor'!F1026)</f>
        <v/>
      </c>
      <c r="F1020" s="130" t="str">
        <f>IF('Sundry Creditor'!I1026="","",IF('Sundry Creditor'!J1026="D",'Sundry Creditor'!I1026,""))</f>
        <v/>
      </c>
      <c r="G1020" s="130" t="str">
        <f>IF('Sundry Creditor'!I1026="","",IF('Sundry Creditor'!J1026="C",'Sundry Creditor'!I1026,""))</f>
        <v/>
      </c>
      <c r="H1020" s="62" t="str">
        <f t="shared" si="35"/>
        <v/>
      </c>
      <c r="I1020" s="62" t="str">
        <f t="shared" si="36"/>
        <v/>
      </c>
      <c r="J1020" s="62"/>
      <c r="K1020" s="48" t="str">
        <f>IF('Sundry Creditor'!K1026="", "",CONCATENATE('Sundry Creditor'!K1026," ",'Sundry Creditor'!O1026))</f>
        <v/>
      </c>
    </row>
    <row r="1021" spans="1:11" x14ac:dyDescent="0.2">
      <c r="A1021" s="63" t="str">
        <f>IF('Sundry Creditor'!G1027="","",'Sundry Creditor'!G1027)</f>
        <v/>
      </c>
      <c r="B1021" s="63" t="str">
        <f>IF('Sundry Creditor'!C1027="","",IF('Sundry Creditor'!G1027&lt;70000,'Sundry Creditor'!C1027,""))</f>
        <v/>
      </c>
      <c r="C1021" s="62" t="str">
        <f>IF('Sundry Creditor'!C1027="","",IF('Sundry Creditor'!G1027&gt;69999,'Sundry Creditor'!C1027,""))</f>
        <v/>
      </c>
      <c r="D1021" s="62" t="str">
        <f>IF('Sundry Creditor'!D1027="","",'Sundry Creditor'!D1027)</f>
        <v/>
      </c>
      <c r="E1021" s="62" t="str">
        <f>IF('Sundry Creditor'!F1027="","",'Sundry Creditor'!F1027)</f>
        <v/>
      </c>
      <c r="F1021" s="130" t="str">
        <f>IF('Sundry Creditor'!I1027="","",IF('Sundry Creditor'!J1027="D",'Sundry Creditor'!I1027,""))</f>
        <v/>
      </c>
      <c r="G1021" s="130" t="str">
        <f>IF('Sundry Creditor'!I1027="","",IF('Sundry Creditor'!J1027="C",'Sundry Creditor'!I1027,""))</f>
        <v/>
      </c>
      <c r="H1021" s="62" t="str">
        <f t="shared" si="35"/>
        <v/>
      </c>
      <c r="I1021" s="62" t="str">
        <f t="shared" si="36"/>
        <v/>
      </c>
      <c r="J1021" s="62"/>
      <c r="K1021" s="48" t="str">
        <f>IF('Sundry Creditor'!K1027="", "",CONCATENATE('Sundry Creditor'!K1027," ",'Sundry Creditor'!O1027))</f>
        <v/>
      </c>
    </row>
    <row r="1022" spans="1:11" x14ac:dyDescent="0.2">
      <c r="A1022" s="63" t="str">
        <f>IF('Sundry Creditor'!G1028="","",'Sundry Creditor'!G1028)</f>
        <v/>
      </c>
      <c r="B1022" s="63" t="str">
        <f>IF('Sundry Creditor'!C1028="","",IF('Sundry Creditor'!G1028&lt;70000,'Sundry Creditor'!C1028,""))</f>
        <v/>
      </c>
      <c r="C1022" s="62" t="str">
        <f>IF('Sundry Creditor'!C1028="","",IF('Sundry Creditor'!G1028&gt;69999,'Sundry Creditor'!C1028,""))</f>
        <v/>
      </c>
      <c r="D1022" s="62" t="str">
        <f>IF('Sundry Creditor'!D1028="","",'Sundry Creditor'!D1028)</f>
        <v/>
      </c>
      <c r="E1022" s="62" t="str">
        <f>IF('Sundry Creditor'!F1028="","",'Sundry Creditor'!F1028)</f>
        <v/>
      </c>
      <c r="F1022" s="130" t="str">
        <f>IF('Sundry Creditor'!I1028="","",IF('Sundry Creditor'!J1028="D",'Sundry Creditor'!I1028,""))</f>
        <v/>
      </c>
      <c r="G1022" s="130" t="str">
        <f>IF('Sundry Creditor'!I1028="","",IF('Sundry Creditor'!J1028="C",'Sundry Creditor'!I1028,""))</f>
        <v/>
      </c>
      <c r="H1022" s="62" t="str">
        <f t="shared" si="35"/>
        <v/>
      </c>
      <c r="I1022" s="62" t="str">
        <f t="shared" si="36"/>
        <v/>
      </c>
      <c r="J1022" s="62"/>
      <c r="K1022" s="48" t="str">
        <f>IF('Sundry Creditor'!K1028="", "",CONCATENATE('Sundry Creditor'!K1028," ",'Sundry Creditor'!O1028))</f>
        <v/>
      </c>
    </row>
    <row r="1023" spans="1:11" x14ac:dyDescent="0.2">
      <c r="A1023" s="63" t="str">
        <f>IF('Sundry Creditor'!G1029="","",'Sundry Creditor'!G1029)</f>
        <v/>
      </c>
      <c r="B1023" s="63" t="str">
        <f>IF('Sundry Creditor'!C1029="","",IF('Sundry Creditor'!G1029&lt;70000,'Sundry Creditor'!C1029,""))</f>
        <v/>
      </c>
      <c r="C1023" s="62" t="str">
        <f>IF('Sundry Creditor'!C1029="","",IF('Sundry Creditor'!G1029&gt;69999,'Sundry Creditor'!C1029,""))</f>
        <v/>
      </c>
      <c r="D1023" s="62" t="str">
        <f>IF('Sundry Creditor'!D1029="","",'Sundry Creditor'!D1029)</f>
        <v/>
      </c>
      <c r="E1023" s="62" t="str">
        <f>IF('Sundry Creditor'!F1029="","",'Sundry Creditor'!F1029)</f>
        <v/>
      </c>
      <c r="F1023" s="130" t="str">
        <f>IF('Sundry Creditor'!I1029="","",IF('Sundry Creditor'!J1029="D",'Sundry Creditor'!I1029,""))</f>
        <v/>
      </c>
      <c r="G1023" s="130" t="str">
        <f>IF('Sundry Creditor'!I1029="","",IF('Sundry Creditor'!J1029="C",'Sundry Creditor'!I1029,""))</f>
        <v/>
      </c>
      <c r="H1023" s="62" t="str">
        <f t="shared" si="35"/>
        <v/>
      </c>
      <c r="I1023" s="62" t="str">
        <f t="shared" si="36"/>
        <v/>
      </c>
      <c r="J1023" s="62"/>
      <c r="K1023" s="48" t="str">
        <f>IF('Sundry Creditor'!K1029="", "",CONCATENATE('Sundry Creditor'!K1029," ",'Sundry Creditor'!O1029))</f>
        <v/>
      </c>
    </row>
    <row r="1024" spans="1:11" x14ac:dyDescent="0.2">
      <c r="A1024" s="63" t="str">
        <f>IF('Sundry Creditor'!G1030="","",'Sundry Creditor'!G1030)</f>
        <v/>
      </c>
      <c r="B1024" s="63" t="str">
        <f>IF('Sundry Creditor'!C1030="","",IF('Sundry Creditor'!G1030&lt;70000,'Sundry Creditor'!C1030,""))</f>
        <v/>
      </c>
      <c r="C1024" s="62" t="str">
        <f>IF('Sundry Creditor'!C1030="","",IF('Sundry Creditor'!G1030&gt;69999,'Sundry Creditor'!C1030,""))</f>
        <v/>
      </c>
      <c r="D1024" s="62" t="str">
        <f>IF('Sundry Creditor'!D1030="","",'Sundry Creditor'!D1030)</f>
        <v/>
      </c>
      <c r="E1024" s="62" t="str">
        <f>IF('Sundry Creditor'!F1030="","",'Sundry Creditor'!F1030)</f>
        <v/>
      </c>
      <c r="F1024" s="130" t="str">
        <f>IF('Sundry Creditor'!I1030="","",IF('Sundry Creditor'!J1030="D",'Sundry Creditor'!I1030,""))</f>
        <v/>
      </c>
      <c r="G1024" s="130" t="str">
        <f>IF('Sundry Creditor'!I1030="","",IF('Sundry Creditor'!J1030="C",'Sundry Creditor'!I1030,""))</f>
        <v/>
      </c>
      <c r="H1024" s="62" t="str">
        <f t="shared" si="35"/>
        <v/>
      </c>
      <c r="I1024" s="62" t="str">
        <f t="shared" si="36"/>
        <v/>
      </c>
      <c r="J1024" s="62"/>
      <c r="K1024" s="48" t="str">
        <f>IF('Sundry Creditor'!K1030="", "",CONCATENATE('Sundry Creditor'!K1030," ",'Sundry Creditor'!O1030))</f>
        <v/>
      </c>
    </row>
    <row r="1025" spans="1:11" x14ac:dyDescent="0.2">
      <c r="A1025" s="63" t="str">
        <f>IF('Sundry Creditor'!G1031="","",'Sundry Creditor'!G1031)</f>
        <v/>
      </c>
      <c r="B1025" s="63" t="str">
        <f>IF('Sundry Creditor'!C1031="","",IF('Sundry Creditor'!G1031&lt;70000,'Sundry Creditor'!C1031,""))</f>
        <v/>
      </c>
      <c r="C1025" s="62" t="str">
        <f>IF('Sundry Creditor'!C1031="","",IF('Sundry Creditor'!G1031&gt;69999,'Sundry Creditor'!C1031,""))</f>
        <v/>
      </c>
      <c r="D1025" s="62" t="str">
        <f>IF('Sundry Creditor'!D1031="","",'Sundry Creditor'!D1031)</f>
        <v/>
      </c>
      <c r="E1025" s="62" t="str">
        <f>IF('Sundry Creditor'!F1031="","",'Sundry Creditor'!F1031)</f>
        <v/>
      </c>
      <c r="F1025" s="130" t="str">
        <f>IF('Sundry Creditor'!I1031="","",IF('Sundry Creditor'!J1031="D",'Sundry Creditor'!I1031,""))</f>
        <v/>
      </c>
      <c r="G1025" s="130" t="str">
        <f>IF('Sundry Creditor'!I1031="","",IF('Sundry Creditor'!J1031="C",'Sundry Creditor'!I1031,""))</f>
        <v/>
      </c>
      <c r="H1025" s="62" t="str">
        <f t="shared" si="35"/>
        <v/>
      </c>
      <c r="I1025" s="62" t="str">
        <f t="shared" si="36"/>
        <v/>
      </c>
      <c r="J1025" s="62"/>
      <c r="K1025" s="48" t="str">
        <f>IF('Sundry Creditor'!K1031="", "",CONCATENATE('Sundry Creditor'!K1031," ",'Sundry Creditor'!O1031))</f>
        <v/>
      </c>
    </row>
    <row r="1026" spans="1:11" x14ac:dyDescent="0.2">
      <c r="A1026" s="63" t="str">
        <f>IF('Sundry Creditor'!G1032="","",'Sundry Creditor'!G1032)</f>
        <v/>
      </c>
      <c r="B1026" s="63" t="str">
        <f>IF('Sundry Creditor'!C1032="","",IF('Sundry Creditor'!G1032&lt;70000,'Sundry Creditor'!C1032,""))</f>
        <v/>
      </c>
      <c r="C1026" s="62" t="str">
        <f>IF('Sundry Creditor'!C1032="","",IF('Sundry Creditor'!G1032&gt;69999,'Sundry Creditor'!C1032,""))</f>
        <v/>
      </c>
      <c r="D1026" s="62" t="str">
        <f>IF('Sundry Creditor'!D1032="","",'Sundry Creditor'!D1032)</f>
        <v/>
      </c>
      <c r="E1026" s="62" t="str">
        <f>IF('Sundry Creditor'!F1032="","",'Sundry Creditor'!F1032)</f>
        <v/>
      </c>
      <c r="F1026" s="130" t="str">
        <f>IF('Sundry Creditor'!I1032="","",IF('Sundry Creditor'!J1032="D",'Sundry Creditor'!I1032,""))</f>
        <v/>
      </c>
      <c r="G1026" s="130" t="str">
        <f>IF('Sundry Creditor'!I1032="","",IF('Sundry Creditor'!J1032="C",'Sundry Creditor'!I1032,""))</f>
        <v/>
      </c>
      <c r="H1026" s="62" t="str">
        <f t="shared" si="35"/>
        <v/>
      </c>
      <c r="I1026" s="62" t="str">
        <f t="shared" si="36"/>
        <v/>
      </c>
      <c r="J1026" s="62"/>
      <c r="K1026" s="48" t="str">
        <f>IF('Sundry Creditor'!K1032="", "",CONCATENATE('Sundry Creditor'!K1032," ",'Sundry Creditor'!O1032))</f>
        <v/>
      </c>
    </row>
    <row r="1027" spans="1:11" x14ac:dyDescent="0.2">
      <c r="A1027" s="63" t="str">
        <f>IF('Sundry Creditor'!G1033="","",'Sundry Creditor'!G1033)</f>
        <v/>
      </c>
      <c r="B1027" s="63" t="str">
        <f>IF('Sundry Creditor'!C1033="","",IF('Sundry Creditor'!G1033&lt;70000,'Sundry Creditor'!C1033,""))</f>
        <v/>
      </c>
      <c r="C1027" s="62" t="str">
        <f>IF('Sundry Creditor'!C1033="","",IF('Sundry Creditor'!G1033&gt;69999,'Sundry Creditor'!C1033,""))</f>
        <v/>
      </c>
      <c r="D1027" s="62" t="str">
        <f>IF('Sundry Creditor'!D1033="","",'Sundry Creditor'!D1033)</f>
        <v/>
      </c>
      <c r="E1027" s="62" t="str">
        <f>IF('Sundry Creditor'!F1033="","",'Sundry Creditor'!F1033)</f>
        <v/>
      </c>
      <c r="F1027" s="130" t="str">
        <f>IF('Sundry Creditor'!I1033="","",IF('Sundry Creditor'!J1033="D",'Sundry Creditor'!I1033,""))</f>
        <v/>
      </c>
      <c r="G1027" s="130" t="str">
        <f>IF('Sundry Creditor'!I1033="","",IF('Sundry Creditor'!J1033="C",'Sundry Creditor'!I1033,""))</f>
        <v/>
      </c>
      <c r="H1027" s="62" t="str">
        <f t="shared" si="35"/>
        <v/>
      </c>
      <c r="I1027" s="62" t="str">
        <f t="shared" si="36"/>
        <v/>
      </c>
      <c r="J1027" s="62"/>
      <c r="K1027" s="48" t="str">
        <f>IF('Sundry Creditor'!K1033="", "",CONCATENATE('Sundry Creditor'!K1033," ",'Sundry Creditor'!O1033))</f>
        <v/>
      </c>
    </row>
    <row r="1028" spans="1:11" x14ac:dyDescent="0.2">
      <c r="A1028" s="63" t="str">
        <f>IF('Sundry Creditor'!G1034="","",'Sundry Creditor'!G1034)</f>
        <v/>
      </c>
      <c r="B1028" s="63" t="str">
        <f>IF('Sundry Creditor'!C1034="","",IF('Sundry Creditor'!G1034&lt;70000,'Sundry Creditor'!C1034,""))</f>
        <v/>
      </c>
      <c r="C1028" s="62" t="str">
        <f>IF('Sundry Creditor'!C1034="","",IF('Sundry Creditor'!G1034&gt;69999,'Sundry Creditor'!C1034,""))</f>
        <v/>
      </c>
      <c r="D1028" s="62" t="str">
        <f>IF('Sundry Creditor'!D1034="","",'Sundry Creditor'!D1034)</f>
        <v/>
      </c>
      <c r="E1028" s="62" t="str">
        <f>IF('Sundry Creditor'!F1034="","",'Sundry Creditor'!F1034)</f>
        <v/>
      </c>
      <c r="F1028" s="130" t="str">
        <f>IF('Sundry Creditor'!I1034="","",IF('Sundry Creditor'!J1034="D",'Sundry Creditor'!I1034,""))</f>
        <v/>
      </c>
      <c r="G1028" s="130" t="str">
        <f>IF('Sundry Creditor'!I1034="","",IF('Sundry Creditor'!J1034="C",'Sundry Creditor'!I1034,""))</f>
        <v/>
      </c>
      <c r="H1028" s="62" t="str">
        <f t="shared" si="35"/>
        <v/>
      </c>
      <c r="I1028" s="62" t="str">
        <f t="shared" si="36"/>
        <v/>
      </c>
      <c r="J1028" s="62"/>
      <c r="K1028" s="48" t="str">
        <f>IF('Sundry Creditor'!K1034="", "",CONCATENATE('Sundry Creditor'!K1034," ",'Sundry Creditor'!O1034))</f>
        <v/>
      </c>
    </row>
    <row r="1029" spans="1:11" x14ac:dyDescent="0.2">
      <c r="A1029" s="63" t="str">
        <f>IF('Sundry Creditor'!G1035="","",'Sundry Creditor'!G1035)</f>
        <v/>
      </c>
      <c r="B1029" s="63" t="str">
        <f>IF('Sundry Creditor'!C1035="","",IF('Sundry Creditor'!G1035&lt;70000,'Sundry Creditor'!C1035,""))</f>
        <v/>
      </c>
      <c r="C1029" s="62" t="str">
        <f>IF('Sundry Creditor'!C1035="","",IF('Sundry Creditor'!G1035&gt;69999,'Sundry Creditor'!C1035,""))</f>
        <v/>
      </c>
      <c r="D1029" s="62" t="str">
        <f>IF('Sundry Creditor'!D1035="","",'Sundry Creditor'!D1035)</f>
        <v/>
      </c>
      <c r="E1029" s="62" t="str">
        <f>IF('Sundry Creditor'!F1035="","",'Sundry Creditor'!F1035)</f>
        <v/>
      </c>
      <c r="F1029" s="130" t="str">
        <f>IF('Sundry Creditor'!I1035="","",IF('Sundry Creditor'!J1035="D",'Sundry Creditor'!I1035,""))</f>
        <v/>
      </c>
      <c r="G1029" s="130" t="str">
        <f>IF('Sundry Creditor'!I1035="","",IF('Sundry Creditor'!J1035="C",'Sundry Creditor'!I1035,""))</f>
        <v/>
      </c>
      <c r="H1029" s="62" t="str">
        <f t="shared" si="35"/>
        <v/>
      </c>
      <c r="I1029" s="62" t="str">
        <f t="shared" si="36"/>
        <v/>
      </c>
      <c r="J1029" s="62"/>
      <c r="K1029" s="48" t="str">
        <f>IF('Sundry Creditor'!K1035="", "",CONCATENATE('Sundry Creditor'!K1035," ",'Sundry Creditor'!O1035))</f>
        <v/>
      </c>
    </row>
    <row r="1030" spans="1:11" x14ac:dyDescent="0.2">
      <c r="A1030" s="63" t="str">
        <f>IF('Sundry Creditor'!G1036="","",'Sundry Creditor'!G1036)</f>
        <v/>
      </c>
      <c r="B1030" s="63" t="str">
        <f>IF('Sundry Creditor'!C1036="","",IF('Sundry Creditor'!G1036&lt;70000,'Sundry Creditor'!C1036,""))</f>
        <v/>
      </c>
      <c r="C1030" s="62" t="str">
        <f>IF('Sundry Creditor'!C1036="","",IF('Sundry Creditor'!G1036&gt;69999,'Sundry Creditor'!C1036,""))</f>
        <v/>
      </c>
      <c r="D1030" s="62" t="str">
        <f>IF('Sundry Creditor'!D1036="","",'Sundry Creditor'!D1036)</f>
        <v/>
      </c>
      <c r="E1030" s="62" t="str">
        <f>IF('Sundry Creditor'!F1036="","",'Sundry Creditor'!F1036)</f>
        <v/>
      </c>
      <c r="F1030" s="130" t="str">
        <f>IF('Sundry Creditor'!I1036="","",IF('Sundry Creditor'!J1036="D",'Sundry Creditor'!I1036,""))</f>
        <v/>
      </c>
      <c r="G1030" s="130" t="str">
        <f>IF('Sundry Creditor'!I1036="","",IF('Sundry Creditor'!J1036="C",'Sundry Creditor'!I1036,""))</f>
        <v/>
      </c>
      <c r="H1030" s="62" t="str">
        <f t="shared" si="35"/>
        <v/>
      </c>
      <c r="I1030" s="62" t="str">
        <f t="shared" si="36"/>
        <v/>
      </c>
      <c r="J1030" s="62"/>
      <c r="K1030" s="48" t="str">
        <f>IF('Sundry Creditor'!K1036="", "",CONCATENATE('Sundry Creditor'!K1036," ",'Sundry Creditor'!O1036))</f>
        <v/>
      </c>
    </row>
    <row r="1031" spans="1:11" x14ac:dyDescent="0.2">
      <c r="A1031" s="63" t="str">
        <f>IF('Sundry Creditor'!G1037="","",'Sundry Creditor'!G1037)</f>
        <v/>
      </c>
      <c r="B1031" s="63" t="str">
        <f>IF('Sundry Creditor'!C1037="","",IF('Sundry Creditor'!G1037&lt;70000,'Sundry Creditor'!C1037,""))</f>
        <v/>
      </c>
      <c r="C1031" s="62" t="str">
        <f>IF('Sundry Creditor'!C1037="","",IF('Sundry Creditor'!G1037&gt;69999,'Sundry Creditor'!C1037,""))</f>
        <v/>
      </c>
      <c r="D1031" s="62" t="str">
        <f>IF('Sundry Creditor'!D1037="","",'Sundry Creditor'!D1037)</f>
        <v/>
      </c>
      <c r="E1031" s="62" t="str">
        <f>IF('Sundry Creditor'!F1037="","",'Sundry Creditor'!F1037)</f>
        <v/>
      </c>
      <c r="F1031" s="130" t="str">
        <f>IF('Sundry Creditor'!I1037="","",IF('Sundry Creditor'!J1037="D",'Sundry Creditor'!I1037,""))</f>
        <v/>
      </c>
      <c r="G1031" s="130" t="str">
        <f>IF('Sundry Creditor'!I1037="","",IF('Sundry Creditor'!J1037="C",'Sundry Creditor'!I1037,""))</f>
        <v/>
      </c>
      <c r="H1031" s="62" t="str">
        <f t="shared" si="35"/>
        <v/>
      </c>
      <c r="I1031" s="62" t="str">
        <f t="shared" si="36"/>
        <v/>
      </c>
      <c r="J1031" s="62"/>
      <c r="K1031" s="48" t="str">
        <f>IF('Sundry Creditor'!K1037="", "",CONCATENATE('Sundry Creditor'!K1037," ",'Sundry Creditor'!O1037))</f>
        <v/>
      </c>
    </row>
    <row r="1032" spans="1:11" x14ac:dyDescent="0.2">
      <c r="A1032" s="63" t="str">
        <f>IF('Sundry Creditor'!G1038="","",'Sundry Creditor'!G1038)</f>
        <v/>
      </c>
      <c r="B1032" s="63" t="str">
        <f>IF('Sundry Creditor'!C1038="","",IF('Sundry Creditor'!G1038&lt;70000,'Sundry Creditor'!C1038,""))</f>
        <v/>
      </c>
      <c r="C1032" s="62" t="str">
        <f>IF('Sundry Creditor'!C1038="","",IF('Sundry Creditor'!G1038&gt;69999,'Sundry Creditor'!C1038,""))</f>
        <v/>
      </c>
      <c r="D1032" s="62" t="str">
        <f>IF('Sundry Creditor'!D1038="","",'Sundry Creditor'!D1038)</f>
        <v/>
      </c>
      <c r="E1032" s="62" t="str">
        <f>IF('Sundry Creditor'!F1038="","",'Sundry Creditor'!F1038)</f>
        <v/>
      </c>
      <c r="F1032" s="130" t="str">
        <f>IF('Sundry Creditor'!I1038="","",IF('Sundry Creditor'!J1038="D",'Sundry Creditor'!I1038,""))</f>
        <v/>
      </c>
      <c r="G1032" s="130" t="str">
        <f>IF('Sundry Creditor'!I1038="","",IF('Sundry Creditor'!J1038="C",'Sundry Creditor'!I1038,""))</f>
        <v/>
      </c>
      <c r="H1032" s="62" t="str">
        <f t="shared" si="35"/>
        <v/>
      </c>
      <c r="I1032" s="62" t="str">
        <f t="shared" si="36"/>
        <v/>
      </c>
      <c r="J1032" s="62"/>
      <c r="K1032" s="48" t="str">
        <f>IF('Sundry Creditor'!K1038="", "",CONCATENATE('Sundry Creditor'!K1038," ",'Sundry Creditor'!O1038))</f>
        <v/>
      </c>
    </row>
    <row r="1033" spans="1:11" x14ac:dyDescent="0.2">
      <c r="A1033" s="63" t="str">
        <f>IF('Sundry Creditor'!G1039="","",'Sundry Creditor'!G1039)</f>
        <v/>
      </c>
      <c r="B1033" s="63" t="str">
        <f>IF('Sundry Creditor'!C1039="","",IF('Sundry Creditor'!G1039&lt;70000,'Sundry Creditor'!C1039,""))</f>
        <v/>
      </c>
      <c r="C1033" s="62" t="str">
        <f>IF('Sundry Creditor'!C1039="","",IF('Sundry Creditor'!G1039&gt;69999,'Sundry Creditor'!C1039,""))</f>
        <v/>
      </c>
      <c r="D1033" s="62" t="str">
        <f>IF('Sundry Creditor'!D1039="","",'Sundry Creditor'!D1039)</f>
        <v/>
      </c>
      <c r="E1033" s="62" t="str">
        <f>IF('Sundry Creditor'!F1039="","",'Sundry Creditor'!F1039)</f>
        <v/>
      </c>
      <c r="F1033" s="130" t="str">
        <f>IF('Sundry Creditor'!I1039="","",IF('Sundry Creditor'!J1039="D",'Sundry Creditor'!I1039,""))</f>
        <v/>
      </c>
      <c r="G1033" s="130" t="str">
        <f>IF('Sundry Creditor'!I1039="","",IF('Sundry Creditor'!J1039="C",'Sundry Creditor'!I1039,""))</f>
        <v/>
      </c>
      <c r="H1033" s="62" t="str">
        <f t="shared" si="35"/>
        <v/>
      </c>
      <c r="I1033" s="62" t="str">
        <f t="shared" si="36"/>
        <v/>
      </c>
      <c r="J1033" s="62"/>
      <c r="K1033" s="48" t="str">
        <f>IF('Sundry Creditor'!K1039="", "",CONCATENATE('Sundry Creditor'!K1039," ",'Sundry Creditor'!O1039))</f>
        <v/>
      </c>
    </row>
    <row r="1034" spans="1:11" x14ac:dyDescent="0.2">
      <c r="A1034" s="63" t="str">
        <f>IF('Sundry Creditor'!G1040="","",'Sundry Creditor'!G1040)</f>
        <v/>
      </c>
      <c r="B1034" s="63" t="str">
        <f>IF('Sundry Creditor'!C1040="","",IF('Sundry Creditor'!G1040&lt;70000,'Sundry Creditor'!C1040,""))</f>
        <v/>
      </c>
      <c r="C1034" s="62" t="str">
        <f>IF('Sundry Creditor'!C1040="","",IF('Sundry Creditor'!G1040&gt;69999,'Sundry Creditor'!C1040,""))</f>
        <v/>
      </c>
      <c r="D1034" s="62" t="str">
        <f>IF('Sundry Creditor'!D1040="","",'Sundry Creditor'!D1040)</f>
        <v/>
      </c>
      <c r="E1034" s="62" t="str">
        <f>IF('Sundry Creditor'!F1040="","",'Sundry Creditor'!F1040)</f>
        <v/>
      </c>
      <c r="F1034" s="130" t="str">
        <f>IF('Sundry Creditor'!I1040="","",IF('Sundry Creditor'!J1040="D",'Sundry Creditor'!I1040,""))</f>
        <v/>
      </c>
      <c r="G1034" s="130" t="str">
        <f>IF('Sundry Creditor'!I1040="","",IF('Sundry Creditor'!J1040="C",'Sundry Creditor'!I1040,""))</f>
        <v/>
      </c>
      <c r="H1034" s="62" t="str">
        <f t="shared" si="35"/>
        <v/>
      </c>
      <c r="I1034" s="62" t="str">
        <f t="shared" si="36"/>
        <v/>
      </c>
      <c r="J1034" s="62"/>
      <c r="K1034" s="48" t="str">
        <f>IF('Sundry Creditor'!K1040="", "",CONCATENATE('Sundry Creditor'!K1040," ",'Sundry Creditor'!O1040))</f>
        <v/>
      </c>
    </row>
    <row r="1035" spans="1:11" x14ac:dyDescent="0.2">
      <c r="A1035" s="63" t="str">
        <f>IF('Sundry Creditor'!G1041="","",'Sundry Creditor'!G1041)</f>
        <v/>
      </c>
      <c r="B1035" s="63" t="str">
        <f>IF('Sundry Creditor'!C1041="","",IF('Sundry Creditor'!G1041&lt;70000,'Sundry Creditor'!C1041,""))</f>
        <v/>
      </c>
      <c r="C1035" s="62" t="str">
        <f>IF('Sundry Creditor'!C1041="","",IF('Sundry Creditor'!G1041&gt;69999,'Sundry Creditor'!C1041,""))</f>
        <v/>
      </c>
      <c r="D1035" s="62" t="str">
        <f>IF('Sundry Creditor'!D1041="","",'Sundry Creditor'!D1041)</f>
        <v/>
      </c>
      <c r="E1035" s="62" t="str">
        <f>IF('Sundry Creditor'!F1041="","",'Sundry Creditor'!F1041)</f>
        <v/>
      </c>
      <c r="F1035" s="130" t="str">
        <f>IF('Sundry Creditor'!I1041="","",IF('Sundry Creditor'!J1041="D",'Sundry Creditor'!I1041,""))</f>
        <v/>
      </c>
      <c r="G1035" s="130" t="str">
        <f>IF('Sundry Creditor'!I1041="","",IF('Sundry Creditor'!J1041="C",'Sundry Creditor'!I1041,""))</f>
        <v/>
      </c>
      <c r="H1035" s="62" t="str">
        <f t="shared" si="35"/>
        <v/>
      </c>
      <c r="I1035" s="62" t="str">
        <f t="shared" si="36"/>
        <v/>
      </c>
      <c r="J1035" s="62"/>
      <c r="K1035" s="48" t="str">
        <f>IF('Sundry Creditor'!K1041="", "",CONCATENATE('Sundry Creditor'!K1041," ",'Sundry Creditor'!O1041))</f>
        <v/>
      </c>
    </row>
    <row r="1036" spans="1:11" x14ac:dyDescent="0.2">
      <c r="A1036" s="63" t="str">
        <f>IF('Sundry Creditor'!G1042="","",'Sundry Creditor'!G1042)</f>
        <v/>
      </c>
      <c r="B1036" s="63" t="str">
        <f>IF('Sundry Creditor'!C1042="","",IF('Sundry Creditor'!G1042&lt;70000,'Sundry Creditor'!C1042,""))</f>
        <v/>
      </c>
      <c r="C1036" s="62" t="str">
        <f>IF('Sundry Creditor'!C1042="","",IF('Sundry Creditor'!G1042&gt;69999,'Sundry Creditor'!C1042,""))</f>
        <v/>
      </c>
      <c r="D1036" s="62" t="str">
        <f>IF('Sundry Creditor'!D1042="","",'Sundry Creditor'!D1042)</f>
        <v/>
      </c>
      <c r="E1036" s="62" t="str">
        <f>IF('Sundry Creditor'!F1042="","",'Sundry Creditor'!F1042)</f>
        <v/>
      </c>
      <c r="F1036" s="130" t="str">
        <f>IF('Sundry Creditor'!I1042="","",IF('Sundry Creditor'!J1042="D",'Sundry Creditor'!I1042,""))</f>
        <v/>
      </c>
      <c r="G1036" s="130" t="str">
        <f>IF('Sundry Creditor'!I1042="","",IF('Sundry Creditor'!J1042="C",'Sundry Creditor'!I1042,""))</f>
        <v/>
      </c>
      <c r="H1036" s="62" t="str">
        <f t="shared" si="35"/>
        <v/>
      </c>
      <c r="I1036" s="62" t="str">
        <f t="shared" si="36"/>
        <v/>
      </c>
      <c r="J1036" s="62"/>
      <c r="K1036" s="48" t="str">
        <f>IF('Sundry Creditor'!K1042="", "",CONCATENATE('Sundry Creditor'!K1042," ",'Sundry Creditor'!O1042))</f>
        <v/>
      </c>
    </row>
    <row r="1037" spans="1:11" x14ac:dyDescent="0.2">
      <c r="A1037" s="63" t="str">
        <f>IF('Sundry Creditor'!G1043="","",'Sundry Creditor'!G1043)</f>
        <v/>
      </c>
      <c r="B1037" s="63" t="str">
        <f>IF('Sundry Creditor'!C1043="","",IF('Sundry Creditor'!G1043&lt;70000,'Sundry Creditor'!C1043,""))</f>
        <v/>
      </c>
      <c r="C1037" s="62" t="str">
        <f>IF('Sundry Creditor'!C1043="","",IF('Sundry Creditor'!G1043&gt;69999,'Sundry Creditor'!C1043,""))</f>
        <v/>
      </c>
      <c r="D1037" s="62" t="str">
        <f>IF('Sundry Creditor'!D1043="","",'Sundry Creditor'!D1043)</f>
        <v/>
      </c>
      <c r="E1037" s="62" t="str">
        <f>IF('Sundry Creditor'!F1043="","",'Sundry Creditor'!F1043)</f>
        <v/>
      </c>
      <c r="F1037" s="130" t="str">
        <f>IF('Sundry Creditor'!I1043="","",IF('Sundry Creditor'!J1043="D",'Sundry Creditor'!I1043,""))</f>
        <v/>
      </c>
      <c r="G1037" s="130" t="str">
        <f>IF('Sundry Creditor'!I1043="","",IF('Sundry Creditor'!J1043="C",'Sundry Creditor'!I1043,""))</f>
        <v/>
      </c>
      <c r="H1037" s="62" t="str">
        <f t="shared" si="35"/>
        <v/>
      </c>
      <c r="I1037" s="62" t="str">
        <f t="shared" si="36"/>
        <v/>
      </c>
      <c r="J1037" s="62"/>
      <c r="K1037" s="48" t="str">
        <f>IF('Sundry Creditor'!K1043="", "",CONCATENATE('Sundry Creditor'!K1043," ",'Sundry Creditor'!O1043))</f>
        <v/>
      </c>
    </row>
    <row r="1038" spans="1:11" x14ac:dyDescent="0.2">
      <c r="A1038" s="63" t="str">
        <f>IF('Sundry Creditor'!G1044="","",'Sundry Creditor'!G1044)</f>
        <v/>
      </c>
      <c r="B1038" s="63" t="str">
        <f>IF('Sundry Creditor'!C1044="","",IF('Sundry Creditor'!G1044&lt;70000,'Sundry Creditor'!C1044,""))</f>
        <v/>
      </c>
      <c r="C1038" s="62" t="str">
        <f>IF('Sundry Creditor'!C1044="","",IF('Sundry Creditor'!G1044&gt;69999,'Sundry Creditor'!C1044,""))</f>
        <v/>
      </c>
      <c r="D1038" s="62" t="str">
        <f>IF('Sundry Creditor'!D1044="","",'Sundry Creditor'!D1044)</f>
        <v/>
      </c>
      <c r="E1038" s="62" t="str">
        <f>IF('Sundry Creditor'!F1044="","",'Sundry Creditor'!F1044)</f>
        <v/>
      </c>
      <c r="F1038" s="130" t="str">
        <f>IF('Sundry Creditor'!I1044="","",IF('Sundry Creditor'!J1044="D",'Sundry Creditor'!I1044,""))</f>
        <v/>
      </c>
      <c r="G1038" s="130" t="str">
        <f>IF('Sundry Creditor'!I1044="","",IF('Sundry Creditor'!J1044="C",'Sundry Creditor'!I1044,""))</f>
        <v/>
      </c>
      <c r="H1038" s="62" t="str">
        <f t="shared" si="35"/>
        <v/>
      </c>
      <c r="I1038" s="62" t="str">
        <f t="shared" si="36"/>
        <v/>
      </c>
      <c r="J1038" s="62"/>
      <c r="K1038" s="48" t="str">
        <f>IF('Sundry Creditor'!K1044="", "",CONCATENATE('Sundry Creditor'!K1044," ",'Sundry Creditor'!O1044))</f>
        <v/>
      </c>
    </row>
    <row r="1039" spans="1:11" x14ac:dyDescent="0.2">
      <c r="A1039" s="63" t="str">
        <f>IF('Sundry Creditor'!G1045="","",'Sundry Creditor'!G1045)</f>
        <v/>
      </c>
      <c r="B1039" s="63" t="str">
        <f>IF('Sundry Creditor'!C1045="","",IF('Sundry Creditor'!G1045&lt;70000,'Sundry Creditor'!C1045,""))</f>
        <v/>
      </c>
      <c r="C1039" s="62" t="str">
        <f>IF('Sundry Creditor'!C1045="","",IF('Sundry Creditor'!G1045&gt;69999,'Sundry Creditor'!C1045,""))</f>
        <v/>
      </c>
      <c r="D1039" s="62" t="str">
        <f>IF('Sundry Creditor'!D1045="","",'Sundry Creditor'!D1045)</f>
        <v/>
      </c>
      <c r="E1039" s="62" t="str">
        <f>IF('Sundry Creditor'!F1045="","",'Sundry Creditor'!F1045)</f>
        <v/>
      </c>
      <c r="F1039" s="130" t="str">
        <f>IF('Sundry Creditor'!I1045="","",IF('Sundry Creditor'!J1045="D",'Sundry Creditor'!I1045,""))</f>
        <v/>
      </c>
      <c r="G1039" s="130" t="str">
        <f>IF('Sundry Creditor'!I1045="","",IF('Sundry Creditor'!J1045="C",'Sundry Creditor'!I1045,""))</f>
        <v/>
      </c>
      <c r="H1039" s="62" t="str">
        <f t="shared" si="35"/>
        <v/>
      </c>
      <c r="I1039" s="62" t="str">
        <f t="shared" si="36"/>
        <v/>
      </c>
      <c r="J1039" s="62"/>
      <c r="K1039" s="48" t="str">
        <f>IF('Sundry Creditor'!K1045="", "",CONCATENATE('Sundry Creditor'!K1045," ",'Sundry Creditor'!O1045))</f>
        <v/>
      </c>
    </row>
    <row r="1040" spans="1:11" x14ac:dyDescent="0.2">
      <c r="A1040" s="63" t="str">
        <f>IF('Sundry Creditor'!G1046="","",'Sundry Creditor'!G1046)</f>
        <v/>
      </c>
      <c r="B1040" s="63" t="str">
        <f>IF('Sundry Creditor'!C1046="","",IF('Sundry Creditor'!G1046&lt;70000,'Sundry Creditor'!C1046,""))</f>
        <v/>
      </c>
      <c r="C1040" s="62" t="str">
        <f>IF('Sundry Creditor'!C1046="","",IF('Sundry Creditor'!G1046&gt;69999,'Sundry Creditor'!C1046,""))</f>
        <v/>
      </c>
      <c r="D1040" s="62" t="str">
        <f>IF('Sundry Creditor'!D1046="","",'Sundry Creditor'!D1046)</f>
        <v/>
      </c>
      <c r="E1040" s="62" t="str">
        <f>IF('Sundry Creditor'!F1046="","",'Sundry Creditor'!F1046)</f>
        <v/>
      </c>
      <c r="F1040" s="130" t="str">
        <f>IF('Sundry Creditor'!I1046="","",IF('Sundry Creditor'!J1046="D",'Sundry Creditor'!I1046,""))</f>
        <v/>
      </c>
      <c r="G1040" s="130" t="str">
        <f>IF('Sundry Creditor'!I1046="","",IF('Sundry Creditor'!J1046="C",'Sundry Creditor'!I1046,""))</f>
        <v/>
      </c>
      <c r="H1040" s="62" t="str">
        <f t="shared" si="35"/>
        <v/>
      </c>
      <c r="I1040" s="62" t="str">
        <f t="shared" si="36"/>
        <v/>
      </c>
      <c r="J1040" s="62"/>
      <c r="K1040" s="48" t="str">
        <f>IF('Sundry Creditor'!K1046="", "",CONCATENATE('Sundry Creditor'!K1046," ",'Sundry Creditor'!O1046))</f>
        <v/>
      </c>
    </row>
    <row r="1041" spans="1:11" x14ac:dyDescent="0.2">
      <c r="A1041" s="63" t="str">
        <f>IF('Sundry Creditor'!G1047="","",'Sundry Creditor'!G1047)</f>
        <v/>
      </c>
      <c r="B1041" s="63" t="str">
        <f>IF('Sundry Creditor'!C1047="","",IF('Sundry Creditor'!G1047&lt;70000,'Sundry Creditor'!C1047,""))</f>
        <v/>
      </c>
      <c r="C1041" s="62" t="str">
        <f>IF('Sundry Creditor'!C1047="","",IF('Sundry Creditor'!G1047&gt;69999,'Sundry Creditor'!C1047,""))</f>
        <v/>
      </c>
      <c r="D1041" s="62" t="str">
        <f>IF('Sundry Creditor'!D1047="","",'Sundry Creditor'!D1047)</f>
        <v/>
      </c>
      <c r="E1041" s="62" t="str">
        <f>IF('Sundry Creditor'!F1047="","",'Sundry Creditor'!F1047)</f>
        <v/>
      </c>
      <c r="F1041" s="130" t="str">
        <f>IF('Sundry Creditor'!I1047="","",IF('Sundry Creditor'!J1047="D",'Sundry Creditor'!I1047,""))</f>
        <v/>
      </c>
      <c r="G1041" s="130" t="str">
        <f>IF('Sundry Creditor'!I1047="","",IF('Sundry Creditor'!J1047="C",'Sundry Creditor'!I1047,""))</f>
        <v/>
      </c>
      <c r="H1041" s="62" t="str">
        <f t="shared" si="35"/>
        <v/>
      </c>
      <c r="I1041" s="62" t="str">
        <f t="shared" si="36"/>
        <v/>
      </c>
      <c r="J1041" s="62"/>
      <c r="K1041" s="48" t="str">
        <f>IF('Sundry Creditor'!K1047="", "",CONCATENATE('Sundry Creditor'!K1047," ",'Sundry Creditor'!O1047))</f>
        <v/>
      </c>
    </row>
    <row r="1042" spans="1:11" x14ac:dyDescent="0.2">
      <c r="A1042" s="63" t="str">
        <f>IF('Sundry Creditor'!G1048="","",'Sundry Creditor'!G1048)</f>
        <v/>
      </c>
      <c r="B1042" s="63" t="str">
        <f>IF('Sundry Creditor'!C1048="","",IF('Sundry Creditor'!G1048&lt;70000,'Sundry Creditor'!C1048,""))</f>
        <v/>
      </c>
      <c r="C1042" s="62" t="str">
        <f>IF('Sundry Creditor'!C1048="","",IF('Sundry Creditor'!G1048&gt;69999,'Sundry Creditor'!C1048,""))</f>
        <v/>
      </c>
      <c r="D1042" s="62" t="str">
        <f>IF('Sundry Creditor'!D1048="","",'Sundry Creditor'!D1048)</f>
        <v/>
      </c>
      <c r="E1042" s="62" t="str">
        <f>IF('Sundry Creditor'!F1048="","",'Sundry Creditor'!F1048)</f>
        <v/>
      </c>
      <c r="F1042" s="130" t="str">
        <f>IF('Sundry Creditor'!I1048="","",IF('Sundry Creditor'!J1048="D",'Sundry Creditor'!I1048,""))</f>
        <v/>
      </c>
      <c r="G1042" s="130" t="str">
        <f>IF('Sundry Creditor'!I1048="","",IF('Sundry Creditor'!J1048="C",'Sundry Creditor'!I1048,""))</f>
        <v/>
      </c>
      <c r="H1042" s="62" t="str">
        <f t="shared" si="35"/>
        <v/>
      </c>
      <c r="I1042" s="62" t="str">
        <f t="shared" si="36"/>
        <v/>
      </c>
      <c r="J1042" s="62"/>
      <c r="K1042" s="48" t="str">
        <f>IF('Sundry Creditor'!K1048="", "",CONCATENATE('Sundry Creditor'!K1048," ",'Sundry Creditor'!O1048))</f>
        <v/>
      </c>
    </row>
    <row r="1043" spans="1:11" x14ac:dyDescent="0.2">
      <c r="A1043" s="63" t="str">
        <f>IF('Sundry Creditor'!G1049="","",'Sundry Creditor'!G1049)</f>
        <v/>
      </c>
      <c r="B1043" s="63" t="str">
        <f>IF('Sundry Creditor'!C1049="","",IF('Sundry Creditor'!G1049&lt;70000,'Sundry Creditor'!C1049,""))</f>
        <v/>
      </c>
      <c r="C1043" s="62" t="str">
        <f>IF('Sundry Creditor'!C1049="","",IF('Sundry Creditor'!G1049&gt;69999,'Sundry Creditor'!C1049,""))</f>
        <v/>
      </c>
      <c r="D1043" s="62" t="str">
        <f>IF('Sundry Creditor'!D1049="","",'Sundry Creditor'!D1049)</f>
        <v/>
      </c>
      <c r="E1043" s="62" t="str">
        <f>IF('Sundry Creditor'!F1049="","",'Sundry Creditor'!F1049)</f>
        <v/>
      </c>
      <c r="F1043" s="130" t="str">
        <f>IF('Sundry Creditor'!I1049="","",IF('Sundry Creditor'!J1049="D",'Sundry Creditor'!I1049,""))</f>
        <v/>
      </c>
      <c r="G1043" s="130" t="str">
        <f>IF('Sundry Creditor'!I1049="","",IF('Sundry Creditor'!J1049="C",'Sundry Creditor'!I1049,""))</f>
        <v/>
      </c>
      <c r="H1043" s="62" t="str">
        <f t="shared" si="35"/>
        <v/>
      </c>
      <c r="I1043" s="62" t="str">
        <f t="shared" si="36"/>
        <v/>
      </c>
      <c r="J1043" s="62"/>
      <c r="K1043" s="48" t="str">
        <f>IF('Sundry Creditor'!K1049="", "",CONCATENATE('Sundry Creditor'!K1049," ",'Sundry Creditor'!O1049))</f>
        <v/>
      </c>
    </row>
    <row r="1044" spans="1:11" x14ac:dyDescent="0.2">
      <c r="A1044" s="63" t="str">
        <f>IF('Sundry Creditor'!G1050="","",'Sundry Creditor'!G1050)</f>
        <v/>
      </c>
      <c r="B1044" s="63" t="str">
        <f>IF('Sundry Creditor'!C1050="","",IF('Sundry Creditor'!G1050&lt;70000,'Sundry Creditor'!C1050,""))</f>
        <v/>
      </c>
      <c r="C1044" s="62" t="str">
        <f>IF('Sundry Creditor'!C1050="","",IF('Sundry Creditor'!G1050&gt;69999,'Sundry Creditor'!C1050,""))</f>
        <v/>
      </c>
      <c r="D1044" s="62" t="str">
        <f>IF('Sundry Creditor'!D1050="","",'Sundry Creditor'!D1050)</f>
        <v/>
      </c>
      <c r="E1044" s="62" t="str">
        <f>IF('Sundry Creditor'!F1050="","",'Sundry Creditor'!F1050)</f>
        <v/>
      </c>
      <c r="F1044" s="130" t="str">
        <f>IF('Sundry Creditor'!I1050="","",IF('Sundry Creditor'!J1050="D",'Sundry Creditor'!I1050,""))</f>
        <v/>
      </c>
      <c r="G1044" s="130" t="str">
        <f>IF('Sundry Creditor'!I1050="","",IF('Sundry Creditor'!J1050="C",'Sundry Creditor'!I1050,""))</f>
        <v/>
      </c>
      <c r="H1044" s="62" t="str">
        <f t="shared" ref="H1044:H1107" si="37">IF(A1044="","",IF(OR(A1044=96030,A1044=96040),"AN",IF(A1044=80061,"VN",IF(LEFT(A1044,1)="7","AN",IF(LEFT(A1044,1)="8","AN","VN")))))</f>
        <v/>
      </c>
      <c r="I1044" s="62" t="str">
        <f t="shared" si="36"/>
        <v/>
      </c>
      <c r="J1044" s="62"/>
      <c r="K1044" s="48" t="str">
        <f>IF('Sundry Creditor'!K1050="", "",CONCATENATE('Sundry Creditor'!K1050," ",'Sundry Creditor'!O1050))</f>
        <v/>
      </c>
    </row>
    <row r="1045" spans="1:11" x14ac:dyDescent="0.2">
      <c r="A1045" s="63" t="str">
        <f>IF('Sundry Creditor'!G1051="","",'Sundry Creditor'!G1051)</f>
        <v/>
      </c>
      <c r="B1045" s="63" t="str">
        <f>IF('Sundry Creditor'!C1051="","",IF('Sundry Creditor'!G1051&lt;70000,'Sundry Creditor'!C1051,""))</f>
        <v/>
      </c>
      <c r="C1045" s="62" t="str">
        <f>IF('Sundry Creditor'!C1051="","",IF('Sundry Creditor'!G1051&gt;69999,'Sundry Creditor'!C1051,""))</f>
        <v/>
      </c>
      <c r="D1045" s="62" t="str">
        <f>IF('Sundry Creditor'!D1051="","",'Sundry Creditor'!D1051)</f>
        <v/>
      </c>
      <c r="E1045" s="62" t="str">
        <f>IF('Sundry Creditor'!F1051="","",'Sundry Creditor'!F1051)</f>
        <v/>
      </c>
      <c r="F1045" s="130" t="str">
        <f>IF('Sundry Creditor'!I1051="","",IF('Sundry Creditor'!J1051="D",'Sundry Creditor'!I1051,""))</f>
        <v/>
      </c>
      <c r="G1045" s="130" t="str">
        <f>IF('Sundry Creditor'!I1051="","",IF('Sundry Creditor'!J1051="C",'Sundry Creditor'!I1051,""))</f>
        <v/>
      </c>
      <c r="H1045" s="62" t="str">
        <f t="shared" si="37"/>
        <v/>
      </c>
      <c r="I1045" s="62" t="str">
        <f t="shared" si="36"/>
        <v/>
      </c>
      <c r="J1045" s="62"/>
      <c r="K1045" s="48" t="str">
        <f>IF('Sundry Creditor'!K1051="", "",CONCATENATE('Sundry Creditor'!K1051," ",'Sundry Creditor'!O1051))</f>
        <v/>
      </c>
    </row>
    <row r="1046" spans="1:11" x14ac:dyDescent="0.2">
      <c r="A1046" s="63" t="str">
        <f>IF('Sundry Creditor'!G1052="","",'Sundry Creditor'!G1052)</f>
        <v/>
      </c>
      <c r="B1046" s="63" t="str">
        <f>IF('Sundry Creditor'!C1052="","",IF('Sundry Creditor'!G1052&lt;70000,'Sundry Creditor'!C1052,""))</f>
        <v/>
      </c>
      <c r="C1046" s="62" t="str">
        <f>IF('Sundry Creditor'!C1052="","",IF('Sundry Creditor'!G1052&gt;69999,'Sundry Creditor'!C1052,""))</f>
        <v/>
      </c>
      <c r="D1046" s="62" t="str">
        <f>IF('Sundry Creditor'!D1052="","",'Sundry Creditor'!D1052)</f>
        <v/>
      </c>
      <c r="E1046" s="62" t="str">
        <f>IF('Sundry Creditor'!F1052="","",'Sundry Creditor'!F1052)</f>
        <v/>
      </c>
      <c r="F1046" s="130" t="str">
        <f>IF('Sundry Creditor'!I1052="","",IF('Sundry Creditor'!J1052="D",'Sundry Creditor'!I1052,""))</f>
        <v/>
      </c>
      <c r="G1046" s="130" t="str">
        <f>IF('Sundry Creditor'!I1052="","",IF('Sundry Creditor'!J1052="C",'Sundry Creditor'!I1052,""))</f>
        <v/>
      </c>
      <c r="H1046" s="62" t="str">
        <f t="shared" si="37"/>
        <v/>
      </c>
      <c r="I1046" s="62" t="str">
        <f t="shared" si="36"/>
        <v/>
      </c>
      <c r="J1046" s="62"/>
      <c r="K1046" s="48" t="str">
        <f>IF('Sundry Creditor'!K1052="", "",CONCATENATE('Sundry Creditor'!K1052," ",'Sundry Creditor'!O1052))</f>
        <v/>
      </c>
    </row>
    <row r="1047" spans="1:11" x14ac:dyDescent="0.2">
      <c r="A1047" s="63" t="str">
        <f>IF('Sundry Creditor'!G1053="","",'Sundry Creditor'!G1053)</f>
        <v/>
      </c>
      <c r="B1047" s="63" t="str">
        <f>IF('Sundry Creditor'!C1053="","",IF('Sundry Creditor'!G1053&lt;70000,'Sundry Creditor'!C1053,""))</f>
        <v/>
      </c>
      <c r="C1047" s="62" t="str">
        <f>IF('Sundry Creditor'!C1053="","",IF('Sundry Creditor'!G1053&gt;69999,'Sundry Creditor'!C1053,""))</f>
        <v/>
      </c>
      <c r="D1047" s="62" t="str">
        <f>IF('Sundry Creditor'!D1053="","",'Sundry Creditor'!D1053)</f>
        <v/>
      </c>
      <c r="E1047" s="62" t="str">
        <f>IF('Sundry Creditor'!F1053="","",'Sundry Creditor'!F1053)</f>
        <v/>
      </c>
      <c r="F1047" s="130" t="str">
        <f>IF('Sundry Creditor'!I1053="","",IF('Sundry Creditor'!J1053="D",'Sundry Creditor'!I1053,""))</f>
        <v/>
      </c>
      <c r="G1047" s="130" t="str">
        <f>IF('Sundry Creditor'!I1053="","",IF('Sundry Creditor'!J1053="C",'Sundry Creditor'!I1053,""))</f>
        <v/>
      </c>
      <c r="H1047" s="62" t="str">
        <f t="shared" si="37"/>
        <v/>
      </c>
      <c r="I1047" s="62" t="str">
        <f t="shared" si="36"/>
        <v/>
      </c>
      <c r="J1047" s="62"/>
      <c r="K1047" s="48" t="str">
        <f>IF('Sundry Creditor'!K1053="", "",CONCATENATE('Sundry Creditor'!K1053," ",'Sundry Creditor'!O1053))</f>
        <v/>
      </c>
    </row>
    <row r="1048" spans="1:11" x14ac:dyDescent="0.2">
      <c r="A1048" s="63" t="str">
        <f>IF('Sundry Creditor'!G1054="","",'Sundry Creditor'!G1054)</f>
        <v/>
      </c>
      <c r="B1048" s="63" t="str">
        <f>IF('Sundry Creditor'!C1054="","",IF('Sundry Creditor'!G1054&lt;70000,'Sundry Creditor'!C1054,""))</f>
        <v/>
      </c>
      <c r="C1048" s="62" t="str">
        <f>IF('Sundry Creditor'!C1054="","",IF('Sundry Creditor'!G1054&gt;69999,'Sundry Creditor'!C1054,""))</f>
        <v/>
      </c>
      <c r="D1048" s="62" t="str">
        <f>IF('Sundry Creditor'!D1054="","",'Sundry Creditor'!D1054)</f>
        <v/>
      </c>
      <c r="E1048" s="62" t="str">
        <f>IF('Sundry Creditor'!F1054="","",'Sundry Creditor'!F1054)</f>
        <v/>
      </c>
      <c r="F1048" s="130" t="str">
        <f>IF('Sundry Creditor'!I1054="","",IF('Sundry Creditor'!J1054="D",'Sundry Creditor'!I1054,""))</f>
        <v/>
      </c>
      <c r="G1048" s="130" t="str">
        <f>IF('Sundry Creditor'!I1054="","",IF('Sundry Creditor'!J1054="C",'Sundry Creditor'!I1054,""))</f>
        <v/>
      </c>
      <c r="H1048" s="62" t="str">
        <f t="shared" si="37"/>
        <v/>
      </c>
      <c r="I1048" s="62" t="str">
        <f t="shared" si="36"/>
        <v/>
      </c>
      <c r="J1048" s="62"/>
      <c r="K1048" s="48" t="str">
        <f>IF('Sundry Creditor'!K1054="", "",CONCATENATE('Sundry Creditor'!K1054," ",'Sundry Creditor'!O1054))</f>
        <v/>
      </c>
    </row>
    <row r="1049" spans="1:11" x14ac:dyDescent="0.2">
      <c r="A1049" s="63" t="str">
        <f>IF('Sundry Creditor'!G1055="","",'Sundry Creditor'!G1055)</f>
        <v/>
      </c>
      <c r="B1049" s="63" t="str">
        <f>IF('Sundry Creditor'!C1055="","",IF('Sundry Creditor'!G1055&lt;70000,'Sundry Creditor'!C1055,""))</f>
        <v/>
      </c>
      <c r="C1049" s="62" t="str">
        <f>IF('Sundry Creditor'!C1055="","",IF('Sundry Creditor'!G1055&gt;69999,'Sundry Creditor'!C1055,""))</f>
        <v/>
      </c>
      <c r="D1049" s="62" t="str">
        <f>IF('Sundry Creditor'!D1055="","",'Sundry Creditor'!D1055)</f>
        <v/>
      </c>
      <c r="E1049" s="62" t="str">
        <f>IF('Sundry Creditor'!F1055="","",'Sundry Creditor'!F1055)</f>
        <v/>
      </c>
      <c r="F1049" s="130" t="str">
        <f>IF('Sundry Creditor'!I1055="","",IF('Sundry Creditor'!J1055="D",'Sundry Creditor'!I1055,""))</f>
        <v/>
      </c>
      <c r="G1049" s="130" t="str">
        <f>IF('Sundry Creditor'!I1055="","",IF('Sundry Creditor'!J1055="C",'Sundry Creditor'!I1055,""))</f>
        <v/>
      </c>
      <c r="H1049" s="62" t="str">
        <f t="shared" si="37"/>
        <v/>
      </c>
      <c r="I1049" s="62" t="str">
        <f t="shared" si="36"/>
        <v/>
      </c>
      <c r="J1049" s="62"/>
      <c r="K1049" s="48" t="str">
        <f>IF('Sundry Creditor'!K1055="", "",CONCATENATE('Sundry Creditor'!K1055," ",'Sundry Creditor'!O1055))</f>
        <v/>
      </c>
    </row>
    <row r="1050" spans="1:11" x14ac:dyDescent="0.2">
      <c r="A1050" s="63" t="str">
        <f>IF('Sundry Creditor'!G1056="","",'Sundry Creditor'!G1056)</f>
        <v/>
      </c>
      <c r="B1050" s="63" t="str">
        <f>IF('Sundry Creditor'!C1056="","",IF('Sundry Creditor'!G1056&lt;70000,'Sundry Creditor'!C1056,""))</f>
        <v/>
      </c>
      <c r="C1050" s="62" t="str">
        <f>IF('Sundry Creditor'!C1056="","",IF('Sundry Creditor'!G1056&gt;69999,'Sundry Creditor'!C1056,""))</f>
        <v/>
      </c>
      <c r="D1050" s="62" t="str">
        <f>IF('Sundry Creditor'!D1056="","",'Sundry Creditor'!D1056)</f>
        <v/>
      </c>
      <c r="E1050" s="62" t="str">
        <f>IF('Sundry Creditor'!F1056="","",'Sundry Creditor'!F1056)</f>
        <v/>
      </c>
      <c r="F1050" s="130" t="str">
        <f>IF('Sundry Creditor'!I1056="","",IF('Sundry Creditor'!J1056="D",'Sundry Creditor'!I1056,""))</f>
        <v/>
      </c>
      <c r="G1050" s="130" t="str">
        <f>IF('Sundry Creditor'!I1056="","",IF('Sundry Creditor'!J1056="C",'Sundry Creditor'!I1056,""))</f>
        <v/>
      </c>
      <c r="H1050" s="62" t="str">
        <f t="shared" si="37"/>
        <v/>
      </c>
      <c r="I1050" s="62" t="str">
        <f t="shared" ref="I1050:I1113" si="38">IF(A1050="","",1000)</f>
        <v/>
      </c>
      <c r="J1050" s="62"/>
      <c r="K1050" s="48" t="str">
        <f>IF('Sundry Creditor'!K1056="", "",CONCATENATE('Sundry Creditor'!K1056," ",'Sundry Creditor'!O1056))</f>
        <v/>
      </c>
    </row>
    <row r="1051" spans="1:11" x14ac:dyDescent="0.2">
      <c r="A1051" s="63" t="str">
        <f>IF('Sundry Creditor'!G1057="","",'Sundry Creditor'!G1057)</f>
        <v/>
      </c>
      <c r="B1051" s="63" t="str">
        <f>IF('Sundry Creditor'!C1057="","",IF('Sundry Creditor'!G1057&lt;70000,'Sundry Creditor'!C1057,""))</f>
        <v/>
      </c>
      <c r="C1051" s="62" t="str">
        <f>IF('Sundry Creditor'!C1057="","",IF('Sundry Creditor'!G1057&gt;69999,'Sundry Creditor'!C1057,""))</f>
        <v/>
      </c>
      <c r="D1051" s="62" t="str">
        <f>IF('Sundry Creditor'!D1057="","",'Sundry Creditor'!D1057)</f>
        <v/>
      </c>
      <c r="E1051" s="62" t="str">
        <f>IF('Sundry Creditor'!F1057="","",'Sundry Creditor'!F1057)</f>
        <v/>
      </c>
      <c r="F1051" s="130" t="str">
        <f>IF('Sundry Creditor'!I1057="","",IF('Sundry Creditor'!J1057="D",'Sundry Creditor'!I1057,""))</f>
        <v/>
      </c>
      <c r="G1051" s="130" t="str">
        <f>IF('Sundry Creditor'!I1057="","",IF('Sundry Creditor'!J1057="C",'Sundry Creditor'!I1057,""))</f>
        <v/>
      </c>
      <c r="H1051" s="62" t="str">
        <f t="shared" si="37"/>
        <v/>
      </c>
      <c r="I1051" s="62" t="str">
        <f t="shared" si="38"/>
        <v/>
      </c>
      <c r="J1051" s="62"/>
      <c r="K1051" s="48" t="str">
        <f>IF('Sundry Creditor'!K1057="", "",CONCATENATE('Sundry Creditor'!K1057," ",'Sundry Creditor'!O1057))</f>
        <v/>
      </c>
    </row>
    <row r="1052" spans="1:11" x14ac:dyDescent="0.2">
      <c r="A1052" s="63" t="str">
        <f>IF('Sundry Creditor'!G1058="","",'Sundry Creditor'!G1058)</f>
        <v/>
      </c>
      <c r="B1052" s="63" t="str">
        <f>IF('Sundry Creditor'!C1058="","",IF('Sundry Creditor'!G1058&lt;70000,'Sundry Creditor'!C1058,""))</f>
        <v/>
      </c>
      <c r="C1052" s="62" t="str">
        <f>IF('Sundry Creditor'!C1058="","",IF('Sundry Creditor'!G1058&gt;69999,'Sundry Creditor'!C1058,""))</f>
        <v/>
      </c>
      <c r="D1052" s="62" t="str">
        <f>IF('Sundry Creditor'!D1058="","",'Sundry Creditor'!D1058)</f>
        <v/>
      </c>
      <c r="E1052" s="62" t="str">
        <f>IF('Sundry Creditor'!F1058="","",'Sundry Creditor'!F1058)</f>
        <v/>
      </c>
      <c r="F1052" s="130" t="str">
        <f>IF('Sundry Creditor'!I1058="","",IF('Sundry Creditor'!J1058="D",'Sundry Creditor'!I1058,""))</f>
        <v/>
      </c>
      <c r="G1052" s="130" t="str">
        <f>IF('Sundry Creditor'!I1058="","",IF('Sundry Creditor'!J1058="C",'Sundry Creditor'!I1058,""))</f>
        <v/>
      </c>
      <c r="H1052" s="62" t="str">
        <f t="shared" si="37"/>
        <v/>
      </c>
      <c r="I1052" s="62" t="str">
        <f t="shared" si="38"/>
        <v/>
      </c>
      <c r="J1052" s="62"/>
      <c r="K1052" s="48" t="str">
        <f>IF('Sundry Creditor'!K1058="", "",CONCATENATE('Sundry Creditor'!K1058," ",'Sundry Creditor'!O1058))</f>
        <v/>
      </c>
    </row>
    <row r="1053" spans="1:11" x14ac:dyDescent="0.2">
      <c r="A1053" s="63" t="str">
        <f>IF('Sundry Creditor'!G1059="","",'Sundry Creditor'!G1059)</f>
        <v/>
      </c>
      <c r="B1053" s="63" t="str">
        <f>IF('Sundry Creditor'!C1059="","",IF('Sundry Creditor'!G1059&lt;70000,'Sundry Creditor'!C1059,""))</f>
        <v/>
      </c>
      <c r="C1053" s="62" t="str">
        <f>IF('Sundry Creditor'!C1059="","",IF('Sundry Creditor'!G1059&gt;69999,'Sundry Creditor'!C1059,""))</f>
        <v/>
      </c>
      <c r="D1053" s="62" t="str">
        <f>IF('Sundry Creditor'!D1059="","",'Sundry Creditor'!D1059)</f>
        <v/>
      </c>
      <c r="E1053" s="62" t="str">
        <f>IF('Sundry Creditor'!F1059="","",'Sundry Creditor'!F1059)</f>
        <v/>
      </c>
      <c r="F1053" s="130" t="str">
        <f>IF('Sundry Creditor'!I1059="","",IF('Sundry Creditor'!J1059="D",'Sundry Creditor'!I1059,""))</f>
        <v/>
      </c>
      <c r="G1053" s="130" t="str">
        <f>IF('Sundry Creditor'!I1059="","",IF('Sundry Creditor'!J1059="C",'Sundry Creditor'!I1059,""))</f>
        <v/>
      </c>
      <c r="H1053" s="62" t="str">
        <f t="shared" si="37"/>
        <v/>
      </c>
      <c r="I1053" s="62" t="str">
        <f t="shared" si="38"/>
        <v/>
      </c>
      <c r="J1053" s="62"/>
      <c r="K1053" s="48" t="str">
        <f>IF('Sundry Creditor'!K1059="", "",CONCATENATE('Sundry Creditor'!K1059," ",'Sundry Creditor'!O1059))</f>
        <v/>
      </c>
    </row>
    <row r="1054" spans="1:11" x14ac:dyDescent="0.2">
      <c r="A1054" s="63" t="str">
        <f>IF('Sundry Creditor'!G1060="","",'Sundry Creditor'!G1060)</f>
        <v/>
      </c>
      <c r="B1054" s="63" t="str">
        <f>IF('Sundry Creditor'!C1060="","",IF('Sundry Creditor'!G1060&lt;70000,'Sundry Creditor'!C1060,""))</f>
        <v/>
      </c>
      <c r="C1054" s="62" t="str">
        <f>IF('Sundry Creditor'!C1060="","",IF('Sundry Creditor'!G1060&gt;69999,'Sundry Creditor'!C1060,""))</f>
        <v/>
      </c>
      <c r="D1054" s="62" t="str">
        <f>IF('Sundry Creditor'!D1060="","",'Sundry Creditor'!D1060)</f>
        <v/>
      </c>
      <c r="E1054" s="62" t="str">
        <f>IF('Sundry Creditor'!F1060="","",'Sundry Creditor'!F1060)</f>
        <v/>
      </c>
      <c r="F1054" s="130" t="str">
        <f>IF('Sundry Creditor'!I1060="","",IF('Sundry Creditor'!J1060="D",'Sundry Creditor'!I1060,""))</f>
        <v/>
      </c>
      <c r="G1054" s="130" t="str">
        <f>IF('Sundry Creditor'!I1060="","",IF('Sundry Creditor'!J1060="C",'Sundry Creditor'!I1060,""))</f>
        <v/>
      </c>
      <c r="H1054" s="62" t="str">
        <f t="shared" si="37"/>
        <v/>
      </c>
      <c r="I1054" s="62" t="str">
        <f t="shared" si="38"/>
        <v/>
      </c>
      <c r="J1054" s="62"/>
      <c r="K1054" s="48" t="str">
        <f>IF('Sundry Creditor'!K1060="", "",CONCATENATE('Sundry Creditor'!K1060," ",'Sundry Creditor'!O1060))</f>
        <v/>
      </c>
    </row>
    <row r="1055" spans="1:11" x14ac:dyDescent="0.2">
      <c r="A1055" s="63" t="str">
        <f>IF('Sundry Creditor'!G1061="","",'Sundry Creditor'!G1061)</f>
        <v/>
      </c>
      <c r="B1055" s="63" t="str">
        <f>IF('Sundry Creditor'!C1061="","",IF('Sundry Creditor'!G1061&lt;70000,'Sundry Creditor'!C1061,""))</f>
        <v/>
      </c>
      <c r="C1055" s="62" t="str">
        <f>IF('Sundry Creditor'!C1061="","",IF('Sundry Creditor'!G1061&gt;69999,'Sundry Creditor'!C1061,""))</f>
        <v/>
      </c>
      <c r="D1055" s="62" t="str">
        <f>IF('Sundry Creditor'!D1061="","",'Sundry Creditor'!D1061)</f>
        <v/>
      </c>
      <c r="E1055" s="62" t="str">
        <f>IF('Sundry Creditor'!F1061="","",'Sundry Creditor'!F1061)</f>
        <v/>
      </c>
      <c r="F1055" s="130" t="str">
        <f>IF('Sundry Creditor'!I1061="","",IF('Sundry Creditor'!J1061="D",'Sundry Creditor'!I1061,""))</f>
        <v/>
      </c>
      <c r="G1055" s="130" t="str">
        <f>IF('Sundry Creditor'!I1061="","",IF('Sundry Creditor'!J1061="C",'Sundry Creditor'!I1061,""))</f>
        <v/>
      </c>
      <c r="H1055" s="62" t="str">
        <f t="shared" si="37"/>
        <v/>
      </c>
      <c r="I1055" s="62" t="str">
        <f t="shared" si="38"/>
        <v/>
      </c>
      <c r="J1055" s="62"/>
      <c r="K1055" s="48" t="str">
        <f>IF('Sundry Creditor'!K1061="", "",CONCATENATE('Sundry Creditor'!K1061," ",'Sundry Creditor'!O1061))</f>
        <v/>
      </c>
    </row>
    <row r="1056" spans="1:11" x14ac:dyDescent="0.2">
      <c r="A1056" s="63" t="str">
        <f>IF('Sundry Creditor'!G1062="","",'Sundry Creditor'!G1062)</f>
        <v/>
      </c>
      <c r="B1056" s="63" t="str">
        <f>IF('Sundry Creditor'!C1062="","",IF('Sundry Creditor'!G1062&lt;70000,'Sundry Creditor'!C1062,""))</f>
        <v/>
      </c>
      <c r="C1056" s="62" t="str">
        <f>IF('Sundry Creditor'!C1062="","",IF('Sundry Creditor'!G1062&gt;69999,'Sundry Creditor'!C1062,""))</f>
        <v/>
      </c>
      <c r="D1056" s="62" t="str">
        <f>IF('Sundry Creditor'!D1062="","",'Sundry Creditor'!D1062)</f>
        <v/>
      </c>
      <c r="E1056" s="62" t="str">
        <f>IF('Sundry Creditor'!F1062="","",'Sundry Creditor'!F1062)</f>
        <v/>
      </c>
      <c r="F1056" s="130" t="str">
        <f>IF('Sundry Creditor'!I1062="","",IF('Sundry Creditor'!J1062="D",'Sundry Creditor'!I1062,""))</f>
        <v/>
      </c>
      <c r="G1056" s="130" t="str">
        <f>IF('Sundry Creditor'!I1062="","",IF('Sundry Creditor'!J1062="C",'Sundry Creditor'!I1062,""))</f>
        <v/>
      </c>
      <c r="H1056" s="62" t="str">
        <f t="shared" si="37"/>
        <v/>
      </c>
      <c r="I1056" s="62" t="str">
        <f t="shared" si="38"/>
        <v/>
      </c>
      <c r="J1056" s="62"/>
      <c r="K1056" s="48" t="str">
        <f>IF('Sundry Creditor'!K1062="", "",CONCATENATE('Sundry Creditor'!K1062," ",'Sundry Creditor'!O1062))</f>
        <v/>
      </c>
    </row>
    <row r="1057" spans="1:11" x14ac:dyDescent="0.2">
      <c r="A1057" s="63" t="str">
        <f>IF('Sundry Creditor'!G1063="","",'Sundry Creditor'!G1063)</f>
        <v/>
      </c>
      <c r="B1057" s="63" t="str">
        <f>IF('Sundry Creditor'!C1063="","",IF('Sundry Creditor'!G1063&lt;70000,'Sundry Creditor'!C1063,""))</f>
        <v/>
      </c>
      <c r="C1057" s="62" t="str">
        <f>IF('Sundry Creditor'!C1063="","",IF('Sundry Creditor'!G1063&gt;69999,'Sundry Creditor'!C1063,""))</f>
        <v/>
      </c>
      <c r="D1057" s="62" t="str">
        <f>IF('Sundry Creditor'!D1063="","",'Sundry Creditor'!D1063)</f>
        <v/>
      </c>
      <c r="E1057" s="62" t="str">
        <f>IF('Sundry Creditor'!F1063="","",'Sundry Creditor'!F1063)</f>
        <v/>
      </c>
      <c r="F1057" s="130" t="str">
        <f>IF('Sundry Creditor'!I1063="","",IF('Sundry Creditor'!J1063="D",'Sundry Creditor'!I1063,""))</f>
        <v/>
      </c>
      <c r="G1057" s="130" t="str">
        <f>IF('Sundry Creditor'!I1063="","",IF('Sundry Creditor'!J1063="C",'Sundry Creditor'!I1063,""))</f>
        <v/>
      </c>
      <c r="H1057" s="62" t="str">
        <f t="shared" si="37"/>
        <v/>
      </c>
      <c r="I1057" s="62" t="str">
        <f t="shared" si="38"/>
        <v/>
      </c>
      <c r="J1057" s="62"/>
      <c r="K1057" s="48" t="str">
        <f>IF('Sundry Creditor'!K1063="", "",CONCATENATE('Sundry Creditor'!K1063," ",'Sundry Creditor'!O1063))</f>
        <v/>
      </c>
    </row>
    <row r="1058" spans="1:11" x14ac:dyDescent="0.2">
      <c r="A1058" s="63" t="str">
        <f>IF('Sundry Creditor'!G1064="","",'Sundry Creditor'!G1064)</f>
        <v/>
      </c>
      <c r="B1058" s="63" t="str">
        <f>IF('Sundry Creditor'!C1064="","",IF('Sundry Creditor'!G1064&lt;70000,'Sundry Creditor'!C1064,""))</f>
        <v/>
      </c>
      <c r="C1058" s="62" t="str">
        <f>IF('Sundry Creditor'!C1064="","",IF('Sundry Creditor'!G1064&gt;69999,'Sundry Creditor'!C1064,""))</f>
        <v/>
      </c>
      <c r="D1058" s="62" t="str">
        <f>IF('Sundry Creditor'!D1064="","",'Sundry Creditor'!D1064)</f>
        <v/>
      </c>
      <c r="E1058" s="62" t="str">
        <f>IF('Sundry Creditor'!F1064="","",'Sundry Creditor'!F1064)</f>
        <v/>
      </c>
      <c r="F1058" s="130" t="str">
        <f>IF('Sundry Creditor'!I1064="","",IF('Sundry Creditor'!J1064="D",'Sundry Creditor'!I1064,""))</f>
        <v/>
      </c>
      <c r="G1058" s="130" t="str">
        <f>IF('Sundry Creditor'!I1064="","",IF('Sundry Creditor'!J1064="C",'Sundry Creditor'!I1064,""))</f>
        <v/>
      </c>
      <c r="H1058" s="62" t="str">
        <f t="shared" si="37"/>
        <v/>
      </c>
      <c r="I1058" s="62" t="str">
        <f t="shared" si="38"/>
        <v/>
      </c>
      <c r="J1058" s="62"/>
      <c r="K1058" s="48" t="str">
        <f>IF('Sundry Creditor'!K1064="", "",CONCATENATE('Sundry Creditor'!K1064," ",'Sundry Creditor'!O1064))</f>
        <v/>
      </c>
    </row>
    <row r="1059" spans="1:11" x14ac:dyDescent="0.2">
      <c r="A1059" s="63" t="str">
        <f>IF('Sundry Creditor'!G1065="","",'Sundry Creditor'!G1065)</f>
        <v/>
      </c>
      <c r="B1059" s="63" t="str">
        <f>IF('Sundry Creditor'!C1065="","",IF('Sundry Creditor'!G1065&lt;70000,'Sundry Creditor'!C1065,""))</f>
        <v/>
      </c>
      <c r="C1059" s="62" t="str">
        <f>IF('Sundry Creditor'!C1065="","",IF('Sundry Creditor'!G1065&gt;69999,'Sundry Creditor'!C1065,""))</f>
        <v/>
      </c>
      <c r="D1059" s="62" t="str">
        <f>IF('Sundry Creditor'!D1065="","",'Sundry Creditor'!D1065)</f>
        <v/>
      </c>
      <c r="E1059" s="62" t="str">
        <f>IF('Sundry Creditor'!F1065="","",'Sundry Creditor'!F1065)</f>
        <v/>
      </c>
      <c r="F1059" s="130" t="str">
        <f>IF('Sundry Creditor'!I1065="","",IF('Sundry Creditor'!J1065="D",'Sundry Creditor'!I1065,""))</f>
        <v/>
      </c>
      <c r="G1059" s="130" t="str">
        <f>IF('Sundry Creditor'!I1065="","",IF('Sundry Creditor'!J1065="C",'Sundry Creditor'!I1065,""))</f>
        <v/>
      </c>
      <c r="H1059" s="62" t="str">
        <f t="shared" si="37"/>
        <v/>
      </c>
      <c r="I1059" s="62" t="str">
        <f t="shared" si="38"/>
        <v/>
      </c>
      <c r="J1059" s="62"/>
      <c r="K1059" s="48" t="str">
        <f>IF('Sundry Creditor'!K1065="", "",CONCATENATE('Sundry Creditor'!K1065," ",'Sundry Creditor'!O1065))</f>
        <v/>
      </c>
    </row>
    <row r="1060" spans="1:11" x14ac:dyDescent="0.2">
      <c r="A1060" s="63" t="str">
        <f>IF('Sundry Creditor'!G1066="","",'Sundry Creditor'!G1066)</f>
        <v/>
      </c>
      <c r="B1060" s="63" t="str">
        <f>IF('Sundry Creditor'!C1066="","",IF('Sundry Creditor'!G1066&lt;70000,'Sundry Creditor'!C1066,""))</f>
        <v/>
      </c>
      <c r="C1060" s="62" t="str">
        <f>IF('Sundry Creditor'!C1066="","",IF('Sundry Creditor'!G1066&gt;69999,'Sundry Creditor'!C1066,""))</f>
        <v/>
      </c>
      <c r="D1060" s="62" t="str">
        <f>IF('Sundry Creditor'!D1066="","",'Sundry Creditor'!D1066)</f>
        <v/>
      </c>
      <c r="E1060" s="62" t="str">
        <f>IF('Sundry Creditor'!F1066="","",'Sundry Creditor'!F1066)</f>
        <v/>
      </c>
      <c r="F1060" s="130" t="str">
        <f>IF('Sundry Creditor'!I1066="","",IF('Sundry Creditor'!J1066="D",'Sundry Creditor'!I1066,""))</f>
        <v/>
      </c>
      <c r="G1060" s="130" t="str">
        <f>IF('Sundry Creditor'!I1066="","",IF('Sundry Creditor'!J1066="C",'Sundry Creditor'!I1066,""))</f>
        <v/>
      </c>
      <c r="H1060" s="62" t="str">
        <f t="shared" si="37"/>
        <v/>
      </c>
      <c r="I1060" s="62" t="str">
        <f t="shared" si="38"/>
        <v/>
      </c>
      <c r="J1060" s="62"/>
      <c r="K1060" s="48" t="str">
        <f>IF('Sundry Creditor'!K1066="", "",CONCATENATE('Sundry Creditor'!K1066," ",'Sundry Creditor'!O1066))</f>
        <v/>
      </c>
    </row>
    <row r="1061" spans="1:11" x14ac:dyDescent="0.2">
      <c r="A1061" s="63" t="str">
        <f>IF('Sundry Creditor'!G1067="","",'Sundry Creditor'!G1067)</f>
        <v/>
      </c>
      <c r="B1061" s="63" t="str">
        <f>IF('Sundry Creditor'!C1067="","",IF('Sundry Creditor'!G1067&lt;70000,'Sundry Creditor'!C1067,""))</f>
        <v/>
      </c>
      <c r="C1061" s="62" t="str">
        <f>IF('Sundry Creditor'!C1067="","",IF('Sundry Creditor'!G1067&gt;69999,'Sundry Creditor'!C1067,""))</f>
        <v/>
      </c>
      <c r="D1061" s="62" t="str">
        <f>IF('Sundry Creditor'!D1067="","",'Sundry Creditor'!D1067)</f>
        <v/>
      </c>
      <c r="E1061" s="62" t="str">
        <f>IF('Sundry Creditor'!F1067="","",'Sundry Creditor'!F1067)</f>
        <v/>
      </c>
      <c r="F1061" s="130" t="str">
        <f>IF('Sundry Creditor'!I1067="","",IF('Sundry Creditor'!J1067="D",'Sundry Creditor'!I1067,""))</f>
        <v/>
      </c>
      <c r="G1061" s="130" t="str">
        <f>IF('Sundry Creditor'!I1067="","",IF('Sundry Creditor'!J1067="C",'Sundry Creditor'!I1067,""))</f>
        <v/>
      </c>
      <c r="H1061" s="62" t="str">
        <f t="shared" si="37"/>
        <v/>
      </c>
      <c r="I1061" s="62" t="str">
        <f t="shared" si="38"/>
        <v/>
      </c>
      <c r="J1061" s="62"/>
      <c r="K1061" s="48" t="str">
        <f>IF('Sundry Creditor'!K1067="", "",CONCATENATE('Sundry Creditor'!K1067," ",'Sundry Creditor'!O1067))</f>
        <v/>
      </c>
    </row>
    <row r="1062" spans="1:11" x14ac:dyDescent="0.2">
      <c r="A1062" s="63" t="str">
        <f>IF('Sundry Creditor'!G1068="","",'Sundry Creditor'!G1068)</f>
        <v/>
      </c>
      <c r="B1062" s="63" t="str">
        <f>IF('Sundry Creditor'!C1068="","",IF('Sundry Creditor'!G1068&lt;70000,'Sundry Creditor'!C1068,""))</f>
        <v/>
      </c>
      <c r="C1062" s="62" t="str">
        <f>IF('Sundry Creditor'!C1068="","",IF('Sundry Creditor'!G1068&gt;69999,'Sundry Creditor'!C1068,""))</f>
        <v/>
      </c>
      <c r="D1062" s="62" t="str">
        <f>IF('Sundry Creditor'!D1068="","",'Sundry Creditor'!D1068)</f>
        <v/>
      </c>
      <c r="E1062" s="62" t="str">
        <f>IF('Sundry Creditor'!F1068="","",'Sundry Creditor'!F1068)</f>
        <v/>
      </c>
      <c r="F1062" s="130" t="str">
        <f>IF('Sundry Creditor'!I1068="","",IF('Sundry Creditor'!J1068="D",'Sundry Creditor'!I1068,""))</f>
        <v/>
      </c>
      <c r="G1062" s="130" t="str">
        <f>IF('Sundry Creditor'!I1068="","",IF('Sundry Creditor'!J1068="C",'Sundry Creditor'!I1068,""))</f>
        <v/>
      </c>
      <c r="H1062" s="62" t="str">
        <f t="shared" si="37"/>
        <v/>
      </c>
      <c r="I1062" s="62" t="str">
        <f t="shared" si="38"/>
        <v/>
      </c>
      <c r="J1062" s="62"/>
      <c r="K1062" s="48" t="str">
        <f>IF('Sundry Creditor'!K1068="", "",CONCATENATE('Sundry Creditor'!K1068," ",'Sundry Creditor'!O1068))</f>
        <v/>
      </c>
    </row>
    <row r="1063" spans="1:11" x14ac:dyDescent="0.2">
      <c r="A1063" s="63" t="str">
        <f>IF('Sundry Creditor'!G1069="","",'Sundry Creditor'!G1069)</f>
        <v/>
      </c>
      <c r="B1063" s="63" t="str">
        <f>IF('Sundry Creditor'!C1069="","",IF('Sundry Creditor'!G1069&lt;70000,'Sundry Creditor'!C1069,""))</f>
        <v/>
      </c>
      <c r="C1063" s="62" t="str">
        <f>IF('Sundry Creditor'!C1069="","",IF('Sundry Creditor'!G1069&gt;69999,'Sundry Creditor'!C1069,""))</f>
        <v/>
      </c>
      <c r="D1063" s="62" t="str">
        <f>IF('Sundry Creditor'!D1069="","",'Sundry Creditor'!D1069)</f>
        <v/>
      </c>
      <c r="E1063" s="62" t="str">
        <f>IF('Sundry Creditor'!F1069="","",'Sundry Creditor'!F1069)</f>
        <v/>
      </c>
      <c r="F1063" s="130" t="str">
        <f>IF('Sundry Creditor'!I1069="","",IF('Sundry Creditor'!J1069="D",'Sundry Creditor'!I1069,""))</f>
        <v/>
      </c>
      <c r="G1063" s="130" t="str">
        <f>IF('Sundry Creditor'!I1069="","",IF('Sundry Creditor'!J1069="C",'Sundry Creditor'!I1069,""))</f>
        <v/>
      </c>
      <c r="H1063" s="62" t="str">
        <f t="shared" si="37"/>
        <v/>
      </c>
      <c r="I1063" s="62" t="str">
        <f t="shared" si="38"/>
        <v/>
      </c>
      <c r="J1063" s="62"/>
      <c r="K1063" s="48" t="str">
        <f>IF('Sundry Creditor'!K1069="", "",CONCATENATE('Sundry Creditor'!K1069," ",'Sundry Creditor'!O1069))</f>
        <v/>
      </c>
    </row>
    <row r="1064" spans="1:11" x14ac:dyDescent="0.2">
      <c r="A1064" s="63" t="str">
        <f>IF('Sundry Creditor'!G1070="","",'Sundry Creditor'!G1070)</f>
        <v/>
      </c>
      <c r="B1064" s="63" t="str">
        <f>IF('Sundry Creditor'!C1070="","",IF('Sundry Creditor'!G1070&lt;70000,'Sundry Creditor'!C1070,""))</f>
        <v/>
      </c>
      <c r="C1064" s="62" t="str">
        <f>IF('Sundry Creditor'!C1070="","",IF('Sundry Creditor'!G1070&gt;69999,'Sundry Creditor'!C1070,""))</f>
        <v/>
      </c>
      <c r="D1064" s="62" t="str">
        <f>IF('Sundry Creditor'!D1070="","",'Sundry Creditor'!D1070)</f>
        <v/>
      </c>
      <c r="E1064" s="62" t="str">
        <f>IF('Sundry Creditor'!F1070="","",'Sundry Creditor'!F1070)</f>
        <v/>
      </c>
      <c r="F1064" s="130" t="str">
        <f>IF('Sundry Creditor'!I1070="","",IF('Sundry Creditor'!J1070="D",'Sundry Creditor'!I1070,""))</f>
        <v/>
      </c>
      <c r="G1064" s="130" t="str">
        <f>IF('Sundry Creditor'!I1070="","",IF('Sundry Creditor'!J1070="C",'Sundry Creditor'!I1070,""))</f>
        <v/>
      </c>
      <c r="H1064" s="62" t="str">
        <f t="shared" si="37"/>
        <v/>
      </c>
      <c r="I1064" s="62" t="str">
        <f t="shared" si="38"/>
        <v/>
      </c>
      <c r="J1064" s="62"/>
      <c r="K1064" s="48" t="str">
        <f>IF('Sundry Creditor'!K1070="", "",CONCATENATE('Sundry Creditor'!K1070," ",'Sundry Creditor'!O1070))</f>
        <v/>
      </c>
    </row>
    <row r="1065" spans="1:11" x14ac:dyDescent="0.2">
      <c r="A1065" s="63" t="str">
        <f>IF('Sundry Creditor'!G1071="","",'Sundry Creditor'!G1071)</f>
        <v/>
      </c>
      <c r="B1065" s="63" t="str">
        <f>IF('Sundry Creditor'!C1071="","",IF('Sundry Creditor'!G1071&lt;70000,'Sundry Creditor'!C1071,""))</f>
        <v/>
      </c>
      <c r="C1065" s="62" t="str">
        <f>IF('Sundry Creditor'!C1071="","",IF('Sundry Creditor'!G1071&gt;69999,'Sundry Creditor'!C1071,""))</f>
        <v/>
      </c>
      <c r="D1065" s="62" t="str">
        <f>IF('Sundry Creditor'!D1071="","",'Sundry Creditor'!D1071)</f>
        <v/>
      </c>
      <c r="E1065" s="62" t="str">
        <f>IF('Sundry Creditor'!F1071="","",'Sundry Creditor'!F1071)</f>
        <v/>
      </c>
      <c r="F1065" s="130" t="str">
        <f>IF('Sundry Creditor'!I1071="","",IF('Sundry Creditor'!J1071="D",'Sundry Creditor'!I1071,""))</f>
        <v/>
      </c>
      <c r="G1065" s="130" t="str">
        <f>IF('Sundry Creditor'!I1071="","",IF('Sundry Creditor'!J1071="C",'Sundry Creditor'!I1071,""))</f>
        <v/>
      </c>
      <c r="H1065" s="62" t="str">
        <f t="shared" si="37"/>
        <v/>
      </c>
      <c r="I1065" s="62" t="str">
        <f t="shared" si="38"/>
        <v/>
      </c>
      <c r="J1065" s="62"/>
      <c r="K1065" s="48" t="str">
        <f>IF('Sundry Creditor'!K1071="", "",CONCATENATE('Sundry Creditor'!K1071," ",'Sundry Creditor'!O1071))</f>
        <v/>
      </c>
    </row>
    <row r="1066" spans="1:11" x14ac:dyDescent="0.2">
      <c r="A1066" s="63" t="str">
        <f>IF('Sundry Creditor'!G1072="","",'Sundry Creditor'!G1072)</f>
        <v/>
      </c>
      <c r="B1066" s="63" t="str">
        <f>IF('Sundry Creditor'!C1072="","",IF('Sundry Creditor'!G1072&lt;70000,'Sundry Creditor'!C1072,""))</f>
        <v/>
      </c>
      <c r="C1066" s="62" t="str">
        <f>IF('Sundry Creditor'!C1072="","",IF('Sundry Creditor'!G1072&gt;69999,'Sundry Creditor'!C1072,""))</f>
        <v/>
      </c>
      <c r="D1066" s="62" t="str">
        <f>IF('Sundry Creditor'!D1072="","",'Sundry Creditor'!D1072)</f>
        <v/>
      </c>
      <c r="E1066" s="62" t="str">
        <f>IF('Sundry Creditor'!F1072="","",'Sundry Creditor'!F1072)</f>
        <v/>
      </c>
      <c r="F1066" s="130" t="str">
        <f>IF('Sundry Creditor'!I1072="","",IF('Sundry Creditor'!J1072="D",'Sundry Creditor'!I1072,""))</f>
        <v/>
      </c>
      <c r="G1066" s="130" t="str">
        <f>IF('Sundry Creditor'!I1072="","",IF('Sundry Creditor'!J1072="C",'Sundry Creditor'!I1072,""))</f>
        <v/>
      </c>
      <c r="H1066" s="62" t="str">
        <f t="shared" si="37"/>
        <v/>
      </c>
      <c r="I1066" s="62" t="str">
        <f t="shared" si="38"/>
        <v/>
      </c>
      <c r="J1066" s="62"/>
      <c r="K1066" s="48" t="str">
        <f>IF('Sundry Creditor'!K1072="", "",CONCATENATE('Sundry Creditor'!K1072," ",'Sundry Creditor'!O1072))</f>
        <v/>
      </c>
    </row>
    <row r="1067" spans="1:11" x14ac:dyDescent="0.2">
      <c r="A1067" s="63" t="str">
        <f>IF('Sundry Creditor'!G1073="","",'Sundry Creditor'!G1073)</f>
        <v/>
      </c>
      <c r="B1067" s="63" t="str">
        <f>IF('Sundry Creditor'!C1073="","",IF('Sundry Creditor'!G1073&lt;70000,'Sundry Creditor'!C1073,""))</f>
        <v/>
      </c>
      <c r="C1067" s="62" t="str">
        <f>IF('Sundry Creditor'!C1073="","",IF('Sundry Creditor'!G1073&gt;69999,'Sundry Creditor'!C1073,""))</f>
        <v/>
      </c>
      <c r="D1067" s="62" t="str">
        <f>IF('Sundry Creditor'!D1073="","",'Sundry Creditor'!D1073)</f>
        <v/>
      </c>
      <c r="E1067" s="62" t="str">
        <f>IF('Sundry Creditor'!F1073="","",'Sundry Creditor'!F1073)</f>
        <v/>
      </c>
      <c r="F1067" s="130" t="str">
        <f>IF('Sundry Creditor'!I1073="","",IF('Sundry Creditor'!J1073="D",'Sundry Creditor'!I1073,""))</f>
        <v/>
      </c>
      <c r="G1067" s="130" t="str">
        <f>IF('Sundry Creditor'!I1073="","",IF('Sundry Creditor'!J1073="C",'Sundry Creditor'!I1073,""))</f>
        <v/>
      </c>
      <c r="H1067" s="62" t="str">
        <f t="shared" si="37"/>
        <v/>
      </c>
      <c r="I1067" s="62" t="str">
        <f t="shared" si="38"/>
        <v/>
      </c>
      <c r="J1067" s="62"/>
      <c r="K1067" s="48" t="str">
        <f>IF('Sundry Creditor'!K1073="", "",CONCATENATE('Sundry Creditor'!K1073," ",'Sundry Creditor'!O1073))</f>
        <v/>
      </c>
    </row>
    <row r="1068" spans="1:11" x14ac:dyDescent="0.2">
      <c r="A1068" s="63" t="str">
        <f>IF('Sundry Creditor'!G1074="","",'Sundry Creditor'!G1074)</f>
        <v/>
      </c>
      <c r="B1068" s="63" t="str">
        <f>IF('Sundry Creditor'!C1074="","",IF('Sundry Creditor'!G1074&lt;70000,'Sundry Creditor'!C1074,""))</f>
        <v/>
      </c>
      <c r="C1068" s="62" t="str">
        <f>IF('Sundry Creditor'!C1074="","",IF('Sundry Creditor'!G1074&gt;69999,'Sundry Creditor'!C1074,""))</f>
        <v/>
      </c>
      <c r="D1068" s="62" t="str">
        <f>IF('Sundry Creditor'!D1074="","",'Sundry Creditor'!D1074)</f>
        <v/>
      </c>
      <c r="E1068" s="62" t="str">
        <f>IF('Sundry Creditor'!F1074="","",'Sundry Creditor'!F1074)</f>
        <v/>
      </c>
      <c r="F1068" s="130" t="str">
        <f>IF('Sundry Creditor'!I1074="","",IF('Sundry Creditor'!J1074="D",'Sundry Creditor'!I1074,""))</f>
        <v/>
      </c>
      <c r="G1068" s="130" t="str">
        <f>IF('Sundry Creditor'!I1074="","",IF('Sundry Creditor'!J1074="C",'Sundry Creditor'!I1074,""))</f>
        <v/>
      </c>
      <c r="H1068" s="62" t="str">
        <f t="shared" si="37"/>
        <v/>
      </c>
      <c r="I1068" s="62" t="str">
        <f t="shared" si="38"/>
        <v/>
      </c>
      <c r="J1068" s="62"/>
      <c r="K1068" s="48" t="str">
        <f>IF('Sundry Creditor'!K1074="", "",CONCATENATE('Sundry Creditor'!K1074," ",'Sundry Creditor'!O1074))</f>
        <v/>
      </c>
    </row>
    <row r="1069" spans="1:11" x14ac:dyDescent="0.2">
      <c r="A1069" s="63" t="str">
        <f>IF('Sundry Creditor'!G1075="","",'Sundry Creditor'!G1075)</f>
        <v/>
      </c>
      <c r="B1069" s="63" t="str">
        <f>IF('Sundry Creditor'!C1075="","",IF('Sundry Creditor'!G1075&lt;70000,'Sundry Creditor'!C1075,""))</f>
        <v/>
      </c>
      <c r="C1069" s="62" t="str">
        <f>IF('Sundry Creditor'!C1075="","",IF('Sundry Creditor'!G1075&gt;69999,'Sundry Creditor'!C1075,""))</f>
        <v/>
      </c>
      <c r="D1069" s="62" t="str">
        <f>IF('Sundry Creditor'!D1075="","",'Sundry Creditor'!D1075)</f>
        <v/>
      </c>
      <c r="E1069" s="62" t="str">
        <f>IF('Sundry Creditor'!F1075="","",'Sundry Creditor'!F1075)</f>
        <v/>
      </c>
      <c r="F1069" s="130" t="str">
        <f>IF('Sundry Creditor'!I1075="","",IF('Sundry Creditor'!J1075="D",'Sundry Creditor'!I1075,""))</f>
        <v/>
      </c>
      <c r="G1069" s="130" t="str">
        <f>IF('Sundry Creditor'!I1075="","",IF('Sundry Creditor'!J1075="C",'Sundry Creditor'!I1075,""))</f>
        <v/>
      </c>
      <c r="H1069" s="62" t="str">
        <f t="shared" si="37"/>
        <v/>
      </c>
      <c r="I1069" s="62" t="str">
        <f t="shared" si="38"/>
        <v/>
      </c>
      <c r="J1069" s="62"/>
      <c r="K1069" s="48" t="str">
        <f>IF('Sundry Creditor'!K1075="", "",CONCATENATE('Sundry Creditor'!K1075," ",'Sundry Creditor'!O1075))</f>
        <v/>
      </c>
    </row>
    <row r="1070" spans="1:11" x14ac:dyDescent="0.2">
      <c r="A1070" s="63" t="str">
        <f>IF('Sundry Creditor'!G1076="","",'Sundry Creditor'!G1076)</f>
        <v/>
      </c>
      <c r="B1070" s="63" t="str">
        <f>IF('Sundry Creditor'!C1076="","",IF('Sundry Creditor'!G1076&lt;70000,'Sundry Creditor'!C1076,""))</f>
        <v/>
      </c>
      <c r="C1070" s="62" t="str">
        <f>IF('Sundry Creditor'!C1076="","",IF('Sundry Creditor'!G1076&gt;69999,'Sundry Creditor'!C1076,""))</f>
        <v/>
      </c>
      <c r="D1070" s="62" t="str">
        <f>IF('Sundry Creditor'!D1076="","",'Sundry Creditor'!D1076)</f>
        <v/>
      </c>
      <c r="E1070" s="62" t="str">
        <f>IF('Sundry Creditor'!F1076="","",'Sundry Creditor'!F1076)</f>
        <v/>
      </c>
      <c r="F1070" s="130" t="str">
        <f>IF('Sundry Creditor'!I1076="","",IF('Sundry Creditor'!J1076="D",'Sundry Creditor'!I1076,""))</f>
        <v/>
      </c>
      <c r="G1070" s="130" t="str">
        <f>IF('Sundry Creditor'!I1076="","",IF('Sundry Creditor'!J1076="C",'Sundry Creditor'!I1076,""))</f>
        <v/>
      </c>
      <c r="H1070" s="62" t="str">
        <f t="shared" si="37"/>
        <v/>
      </c>
      <c r="I1070" s="62" t="str">
        <f t="shared" si="38"/>
        <v/>
      </c>
      <c r="J1070" s="62"/>
      <c r="K1070" s="48" t="str">
        <f>IF('Sundry Creditor'!K1076="", "",CONCATENATE('Sundry Creditor'!K1076," ",'Sundry Creditor'!O1076))</f>
        <v/>
      </c>
    </row>
    <row r="1071" spans="1:11" x14ac:dyDescent="0.2">
      <c r="A1071" s="63" t="str">
        <f>IF('Sundry Creditor'!G1077="","",'Sundry Creditor'!G1077)</f>
        <v/>
      </c>
      <c r="B1071" s="63" t="str">
        <f>IF('Sundry Creditor'!C1077="","",IF('Sundry Creditor'!G1077&lt;70000,'Sundry Creditor'!C1077,""))</f>
        <v/>
      </c>
      <c r="C1071" s="62" t="str">
        <f>IF('Sundry Creditor'!C1077="","",IF('Sundry Creditor'!G1077&gt;69999,'Sundry Creditor'!C1077,""))</f>
        <v/>
      </c>
      <c r="D1071" s="62" t="str">
        <f>IF('Sundry Creditor'!D1077="","",'Sundry Creditor'!D1077)</f>
        <v/>
      </c>
      <c r="E1071" s="62" t="str">
        <f>IF('Sundry Creditor'!F1077="","",'Sundry Creditor'!F1077)</f>
        <v/>
      </c>
      <c r="F1071" s="130" t="str">
        <f>IF('Sundry Creditor'!I1077="","",IF('Sundry Creditor'!J1077="D",'Sundry Creditor'!I1077,""))</f>
        <v/>
      </c>
      <c r="G1071" s="130" t="str">
        <f>IF('Sundry Creditor'!I1077="","",IF('Sundry Creditor'!J1077="C",'Sundry Creditor'!I1077,""))</f>
        <v/>
      </c>
      <c r="H1071" s="62" t="str">
        <f t="shared" si="37"/>
        <v/>
      </c>
      <c r="I1071" s="62" t="str">
        <f t="shared" si="38"/>
        <v/>
      </c>
      <c r="J1071" s="62"/>
      <c r="K1071" s="48" t="str">
        <f>IF('Sundry Creditor'!K1077="", "",CONCATENATE('Sundry Creditor'!K1077," ",'Sundry Creditor'!O1077))</f>
        <v/>
      </c>
    </row>
    <row r="1072" spans="1:11" x14ac:dyDescent="0.2">
      <c r="A1072" s="63" t="str">
        <f>IF('Sundry Creditor'!G1078="","",'Sundry Creditor'!G1078)</f>
        <v/>
      </c>
      <c r="B1072" s="63" t="str">
        <f>IF('Sundry Creditor'!C1078="","",IF('Sundry Creditor'!G1078&lt;70000,'Sundry Creditor'!C1078,""))</f>
        <v/>
      </c>
      <c r="C1072" s="62" t="str">
        <f>IF('Sundry Creditor'!C1078="","",IF('Sundry Creditor'!G1078&gt;69999,'Sundry Creditor'!C1078,""))</f>
        <v/>
      </c>
      <c r="D1072" s="62" t="str">
        <f>IF('Sundry Creditor'!D1078="","",'Sundry Creditor'!D1078)</f>
        <v/>
      </c>
      <c r="E1072" s="62" t="str">
        <f>IF('Sundry Creditor'!F1078="","",'Sundry Creditor'!F1078)</f>
        <v/>
      </c>
      <c r="F1072" s="130" t="str">
        <f>IF('Sundry Creditor'!I1078="","",IF('Sundry Creditor'!J1078="D",'Sundry Creditor'!I1078,""))</f>
        <v/>
      </c>
      <c r="G1072" s="130" t="str">
        <f>IF('Sundry Creditor'!I1078="","",IF('Sundry Creditor'!J1078="C",'Sundry Creditor'!I1078,""))</f>
        <v/>
      </c>
      <c r="H1072" s="62" t="str">
        <f t="shared" si="37"/>
        <v/>
      </c>
      <c r="I1072" s="62" t="str">
        <f t="shared" si="38"/>
        <v/>
      </c>
      <c r="J1072" s="62"/>
      <c r="K1072" s="48" t="str">
        <f>IF('Sundry Creditor'!K1078="", "",CONCATENATE('Sundry Creditor'!K1078," ",'Sundry Creditor'!O1078))</f>
        <v/>
      </c>
    </row>
    <row r="1073" spans="1:11" x14ac:dyDescent="0.2">
      <c r="A1073" s="63" t="str">
        <f>IF('Sundry Creditor'!G1079="","",'Sundry Creditor'!G1079)</f>
        <v/>
      </c>
      <c r="B1073" s="63" t="str">
        <f>IF('Sundry Creditor'!C1079="","",IF('Sundry Creditor'!G1079&lt;70000,'Sundry Creditor'!C1079,""))</f>
        <v/>
      </c>
      <c r="C1073" s="62" t="str">
        <f>IF('Sundry Creditor'!C1079="","",IF('Sundry Creditor'!G1079&gt;69999,'Sundry Creditor'!C1079,""))</f>
        <v/>
      </c>
      <c r="D1073" s="62" t="str">
        <f>IF('Sundry Creditor'!D1079="","",'Sundry Creditor'!D1079)</f>
        <v/>
      </c>
      <c r="E1073" s="62" t="str">
        <f>IF('Sundry Creditor'!F1079="","",'Sundry Creditor'!F1079)</f>
        <v/>
      </c>
      <c r="F1073" s="130" t="str">
        <f>IF('Sundry Creditor'!I1079="","",IF('Sundry Creditor'!J1079="D",'Sundry Creditor'!I1079,""))</f>
        <v/>
      </c>
      <c r="G1073" s="130" t="str">
        <f>IF('Sundry Creditor'!I1079="","",IF('Sundry Creditor'!J1079="C",'Sundry Creditor'!I1079,""))</f>
        <v/>
      </c>
      <c r="H1073" s="62" t="str">
        <f t="shared" si="37"/>
        <v/>
      </c>
      <c r="I1073" s="62" t="str">
        <f t="shared" si="38"/>
        <v/>
      </c>
      <c r="J1073" s="62"/>
      <c r="K1073" s="48" t="str">
        <f>IF('Sundry Creditor'!K1079="", "",CONCATENATE('Sundry Creditor'!K1079," ",'Sundry Creditor'!O1079))</f>
        <v/>
      </c>
    </row>
    <row r="1074" spans="1:11" x14ac:dyDescent="0.2">
      <c r="A1074" s="63" t="str">
        <f>IF('Sundry Creditor'!G1080="","",'Sundry Creditor'!G1080)</f>
        <v/>
      </c>
      <c r="B1074" s="63" t="str">
        <f>IF('Sundry Creditor'!C1080="","",IF('Sundry Creditor'!G1080&lt;70000,'Sundry Creditor'!C1080,""))</f>
        <v/>
      </c>
      <c r="C1074" s="62" t="str">
        <f>IF('Sundry Creditor'!C1080="","",IF('Sundry Creditor'!G1080&gt;69999,'Sundry Creditor'!C1080,""))</f>
        <v/>
      </c>
      <c r="D1074" s="62" t="str">
        <f>IF('Sundry Creditor'!D1080="","",'Sundry Creditor'!D1080)</f>
        <v/>
      </c>
      <c r="E1074" s="62" t="str">
        <f>IF('Sundry Creditor'!F1080="","",'Sundry Creditor'!F1080)</f>
        <v/>
      </c>
      <c r="F1074" s="130" t="str">
        <f>IF('Sundry Creditor'!I1080="","",IF('Sundry Creditor'!J1080="D",'Sundry Creditor'!I1080,""))</f>
        <v/>
      </c>
      <c r="G1074" s="130" t="str">
        <f>IF('Sundry Creditor'!I1080="","",IF('Sundry Creditor'!J1080="C",'Sundry Creditor'!I1080,""))</f>
        <v/>
      </c>
      <c r="H1074" s="62" t="str">
        <f t="shared" si="37"/>
        <v/>
      </c>
      <c r="I1074" s="62" t="str">
        <f t="shared" si="38"/>
        <v/>
      </c>
      <c r="J1074" s="62"/>
      <c r="K1074" s="48" t="str">
        <f>IF('Sundry Creditor'!K1080="", "",CONCATENATE('Sundry Creditor'!K1080," ",'Sundry Creditor'!O1080))</f>
        <v/>
      </c>
    </row>
    <row r="1075" spans="1:11" x14ac:dyDescent="0.2">
      <c r="A1075" s="63" t="str">
        <f>IF('Sundry Creditor'!G1081="","",'Sundry Creditor'!G1081)</f>
        <v/>
      </c>
      <c r="B1075" s="63" t="str">
        <f>IF('Sundry Creditor'!C1081="","",IF('Sundry Creditor'!G1081&lt;70000,'Sundry Creditor'!C1081,""))</f>
        <v/>
      </c>
      <c r="C1075" s="62" t="str">
        <f>IF('Sundry Creditor'!C1081="","",IF('Sundry Creditor'!G1081&gt;69999,'Sundry Creditor'!C1081,""))</f>
        <v/>
      </c>
      <c r="D1075" s="62" t="str">
        <f>IF('Sundry Creditor'!D1081="","",'Sundry Creditor'!D1081)</f>
        <v/>
      </c>
      <c r="E1075" s="62" t="str">
        <f>IF('Sundry Creditor'!F1081="","",'Sundry Creditor'!F1081)</f>
        <v/>
      </c>
      <c r="F1075" s="130" t="str">
        <f>IF('Sundry Creditor'!I1081="","",IF('Sundry Creditor'!J1081="D",'Sundry Creditor'!I1081,""))</f>
        <v/>
      </c>
      <c r="G1075" s="130" t="str">
        <f>IF('Sundry Creditor'!I1081="","",IF('Sundry Creditor'!J1081="C",'Sundry Creditor'!I1081,""))</f>
        <v/>
      </c>
      <c r="H1075" s="62" t="str">
        <f t="shared" si="37"/>
        <v/>
      </c>
      <c r="I1075" s="62" t="str">
        <f t="shared" si="38"/>
        <v/>
      </c>
      <c r="J1075" s="62"/>
      <c r="K1075" s="48" t="str">
        <f>IF('Sundry Creditor'!K1081="", "",CONCATENATE('Sundry Creditor'!K1081," ",'Sundry Creditor'!O1081))</f>
        <v/>
      </c>
    </row>
    <row r="1076" spans="1:11" x14ac:dyDescent="0.2">
      <c r="A1076" s="63" t="str">
        <f>IF('Sundry Creditor'!G1082="","",'Sundry Creditor'!G1082)</f>
        <v/>
      </c>
      <c r="B1076" s="63" t="str">
        <f>IF('Sundry Creditor'!C1082="","",IF('Sundry Creditor'!G1082&lt;70000,'Sundry Creditor'!C1082,""))</f>
        <v/>
      </c>
      <c r="C1076" s="62" t="str">
        <f>IF('Sundry Creditor'!C1082="","",IF('Sundry Creditor'!G1082&gt;69999,'Sundry Creditor'!C1082,""))</f>
        <v/>
      </c>
      <c r="D1076" s="62" t="str">
        <f>IF('Sundry Creditor'!D1082="","",'Sundry Creditor'!D1082)</f>
        <v/>
      </c>
      <c r="E1076" s="62" t="str">
        <f>IF('Sundry Creditor'!F1082="","",'Sundry Creditor'!F1082)</f>
        <v/>
      </c>
      <c r="F1076" s="130" t="str">
        <f>IF('Sundry Creditor'!I1082="","",IF('Sundry Creditor'!J1082="D",'Sundry Creditor'!I1082,""))</f>
        <v/>
      </c>
      <c r="G1076" s="130" t="str">
        <f>IF('Sundry Creditor'!I1082="","",IF('Sundry Creditor'!J1082="C",'Sundry Creditor'!I1082,""))</f>
        <v/>
      </c>
      <c r="H1076" s="62" t="str">
        <f t="shared" si="37"/>
        <v/>
      </c>
      <c r="I1076" s="62" t="str">
        <f t="shared" si="38"/>
        <v/>
      </c>
      <c r="J1076" s="62"/>
      <c r="K1076" s="48" t="str">
        <f>IF('Sundry Creditor'!K1082="", "",CONCATENATE('Sundry Creditor'!K1082," ",'Sundry Creditor'!O1082))</f>
        <v/>
      </c>
    </row>
    <row r="1077" spans="1:11" x14ac:dyDescent="0.2">
      <c r="A1077" s="63" t="str">
        <f>IF('Sundry Creditor'!G1083="","",'Sundry Creditor'!G1083)</f>
        <v/>
      </c>
      <c r="B1077" s="63" t="str">
        <f>IF('Sundry Creditor'!C1083="","",IF('Sundry Creditor'!G1083&lt;70000,'Sundry Creditor'!C1083,""))</f>
        <v/>
      </c>
      <c r="C1077" s="62" t="str">
        <f>IF('Sundry Creditor'!C1083="","",IF('Sundry Creditor'!G1083&gt;69999,'Sundry Creditor'!C1083,""))</f>
        <v/>
      </c>
      <c r="D1077" s="62" t="str">
        <f>IF('Sundry Creditor'!D1083="","",'Sundry Creditor'!D1083)</f>
        <v/>
      </c>
      <c r="E1077" s="62" t="str">
        <f>IF('Sundry Creditor'!F1083="","",'Sundry Creditor'!F1083)</f>
        <v/>
      </c>
      <c r="F1077" s="130" t="str">
        <f>IF('Sundry Creditor'!I1083="","",IF('Sundry Creditor'!J1083="D",'Sundry Creditor'!I1083,""))</f>
        <v/>
      </c>
      <c r="G1077" s="130" t="str">
        <f>IF('Sundry Creditor'!I1083="","",IF('Sundry Creditor'!J1083="C",'Sundry Creditor'!I1083,""))</f>
        <v/>
      </c>
      <c r="H1077" s="62" t="str">
        <f t="shared" si="37"/>
        <v/>
      </c>
      <c r="I1077" s="62" t="str">
        <f t="shared" si="38"/>
        <v/>
      </c>
      <c r="J1077" s="62"/>
      <c r="K1077" s="48" t="str">
        <f>IF('Sundry Creditor'!K1083="", "",CONCATENATE('Sundry Creditor'!K1083," ",'Sundry Creditor'!O1083))</f>
        <v/>
      </c>
    </row>
    <row r="1078" spans="1:11" x14ac:dyDescent="0.2">
      <c r="A1078" s="63" t="str">
        <f>IF('Sundry Creditor'!G1084="","",'Sundry Creditor'!G1084)</f>
        <v/>
      </c>
      <c r="B1078" s="63" t="str">
        <f>IF('Sundry Creditor'!C1084="","",IF('Sundry Creditor'!G1084&lt;70000,'Sundry Creditor'!C1084,""))</f>
        <v/>
      </c>
      <c r="C1078" s="62" t="str">
        <f>IF('Sundry Creditor'!C1084="","",IF('Sundry Creditor'!G1084&gt;69999,'Sundry Creditor'!C1084,""))</f>
        <v/>
      </c>
      <c r="D1078" s="62" t="str">
        <f>IF('Sundry Creditor'!D1084="","",'Sundry Creditor'!D1084)</f>
        <v/>
      </c>
      <c r="E1078" s="62" t="str">
        <f>IF('Sundry Creditor'!F1084="","",'Sundry Creditor'!F1084)</f>
        <v/>
      </c>
      <c r="F1078" s="130" t="str">
        <f>IF('Sundry Creditor'!I1084="","",IF('Sundry Creditor'!J1084="D",'Sundry Creditor'!I1084,""))</f>
        <v/>
      </c>
      <c r="G1078" s="130" t="str">
        <f>IF('Sundry Creditor'!I1084="","",IF('Sundry Creditor'!J1084="C",'Sundry Creditor'!I1084,""))</f>
        <v/>
      </c>
      <c r="H1078" s="62" t="str">
        <f t="shared" si="37"/>
        <v/>
      </c>
      <c r="I1078" s="62" t="str">
        <f t="shared" si="38"/>
        <v/>
      </c>
      <c r="J1078" s="62"/>
      <c r="K1078" s="48" t="str">
        <f>IF('Sundry Creditor'!K1084="", "",CONCATENATE('Sundry Creditor'!K1084," ",'Sundry Creditor'!O1084))</f>
        <v/>
      </c>
    </row>
    <row r="1079" spans="1:11" x14ac:dyDescent="0.2">
      <c r="A1079" s="63" t="str">
        <f>IF('Sundry Creditor'!G1085="","",'Sundry Creditor'!G1085)</f>
        <v/>
      </c>
      <c r="B1079" s="63" t="str">
        <f>IF('Sundry Creditor'!C1085="","",IF('Sundry Creditor'!G1085&lt;70000,'Sundry Creditor'!C1085,""))</f>
        <v/>
      </c>
      <c r="C1079" s="62" t="str">
        <f>IF('Sundry Creditor'!C1085="","",IF('Sundry Creditor'!G1085&gt;69999,'Sundry Creditor'!C1085,""))</f>
        <v/>
      </c>
      <c r="D1079" s="62" t="str">
        <f>IF('Sundry Creditor'!D1085="","",'Sundry Creditor'!D1085)</f>
        <v/>
      </c>
      <c r="E1079" s="62" t="str">
        <f>IF('Sundry Creditor'!F1085="","",'Sundry Creditor'!F1085)</f>
        <v/>
      </c>
      <c r="F1079" s="130" t="str">
        <f>IF('Sundry Creditor'!I1085="","",IF('Sundry Creditor'!J1085="D",'Sundry Creditor'!I1085,""))</f>
        <v/>
      </c>
      <c r="G1079" s="130" t="str">
        <f>IF('Sundry Creditor'!I1085="","",IF('Sundry Creditor'!J1085="C",'Sundry Creditor'!I1085,""))</f>
        <v/>
      </c>
      <c r="H1079" s="62" t="str">
        <f t="shared" si="37"/>
        <v/>
      </c>
      <c r="I1079" s="62" t="str">
        <f t="shared" si="38"/>
        <v/>
      </c>
      <c r="J1079" s="62"/>
      <c r="K1079" s="48" t="str">
        <f>IF('Sundry Creditor'!K1085="", "",CONCATENATE('Sundry Creditor'!K1085," ",'Sundry Creditor'!O1085))</f>
        <v/>
      </c>
    </row>
    <row r="1080" spans="1:11" x14ac:dyDescent="0.2">
      <c r="A1080" s="63" t="str">
        <f>IF('Sundry Creditor'!G1086="","",'Sundry Creditor'!G1086)</f>
        <v/>
      </c>
      <c r="B1080" s="63" t="str">
        <f>IF('Sundry Creditor'!C1086="","",IF('Sundry Creditor'!G1086&lt;70000,'Sundry Creditor'!C1086,""))</f>
        <v/>
      </c>
      <c r="C1080" s="62" t="str">
        <f>IF('Sundry Creditor'!C1086="","",IF('Sundry Creditor'!G1086&gt;69999,'Sundry Creditor'!C1086,""))</f>
        <v/>
      </c>
      <c r="D1080" s="62" t="str">
        <f>IF('Sundry Creditor'!D1086="","",'Sundry Creditor'!D1086)</f>
        <v/>
      </c>
      <c r="E1080" s="62" t="str">
        <f>IF('Sundry Creditor'!F1086="","",'Sundry Creditor'!F1086)</f>
        <v/>
      </c>
      <c r="F1080" s="130" t="str">
        <f>IF('Sundry Creditor'!I1086="","",IF('Sundry Creditor'!J1086="D",'Sundry Creditor'!I1086,""))</f>
        <v/>
      </c>
      <c r="G1080" s="130" t="str">
        <f>IF('Sundry Creditor'!I1086="","",IF('Sundry Creditor'!J1086="C",'Sundry Creditor'!I1086,""))</f>
        <v/>
      </c>
      <c r="H1080" s="62" t="str">
        <f t="shared" si="37"/>
        <v/>
      </c>
      <c r="I1080" s="62" t="str">
        <f t="shared" si="38"/>
        <v/>
      </c>
      <c r="J1080" s="62"/>
      <c r="K1080" s="48" t="str">
        <f>IF('Sundry Creditor'!K1086="", "",CONCATENATE('Sundry Creditor'!K1086," ",'Sundry Creditor'!O1086))</f>
        <v/>
      </c>
    </row>
    <row r="1081" spans="1:11" x14ac:dyDescent="0.2">
      <c r="A1081" s="63" t="str">
        <f>IF('Sundry Creditor'!G1087="","",'Sundry Creditor'!G1087)</f>
        <v/>
      </c>
      <c r="B1081" s="63" t="str">
        <f>IF('Sundry Creditor'!C1087="","",IF('Sundry Creditor'!G1087&lt;70000,'Sundry Creditor'!C1087,""))</f>
        <v/>
      </c>
      <c r="C1081" s="62" t="str">
        <f>IF('Sundry Creditor'!C1087="","",IF('Sundry Creditor'!G1087&gt;69999,'Sundry Creditor'!C1087,""))</f>
        <v/>
      </c>
      <c r="D1081" s="62" t="str">
        <f>IF('Sundry Creditor'!D1087="","",'Sundry Creditor'!D1087)</f>
        <v/>
      </c>
      <c r="E1081" s="62" t="str">
        <f>IF('Sundry Creditor'!F1087="","",'Sundry Creditor'!F1087)</f>
        <v/>
      </c>
      <c r="F1081" s="130" t="str">
        <f>IF('Sundry Creditor'!I1087="","",IF('Sundry Creditor'!J1087="D",'Sundry Creditor'!I1087,""))</f>
        <v/>
      </c>
      <c r="G1081" s="130" t="str">
        <f>IF('Sundry Creditor'!I1087="","",IF('Sundry Creditor'!J1087="C",'Sundry Creditor'!I1087,""))</f>
        <v/>
      </c>
      <c r="H1081" s="62" t="str">
        <f t="shared" si="37"/>
        <v/>
      </c>
      <c r="I1081" s="62" t="str">
        <f t="shared" si="38"/>
        <v/>
      </c>
      <c r="J1081" s="62"/>
      <c r="K1081" s="48" t="str">
        <f>IF('Sundry Creditor'!K1087="", "",CONCATENATE('Sundry Creditor'!K1087," ",'Sundry Creditor'!O1087))</f>
        <v/>
      </c>
    </row>
    <row r="1082" spans="1:11" x14ac:dyDescent="0.2">
      <c r="A1082" s="63" t="str">
        <f>IF('Sundry Creditor'!G1088="","",'Sundry Creditor'!G1088)</f>
        <v/>
      </c>
      <c r="B1082" s="63" t="str">
        <f>IF('Sundry Creditor'!C1088="","",IF('Sundry Creditor'!G1088&lt;70000,'Sundry Creditor'!C1088,""))</f>
        <v/>
      </c>
      <c r="C1082" s="62" t="str">
        <f>IF('Sundry Creditor'!C1088="","",IF('Sundry Creditor'!G1088&gt;69999,'Sundry Creditor'!C1088,""))</f>
        <v/>
      </c>
      <c r="D1082" s="62" t="str">
        <f>IF('Sundry Creditor'!D1088="","",'Sundry Creditor'!D1088)</f>
        <v/>
      </c>
      <c r="E1082" s="62" t="str">
        <f>IF('Sundry Creditor'!F1088="","",'Sundry Creditor'!F1088)</f>
        <v/>
      </c>
      <c r="F1082" s="130" t="str">
        <f>IF('Sundry Creditor'!I1088="","",IF('Sundry Creditor'!J1088="D",'Sundry Creditor'!I1088,""))</f>
        <v/>
      </c>
      <c r="G1082" s="130" t="str">
        <f>IF('Sundry Creditor'!I1088="","",IF('Sundry Creditor'!J1088="C",'Sundry Creditor'!I1088,""))</f>
        <v/>
      </c>
      <c r="H1082" s="62" t="str">
        <f t="shared" si="37"/>
        <v/>
      </c>
      <c r="I1082" s="62" t="str">
        <f t="shared" si="38"/>
        <v/>
      </c>
      <c r="J1082" s="62"/>
      <c r="K1082" s="48" t="str">
        <f>IF('Sundry Creditor'!K1088="", "",CONCATENATE('Sundry Creditor'!K1088," ",'Sundry Creditor'!O1088))</f>
        <v/>
      </c>
    </row>
    <row r="1083" spans="1:11" x14ac:dyDescent="0.2">
      <c r="A1083" s="63" t="str">
        <f>IF('Sundry Creditor'!G1089="","",'Sundry Creditor'!G1089)</f>
        <v/>
      </c>
      <c r="B1083" s="63" t="str">
        <f>IF('Sundry Creditor'!C1089="","",IF('Sundry Creditor'!G1089&lt;70000,'Sundry Creditor'!C1089,""))</f>
        <v/>
      </c>
      <c r="C1083" s="62" t="str">
        <f>IF('Sundry Creditor'!C1089="","",IF('Sundry Creditor'!G1089&gt;69999,'Sundry Creditor'!C1089,""))</f>
        <v/>
      </c>
      <c r="D1083" s="62" t="str">
        <f>IF('Sundry Creditor'!D1089="","",'Sundry Creditor'!D1089)</f>
        <v/>
      </c>
      <c r="E1083" s="62" t="str">
        <f>IF('Sundry Creditor'!F1089="","",'Sundry Creditor'!F1089)</f>
        <v/>
      </c>
      <c r="F1083" s="130" t="str">
        <f>IF('Sundry Creditor'!I1089="","",IF('Sundry Creditor'!J1089="D",'Sundry Creditor'!I1089,""))</f>
        <v/>
      </c>
      <c r="G1083" s="130" t="str">
        <f>IF('Sundry Creditor'!I1089="","",IF('Sundry Creditor'!J1089="C",'Sundry Creditor'!I1089,""))</f>
        <v/>
      </c>
      <c r="H1083" s="62" t="str">
        <f t="shared" si="37"/>
        <v/>
      </c>
      <c r="I1083" s="62" t="str">
        <f t="shared" si="38"/>
        <v/>
      </c>
      <c r="J1083" s="62"/>
      <c r="K1083" s="48" t="str">
        <f>IF('Sundry Creditor'!K1089="", "",CONCATENATE('Sundry Creditor'!K1089," ",'Sundry Creditor'!O1089))</f>
        <v/>
      </c>
    </row>
    <row r="1084" spans="1:11" x14ac:dyDescent="0.2">
      <c r="A1084" s="63" t="str">
        <f>IF('Sundry Creditor'!G1090="","",'Sundry Creditor'!G1090)</f>
        <v/>
      </c>
      <c r="B1084" s="63" t="str">
        <f>IF('Sundry Creditor'!C1090="","",IF('Sundry Creditor'!G1090&lt;70000,'Sundry Creditor'!C1090,""))</f>
        <v/>
      </c>
      <c r="C1084" s="62" t="str">
        <f>IF('Sundry Creditor'!C1090="","",IF('Sundry Creditor'!G1090&gt;69999,'Sundry Creditor'!C1090,""))</f>
        <v/>
      </c>
      <c r="D1084" s="62" t="str">
        <f>IF('Sundry Creditor'!D1090="","",'Sundry Creditor'!D1090)</f>
        <v/>
      </c>
      <c r="E1084" s="62" t="str">
        <f>IF('Sundry Creditor'!F1090="","",'Sundry Creditor'!F1090)</f>
        <v/>
      </c>
      <c r="F1084" s="130" t="str">
        <f>IF('Sundry Creditor'!I1090="","",IF('Sundry Creditor'!J1090="D",'Sundry Creditor'!I1090,""))</f>
        <v/>
      </c>
      <c r="G1084" s="130" t="str">
        <f>IF('Sundry Creditor'!I1090="","",IF('Sundry Creditor'!J1090="C",'Sundry Creditor'!I1090,""))</f>
        <v/>
      </c>
      <c r="H1084" s="62" t="str">
        <f t="shared" si="37"/>
        <v/>
      </c>
      <c r="I1084" s="62" t="str">
        <f t="shared" si="38"/>
        <v/>
      </c>
      <c r="J1084" s="62"/>
      <c r="K1084" s="48" t="str">
        <f>IF('Sundry Creditor'!K1090="", "",CONCATENATE('Sundry Creditor'!K1090," ",'Sundry Creditor'!O1090))</f>
        <v/>
      </c>
    </row>
    <row r="1085" spans="1:11" x14ac:dyDescent="0.2">
      <c r="A1085" s="63" t="str">
        <f>IF('Sundry Creditor'!G1091="","",'Sundry Creditor'!G1091)</f>
        <v/>
      </c>
      <c r="B1085" s="63" t="str">
        <f>IF('Sundry Creditor'!C1091="","",IF('Sundry Creditor'!G1091&lt;70000,'Sundry Creditor'!C1091,""))</f>
        <v/>
      </c>
      <c r="C1085" s="62" t="str">
        <f>IF('Sundry Creditor'!C1091="","",IF('Sundry Creditor'!G1091&gt;69999,'Sundry Creditor'!C1091,""))</f>
        <v/>
      </c>
      <c r="D1085" s="62" t="str">
        <f>IF('Sundry Creditor'!D1091="","",'Sundry Creditor'!D1091)</f>
        <v/>
      </c>
      <c r="E1085" s="62" t="str">
        <f>IF('Sundry Creditor'!F1091="","",'Sundry Creditor'!F1091)</f>
        <v/>
      </c>
      <c r="F1085" s="130" t="str">
        <f>IF('Sundry Creditor'!I1091="","",IF('Sundry Creditor'!J1091="D",'Sundry Creditor'!I1091,""))</f>
        <v/>
      </c>
      <c r="G1085" s="130" t="str">
        <f>IF('Sundry Creditor'!I1091="","",IF('Sundry Creditor'!J1091="C",'Sundry Creditor'!I1091,""))</f>
        <v/>
      </c>
      <c r="H1085" s="62" t="str">
        <f t="shared" si="37"/>
        <v/>
      </c>
      <c r="I1085" s="62" t="str">
        <f t="shared" si="38"/>
        <v/>
      </c>
      <c r="J1085" s="62"/>
      <c r="K1085" s="48" t="str">
        <f>IF('Sundry Creditor'!K1091="", "",CONCATENATE('Sundry Creditor'!K1091," ",'Sundry Creditor'!O1091))</f>
        <v/>
      </c>
    </row>
    <row r="1086" spans="1:11" x14ac:dyDescent="0.2">
      <c r="A1086" s="63" t="str">
        <f>IF('Sundry Creditor'!G1092="","",'Sundry Creditor'!G1092)</f>
        <v/>
      </c>
      <c r="B1086" s="63" t="str">
        <f>IF('Sundry Creditor'!C1092="","",IF('Sundry Creditor'!G1092&lt;70000,'Sundry Creditor'!C1092,""))</f>
        <v/>
      </c>
      <c r="C1086" s="62" t="str">
        <f>IF('Sundry Creditor'!C1092="","",IF('Sundry Creditor'!G1092&gt;69999,'Sundry Creditor'!C1092,""))</f>
        <v/>
      </c>
      <c r="D1086" s="62" t="str">
        <f>IF('Sundry Creditor'!D1092="","",'Sundry Creditor'!D1092)</f>
        <v/>
      </c>
      <c r="E1086" s="62" t="str">
        <f>IF('Sundry Creditor'!F1092="","",'Sundry Creditor'!F1092)</f>
        <v/>
      </c>
      <c r="F1086" s="130" t="str">
        <f>IF('Sundry Creditor'!I1092="","",IF('Sundry Creditor'!J1092="D",'Sundry Creditor'!I1092,""))</f>
        <v/>
      </c>
      <c r="G1086" s="130" t="str">
        <f>IF('Sundry Creditor'!I1092="","",IF('Sundry Creditor'!J1092="C",'Sundry Creditor'!I1092,""))</f>
        <v/>
      </c>
      <c r="H1086" s="62" t="str">
        <f t="shared" si="37"/>
        <v/>
      </c>
      <c r="I1086" s="62" t="str">
        <f t="shared" si="38"/>
        <v/>
      </c>
      <c r="J1086" s="62"/>
      <c r="K1086" s="48" t="str">
        <f>IF('Sundry Creditor'!K1092="", "",CONCATENATE('Sundry Creditor'!K1092," ",'Sundry Creditor'!O1092))</f>
        <v/>
      </c>
    </row>
    <row r="1087" spans="1:11" x14ac:dyDescent="0.2">
      <c r="A1087" s="63" t="str">
        <f>IF('Sundry Creditor'!G1093="","",'Sundry Creditor'!G1093)</f>
        <v/>
      </c>
      <c r="B1087" s="63" t="str">
        <f>IF('Sundry Creditor'!C1093="","",IF('Sundry Creditor'!G1093&lt;70000,'Sundry Creditor'!C1093,""))</f>
        <v/>
      </c>
      <c r="C1087" s="62" t="str">
        <f>IF('Sundry Creditor'!C1093="","",IF('Sundry Creditor'!G1093&gt;69999,'Sundry Creditor'!C1093,""))</f>
        <v/>
      </c>
      <c r="D1087" s="62" t="str">
        <f>IF('Sundry Creditor'!D1093="","",'Sundry Creditor'!D1093)</f>
        <v/>
      </c>
      <c r="E1087" s="62" t="str">
        <f>IF('Sundry Creditor'!F1093="","",'Sundry Creditor'!F1093)</f>
        <v/>
      </c>
      <c r="F1087" s="130" t="str">
        <f>IF('Sundry Creditor'!I1093="","",IF('Sundry Creditor'!J1093="D",'Sundry Creditor'!I1093,""))</f>
        <v/>
      </c>
      <c r="G1087" s="130" t="str">
        <f>IF('Sundry Creditor'!I1093="","",IF('Sundry Creditor'!J1093="C",'Sundry Creditor'!I1093,""))</f>
        <v/>
      </c>
      <c r="H1087" s="62" t="str">
        <f t="shared" si="37"/>
        <v/>
      </c>
      <c r="I1087" s="62" t="str">
        <f t="shared" si="38"/>
        <v/>
      </c>
      <c r="J1087" s="62"/>
      <c r="K1087" s="48" t="str">
        <f>IF('Sundry Creditor'!K1093="", "",CONCATENATE('Sundry Creditor'!K1093," ",'Sundry Creditor'!O1093))</f>
        <v/>
      </c>
    </row>
    <row r="1088" spans="1:11" x14ac:dyDescent="0.2">
      <c r="A1088" s="63" t="str">
        <f>IF('Sundry Creditor'!G1094="","",'Sundry Creditor'!G1094)</f>
        <v/>
      </c>
      <c r="B1088" s="63" t="str">
        <f>IF('Sundry Creditor'!C1094="","",IF('Sundry Creditor'!G1094&lt;70000,'Sundry Creditor'!C1094,""))</f>
        <v/>
      </c>
      <c r="C1088" s="62" t="str">
        <f>IF('Sundry Creditor'!C1094="","",IF('Sundry Creditor'!G1094&gt;69999,'Sundry Creditor'!C1094,""))</f>
        <v/>
      </c>
      <c r="D1088" s="62" t="str">
        <f>IF('Sundry Creditor'!D1094="","",'Sundry Creditor'!D1094)</f>
        <v/>
      </c>
      <c r="E1088" s="62" t="str">
        <f>IF('Sundry Creditor'!F1094="","",'Sundry Creditor'!F1094)</f>
        <v/>
      </c>
      <c r="F1088" s="130" t="str">
        <f>IF('Sundry Creditor'!I1094="","",IF('Sundry Creditor'!J1094="D",'Sundry Creditor'!I1094,""))</f>
        <v/>
      </c>
      <c r="G1088" s="130" t="str">
        <f>IF('Sundry Creditor'!I1094="","",IF('Sundry Creditor'!J1094="C",'Sundry Creditor'!I1094,""))</f>
        <v/>
      </c>
      <c r="H1088" s="62" t="str">
        <f t="shared" si="37"/>
        <v/>
      </c>
      <c r="I1088" s="62" t="str">
        <f t="shared" si="38"/>
        <v/>
      </c>
      <c r="J1088" s="62"/>
      <c r="K1088" s="48" t="str">
        <f>IF('Sundry Creditor'!K1094="", "",CONCATENATE('Sundry Creditor'!K1094," ",'Sundry Creditor'!O1094))</f>
        <v/>
      </c>
    </row>
    <row r="1089" spans="1:11" x14ac:dyDescent="0.2">
      <c r="A1089" s="63" t="str">
        <f>IF('Sundry Creditor'!G1095="","",'Sundry Creditor'!G1095)</f>
        <v/>
      </c>
      <c r="B1089" s="63" t="str">
        <f>IF('Sundry Creditor'!C1095="","",IF('Sundry Creditor'!G1095&lt;70000,'Sundry Creditor'!C1095,""))</f>
        <v/>
      </c>
      <c r="C1089" s="62" t="str">
        <f>IF('Sundry Creditor'!C1095="","",IF('Sundry Creditor'!G1095&gt;69999,'Sundry Creditor'!C1095,""))</f>
        <v/>
      </c>
      <c r="D1089" s="62" t="str">
        <f>IF('Sundry Creditor'!D1095="","",'Sundry Creditor'!D1095)</f>
        <v/>
      </c>
      <c r="E1089" s="62" t="str">
        <f>IF('Sundry Creditor'!F1095="","",'Sundry Creditor'!F1095)</f>
        <v/>
      </c>
      <c r="F1089" s="130" t="str">
        <f>IF('Sundry Creditor'!I1095="","",IF('Sundry Creditor'!J1095="D",'Sundry Creditor'!I1095,""))</f>
        <v/>
      </c>
      <c r="G1089" s="130" t="str">
        <f>IF('Sundry Creditor'!I1095="","",IF('Sundry Creditor'!J1095="C",'Sundry Creditor'!I1095,""))</f>
        <v/>
      </c>
      <c r="H1089" s="62" t="str">
        <f t="shared" si="37"/>
        <v/>
      </c>
      <c r="I1089" s="62" t="str">
        <f t="shared" si="38"/>
        <v/>
      </c>
      <c r="J1089" s="62"/>
      <c r="K1089" s="48" t="str">
        <f>IF('Sundry Creditor'!K1095="", "",CONCATENATE('Sundry Creditor'!K1095," ",'Sundry Creditor'!O1095))</f>
        <v/>
      </c>
    </row>
    <row r="1090" spans="1:11" x14ac:dyDescent="0.2">
      <c r="A1090" s="63" t="str">
        <f>IF('Sundry Creditor'!G1096="","",'Sundry Creditor'!G1096)</f>
        <v/>
      </c>
      <c r="B1090" s="63" t="str">
        <f>IF('Sundry Creditor'!C1096="","",IF('Sundry Creditor'!G1096&lt;70000,'Sundry Creditor'!C1096,""))</f>
        <v/>
      </c>
      <c r="C1090" s="62" t="str">
        <f>IF('Sundry Creditor'!C1096="","",IF('Sundry Creditor'!G1096&gt;69999,'Sundry Creditor'!C1096,""))</f>
        <v/>
      </c>
      <c r="D1090" s="62" t="str">
        <f>IF('Sundry Creditor'!D1096="","",'Sundry Creditor'!D1096)</f>
        <v/>
      </c>
      <c r="E1090" s="62" t="str">
        <f>IF('Sundry Creditor'!F1096="","",'Sundry Creditor'!F1096)</f>
        <v/>
      </c>
      <c r="F1090" s="130" t="str">
        <f>IF('Sundry Creditor'!I1096="","",IF('Sundry Creditor'!J1096="D",'Sundry Creditor'!I1096,""))</f>
        <v/>
      </c>
      <c r="G1090" s="130" t="str">
        <f>IF('Sundry Creditor'!I1096="","",IF('Sundry Creditor'!J1096="C",'Sundry Creditor'!I1096,""))</f>
        <v/>
      </c>
      <c r="H1090" s="62" t="str">
        <f t="shared" si="37"/>
        <v/>
      </c>
      <c r="I1090" s="62" t="str">
        <f t="shared" si="38"/>
        <v/>
      </c>
      <c r="J1090" s="62"/>
      <c r="K1090" s="48" t="str">
        <f>IF('Sundry Creditor'!K1096="", "",CONCATENATE('Sundry Creditor'!K1096," ",'Sundry Creditor'!O1096))</f>
        <v/>
      </c>
    </row>
    <row r="1091" spans="1:11" x14ac:dyDescent="0.2">
      <c r="A1091" s="63" t="str">
        <f>IF('Sundry Creditor'!G1097="","",'Sundry Creditor'!G1097)</f>
        <v/>
      </c>
      <c r="B1091" s="63" t="str">
        <f>IF('Sundry Creditor'!C1097="","",IF('Sundry Creditor'!G1097&lt;70000,'Sundry Creditor'!C1097,""))</f>
        <v/>
      </c>
      <c r="C1091" s="62" t="str">
        <f>IF('Sundry Creditor'!C1097="","",IF('Sundry Creditor'!G1097&gt;69999,'Sundry Creditor'!C1097,""))</f>
        <v/>
      </c>
      <c r="D1091" s="62" t="str">
        <f>IF('Sundry Creditor'!D1097="","",'Sundry Creditor'!D1097)</f>
        <v/>
      </c>
      <c r="E1091" s="62" t="str">
        <f>IF('Sundry Creditor'!F1097="","",'Sundry Creditor'!F1097)</f>
        <v/>
      </c>
      <c r="F1091" s="130" t="str">
        <f>IF('Sundry Creditor'!I1097="","",IF('Sundry Creditor'!J1097="D",'Sundry Creditor'!I1097,""))</f>
        <v/>
      </c>
      <c r="G1091" s="130" t="str">
        <f>IF('Sundry Creditor'!I1097="","",IF('Sundry Creditor'!J1097="C",'Sundry Creditor'!I1097,""))</f>
        <v/>
      </c>
      <c r="H1091" s="62" t="str">
        <f t="shared" si="37"/>
        <v/>
      </c>
      <c r="I1091" s="62" t="str">
        <f t="shared" si="38"/>
        <v/>
      </c>
      <c r="J1091" s="62"/>
      <c r="K1091" s="48" t="str">
        <f>IF('Sundry Creditor'!K1097="", "",CONCATENATE('Sundry Creditor'!K1097," ",'Sundry Creditor'!O1097))</f>
        <v/>
      </c>
    </row>
    <row r="1092" spans="1:11" x14ac:dyDescent="0.2">
      <c r="A1092" s="63" t="str">
        <f>IF('Sundry Creditor'!G1098="","",'Sundry Creditor'!G1098)</f>
        <v/>
      </c>
      <c r="B1092" s="63" t="str">
        <f>IF('Sundry Creditor'!C1098="","",IF('Sundry Creditor'!G1098&lt;70000,'Sundry Creditor'!C1098,""))</f>
        <v/>
      </c>
      <c r="C1092" s="62" t="str">
        <f>IF('Sundry Creditor'!C1098="","",IF('Sundry Creditor'!G1098&gt;69999,'Sundry Creditor'!C1098,""))</f>
        <v/>
      </c>
      <c r="D1092" s="62" t="str">
        <f>IF('Sundry Creditor'!D1098="","",'Sundry Creditor'!D1098)</f>
        <v/>
      </c>
      <c r="E1092" s="62" t="str">
        <f>IF('Sundry Creditor'!F1098="","",'Sundry Creditor'!F1098)</f>
        <v/>
      </c>
      <c r="F1092" s="130" t="str">
        <f>IF('Sundry Creditor'!I1098="","",IF('Sundry Creditor'!J1098="D",'Sundry Creditor'!I1098,""))</f>
        <v/>
      </c>
      <c r="G1092" s="130" t="str">
        <f>IF('Sundry Creditor'!I1098="","",IF('Sundry Creditor'!J1098="C",'Sundry Creditor'!I1098,""))</f>
        <v/>
      </c>
      <c r="H1092" s="62" t="str">
        <f t="shared" si="37"/>
        <v/>
      </c>
      <c r="I1092" s="62" t="str">
        <f t="shared" si="38"/>
        <v/>
      </c>
      <c r="J1092" s="62"/>
      <c r="K1092" s="48" t="str">
        <f>IF('Sundry Creditor'!K1098="", "",CONCATENATE('Sundry Creditor'!K1098," ",'Sundry Creditor'!O1098))</f>
        <v/>
      </c>
    </row>
    <row r="1093" spans="1:11" x14ac:dyDescent="0.2">
      <c r="A1093" s="63" t="str">
        <f>IF('Sundry Creditor'!G1099="","",'Sundry Creditor'!G1099)</f>
        <v/>
      </c>
      <c r="B1093" s="63" t="str">
        <f>IF('Sundry Creditor'!C1099="","",IF('Sundry Creditor'!G1099&lt;70000,'Sundry Creditor'!C1099,""))</f>
        <v/>
      </c>
      <c r="C1093" s="62" t="str">
        <f>IF('Sundry Creditor'!C1099="","",IF('Sundry Creditor'!G1099&gt;69999,'Sundry Creditor'!C1099,""))</f>
        <v/>
      </c>
      <c r="D1093" s="62" t="str">
        <f>IF('Sundry Creditor'!D1099="","",'Sundry Creditor'!D1099)</f>
        <v/>
      </c>
      <c r="E1093" s="62" t="str">
        <f>IF('Sundry Creditor'!F1099="","",'Sundry Creditor'!F1099)</f>
        <v/>
      </c>
      <c r="F1093" s="130" t="str">
        <f>IF('Sundry Creditor'!I1099="","",IF('Sundry Creditor'!J1099="D",'Sundry Creditor'!I1099,""))</f>
        <v/>
      </c>
      <c r="G1093" s="130" t="str">
        <f>IF('Sundry Creditor'!I1099="","",IF('Sundry Creditor'!J1099="C",'Sundry Creditor'!I1099,""))</f>
        <v/>
      </c>
      <c r="H1093" s="62" t="str">
        <f t="shared" si="37"/>
        <v/>
      </c>
      <c r="I1093" s="62" t="str">
        <f t="shared" si="38"/>
        <v/>
      </c>
      <c r="J1093" s="62"/>
      <c r="K1093" s="48" t="str">
        <f>IF('Sundry Creditor'!K1099="", "",CONCATENATE('Sundry Creditor'!K1099," ",'Sundry Creditor'!O1099))</f>
        <v/>
      </c>
    </row>
    <row r="1094" spans="1:11" x14ac:dyDescent="0.2">
      <c r="A1094" s="63" t="str">
        <f>IF('Sundry Creditor'!G1100="","",'Sundry Creditor'!G1100)</f>
        <v/>
      </c>
      <c r="B1094" s="63" t="str">
        <f>IF('Sundry Creditor'!C1100="","",IF('Sundry Creditor'!G1100&lt;70000,'Sundry Creditor'!C1100,""))</f>
        <v/>
      </c>
      <c r="C1094" s="62" t="str">
        <f>IF('Sundry Creditor'!C1100="","",IF('Sundry Creditor'!G1100&gt;69999,'Sundry Creditor'!C1100,""))</f>
        <v/>
      </c>
      <c r="D1094" s="62" t="str">
        <f>IF('Sundry Creditor'!D1100="","",'Sundry Creditor'!D1100)</f>
        <v/>
      </c>
      <c r="E1094" s="62" t="str">
        <f>IF('Sundry Creditor'!F1100="","",'Sundry Creditor'!F1100)</f>
        <v/>
      </c>
      <c r="F1094" s="130" t="str">
        <f>IF('Sundry Creditor'!I1100="","",IF('Sundry Creditor'!J1100="D",'Sundry Creditor'!I1100,""))</f>
        <v/>
      </c>
      <c r="G1094" s="130" t="str">
        <f>IF('Sundry Creditor'!I1100="","",IF('Sundry Creditor'!J1100="C",'Sundry Creditor'!I1100,""))</f>
        <v/>
      </c>
      <c r="H1094" s="62" t="str">
        <f t="shared" si="37"/>
        <v/>
      </c>
      <c r="I1094" s="62" t="str">
        <f t="shared" si="38"/>
        <v/>
      </c>
      <c r="J1094" s="62"/>
      <c r="K1094" s="48" t="str">
        <f>IF('Sundry Creditor'!K1100="", "",CONCATENATE('Sundry Creditor'!K1100," ",'Sundry Creditor'!O1100))</f>
        <v/>
      </c>
    </row>
    <row r="1095" spans="1:11" x14ac:dyDescent="0.2">
      <c r="A1095" s="63" t="str">
        <f>IF('Sundry Creditor'!G1101="","",'Sundry Creditor'!G1101)</f>
        <v/>
      </c>
      <c r="B1095" s="63" t="str">
        <f>IF('Sundry Creditor'!C1101="","",IF('Sundry Creditor'!G1101&lt;70000,'Sundry Creditor'!C1101,""))</f>
        <v/>
      </c>
      <c r="C1095" s="62" t="str">
        <f>IF('Sundry Creditor'!C1101="","",IF('Sundry Creditor'!G1101&gt;69999,'Sundry Creditor'!C1101,""))</f>
        <v/>
      </c>
      <c r="D1095" s="62" t="str">
        <f>IF('Sundry Creditor'!D1101="","",'Sundry Creditor'!D1101)</f>
        <v/>
      </c>
      <c r="E1095" s="62" t="str">
        <f>IF('Sundry Creditor'!F1101="","",'Sundry Creditor'!F1101)</f>
        <v/>
      </c>
      <c r="F1095" s="130" t="str">
        <f>IF('Sundry Creditor'!I1101="","",IF('Sundry Creditor'!J1101="D",'Sundry Creditor'!I1101,""))</f>
        <v/>
      </c>
      <c r="G1095" s="130" t="str">
        <f>IF('Sundry Creditor'!I1101="","",IF('Sundry Creditor'!J1101="C",'Sundry Creditor'!I1101,""))</f>
        <v/>
      </c>
      <c r="H1095" s="62" t="str">
        <f t="shared" si="37"/>
        <v/>
      </c>
      <c r="I1095" s="62" t="str">
        <f t="shared" si="38"/>
        <v/>
      </c>
      <c r="J1095" s="62"/>
      <c r="K1095" s="48" t="str">
        <f>IF('Sundry Creditor'!K1101="", "",CONCATENATE('Sundry Creditor'!K1101," ",'Sundry Creditor'!O1101))</f>
        <v/>
      </c>
    </row>
    <row r="1096" spans="1:11" x14ac:dyDescent="0.2">
      <c r="A1096" s="63" t="str">
        <f>IF('Sundry Creditor'!G1102="","",'Sundry Creditor'!G1102)</f>
        <v/>
      </c>
      <c r="B1096" s="63" t="str">
        <f>IF('Sundry Creditor'!C1102="","",IF('Sundry Creditor'!G1102&lt;70000,'Sundry Creditor'!C1102,""))</f>
        <v/>
      </c>
      <c r="C1096" s="62" t="str">
        <f>IF('Sundry Creditor'!C1102="","",IF('Sundry Creditor'!G1102&gt;69999,'Sundry Creditor'!C1102,""))</f>
        <v/>
      </c>
      <c r="D1096" s="62" t="str">
        <f>IF('Sundry Creditor'!D1102="","",'Sundry Creditor'!D1102)</f>
        <v/>
      </c>
      <c r="E1096" s="62" t="str">
        <f>IF('Sundry Creditor'!F1102="","",'Sundry Creditor'!F1102)</f>
        <v/>
      </c>
      <c r="F1096" s="130" t="str">
        <f>IF('Sundry Creditor'!I1102="","",IF('Sundry Creditor'!J1102="D",'Sundry Creditor'!I1102,""))</f>
        <v/>
      </c>
      <c r="G1096" s="130" t="str">
        <f>IF('Sundry Creditor'!I1102="","",IF('Sundry Creditor'!J1102="C",'Sundry Creditor'!I1102,""))</f>
        <v/>
      </c>
      <c r="H1096" s="62" t="str">
        <f t="shared" si="37"/>
        <v/>
      </c>
      <c r="I1096" s="62" t="str">
        <f t="shared" si="38"/>
        <v/>
      </c>
      <c r="J1096" s="62"/>
      <c r="K1096" s="48" t="str">
        <f>IF('Sundry Creditor'!K1102="", "",CONCATENATE('Sundry Creditor'!K1102," ",'Sundry Creditor'!O1102))</f>
        <v/>
      </c>
    </row>
    <row r="1097" spans="1:11" x14ac:dyDescent="0.2">
      <c r="A1097" s="63" t="str">
        <f>IF('Sundry Creditor'!G1103="","",'Sundry Creditor'!G1103)</f>
        <v/>
      </c>
      <c r="B1097" s="63" t="str">
        <f>IF('Sundry Creditor'!C1103="","",IF('Sundry Creditor'!G1103&lt;70000,'Sundry Creditor'!C1103,""))</f>
        <v/>
      </c>
      <c r="C1097" s="62" t="str">
        <f>IF('Sundry Creditor'!C1103="","",IF('Sundry Creditor'!G1103&gt;69999,'Sundry Creditor'!C1103,""))</f>
        <v/>
      </c>
      <c r="D1097" s="62" t="str">
        <f>IF('Sundry Creditor'!D1103="","",'Sundry Creditor'!D1103)</f>
        <v/>
      </c>
      <c r="E1097" s="62" t="str">
        <f>IF('Sundry Creditor'!F1103="","",'Sundry Creditor'!F1103)</f>
        <v/>
      </c>
      <c r="F1097" s="130" t="str">
        <f>IF('Sundry Creditor'!I1103="","",IF('Sundry Creditor'!J1103="D",'Sundry Creditor'!I1103,""))</f>
        <v/>
      </c>
      <c r="G1097" s="130" t="str">
        <f>IF('Sundry Creditor'!I1103="","",IF('Sundry Creditor'!J1103="C",'Sundry Creditor'!I1103,""))</f>
        <v/>
      </c>
      <c r="H1097" s="62" t="str">
        <f t="shared" si="37"/>
        <v/>
      </c>
      <c r="I1097" s="62" t="str">
        <f t="shared" si="38"/>
        <v/>
      </c>
      <c r="J1097" s="62"/>
      <c r="K1097" s="48" t="str">
        <f>IF('Sundry Creditor'!K1103="", "",CONCATENATE('Sundry Creditor'!K1103," ",'Sundry Creditor'!O1103))</f>
        <v/>
      </c>
    </row>
    <row r="1098" spans="1:11" x14ac:dyDescent="0.2">
      <c r="A1098" s="63" t="str">
        <f>IF('Sundry Creditor'!G1104="","",'Sundry Creditor'!G1104)</f>
        <v/>
      </c>
      <c r="B1098" s="63" t="str">
        <f>IF('Sundry Creditor'!C1104="","",IF('Sundry Creditor'!G1104&lt;70000,'Sundry Creditor'!C1104,""))</f>
        <v/>
      </c>
      <c r="C1098" s="62" t="str">
        <f>IF('Sundry Creditor'!C1104="","",IF('Sundry Creditor'!G1104&gt;69999,'Sundry Creditor'!C1104,""))</f>
        <v/>
      </c>
      <c r="D1098" s="62" t="str">
        <f>IF('Sundry Creditor'!D1104="","",'Sundry Creditor'!D1104)</f>
        <v/>
      </c>
      <c r="E1098" s="62" t="str">
        <f>IF('Sundry Creditor'!F1104="","",'Sundry Creditor'!F1104)</f>
        <v/>
      </c>
      <c r="F1098" s="130" t="str">
        <f>IF('Sundry Creditor'!I1104="","",IF('Sundry Creditor'!J1104="D",'Sundry Creditor'!I1104,""))</f>
        <v/>
      </c>
      <c r="G1098" s="130" t="str">
        <f>IF('Sundry Creditor'!I1104="","",IF('Sundry Creditor'!J1104="C",'Sundry Creditor'!I1104,""))</f>
        <v/>
      </c>
      <c r="H1098" s="62" t="str">
        <f t="shared" si="37"/>
        <v/>
      </c>
      <c r="I1098" s="62" t="str">
        <f t="shared" si="38"/>
        <v/>
      </c>
      <c r="J1098" s="62"/>
      <c r="K1098" s="48" t="str">
        <f>IF('Sundry Creditor'!K1104="", "",CONCATENATE('Sundry Creditor'!K1104," ",'Sundry Creditor'!O1104))</f>
        <v/>
      </c>
    </row>
    <row r="1099" spans="1:11" x14ac:dyDescent="0.2">
      <c r="A1099" s="63" t="str">
        <f>IF('Sundry Creditor'!G1105="","",'Sundry Creditor'!G1105)</f>
        <v/>
      </c>
      <c r="B1099" s="63" t="str">
        <f>IF('Sundry Creditor'!C1105="","",IF('Sundry Creditor'!G1105&lt;70000,'Sundry Creditor'!C1105,""))</f>
        <v/>
      </c>
      <c r="C1099" s="62" t="str">
        <f>IF('Sundry Creditor'!C1105="","",IF('Sundry Creditor'!G1105&gt;69999,'Sundry Creditor'!C1105,""))</f>
        <v/>
      </c>
      <c r="D1099" s="62" t="str">
        <f>IF('Sundry Creditor'!D1105="","",'Sundry Creditor'!D1105)</f>
        <v/>
      </c>
      <c r="E1099" s="62" t="str">
        <f>IF('Sundry Creditor'!F1105="","",'Sundry Creditor'!F1105)</f>
        <v/>
      </c>
      <c r="F1099" s="130" t="str">
        <f>IF('Sundry Creditor'!I1105="","",IF('Sundry Creditor'!J1105="D",'Sundry Creditor'!I1105,""))</f>
        <v/>
      </c>
      <c r="G1099" s="130" t="str">
        <f>IF('Sundry Creditor'!I1105="","",IF('Sundry Creditor'!J1105="C",'Sundry Creditor'!I1105,""))</f>
        <v/>
      </c>
      <c r="H1099" s="62" t="str">
        <f t="shared" si="37"/>
        <v/>
      </c>
      <c r="I1099" s="62" t="str">
        <f t="shared" si="38"/>
        <v/>
      </c>
      <c r="J1099" s="62"/>
      <c r="K1099" s="48" t="str">
        <f>IF('Sundry Creditor'!K1105="", "",CONCATENATE('Sundry Creditor'!K1105," ",'Sundry Creditor'!O1105))</f>
        <v/>
      </c>
    </row>
    <row r="1100" spans="1:11" x14ac:dyDescent="0.2">
      <c r="A1100" s="63" t="str">
        <f>IF('Sundry Creditor'!G1106="","",'Sundry Creditor'!G1106)</f>
        <v/>
      </c>
      <c r="B1100" s="63" t="str">
        <f>IF('Sundry Creditor'!C1106="","",IF('Sundry Creditor'!G1106&lt;70000,'Sundry Creditor'!C1106,""))</f>
        <v/>
      </c>
      <c r="C1100" s="62" t="str">
        <f>IF('Sundry Creditor'!C1106="","",IF('Sundry Creditor'!G1106&gt;69999,'Sundry Creditor'!C1106,""))</f>
        <v/>
      </c>
      <c r="D1100" s="62" t="str">
        <f>IF('Sundry Creditor'!D1106="","",'Sundry Creditor'!D1106)</f>
        <v/>
      </c>
      <c r="E1100" s="62" t="str">
        <f>IF('Sundry Creditor'!F1106="","",'Sundry Creditor'!F1106)</f>
        <v/>
      </c>
      <c r="F1100" s="130" t="str">
        <f>IF('Sundry Creditor'!I1106="","",IF('Sundry Creditor'!J1106="D",'Sundry Creditor'!I1106,""))</f>
        <v/>
      </c>
      <c r="G1100" s="130" t="str">
        <f>IF('Sundry Creditor'!I1106="","",IF('Sundry Creditor'!J1106="C",'Sundry Creditor'!I1106,""))</f>
        <v/>
      </c>
      <c r="H1100" s="62" t="str">
        <f t="shared" si="37"/>
        <v/>
      </c>
      <c r="I1100" s="62" t="str">
        <f t="shared" si="38"/>
        <v/>
      </c>
      <c r="J1100" s="62"/>
      <c r="K1100" s="48" t="str">
        <f>IF('Sundry Creditor'!K1106="", "",CONCATENATE('Sundry Creditor'!K1106," ",'Sundry Creditor'!O1106))</f>
        <v/>
      </c>
    </row>
    <row r="1101" spans="1:11" x14ac:dyDescent="0.2">
      <c r="A1101" s="63" t="str">
        <f>IF('Sundry Creditor'!G1107="","",'Sundry Creditor'!G1107)</f>
        <v/>
      </c>
      <c r="B1101" s="63" t="str">
        <f>IF('Sundry Creditor'!C1107="","",IF('Sundry Creditor'!G1107&lt;70000,'Sundry Creditor'!C1107,""))</f>
        <v/>
      </c>
      <c r="C1101" s="62" t="str">
        <f>IF('Sundry Creditor'!C1107="","",IF('Sundry Creditor'!G1107&gt;69999,'Sundry Creditor'!C1107,""))</f>
        <v/>
      </c>
      <c r="D1101" s="62" t="str">
        <f>IF('Sundry Creditor'!D1107="","",'Sundry Creditor'!D1107)</f>
        <v/>
      </c>
      <c r="E1101" s="62" t="str">
        <f>IF('Sundry Creditor'!F1107="","",'Sundry Creditor'!F1107)</f>
        <v/>
      </c>
      <c r="F1101" s="130" t="str">
        <f>IF('Sundry Creditor'!I1107="","",IF('Sundry Creditor'!J1107="D",'Sundry Creditor'!I1107,""))</f>
        <v/>
      </c>
      <c r="G1101" s="130" t="str">
        <f>IF('Sundry Creditor'!I1107="","",IF('Sundry Creditor'!J1107="C",'Sundry Creditor'!I1107,""))</f>
        <v/>
      </c>
      <c r="H1101" s="62" t="str">
        <f t="shared" si="37"/>
        <v/>
      </c>
      <c r="I1101" s="62" t="str">
        <f t="shared" si="38"/>
        <v/>
      </c>
      <c r="J1101" s="62"/>
      <c r="K1101" s="48" t="str">
        <f>IF('Sundry Creditor'!K1107="", "",CONCATENATE('Sundry Creditor'!K1107," ",'Sundry Creditor'!O1107))</f>
        <v/>
      </c>
    </row>
    <row r="1102" spans="1:11" x14ac:dyDescent="0.2">
      <c r="A1102" s="63" t="str">
        <f>IF('Sundry Creditor'!G1108="","",'Sundry Creditor'!G1108)</f>
        <v/>
      </c>
      <c r="B1102" s="63" t="str">
        <f>IF('Sundry Creditor'!C1108="","",IF('Sundry Creditor'!G1108&lt;70000,'Sundry Creditor'!C1108,""))</f>
        <v/>
      </c>
      <c r="C1102" s="62" t="str">
        <f>IF('Sundry Creditor'!C1108="","",IF('Sundry Creditor'!G1108&gt;69999,'Sundry Creditor'!C1108,""))</f>
        <v/>
      </c>
      <c r="D1102" s="62" t="str">
        <f>IF('Sundry Creditor'!D1108="","",'Sundry Creditor'!D1108)</f>
        <v/>
      </c>
      <c r="E1102" s="62" t="str">
        <f>IF('Sundry Creditor'!F1108="","",'Sundry Creditor'!F1108)</f>
        <v/>
      </c>
      <c r="F1102" s="130" t="str">
        <f>IF('Sundry Creditor'!I1108="","",IF('Sundry Creditor'!J1108="D",'Sundry Creditor'!I1108,""))</f>
        <v/>
      </c>
      <c r="G1102" s="130" t="str">
        <f>IF('Sundry Creditor'!I1108="","",IF('Sundry Creditor'!J1108="C",'Sundry Creditor'!I1108,""))</f>
        <v/>
      </c>
      <c r="H1102" s="62" t="str">
        <f t="shared" si="37"/>
        <v/>
      </c>
      <c r="I1102" s="62" t="str">
        <f t="shared" si="38"/>
        <v/>
      </c>
      <c r="J1102" s="62"/>
      <c r="K1102" s="48" t="str">
        <f>IF('Sundry Creditor'!K1108="", "",CONCATENATE('Sundry Creditor'!K1108," ",'Sundry Creditor'!O1108))</f>
        <v/>
      </c>
    </row>
    <row r="1103" spans="1:11" x14ac:dyDescent="0.2">
      <c r="A1103" s="63" t="str">
        <f>IF('Sundry Creditor'!G1109="","",'Sundry Creditor'!G1109)</f>
        <v/>
      </c>
      <c r="B1103" s="63" t="str">
        <f>IF('Sundry Creditor'!C1109="","",IF('Sundry Creditor'!G1109&lt;70000,'Sundry Creditor'!C1109,""))</f>
        <v/>
      </c>
      <c r="C1103" s="62" t="str">
        <f>IF('Sundry Creditor'!C1109="","",IF('Sundry Creditor'!G1109&gt;69999,'Sundry Creditor'!C1109,""))</f>
        <v/>
      </c>
      <c r="D1103" s="62" t="str">
        <f>IF('Sundry Creditor'!D1109="","",'Sundry Creditor'!D1109)</f>
        <v/>
      </c>
      <c r="E1103" s="62" t="str">
        <f>IF('Sundry Creditor'!F1109="","",'Sundry Creditor'!F1109)</f>
        <v/>
      </c>
      <c r="F1103" s="130" t="str">
        <f>IF('Sundry Creditor'!I1109="","",IF('Sundry Creditor'!J1109="D",'Sundry Creditor'!I1109,""))</f>
        <v/>
      </c>
      <c r="G1103" s="130" t="str">
        <f>IF('Sundry Creditor'!I1109="","",IF('Sundry Creditor'!J1109="C",'Sundry Creditor'!I1109,""))</f>
        <v/>
      </c>
      <c r="H1103" s="62" t="str">
        <f t="shared" si="37"/>
        <v/>
      </c>
      <c r="I1103" s="62" t="str">
        <f t="shared" si="38"/>
        <v/>
      </c>
      <c r="J1103" s="62"/>
      <c r="K1103" s="48" t="str">
        <f>IF('Sundry Creditor'!K1109="", "",CONCATENATE('Sundry Creditor'!K1109," ",'Sundry Creditor'!O1109))</f>
        <v/>
      </c>
    </row>
    <row r="1104" spans="1:11" x14ac:dyDescent="0.2">
      <c r="A1104" s="63" t="str">
        <f>IF('Sundry Creditor'!G1110="","",'Sundry Creditor'!G1110)</f>
        <v/>
      </c>
      <c r="B1104" s="63" t="str">
        <f>IF('Sundry Creditor'!C1110="","",IF('Sundry Creditor'!G1110&lt;70000,'Sundry Creditor'!C1110,""))</f>
        <v/>
      </c>
      <c r="C1104" s="62" t="str">
        <f>IF('Sundry Creditor'!C1110="","",IF('Sundry Creditor'!G1110&gt;69999,'Sundry Creditor'!C1110,""))</f>
        <v/>
      </c>
      <c r="D1104" s="62" t="str">
        <f>IF('Sundry Creditor'!D1110="","",'Sundry Creditor'!D1110)</f>
        <v/>
      </c>
      <c r="E1104" s="62" t="str">
        <f>IF('Sundry Creditor'!F1110="","",'Sundry Creditor'!F1110)</f>
        <v/>
      </c>
      <c r="F1104" s="130" t="str">
        <f>IF('Sundry Creditor'!I1110="","",IF('Sundry Creditor'!J1110="D",'Sundry Creditor'!I1110,""))</f>
        <v/>
      </c>
      <c r="G1104" s="130" t="str">
        <f>IF('Sundry Creditor'!I1110="","",IF('Sundry Creditor'!J1110="C",'Sundry Creditor'!I1110,""))</f>
        <v/>
      </c>
      <c r="H1104" s="62" t="str">
        <f t="shared" si="37"/>
        <v/>
      </c>
      <c r="I1104" s="62" t="str">
        <f t="shared" si="38"/>
        <v/>
      </c>
      <c r="J1104" s="62"/>
      <c r="K1104" s="48" t="str">
        <f>IF('Sundry Creditor'!K1110="", "",CONCATENATE('Sundry Creditor'!K1110," ",'Sundry Creditor'!O1110))</f>
        <v/>
      </c>
    </row>
    <row r="1105" spans="1:11" x14ac:dyDescent="0.2">
      <c r="A1105" s="63" t="str">
        <f>IF('Sundry Creditor'!G1111="","",'Sundry Creditor'!G1111)</f>
        <v/>
      </c>
      <c r="B1105" s="63" t="str">
        <f>IF('Sundry Creditor'!C1111="","",IF('Sundry Creditor'!G1111&lt;70000,'Sundry Creditor'!C1111,""))</f>
        <v/>
      </c>
      <c r="C1105" s="62" t="str">
        <f>IF('Sundry Creditor'!C1111="","",IF('Sundry Creditor'!G1111&gt;69999,'Sundry Creditor'!C1111,""))</f>
        <v/>
      </c>
      <c r="D1105" s="62" t="str">
        <f>IF('Sundry Creditor'!D1111="","",'Sundry Creditor'!D1111)</f>
        <v/>
      </c>
      <c r="E1105" s="62" t="str">
        <f>IF('Sundry Creditor'!F1111="","",'Sundry Creditor'!F1111)</f>
        <v/>
      </c>
      <c r="F1105" s="130" t="str">
        <f>IF('Sundry Creditor'!I1111="","",IF('Sundry Creditor'!J1111="D",'Sundry Creditor'!I1111,""))</f>
        <v/>
      </c>
      <c r="G1105" s="130" t="str">
        <f>IF('Sundry Creditor'!I1111="","",IF('Sundry Creditor'!J1111="C",'Sundry Creditor'!I1111,""))</f>
        <v/>
      </c>
      <c r="H1105" s="62" t="str">
        <f t="shared" si="37"/>
        <v/>
      </c>
      <c r="I1105" s="62" t="str">
        <f t="shared" si="38"/>
        <v/>
      </c>
      <c r="J1105" s="62"/>
      <c r="K1105" s="48" t="str">
        <f>IF('Sundry Creditor'!K1111="", "",CONCATENATE('Sundry Creditor'!K1111," ",'Sundry Creditor'!O1111))</f>
        <v/>
      </c>
    </row>
    <row r="1106" spans="1:11" x14ac:dyDescent="0.2">
      <c r="A1106" s="63" t="str">
        <f>IF('Sundry Creditor'!G1112="","",'Sundry Creditor'!G1112)</f>
        <v/>
      </c>
      <c r="B1106" s="63" t="str">
        <f>IF('Sundry Creditor'!C1112="","",IF('Sundry Creditor'!G1112&lt;70000,'Sundry Creditor'!C1112,""))</f>
        <v/>
      </c>
      <c r="C1106" s="62" t="str">
        <f>IF('Sundry Creditor'!C1112="","",IF('Sundry Creditor'!G1112&gt;69999,'Sundry Creditor'!C1112,""))</f>
        <v/>
      </c>
      <c r="D1106" s="62" t="str">
        <f>IF('Sundry Creditor'!D1112="","",'Sundry Creditor'!D1112)</f>
        <v/>
      </c>
      <c r="E1106" s="62" t="str">
        <f>IF('Sundry Creditor'!F1112="","",'Sundry Creditor'!F1112)</f>
        <v/>
      </c>
      <c r="F1106" s="130" t="str">
        <f>IF('Sundry Creditor'!I1112="","",IF('Sundry Creditor'!J1112="D",'Sundry Creditor'!I1112,""))</f>
        <v/>
      </c>
      <c r="G1106" s="130" t="str">
        <f>IF('Sundry Creditor'!I1112="","",IF('Sundry Creditor'!J1112="C",'Sundry Creditor'!I1112,""))</f>
        <v/>
      </c>
      <c r="H1106" s="62" t="str">
        <f t="shared" si="37"/>
        <v/>
      </c>
      <c r="I1106" s="62" t="str">
        <f t="shared" si="38"/>
        <v/>
      </c>
      <c r="J1106" s="62"/>
      <c r="K1106" s="48" t="str">
        <f>IF('Sundry Creditor'!K1112="", "",CONCATENATE('Sundry Creditor'!K1112," ",'Sundry Creditor'!O1112))</f>
        <v/>
      </c>
    </row>
    <row r="1107" spans="1:11" x14ac:dyDescent="0.2">
      <c r="A1107" s="63" t="str">
        <f>IF('Sundry Creditor'!G1113="","",'Sundry Creditor'!G1113)</f>
        <v/>
      </c>
      <c r="B1107" s="63" t="str">
        <f>IF('Sundry Creditor'!C1113="","",IF('Sundry Creditor'!G1113&lt;70000,'Sundry Creditor'!C1113,""))</f>
        <v/>
      </c>
      <c r="C1107" s="62" t="str">
        <f>IF('Sundry Creditor'!C1113="","",IF('Sundry Creditor'!G1113&gt;69999,'Sundry Creditor'!C1113,""))</f>
        <v/>
      </c>
      <c r="D1107" s="62" t="str">
        <f>IF('Sundry Creditor'!D1113="","",'Sundry Creditor'!D1113)</f>
        <v/>
      </c>
      <c r="E1107" s="62" t="str">
        <f>IF('Sundry Creditor'!F1113="","",'Sundry Creditor'!F1113)</f>
        <v/>
      </c>
      <c r="F1107" s="130" t="str">
        <f>IF('Sundry Creditor'!I1113="","",IF('Sundry Creditor'!J1113="D",'Sundry Creditor'!I1113,""))</f>
        <v/>
      </c>
      <c r="G1107" s="130" t="str">
        <f>IF('Sundry Creditor'!I1113="","",IF('Sundry Creditor'!J1113="C",'Sundry Creditor'!I1113,""))</f>
        <v/>
      </c>
      <c r="H1107" s="62" t="str">
        <f t="shared" si="37"/>
        <v/>
      </c>
      <c r="I1107" s="62" t="str">
        <f t="shared" si="38"/>
        <v/>
      </c>
      <c r="J1107" s="62"/>
      <c r="K1107" s="48" t="str">
        <f>IF('Sundry Creditor'!K1113="", "",CONCATENATE('Sundry Creditor'!K1113," ",'Sundry Creditor'!O1113))</f>
        <v/>
      </c>
    </row>
    <row r="1108" spans="1:11" x14ac:dyDescent="0.2">
      <c r="A1108" s="63" t="str">
        <f>IF('Sundry Creditor'!G1114="","",'Sundry Creditor'!G1114)</f>
        <v/>
      </c>
      <c r="B1108" s="63" t="str">
        <f>IF('Sundry Creditor'!C1114="","",IF('Sundry Creditor'!G1114&lt;70000,'Sundry Creditor'!C1114,""))</f>
        <v/>
      </c>
      <c r="C1108" s="62" t="str">
        <f>IF('Sundry Creditor'!C1114="","",IF('Sundry Creditor'!G1114&gt;69999,'Sundry Creditor'!C1114,""))</f>
        <v/>
      </c>
      <c r="D1108" s="62" t="str">
        <f>IF('Sundry Creditor'!D1114="","",'Sundry Creditor'!D1114)</f>
        <v/>
      </c>
      <c r="E1108" s="62" t="str">
        <f>IF('Sundry Creditor'!F1114="","",'Sundry Creditor'!F1114)</f>
        <v/>
      </c>
      <c r="F1108" s="130" t="str">
        <f>IF('Sundry Creditor'!I1114="","",IF('Sundry Creditor'!J1114="D",'Sundry Creditor'!I1114,""))</f>
        <v/>
      </c>
      <c r="G1108" s="130" t="str">
        <f>IF('Sundry Creditor'!I1114="","",IF('Sundry Creditor'!J1114="C",'Sundry Creditor'!I1114,""))</f>
        <v/>
      </c>
      <c r="H1108" s="62" t="str">
        <f t="shared" ref="H1108:H1171" si="39">IF(A1108="","",IF(OR(A1108=96030,A1108=96040),"AN",IF(A1108=80061,"VN",IF(LEFT(A1108,1)="7","AN",IF(LEFT(A1108,1)="8","AN","VN")))))</f>
        <v/>
      </c>
      <c r="I1108" s="62" t="str">
        <f t="shared" si="38"/>
        <v/>
      </c>
      <c r="J1108" s="62"/>
      <c r="K1108" s="48" t="str">
        <f>IF('Sundry Creditor'!K1114="", "",CONCATENATE('Sundry Creditor'!K1114," ",'Sundry Creditor'!O1114))</f>
        <v/>
      </c>
    </row>
    <row r="1109" spans="1:11" x14ac:dyDescent="0.2">
      <c r="A1109" s="63" t="str">
        <f>IF('Sundry Creditor'!G1115="","",'Sundry Creditor'!G1115)</f>
        <v/>
      </c>
      <c r="B1109" s="63" t="str">
        <f>IF('Sundry Creditor'!C1115="","",IF('Sundry Creditor'!G1115&lt;70000,'Sundry Creditor'!C1115,""))</f>
        <v/>
      </c>
      <c r="C1109" s="62" t="str">
        <f>IF('Sundry Creditor'!C1115="","",IF('Sundry Creditor'!G1115&gt;69999,'Sundry Creditor'!C1115,""))</f>
        <v/>
      </c>
      <c r="D1109" s="62" t="str">
        <f>IF('Sundry Creditor'!D1115="","",'Sundry Creditor'!D1115)</f>
        <v/>
      </c>
      <c r="E1109" s="62" t="str">
        <f>IF('Sundry Creditor'!F1115="","",'Sundry Creditor'!F1115)</f>
        <v/>
      </c>
      <c r="F1109" s="130" t="str">
        <f>IF('Sundry Creditor'!I1115="","",IF('Sundry Creditor'!J1115="D",'Sundry Creditor'!I1115,""))</f>
        <v/>
      </c>
      <c r="G1109" s="130" t="str">
        <f>IF('Sundry Creditor'!I1115="","",IF('Sundry Creditor'!J1115="C",'Sundry Creditor'!I1115,""))</f>
        <v/>
      </c>
      <c r="H1109" s="62" t="str">
        <f t="shared" si="39"/>
        <v/>
      </c>
      <c r="I1109" s="62" t="str">
        <f t="shared" si="38"/>
        <v/>
      </c>
      <c r="J1109" s="62"/>
      <c r="K1109" s="48" t="str">
        <f>IF('Sundry Creditor'!K1115="", "",CONCATENATE('Sundry Creditor'!K1115," ",'Sundry Creditor'!O1115))</f>
        <v/>
      </c>
    </row>
    <row r="1110" spans="1:11" x14ac:dyDescent="0.2">
      <c r="A1110" s="63" t="str">
        <f>IF('Sundry Creditor'!G1116="","",'Sundry Creditor'!G1116)</f>
        <v/>
      </c>
      <c r="B1110" s="63" t="str">
        <f>IF('Sundry Creditor'!C1116="","",IF('Sundry Creditor'!G1116&lt;70000,'Sundry Creditor'!C1116,""))</f>
        <v/>
      </c>
      <c r="C1110" s="62" t="str">
        <f>IF('Sundry Creditor'!C1116="","",IF('Sundry Creditor'!G1116&gt;69999,'Sundry Creditor'!C1116,""))</f>
        <v/>
      </c>
      <c r="D1110" s="62" t="str">
        <f>IF('Sundry Creditor'!D1116="","",'Sundry Creditor'!D1116)</f>
        <v/>
      </c>
      <c r="E1110" s="62" t="str">
        <f>IF('Sundry Creditor'!F1116="","",'Sundry Creditor'!F1116)</f>
        <v/>
      </c>
      <c r="F1110" s="130" t="str">
        <f>IF('Sundry Creditor'!I1116="","",IF('Sundry Creditor'!J1116="D",'Sundry Creditor'!I1116,""))</f>
        <v/>
      </c>
      <c r="G1110" s="130" t="str">
        <f>IF('Sundry Creditor'!I1116="","",IF('Sundry Creditor'!J1116="C",'Sundry Creditor'!I1116,""))</f>
        <v/>
      </c>
      <c r="H1110" s="62" t="str">
        <f t="shared" si="39"/>
        <v/>
      </c>
      <c r="I1110" s="62" t="str">
        <f t="shared" si="38"/>
        <v/>
      </c>
      <c r="J1110" s="62"/>
      <c r="K1110" s="48" t="str">
        <f>IF('Sundry Creditor'!K1116="", "",CONCATENATE('Sundry Creditor'!K1116," ",'Sundry Creditor'!O1116))</f>
        <v/>
      </c>
    </row>
    <row r="1111" spans="1:11" x14ac:dyDescent="0.2">
      <c r="A1111" s="63" t="str">
        <f>IF('Sundry Creditor'!G1117="","",'Sundry Creditor'!G1117)</f>
        <v/>
      </c>
      <c r="B1111" s="63" t="str">
        <f>IF('Sundry Creditor'!C1117="","",IF('Sundry Creditor'!G1117&lt;70000,'Sundry Creditor'!C1117,""))</f>
        <v/>
      </c>
      <c r="C1111" s="62" t="str">
        <f>IF('Sundry Creditor'!C1117="","",IF('Sundry Creditor'!G1117&gt;69999,'Sundry Creditor'!C1117,""))</f>
        <v/>
      </c>
      <c r="D1111" s="62" t="str">
        <f>IF('Sundry Creditor'!D1117="","",'Sundry Creditor'!D1117)</f>
        <v/>
      </c>
      <c r="E1111" s="62" t="str">
        <f>IF('Sundry Creditor'!F1117="","",'Sundry Creditor'!F1117)</f>
        <v/>
      </c>
      <c r="F1111" s="130" t="str">
        <f>IF('Sundry Creditor'!I1117="","",IF('Sundry Creditor'!J1117="D",'Sundry Creditor'!I1117,""))</f>
        <v/>
      </c>
      <c r="G1111" s="130" t="str">
        <f>IF('Sundry Creditor'!I1117="","",IF('Sundry Creditor'!J1117="C",'Sundry Creditor'!I1117,""))</f>
        <v/>
      </c>
      <c r="H1111" s="62" t="str">
        <f t="shared" si="39"/>
        <v/>
      </c>
      <c r="I1111" s="62" t="str">
        <f t="shared" si="38"/>
        <v/>
      </c>
      <c r="J1111" s="62"/>
      <c r="K1111" s="48" t="str">
        <f>IF('Sundry Creditor'!K1117="", "",CONCATENATE('Sundry Creditor'!K1117," ",'Sundry Creditor'!O1117))</f>
        <v/>
      </c>
    </row>
    <row r="1112" spans="1:11" x14ac:dyDescent="0.2">
      <c r="A1112" s="63" t="str">
        <f>IF('Sundry Creditor'!G1118="","",'Sundry Creditor'!G1118)</f>
        <v/>
      </c>
      <c r="B1112" s="63" t="str">
        <f>IF('Sundry Creditor'!C1118="","",IF('Sundry Creditor'!G1118&lt;70000,'Sundry Creditor'!C1118,""))</f>
        <v/>
      </c>
      <c r="C1112" s="62" t="str">
        <f>IF('Sundry Creditor'!C1118="","",IF('Sundry Creditor'!G1118&gt;69999,'Sundry Creditor'!C1118,""))</f>
        <v/>
      </c>
      <c r="D1112" s="62" t="str">
        <f>IF('Sundry Creditor'!D1118="","",'Sundry Creditor'!D1118)</f>
        <v/>
      </c>
      <c r="E1112" s="62" t="str">
        <f>IF('Sundry Creditor'!F1118="","",'Sundry Creditor'!F1118)</f>
        <v/>
      </c>
      <c r="F1112" s="130" t="str">
        <f>IF('Sundry Creditor'!I1118="","",IF('Sundry Creditor'!J1118="D",'Sundry Creditor'!I1118,""))</f>
        <v/>
      </c>
      <c r="G1112" s="130" t="str">
        <f>IF('Sundry Creditor'!I1118="","",IF('Sundry Creditor'!J1118="C",'Sundry Creditor'!I1118,""))</f>
        <v/>
      </c>
      <c r="H1112" s="62" t="str">
        <f t="shared" si="39"/>
        <v/>
      </c>
      <c r="I1112" s="62" t="str">
        <f t="shared" si="38"/>
        <v/>
      </c>
      <c r="J1112" s="62"/>
      <c r="K1112" s="48" t="str">
        <f>IF('Sundry Creditor'!K1118="", "",CONCATENATE('Sundry Creditor'!K1118," ",'Sundry Creditor'!O1118))</f>
        <v/>
      </c>
    </row>
    <row r="1113" spans="1:11" x14ac:dyDescent="0.2">
      <c r="A1113" s="63" t="str">
        <f>IF('Sundry Creditor'!G1119="","",'Sundry Creditor'!G1119)</f>
        <v/>
      </c>
      <c r="B1113" s="63" t="str">
        <f>IF('Sundry Creditor'!C1119="","",IF('Sundry Creditor'!G1119&lt;70000,'Sundry Creditor'!C1119,""))</f>
        <v/>
      </c>
      <c r="C1113" s="62" t="str">
        <f>IF('Sundry Creditor'!C1119="","",IF('Sundry Creditor'!G1119&gt;69999,'Sundry Creditor'!C1119,""))</f>
        <v/>
      </c>
      <c r="D1113" s="62" t="str">
        <f>IF('Sundry Creditor'!D1119="","",'Sundry Creditor'!D1119)</f>
        <v/>
      </c>
      <c r="E1113" s="62" t="str">
        <f>IF('Sundry Creditor'!F1119="","",'Sundry Creditor'!F1119)</f>
        <v/>
      </c>
      <c r="F1113" s="130" t="str">
        <f>IF('Sundry Creditor'!I1119="","",IF('Sundry Creditor'!J1119="D",'Sundry Creditor'!I1119,""))</f>
        <v/>
      </c>
      <c r="G1113" s="130" t="str">
        <f>IF('Sundry Creditor'!I1119="","",IF('Sundry Creditor'!J1119="C",'Sundry Creditor'!I1119,""))</f>
        <v/>
      </c>
      <c r="H1113" s="62" t="str">
        <f t="shared" si="39"/>
        <v/>
      </c>
      <c r="I1113" s="62" t="str">
        <f t="shared" si="38"/>
        <v/>
      </c>
      <c r="J1113" s="62"/>
      <c r="K1113" s="48" t="str">
        <f>IF('Sundry Creditor'!K1119="", "",CONCATENATE('Sundry Creditor'!K1119," ",'Sundry Creditor'!O1119))</f>
        <v/>
      </c>
    </row>
    <row r="1114" spans="1:11" x14ac:dyDescent="0.2">
      <c r="A1114" s="63" t="str">
        <f>IF('Sundry Creditor'!G1120="","",'Sundry Creditor'!G1120)</f>
        <v/>
      </c>
      <c r="B1114" s="63" t="str">
        <f>IF('Sundry Creditor'!C1120="","",IF('Sundry Creditor'!G1120&lt;70000,'Sundry Creditor'!C1120,""))</f>
        <v/>
      </c>
      <c r="C1114" s="62" t="str">
        <f>IF('Sundry Creditor'!C1120="","",IF('Sundry Creditor'!G1120&gt;69999,'Sundry Creditor'!C1120,""))</f>
        <v/>
      </c>
      <c r="D1114" s="62" t="str">
        <f>IF('Sundry Creditor'!D1120="","",'Sundry Creditor'!D1120)</f>
        <v/>
      </c>
      <c r="E1114" s="62" t="str">
        <f>IF('Sundry Creditor'!F1120="","",'Sundry Creditor'!F1120)</f>
        <v/>
      </c>
      <c r="F1114" s="130" t="str">
        <f>IF('Sundry Creditor'!I1120="","",IF('Sundry Creditor'!J1120="D",'Sundry Creditor'!I1120,""))</f>
        <v/>
      </c>
      <c r="G1114" s="130" t="str">
        <f>IF('Sundry Creditor'!I1120="","",IF('Sundry Creditor'!J1120="C",'Sundry Creditor'!I1120,""))</f>
        <v/>
      </c>
      <c r="H1114" s="62" t="str">
        <f t="shared" si="39"/>
        <v/>
      </c>
      <c r="I1114" s="62" t="str">
        <f t="shared" ref="I1114:I1177" si="40">IF(A1114="","",1000)</f>
        <v/>
      </c>
      <c r="J1114" s="62"/>
      <c r="K1114" s="48" t="str">
        <f>IF('Sundry Creditor'!K1120="", "",CONCATENATE('Sundry Creditor'!K1120," ",'Sundry Creditor'!O1120))</f>
        <v/>
      </c>
    </row>
    <row r="1115" spans="1:11" x14ac:dyDescent="0.2">
      <c r="A1115" s="63" t="str">
        <f>IF('Sundry Creditor'!G1121="","",'Sundry Creditor'!G1121)</f>
        <v/>
      </c>
      <c r="B1115" s="63" t="str">
        <f>IF('Sundry Creditor'!C1121="","",IF('Sundry Creditor'!G1121&lt;70000,'Sundry Creditor'!C1121,""))</f>
        <v/>
      </c>
      <c r="C1115" s="62" t="str">
        <f>IF('Sundry Creditor'!C1121="","",IF('Sundry Creditor'!G1121&gt;69999,'Sundry Creditor'!C1121,""))</f>
        <v/>
      </c>
      <c r="D1115" s="62" t="str">
        <f>IF('Sundry Creditor'!D1121="","",'Sundry Creditor'!D1121)</f>
        <v/>
      </c>
      <c r="E1115" s="62" t="str">
        <f>IF('Sundry Creditor'!F1121="","",'Sundry Creditor'!F1121)</f>
        <v/>
      </c>
      <c r="F1115" s="130" t="str">
        <f>IF('Sundry Creditor'!I1121="","",IF('Sundry Creditor'!J1121="D",'Sundry Creditor'!I1121,""))</f>
        <v/>
      </c>
      <c r="G1115" s="130" t="str">
        <f>IF('Sundry Creditor'!I1121="","",IF('Sundry Creditor'!J1121="C",'Sundry Creditor'!I1121,""))</f>
        <v/>
      </c>
      <c r="H1115" s="62" t="str">
        <f t="shared" si="39"/>
        <v/>
      </c>
      <c r="I1115" s="62" t="str">
        <f t="shared" si="40"/>
        <v/>
      </c>
      <c r="J1115" s="62"/>
      <c r="K1115" s="48" t="str">
        <f>IF('Sundry Creditor'!K1121="", "",CONCATENATE('Sundry Creditor'!K1121," ",'Sundry Creditor'!O1121))</f>
        <v/>
      </c>
    </row>
    <row r="1116" spans="1:11" x14ac:dyDescent="0.2">
      <c r="A1116" s="63" t="str">
        <f>IF('Sundry Creditor'!G1122="","",'Sundry Creditor'!G1122)</f>
        <v/>
      </c>
      <c r="B1116" s="63" t="str">
        <f>IF('Sundry Creditor'!C1122="","",IF('Sundry Creditor'!G1122&lt;70000,'Sundry Creditor'!C1122,""))</f>
        <v/>
      </c>
      <c r="C1116" s="62" t="str">
        <f>IF('Sundry Creditor'!C1122="","",IF('Sundry Creditor'!G1122&gt;69999,'Sundry Creditor'!C1122,""))</f>
        <v/>
      </c>
      <c r="D1116" s="62" t="str">
        <f>IF('Sundry Creditor'!D1122="","",'Sundry Creditor'!D1122)</f>
        <v/>
      </c>
      <c r="E1116" s="62" t="str">
        <f>IF('Sundry Creditor'!F1122="","",'Sundry Creditor'!F1122)</f>
        <v/>
      </c>
      <c r="F1116" s="130" t="str">
        <f>IF('Sundry Creditor'!I1122="","",IF('Sundry Creditor'!J1122="D",'Sundry Creditor'!I1122,""))</f>
        <v/>
      </c>
      <c r="G1116" s="130" t="str">
        <f>IF('Sundry Creditor'!I1122="","",IF('Sundry Creditor'!J1122="C",'Sundry Creditor'!I1122,""))</f>
        <v/>
      </c>
      <c r="H1116" s="62" t="str">
        <f t="shared" si="39"/>
        <v/>
      </c>
      <c r="I1116" s="62" t="str">
        <f t="shared" si="40"/>
        <v/>
      </c>
      <c r="J1116" s="62"/>
      <c r="K1116" s="48" t="str">
        <f>IF('Sundry Creditor'!K1122="", "",CONCATENATE('Sundry Creditor'!K1122," ",'Sundry Creditor'!O1122))</f>
        <v/>
      </c>
    </row>
    <row r="1117" spans="1:11" x14ac:dyDescent="0.2">
      <c r="A1117" s="63" t="str">
        <f>IF('Sundry Creditor'!G1123="","",'Sundry Creditor'!G1123)</f>
        <v/>
      </c>
      <c r="B1117" s="63" t="str">
        <f>IF('Sundry Creditor'!C1123="","",IF('Sundry Creditor'!G1123&lt;70000,'Sundry Creditor'!C1123,""))</f>
        <v/>
      </c>
      <c r="C1117" s="62" t="str">
        <f>IF('Sundry Creditor'!C1123="","",IF('Sundry Creditor'!G1123&gt;69999,'Sundry Creditor'!C1123,""))</f>
        <v/>
      </c>
      <c r="D1117" s="62" t="str">
        <f>IF('Sundry Creditor'!D1123="","",'Sundry Creditor'!D1123)</f>
        <v/>
      </c>
      <c r="E1117" s="62" t="str">
        <f>IF('Sundry Creditor'!F1123="","",'Sundry Creditor'!F1123)</f>
        <v/>
      </c>
      <c r="F1117" s="130" t="str">
        <f>IF('Sundry Creditor'!I1123="","",IF('Sundry Creditor'!J1123="D",'Sundry Creditor'!I1123,""))</f>
        <v/>
      </c>
      <c r="G1117" s="130" t="str">
        <f>IF('Sundry Creditor'!I1123="","",IF('Sundry Creditor'!J1123="C",'Sundry Creditor'!I1123,""))</f>
        <v/>
      </c>
      <c r="H1117" s="62" t="str">
        <f t="shared" si="39"/>
        <v/>
      </c>
      <c r="I1117" s="62" t="str">
        <f t="shared" si="40"/>
        <v/>
      </c>
      <c r="J1117" s="62"/>
      <c r="K1117" s="48" t="str">
        <f>IF('Sundry Creditor'!K1123="", "",CONCATENATE('Sundry Creditor'!K1123," ",'Sundry Creditor'!O1123))</f>
        <v/>
      </c>
    </row>
    <row r="1118" spans="1:11" x14ac:dyDescent="0.2">
      <c r="A1118" s="63" t="str">
        <f>IF('Sundry Creditor'!G1124="","",'Sundry Creditor'!G1124)</f>
        <v/>
      </c>
      <c r="B1118" s="63" t="str">
        <f>IF('Sundry Creditor'!C1124="","",IF('Sundry Creditor'!G1124&lt;70000,'Sundry Creditor'!C1124,""))</f>
        <v/>
      </c>
      <c r="C1118" s="62" t="str">
        <f>IF('Sundry Creditor'!C1124="","",IF('Sundry Creditor'!G1124&gt;69999,'Sundry Creditor'!C1124,""))</f>
        <v/>
      </c>
      <c r="D1118" s="62" t="str">
        <f>IF('Sundry Creditor'!D1124="","",'Sundry Creditor'!D1124)</f>
        <v/>
      </c>
      <c r="E1118" s="62" t="str">
        <f>IF('Sundry Creditor'!F1124="","",'Sundry Creditor'!F1124)</f>
        <v/>
      </c>
      <c r="F1118" s="130" t="str">
        <f>IF('Sundry Creditor'!I1124="","",IF('Sundry Creditor'!J1124="D",'Sundry Creditor'!I1124,""))</f>
        <v/>
      </c>
      <c r="G1118" s="130" t="str">
        <f>IF('Sundry Creditor'!I1124="","",IF('Sundry Creditor'!J1124="C",'Sundry Creditor'!I1124,""))</f>
        <v/>
      </c>
      <c r="H1118" s="62" t="str">
        <f t="shared" si="39"/>
        <v/>
      </c>
      <c r="I1118" s="62" t="str">
        <f t="shared" si="40"/>
        <v/>
      </c>
      <c r="J1118" s="62"/>
      <c r="K1118" s="48" t="str">
        <f>IF('Sundry Creditor'!K1124="", "",CONCATENATE('Sundry Creditor'!K1124," ",'Sundry Creditor'!O1124))</f>
        <v/>
      </c>
    </row>
    <row r="1119" spans="1:11" x14ac:dyDescent="0.2">
      <c r="A1119" s="63" t="str">
        <f>IF('Sundry Creditor'!G1125="","",'Sundry Creditor'!G1125)</f>
        <v/>
      </c>
      <c r="B1119" s="63" t="str">
        <f>IF('Sundry Creditor'!C1125="","",IF('Sundry Creditor'!G1125&lt;70000,'Sundry Creditor'!C1125,""))</f>
        <v/>
      </c>
      <c r="C1119" s="62" t="str">
        <f>IF('Sundry Creditor'!C1125="","",IF('Sundry Creditor'!G1125&gt;69999,'Sundry Creditor'!C1125,""))</f>
        <v/>
      </c>
      <c r="D1119" s="62" t="str">
        <f>IF('Sundry Creditor'!D1125="","",'Sundry Creditor'!D1125)</f>
        <v/>
      </c>
      <c r="E1119" s="62" t="str">
        <f>IF('Sundry Creditor'!F1125="","",'Sundry Creditor'!F1125)</f>
        <v/>
      </c>
      <c r="F1119" s="130" t="str">
        <f>IF('Sundry Creditor'!I1125="","",IF('Sundry Creditor'!J1125="D",'Sundry Creditor'!I1125,""))</f>
        <v/>
      </c>
      <c r="G1119" s="130" t="str">
        <f>IF('Sundry Creditor'!I1125="","",IF('Sundry Creditor'!J1125="C",'Sundry Creditor'!I1125,""))</f>
        <v/>
      </c>
      <c r="H1119" s="62" t="str">
        <f t="shared" si="39"/>
        <v/>
      </c>
      <c r="I1119" s="62" t="str">
        <f t="shared" si="40"/>
        <v/>
      </c>
      <c r="J1119" s="62"/>
      <c r="K1119" s="48" t="str">
        <f>IF('Sundry Creditor'!K1125="", "",CONCATENATE('Sundry Creditor'!K1125," ",'Sundry Creditor'!O1125))</f>
        <v/>
      </c>
    </row>
    <row r="1120" spans="1:11" x14ac:dyDescent="0.2">
      <c r="A1120" s="63" t="str">
        <f>IF('Sundry Creditor'!G1126="","",'Sundry Creditor'!G1126)</f>
        <v/>
      </c>
      <c r="B1120" s="63" t="str">
        <f>IF('Sundry Creditor'!C1126="","",IF('Sundry Creditor'!G1126&lt;70000,'Sundry Creditor'!C1126,""))</f>
        <v/>
      </c>
      <c r="C1120" s="62" t="str">
        <f>IF('Sundry Creditor'!C1126="","",IF('Sundry Creditor'!G1126&gt;69999,'Sundry Creditor'!C1126,""))</f>
        <v/>
      </c>
      <c r="D1120" s="62" t="str">
        <f>IF('Sundry Creditor'!D1126="","",'Sundry Creditor'!D1126)</f>
        <v/>
      </c>
      <c r="E1120" s="62" t="str">
        <f>IF('Sundry Creditor'!F1126="","",'Sundry Creditor'!F1126)</f>
        <v/>
      </c>
      <c r="F1120" s="130" t="str">
        <f>IF('Sundry Creditor'!I1126="","",IF('Sundry Creditor'!J1126="D",'Sundry Creditor'!I1126,""))</f>
        <v/>
      </c>
      <c r="G1120" s="130" t="str">
        <f>IF('Sundry Creditor'!I1126="","",IF('Sundry Creditor'!J1126="C",'Sundry Creditor'!I1126,""))</f>
        <v/>
      </c>
      <c r="H1120" s="62" t="str">
        <f t="shared" si="39"/>
        <v/>
      </c>
      <c r="I1120" s="62" t="str">
        <f t="shared" si="40"/>
        <v/>
      </c>
      <c r="J1120" s="62"/>
      <c r="K1120" s="48" t="str">
        <f>IF('Sundry Creditor'!K1126="", "",CONCATENATE('Sundry Creditor'!K1126," ",'Sundry Creditor'!O1126))</f>
        <v/>
      </c>
    </row>
    <row r="1121" spans="1:11" x14ac:dyDescent="0.2">
      <c r="A1121" s="63" t="str">
        <f>IF('Sundry Creditor'!G1127="","",'Sundry Creditor'!G1127)</f>
        <v/>
      </c>
      <c r="B1121" s="63" t="str">
        <f>IF('Sundry Creditor'!C1127="","",IF('Sundry Creditor'!G1127&lt;70000,'Sundry Creditor'!C1127,""))</f>
        <v/>
      </c>
      <c r="C1121" s="62" t="str">
        <f>IF('Sundry Creditor'!C1127="","",IF('Sundry Creditor'!G1127&gt;69999,'Sundry Creditor'!C1127,""))</f>
        <v/>
      </c>
      <c r="D1121" s="62" t="str">
        <f>IF('Sundry Creditor'!D1127="","",'Sundry Creditor'!D1127)</f>
        <v/>
      </c>
      <c r="E1121" s="62" t="str">
        <f>IF('Sundry Creditor'!F1127="","",'Sundry Creditor'!F1127)</f>
        <v/>
      </c>
      <c r="F1121" s="130" t="str">
        <f>IF('Sundry Creditor'!I1127="","",IF('Sundry Creditor'!J1127="D",'Sundry Creditor'!I1127,""))</f>
        <v/>
      </c>
      <c r="G1121" s="130" t="str">
        <f>IF('Sundry Creditor'!I1127="","",IF('Sundry Creditor'!J1127="C",'Sundry Creditor'!I1127,""))</f>
        <v/>
      </c>
      <c r="H1121" s="62" t="str">
        <f t="shared" si="39"/>
        <v/>
      </c>
      <c r="I1121" s="62" t="str">
        <f t="shared" si="40"/>
        <v/>
      </c>
      <c r="J1121" s="62"/>
      <c r="K1121" s="48" t="str">
        <f>IF('Sundry Creditor'!K1127="", "",CONCATENATE('Sundry Creditor'!K1127," ",'Sundry Creditor'!O1127))</f>
        <v/>
      </c>
    </row>
    <row r="1122" spans="1:11" x14ac:dyDescent="0.2">
      <c r="A1122" s="63" t="str">
        <f>IF('Sundry Creditor'!G1128="","",'Sundry Creditor'!G1128)</f>
        <v/>
      </c>
      <c r="B1122" s="63" t="str">
        <f>IF('Sundry Creditor'!C1128="","",IF('Sundry Creditor'!G1128&lt;70000,'Sundry Creditor'!C1128,""))</f>
        <v/>
      </c>
      <c r="C1122" s="62" t="str">
        <f>IF('Sundry Creditor'!C1128="","",IF('Sundry Creditor'!G1128&gt;69999,'Sundry Creditor'!C1128,""))</f>
        <v/>
      </c>
      <c r="D1122" s="62" t="str">
        <f>IF('Sundry Creditor'!D1128="","",'Sundry Creditor'!D1128)</f>
        <v/>
      </c>
      <c r="E1122" s="62" t="str">
        <f>IF('Sundry Creditor'!F1128="","",'Sundry Creditor'!F1128)</f>
        <v/>
      </c>
      <c r="F1122" s="130" t="str">
        <f>IF('Sundry Creditor'!I1128="","",IF('Sundry Creditor'!J1128="D",'Sundry Creditor'!I1128,""))</f>
        <v/>
      </c>
      <c r="G1122" s="130" t="str">
        <f>IF('Sundry Creditor'!I1128="","",IF('Sundry Creditor'!J1128="C",'Sundry Creditor'!I1128,""))</f>
        <v/>
      </c>
      <c r="H1122" s="62" t="str">
        <f t="shared" si="39"/>
        <v/>
      </c>
      <c r="I1122" s="62" t="str">
        <f t="shared" si="40"/>
        <v/>
      </c>
      <c r="J1122" s="62"/>
      <c r="K1122" s="48" t="str">
        <f>IF('Sundry Creditor'!K1128="", "",CONCATENATE('Sundry Creditor'!K1128," ",'Sundry Creditor'!O1128))</f>
        <v/>
      </c>
    </row>
    <row r="1123" spans="1:11" x14ac:dyDescent="0.2">
      <c r="A1123" s="63" t="str">
        <f>IF('Sundry Creditor'!G1129="","",'Sundry Creditor'!G1129)</f>
        <v/>
      </c>
      <c r="B1123" s="63" t="str">
        <f>IF('Sundry Creditor'!C1129="","",IF('Sundry Creditor'!G1129&lt;70000,'Sundry Creditor'!C1129,""))</f>
        <v/>
      </c>
      <c r="C1123" s="62" t="str">
        <f>IF('Sundry Creditor'!C1129="","",IF('Sundry Creditor'!G1129&gt;69999,'Sundry Creditor'!C1129,""))</f>
        <v/>
      </c>
      <c r="D1123" s="62" t="str">
        <f>IF('Sundry Creditor'!D1129="","",'Sundry Creditor'!D1129)</f>
        <v/>
      </c>
      <c r="E1123" s="62" t="str">
        <f>IF('Sundry Creditor'!F1129="","",'Sundry Creditor'!F1129)</f>
        <v/>
      </c>
      <c r="F1123" s="130" t="str">
        <f>IF('Sundry Creditor'!I1129="","",IF('Sundry Creditor'!J1129="D",'Sundry Creditor'!I1129,""))</f>
        <v/>
      </c>
      <c r="G1123" s="130" t="str">
        <f>IF('Sundry Creditor'!I1129="","",IF('Sundry Creditor'!J1129="C",'Sundry Creditor'!I1129,""))</f>
        <v/>
      </c>
      <c r="H1123" s="62" t="str">
        <f t="shared" si="39"/>
        <v/>
      </c>
      <c r="I1123" s="62" t="str">
        <f t="shared" si="40"/>
        <v/>
      </c>
      <c r="J1123" s="62"/>
      <c r="K1123" s="48" t="str">
        <f>IF('Sundry Creditor'!K1129="", "",CONCATENATE('Sundry Creditor'!K1129," ",'Sundry Creditor'!O1129))</f>
        <v/>
      </c>
    </row>
    <row r="1124" spans="1:11" x14ac:dyDescent="0.2">
      <c r="A1124" s="63" t="str">
        <f>IF('Sundry Creditor'!G1130="","",'Sundry Creditor'!G1130)</f>
        <v/>
      </c>
      <c r="B1124" s="63" t="str">
        <f>IF('Sundry Creditor'!C1130="","",IF('Sundry Creditor'!G1130&lt;70000,'Sundry Creditor'!C1130,""))</f>
        <v/>
      </c>
      <c r="C1124" s="62" t="str">
        <f>IF('Sundry Creditor'!C1130="","",IF('Sundry Creditor'!G1130&gt;69999,'Sundry Creditor'!C1130,""))</f>
        <v/>
      </c>
      <c r="D1124" s="62" t="str">
        <f>IF('Sundry Creditor'!D1130="","",'Sundry Creditor'!D1130)</f>
        <v/>
      </c>
      <c r="E1124" s="62" t="str">
        <f>IF('Sundry Creditor'!F1130="","",'Sundry Creditor'!F1130)</f>
        <v/>
      </c>
      <c r="F1124" s="130" t="str">
        <f>IF('Sundry Creditor'!I1130="","",IF('Sundry Creditor'!J1130="D",'Sundry Creditor'!I1130,""))</f>
        <v/>
      </c>
      <c r="G1124" s="130" t="str">
        <f>IF('Sundry Creditor'!I1130="","",IF('Sundry Creditor'!J1130="C",'Sundry Creditor'!I1130,""))</f>
        <v/>
      </c>
      <c r="H1124" s="62" t="str">
        <f t="shared" si="39"/>
        <v/>
      </c>
      <c r="I1124" s="62" t="str">
        <f t="shared" si="40"/>
        <v/>
      </c>
      <c r="J1124" s="62"/>
      <c r="K1124" s="48" t="str">
        <f>IF('Sundry Creditor'!K1130="", "",CONCATENATE('Sundry Creditor'!K1130," ",'Sundry Creditor'!O1130))</f>
        <v/>
      </c>
    </row>
    <row r="1125" spans="1:11" x14ac:dyDescent="0.2">
      <c r="A1125" s="63" t="str">
        <f>IF('Sundry Creditor'!G1131="","",'Sundry Creditor'!G1131)</f>
        <v/>
      </c>
      <c r="B1125" s="63" t="str">
        <f>IF('Sundry Creditor'!C1131="","",IF('Sundry Creditor'!G1131&lt;70000,'Sundry Creditor'!C1131,""))</f>
        <v/>
      </c>
      <c r="C1125" s="62" t="str">
        <f>IF('Sundry Creditor'!C1131="","",IF('Sundry Creditor'!G1131&gt;69999,'Sundry Creditor'!C1131,""))</f>
        <v/>
      </c>
      <c r="D1125" s="62" t="str">
        <f>IF('Sundry Creditor'!D1131="","",'Sundry Creditor'!D1131)</f>
        <v/>
      </c>
      <c r="E1125" s="62" t="str">
        <f>IF('Sundry Creditor'!F1131="","",'Sundry Creditor'!F1131)</f>
        <v/>
      </c>
      <c r="F1125" s="130" t="str">
        <f>IF('Sundry Creditor'!I1131="","",IF('Sundry Creditor'!J1131="D",'Sundry Creditor'!I1131,""))</f>
        <v/>
      </c>
      <c r="G1125" s="130" t="str">
        <f>IF('Sundry Creditor'!I1131="","",IF('Sundry Creditor'!J1131="C",'Sundry Creditor'!I1131,""))</f>
        <v/>
      </c>
      <c r="H1125" s="62" t="str">
        <f t="shared" si="39"/>
        <v/>
      </c>
      <c r="I1125" s="62" t="str">
        <f t="shared" si="40"/>
        <v/>
      </c>
      <c r="J1125" s="62"/>
      <c r="K1125" s="48" t="str">
        <f>IF('Sundry Creditor'!K1131="", "",CONCATENATE('Sundry Creditor'!K1131," ",'Sundry Creditor'!O1131))</f>
        <v/>
      </c>
    </row>
    <row r="1126" spans="1:11" x14ac:dyDescent="0.2">
      <c r="A1126" s="63" t="str">
        <f>IF('Sundry Creditor'!G1132="","",'Sundry Creditor'!G1132)</f>
        <v/>
      </c>
      <c r="B1126" s="63" t="str">
        <f>IF('Sundry Creditor'!C1132="","",IF('Sundry Creditor'!G1132&lt;70000,'Sundry Creditor'!C1132,""))</f>
        <v/>
      </c>
      <c r="C1126" s="62" t="str">
        <f>IF('Sundry Creditor'!C1132="","",IF('Sundry Creditor'!G1132&gt;69999,'Sundry Creditor'!C1132,""))</f>
        <v/>
      </c>
      <c r="D1126" s="62" t="str">
        <f>IF('Sundry Creditor'!D1132="","",'Sundry Creditor'!D1132)</f>
        <v/>
      </c>
      <c r="E1126" s="62" t="str">
        <f>IF('Sundry Creditor'!F1132="","",'Sundry Creditor'!F1132)</f>
        <v/>
      </c>
      <c r="F1126" s="130" t="str">
        <f>IF('Sundry Creditor'!I1132="","",IF('Sundry Creditor'!J1132="D",'Sundry Creditor'!I1132,""))</f>
        <v/>
      </c>
      <c r="G1126" s="130" t="str">
        <f>IF('Sundry Creditor'!I1132="","",IF('Sundry Creditor'!J1132="C",'Sundry Creditor'!I1132,""))</f>
        <v/>
      </c>
      <c r="H1126" s="62" t="str">
        <f t="shared" si="39"/>
        <v/>
      </c>
      <c r="I1126" s="62" t="str">
        <f t="shared" si="40"/>
        <v/>
      </c>
      <c r="J1126" s="62"/>
      <c r="K1126" s="48" t="str">
        <f>IF('Sundry Creditor'!K1132="", "",CONCATENATE('Sundry Creditor'!K1132," ",'Sundry Creditor'!O1132))</f>
        <v/>
      </c>
    </row>
    <row r="1127" spans="1:11" x14ac:dyDescent="0.2">
      <c r="A1127" s="63" t="str">
        <f>IF('Sundry Creditor'!G1133="","",'Sundry Creditor'!G1133)</f>
        <v/>
      </c>
      <c r="B1127" s="63" t="str">
        <f>IF('Sundry Creditor'!C1133="","",IF('Sundry Creditor'!G1133&lt;70000,'Sundry Creditor'!C1133,""))</f>
        <v/>
      </c>
      <c r="C1127" s="62" t="str">
        <f>IF('Sundry Creditor'!C1133="","",IF('Sundry Creditor'!G1133&gt;69999,'Sundry Creditor'!C1133,""))</f>
        <v/>
      </c>
      <c r="D1127" s="62" t="str">
        <f>IF('Sundry Creditor'!D1133="","",'Sundry Creditor'!D1133)</f>
        <v/>
      </c>
      <c r="E1127" s="62" t="str">
        <f>IF('Sundry Creditor'!F1133="","",'Sundry Creditor'!F1133)</f>
        <v/>
      </c>
      <c r="F1127" s="130" t="str">
        <f>IF('Sundry Creditor'!I1133="","",IF('Sundry Creditor'!J1133="D",'Sundry Creditor'!I1133,""))</f>
        <v/>
      </c>
      <c r="G1127" s="130" t="str">
        <f>IF('Sundry Creditor'!I1133="","",IF('Sundry Creditor'!J1133="C",'Sundry Creditor'!I1133,""))</f>
        <v/>
      </c>
      <c r="H1127" s="62" t="str">
        <f t="shared" si="39"/>
        <v/>
      </c>
      <c r="I1127" s="62" t="str">
        <f t="shared" si="40"/>
        <v/>
      </c>
      <c r="J1127" s="62"/>
      <c r="K1127" s="48" t="str">
        <f>IF('Sundry Creditor'!K1133="", "",CONCATENATE('Sundry Creditor'!K1133," ",'Sundry Creditor'!O1133))</f>
        <v/>
      </c>
    </row>
    <row r="1128" spans="1:11" x14ac:dyDescent="0.2">
      <c r="A1128" s="63" t="str">
        <f>IF('Sundry Creditor'!G1134="","",'Sundry Creditor'!G1134)</f>
        <v/>
      </c>
      <c r="B1128" s="63" t="str">
        <f>IF('Sundry Creditor'!C1134="","",IF('Sundry Creditor'!G1134&lt;70000,'Sundry Creditor'!C1134,""))</f>
        <v/>
      </c>
      <c r="C1128" s="62" t="str">
        <f>IF('Sundry Creditor'!C1134="","",IF('Sundry Creditor'!G1134&gt;69999,'Sundry Creditor'!C1134,""))</f>
        <v/>
      </c>
      <c r="D1128" s="62" t="str">
        <f>IF('Sundry Creditor'!D1134="","",'Sundry Creditor'!D1134)</f>
        <v/>
      </c>
      <c r="E1128" s="62" t="str">
        <f>IF('Sundry Creditor'!F1134="","",'Sundry Creditor'!F1134)</f>
        <v/>
      </c>
      <c r="F1128" s="130" t="str">
        <f>IF('Sundry Creditor'!I1134="","",IF('Sundry Creditor'!J1134="D",'Sundry Creditor'!I1134,""))</f>
        <v/>
      </c>
      <c r="G1128" s="130" t="str">
        <f>IF('Sundry Creditor'!I1134="","",IF('Sundry Creditor'!J1134="C",'Sundry Creditor'!I1134,""))</f>
        <v/>
      </c>
      <c r="H1128" s="62" t="str">
        <f t="shared" si="39"/>
        <v/>
      </c>
      <c r="I1128" s="62" t="str">
        <f t="shared" si="40"/>
        <v/>
      </c>
      <c r="J1128" s="62"/>
      <c r="K1128" s="48" t="str">
        <f>IF('Sundry Creditor'!K1134="", "",CONCATENATE('Sundry Creditor'!K1134," ",'Sundry Creditor'!O1134))</f>
        <v/>
      </c>
    </row>
    <row r="1129" spans="1:11" x14ac:dyDescent="0.2">
      <c r="A1129" s="63" t="str">
        <f>IF('Sundry Creditor'!G1135="","",'Sundry Creditor'!G1135)</f>
        <v/>
      </c>
      <c r="B1129" s="63" t="str">
        <f>IF('Sundry Creditor'!C1135="","",IF('Sundry Creditor'!G1135&lt;70000,'Sundry Creditor'!C1135,""))</f>
        <v/>
      </c>
      <c r="C1129" s="62" t="str">
        <f>IF('Sundry Creditor'!C1135="","",IF('Sundry Creditor'!G1135&gt;69999,'Sundry Creditor'!C1135,""))</f>
        <v/>
      </c>
      <c r="D1129" s="62" t="str">
        <f>IF('Sundry Creditor'!D1135="","",'Sundry Creditor'!D1135)</f>
        <v/>
      </c>
      <c r="E1129" s="62" t="str">
        <f>IF('Sundry Creditor'!F1135="","",'Sundry Creditor'!F1135)</f>
        <v/>
      </c>
      <c r="F1129" s="130" t="str">
        <f>IF('Sundry Creditor'!I1135="","",IF('Sundry Creditor'!J1135="D",'Sundry Creditor'!I1135,""))</f>
        <v/>
      </c>
      <c r="G1129" s="130" t="str">
        <f>IF('Sundry Creditor'!I1135="","",IF('Sundry Creditor'!J1135="C",'Sundry Creditor'!I1135,""))</f>
        <v/>
      </c>
      <c r="H1129" s="62" t="str">
        <f t="shared" si="39"/>
        <v/>
      </c>
      <c r="I1129" s="62" t="str">
        <f t="shared" si="40"/>
        <v/>
      </c>
      <c r="J1129" s="62"/>
      <c r="K1129" s="48" t="str">
        <f>IF('Sundry Creditor'!K1135="", "",CONCATENATE('Sundry Creditor'!K1135," ",'Sundry Creditor'!O1135))</f>
        <v/>
      </c>
    </row>
    <row r="1130" spans="1:11" x14ac:dyDescent="0.2">
      <c r="A1130" s="63" t="str">
        <f>IF('Sundry Creditor'!G1136="","",'Sundry Creditor'!G1136)</f>
        <v/>
      </c>
      <c r="B1130" s="63" t="str">
        <f>IF('Sundry Creditor'!C1136="","",IF('Sundry Creditor'!G1136&lt;70000,'Sundry Creditor'!C1136,""))</f>
        <v/>
      </c>
      <c r="C1130" s="62" t="str">
        <f>IF('Sundry Creditor'!C1136="","",IF('Sundry Creditor'!G1136&gt;69999,'Sundry Creditor'!C1136,""))</f>
        <v/>
      </c>
      <c r="D1130" s="62" t="str">
        <f>IF('Sundry Creditor'!D1136="","",'Sundry Creditor'!D1136)</f>
        <v/>
      </c>
      <c r="E1130" s="62" t="str">
        <f>IF('Sundry Creditor'!F1136="","",'Sundry Creditor'!F1136)</f>
        <v/>
      </c>
      <c r="F1130" s="130" t="str">
        <f>IF('Sundry Creditor'!I1136="","",IF('Sundry Creditor'!J1136="D",'Sundry Creditor'!I1136,""))</f>
        <v/>
      </c>
      <c r="G1130" s="130" t="str">
        <f>IF('Sundry Creditor'!I1136="","",IF('Sundry Creditor'!J1136="C",'Sundry Creditor'!I1136,""))</f>
        <v/>
      </c>
      <c r="H1130" s="62" t="str">
        <f t="shared" si="39"/>
        <v/>
      </c>
      <c r="I1130" s="62" t="str">
        <f t="shared" si="40"/>
        <v/>
      </c>
      <c r="J1130" s="62"/>
      <c r="K1130" s="48" t="str">
        <f>IF('Sundry Creditor'!K1136="", "",CONCATENATE('Sundry Creditor'!K1136," ",'Sundry Creditor'!O1136))</f>
        <v/>
      </c>
    </row>
    <row r="1131" spans="1:11" x14ac:dyDescent="0.2">
      <c r="A1131" s="63" t="str">
        <f>IF('Sundry Creditor'!G1137="","",'Sundry Creditor'!G1137)</f>
        <v/>
      </c>
      <c r="B1131" s="63" t="str">
        <f>IF('Sundry Creditor'!C1137="","",IF('Sundry Creditor'!G1137&lt;70000,'Sundry Creditor'!C1137,""))</f>
        <v/>
      </c>
      <c r="C1131" s="62" t="str">
        <f>IF('Sundry Creditor'!C1137="","",IF('Sundry Creditor'!G1137&gt;69999,'Sundry Creditor'!C1137,""))</f>
        <v/>
      </c>
      <c r="D1131" s="62" t="str">
        <f>IF('Sundry Creditor'!D1137="","",'Sundry Creditor'!D1137)</f>
        <v/>
      </c>
      <c r="E1131" s="62" t="str">
        <f>IF('Sundry Creditor'!F1137="","",'Sundry Creditor'!F1137)</f>
        <v/>
      </c>
      <c r="F1131" s="130" t="str">
        <f>IF('Sundry Creditor'!I1137="","",IF('Sundry Creditor'!J1137="D",'Sundry Creditor'!I1137,""))</f>
        <v/>
      </c>
      <c r="G1131" s="130" t="str">
        <f>IF('Sundry Creditor'!I1137="","",IF('Sundry Creditor'!J1137="C",'Sundry Creditor'!I1137,""))</f>
        <v/>
      </c>
      <c r="H1131" s="62" t="str">
        <f t="shared" si="39"/>
        <v/>
      </c>
      <c r="I1131" s="62" t="str">
        <f t="shared" si="40"/>
        <v/>
      </c>
      <c r="J1131" s="62"/>
      <c r="K1131" s="48" t="str">
        <f>IF('Sundry Creditor'!K1137="", "",CONCATENATE('Sundry Creditor'!K1137," ",'Sundry Creditor'!O1137))</f>
        <v/>
      </c>
    </row>
    <row r="1132" spans="1:11" x14ac:dyDescent="0.2">
      <c r="A1132" s="63" t="str">
        <f>IF('Sundry Creditor'!G1138="","",'Sundry Creditor'!G1138)</f>
        <v/>
      </c>
      <c r="B1132" s="63" t="str">
        <f>IF('Sundry Creditor'!C1138="","",IF('Sundry Creditor'!G1138&lt;70000,'Sundry Creditor'!C1138,""))</f>
        <v/>
      </c>
      <c r="C1132" s="62" t="str">
        <f>IF('Sundry Creditor'!C1138="","",IF('Sundry Creditor'!G1138&gt;69999,'Sundry Creditor'!C1138,""))</f>
        <v/>
      </c>
      <c r="D1132" s="62" t="str">
        <f>IF('Sundry Creditor'!D1138="","",'Sundry Creditor'!D1138)</f>
        <v/>
      </c>
      <c r="E1132" s="62" t="str">
        <f>IF('Sundry Creditor'!F1138="","",'Sundry Creditor'!F1138)</f>
        <v/>
      </c>
      <c r="F1132" s="130" t="str">
        <f>IF('Sundry Creditor'!I1138="","",IF('Sundry Creditor'!J1138="D",'Sundry Creditor'!I1138,""))</f>
        <v/>
      </c>
      <c r="G1132" s="130" t="str">
        <f>IF('Sundry Creditor'!I1138="","",IF('Sundry Creditor'!J1138="C",'Sundry Creditor'!I1138,""))</f>
        <v/>
      </c>
      <c r="H1132" s="62" t="str">
        <f t="shared" si="39"/>
        <v/>
      </c>
      <c r="I1132" s="62" t="str">
        <f t="shared" si="40"/>
        <v/>
      </c>
      <c r="J1132" s="62"/>
      <c r="K1132" s="48" t="str">
        <f>IF('Sundry Creditor'!K1138="", "",CONCATENATE('Sundry Creditor'!K1138," ",'Sundry Creditor'!O1138))</f>
        <v/>
      </c>
    </row>
    <row r="1133" spans="1:11" x14ac:dyDescent="0.2">
      <c r="A1133" s="63" t="str">
        <f>IF('Sundry Creditor'!G1139="","",'Sundry Creditor'!G1139)</f>
        <v/>
      </c>
      <c r="B1133" s="63" t="str">
        <f>IF('Sundry Creditor'!C1139="","",IF('Sundry Creditor'!G1139&lt;70000,'Sundry Creditor'!C1139,""))</f>
        <v/>
      </c>
      <c r="C1133" s="62" t="str">
        <f>IF('Sundry Creditor'!C1139="","",IF('Sundry Creditor'!G1139&gt;69999,'Sundry Creditor'!C1139,""))</f>
        <v/>
      </c>
      <c r="D1133" s="62" t="str">
        <f>IF('Sundry Creditor'!D1139="","",'Sundry Creditor'!D1139)</f>
        <v/>
      </c>
      <c r="E1133" s="62" t="str">
        <f>IF('Sundry Creditor'!F1139="","",'Sundry Creditor'!F1139)</f>
        <v/>
      </c>
      <c r="F1133" s="130" t="str">
        <f>IF('Sundry Creditor'!I1139="","",IF('Sundry Creditor'!J1139="D",'Sundry Creditor'!I1139,""))</f>
        <v/>
      </c>
      <c r="G1133" s="130" t="str">
        <f>IF('Sundry Creditor'!I1139="","",IF('Sundry Creditor'!J1139="C",'Sundry Creditor'!I1139,""))</f>
        <v/>
      </c>
      <c r="H1133" s="62" t="str">
        <f t="shared" si="39"/>
        <v/>
      </c>
      <c r="I1133" s="62" t="str">
        <f t="shared" si="40"/>
        <v/>
      </c>
      <c r="J1133" s="62"/>
      <c r="K1133" s="48" t="str">
        <f>IF('Sundry Creditor'!K1139="", "",CONCATENATE('Sundry Creditor'!K1139," ",'Sundry Creditor'!O1139))</f>
        <v/>
      </c>
    </row>
    <row r="1134" spans="1:11" x14ac:dyDescent="0.2">
      <c r="A1134" s="63" t="str">
        <f>IF('Sundry Creditor'!G1140="","",'Sundry Creditor'!G1140)</f>
        <v/>
      </c>
      <c r="B1134" s="63" t="str">
        <f>IF('Sundry Creditor'!C1140="","",IF('Sundry Creditor'!G1140&lt;70000,'Sundry Creditor'!C1140,""))</f>
        <v/>
      </c>
      <c r="C1134" s="62" t="str">
        <f>IF('Sundry Creditor'!C1140="","",IF('Sundry Creditor'!G1140&gt;69999,'Sundry Creditor'!C1140,""))</f>
        <v/>
      </c>
      <c r="D1134" s="62" t="str">
        <f>IF('Sundry Creditor'!D1140="","",'Sundry Creditor'!D1140)</f>
        <v/>
      </c>
      <c r="E1134" s="62" t="str">
        <f>IF('Sundry Creditor'!F1140="","",'Sundry Creditor'!F1140)</f>
        <v/>
      </c>
      <c r="F1134" s="130" t="str">
        <f>IF('Sundry Creditor'!I1140="","",IF('Sundry Creditor'!J1140="D",'Sundry Creditor'!I1140,""))</f>
        <v/>
      </c>
      <c r="G1134" s="130" t="str">
        <f>IF('Sundry Creditor'!I1140="","",IF('Sundry Creditor'!J1140="C",'Sundry Creditor'!I1140,""))</f>
        <v/>
      </c>
      <c r="H1134" s="62" t="str">
        <f t="shared" si="39"/>
        <v/>
      </c>
      <c r="I1134" s="62" t="str">
        <f t="shared" si="40"/>
        <v/>
      </c>
      <c r="J1134" s="62"/>
      <c r="K1134" s="48" t="str">
        <f>IF('Sundry Creditor'!K1140="", "",CONCATENATE('Sundry Creditor'!K1140," ",'Sundry Creditor'!O1140))</f>
        <v/>
      </c>
    </row>
    <row r="1135" spans="1:11" x14ac:dyDescent="0.2">
      <c r="A1135" s="63" t="str">
        <f>IF('Sundry Creditor'!G1141="","",'Sundry Creditor'!G1141)</f>
        <v/>
      </c>
      <c r="B1135" s="63" t="str">
        <f>IF('Sundry Creditor'!C1141="","",IF('Sundry Creditor'!G1141&lt;70000,'Sundry Creditor'!C1141,""))</f>
        <v/>
      </c>
      <c r="C1135" s="62" t="str">
        <f>IF('Sundry Creditor'!C1141="","",IF('Sundry Creditor'!G1141&gt;69999,'Sundry Creditor'!C1141,""))</f>
        <v/>
      </c>
      <c r="D1135" s="62" t="str">
        <f>IF('Sundry Creditor'!D1141="","",'Sundry Creditor'!D1141)</f>
        <v/>
      </c>
      <c r="E1135" s="62" t="str">
        <f>IF('Sundry Creditor'!F1141="","",'Sundry Creditor'!F1141)</f>
        <v/>
      </c>
      <c r="F1135" s="130" t="str">
        <f>IF('Sundry Creditor'!I1141="","",IF('Sundry Creditor'!J1141="D",'Sundry Creditor'!I1141,""))</f>
        <v/>
      </c>
      <c r="G1135" s="130" t="str">
        <f>IF('Sundry Creditor'!I1141="","",IF('Sundry Creditor'!J1141="C",'Sundry Creditor'!I1141,""))</f>
        <v/>
      </c>
      <c r="H1135" s="62" t="str">
        <f t="shared" si="39"/>
        <v/>
      </c>
      <c r="I1135" s="62" t="str">
        <f t="shared" si="40"/>
        <v/>
      </c>
      <c r="J1135" s="62"/>
      <c r="K1135" s="48" t="str">
        <f>IF('Sundry Creditor'!K1141="", "",CONCATENATE('Sundry Creditor'!K1141," ",'Sundry Creditor'!O1141))</f>
        <v/>
      </c>
    </row>
    <row r="1136" spans="1:11" x14ac:dyDescent="0.2">
      <c r="A1136" s="63" t="str">
        <f>IF('Sundry Creditor'!G1142="","",'Sundry Creditor'!G1142)</f>
        <v/>
      </c>
      <c r="B1136" s="63" t="str">
        <f>IF('Sundry Creditor'!C1142="","",IF('Sundry Creditor'!G1142&lt;70000,'Sundry Creditor'!C1142,""))</f>
        <v/>
      </c>
      <c r="C1136" s="62" t="str">
        <f>IF('Sundry Creditor'!C1142="","",IF('Sundry Creditor'!G1142&gt;69999,'Sundry Creditor'!C1142,""))</f>
        <v/>
      </c>
      <c r="D1136" s="62" t="str">
        <f>IF('Sundry Creditor'!D1142="","",'Sundry Creditor'!D1142)</f>
        <v/>
      </c>
      <c r="E1136" s="62" t="str">
        <f>IF('Sundry Creditor'!F1142="","",'Sundry Creditor'!F1142)</f>
        <v/>
      </c>
      <c r="F1136" s="130" t="str">
        <f>IF('Sundry Creditor'!I1142="","",IF('Sundry Creditor'!J1142="D",'Sundry Creditor'!I1142,""))</f>
        <v/>
      </c>
      <c r="G1136" s="130" t="str">
        <f>IF('Sundry Creditor'!I1142="","",IF('Sundry Creditor'!J1142="C",'Sundry Creditor'!I1142,""))</f>
        <v/>
      </c>
      <c r="H1136" s="62" t="str">
        <f t="shared" si="39"/>
        <v/>
      </c>
      <c r="I1136" s="62" t="str">
        <f t="shared" si="40"/>
        <v/>
      </c>
      <c r="J1136" s="62"/>
      <c r="K1136" s="48" t="str">
        <f>IF('Sundry Creditor'!K1142="", "",CONCATENATE('Sundry Creditor'!K1142," ",'Sundry Creditor'!O1142))</f>
        <v/>
      </c>
    </row>
    <row r="1137" spans="1:11" x14ac:dyDescent="0.2">
      <c r="A1137" s="63" t="str">
        <f>IF('Sundry Creditor'!G1143="","",'Sundry Creditor'!G1143)</f>
        <v/>
      </c>
      <c r="B1137" s="63" t="str">
        <f>IF('Sundry Creditor'!C1143="","",IF('Sundry Creditor'!G1143&lt;70000,'Sundry Creditor'!C1143,""))</f>
        <v/>
      </c>
      <c r="C1137" s="62" t="str">
        <f>IF('Sundry Creditor'!C1143="","",IF('Sundry Creditor'!G1143&gt;69999,'Sundry Creditor'!C1143,""))</f>
        <v/>
      </c>
      <c r="D1137" s="62" t="str">
        <f>IF('Sundry Creditor'!D1143="","",'Sundry Creditor'!D1143)</f>
        <v/>
      </c>
      <c r="E1137" s="62" t="str">
        <f>IF('Sundry Creditor'!F1143="","",'Sundry Creditor'!F1143)</f>
        <v/>
      </c>
      <c r="F1137" s="130" t="str">
        <f>IF('Sundry Creditor'!I1143="","",IF('Sundry Creditor'!J1143="D",'Sundry Creditor'!I1143,""))</f>
        <v/>
      </c>
      <c r="G1137" s="130" t="str">
        <f>IF('Sundry Creditor'!I1143="","",IF('Sundry Creditor'!J1143="C",'Sundry Creditor'!I1143,""))</f>
        <v/>
      </c>
      <c r="H1137" s="62" t="str">
        <f t="shared" si="39"/>
        <v/>
      </c>
      <c r="I1137" s="62" t="str">
        <f t="shared" si="40"/>
        <v/>
      </c>
      <c r="J1137" s="62"/>
      <c r="K1137" s="48" t="str">
        <f>IF('Sundry Creditor'!K1143="", "",CONCATENATE('Sundry Creditor'!K1143," ",'Sundry Creditor'!O1143))</f>
        <v/>
      </c>
    </row>
    <row r="1138" spans="1:11" x14ac:dyDescent="0.2">
      <c r="A1138" s="63" t="str">
        <f>IF('Sundry Creditor'!G1144="","",'Sundry Creditor'!G1144)</f>
        <v/>
      </c>
      <c r="B1138" s="63" t="str">
        <f>IF('Sundry Creditor'!C1144="","",IF('Sundry Creditor'!G1144&lt;70000,'Sundry Creditor'!C1144,""))</f>
        <v/>
      </c>
      <c r="C1138" s="62" t="str">
        <f>IF('Sundry Creditor'!C1144="","",IF('Sundry Creditor'!G1144&gt;69999,'Sundry Creditor'!C1144,""))</f>
        <v/>
      </c>
      <c r="D1138" s="62" t="str">
        <f>IF('Sundry Creditor'!D1144="","",'Sundry Creditor'!D1144)</f>
        <v/>
      </c>
      <c r="E1138" s="62" t="str">
        <f>IF('Sundry Creditor'!F1144="","",'Sundry Creditor'!F1144)</f>
        <v/>
      </c>
      <c r="F1138" s="130" t="str">
        <f>IF('Sundry Creditor'!I1144="","",IF('Sundry Creditor'!J1144="D",'Sundry Creditor'!I1144,""))</f>
        <v/>
      </c>
      <c r="G1138" s="130" t="str">
        <f>IF('Sundry Creditor'!I1144="","",IF('Sundry Creditor'!J1144="C",'Sundry Creditor'!I1144,""))</f>
        <v/>
      </c>
      <c r="H1138" s="62" t="str">
        <f t="shared" si="39"/>
        <v/>
      </c>
      <c r="I1138" s="62" t="str">
        <f t="shared" si="40"/>
        <v/>
      </c>
      <c r="J1138" s="62"/>
      <c r="K1138" s="48" t="str">
        <f>IF('Sundry Creditor'!K1144="", "",CONCATENATE('Sundry Creditor'!K1144," ",'Sundry Creditor'!O1144))</f>
        <v/>
      </c>
    </row>
    <row r="1139" spans="1:11" x14ac:dyDescent="0.2">
      <c r="A1139" s="63" t="str">
        <f>IF('Sundry Creditor'!G1145="","",'Sundry Creditor'!G1145)</f>
        <v/>
      </c>
      <c r="B1139" s="63" t="str">
        <f>IF('Sundry Creditor'!C1145="","",IF('Sundry Creditor'!G1145&lt;70000,'Sundry Creditor'!C1145,""))</f>
        <v/>
      </c>
      <c r="C1139" s="62" t="str">
        <f>IF('Sundry Creditor'!C1145="","",IF('Sundry Creditor'!G1145&gt;69999,'Sundry Creditor'!C1145,""))</f>
        <v/>
      </c>
      <c r="D1139" s="62" t="str">
        <f>IF('Sundry Creditor'!D1145="","",'Sundry Creditor'!D1145)</f>
        <v/>
      </c>
      <c r="E1139" s="62" t="str">
        <f>IF('Sundry Creditor'!F1145="","",'Sundry Creditor'!F1145)</f>
        <v/>
      </c>
      <c r="F1139" s="130" t="str">
        <f>IF('Sundry Creditor'!I1145="","",IF('Sundry Creditor'!J1145="D",'Sundry Creditor'!I1145,""))</f>
        <v/>
      </c>
      <c r="G1139" s="130" t="str">
        <f>IF('Sundry Creditor'!I1145="","",IF('Sundry Creditor'!J1145="C",'Sundry Creditor'!I1145,""))</f>
        <v/>
      </c>
      <c r="H1139" s="62" t="str">
        <f t="shared" si="39"/>
        <v/>
      </c>
      <c r="I1139" s="62" t="str">
        <f t="shared" si="40"/>
        <v/>
      </c>
      <c r="J1139" s="62"/>
      <c r="K1139" s="48" t="str">
        <f>IF('Sundry Creditor'!K1145="", "",CONCATENATE('Sundry Creditor'!K1145," ",'Sundry Creditor'!O1145))</f>
        <v/>
      </c>
    </row>
    <row r="1140" spans="1:11" x14ac:dyDescent="0.2">
      <c r="A1140" s="63" t="str">
        <f>IF('Sundry Creditor'!G1146="","",'Sundry Creditor'!G1146)</f>
        <v/>
      </c>
      <c r="B1140" s="63" t="str">
        <f>IF('Sundry Creditor'!C1146="","",IF('Sundry Creditor'!G1146&lt;70000,'Sundry Creditor'!C1146,""))</f>
        <v/>
      </c>
      <c r="C1140" s="62" t="str">
        <f>IF('Sundry Creditor'!C1146="","",IF('Sundry Creditor'!G1146&gt;69999,'Sundry Creditor'!C1146,""))</f>
        <v/>
      </c>
      <c r="D1140" s="62" t="str">
        <f>IF('Sundry Creditor'!D1146="","",'Sundry Creditor'!D1146)</f>
        <v/>
      </c>
      <c r="E1140" s="62" t="str">
        <f>IF('Sundry Creditor'!F1146="","",'Sundry Creditor'!F1146)</f>
        <v/>
      </c>
      <c r="F1140" s="130" t="str">
        <f>IF('Sundry Creditor'!I1146="","",IF('Sundry Creditor'!J1146="D",'Sundry Creditor'!I1146,""))</f>
        <v/>
      </c>
      <c r="G1140" s="130" t="str">
        <f>IF('Sundry Creditor'!I1146="","",IF('Sundry Creditor'!J1146="C",'Sundry Creditor'!I1146,""))</f>
        <v/>
      </c>
      <c r="H1140" s="62" t="str">
        <f t="shared" si="39"/>
        <v/>
      </c>
      <c r="I1140" s="62" t="str">
        <f t="shared" si="40"/>
        <v/>
      </c>
      <c r="J1140" s="62"/>
      <c r="K1140" s="48" t="str">
        <f>IF('Sundry Creditor'!K1146="", "",CONCATENATE('Sundry Creditor'!K1146," ",'Sundry Creditor'!O1146))</f>
        <v/>
      </c>
    </row>
    <row r="1141" spans="1:11" x14ac:dyDescent="0.2">
      <c r="A1141" s="63" t="str">
        <f>IF('Sundry Creditor'!G1147="","",'Sundry Creditor'!G1147)</f>
        <v/>
      </c>
      <c r="B1141" s="63" t="str">
        <f>IF('Sundry Creditor'!C1147="","",IF('Sundry Creditor'!G1147&lt;70000,'Sundry Creditor'!C1147,""))</f>
        <v/>
      </c>
      <c r="C1141" s="62" t="str">
        <f>IF('Sundry Creditor'!C1147="","",IF('Sundry Creditor'!G1147&gt;69999,'Sundry Creditor'!C1147,""))</f>
        <v/>
      </c>
      <c r="D1141" s="62" t="str">
        <f>IF('Sundry Creditor'!D1147="","",'Sundry Creditor'!D1147)</f>
        <v/>
      </c>
      <c r="E1141" s="62" t="str">
        <f>IF('Sundry Creditor'!F1147="","",'Sundry Creditor'!F1147)</f>
        <v/>
      </c>
      <c r="F1141" s="130" t="str">
        <f>IF('Sundry Creditor'!I1147="","",IF('Sundry Creditor'!J1147="D",'Sundry Creditor'!I1147,""))</f>
        <v/>
      </c>
      <c r="G1141" s="130" t="str">
        <f>IF('Sundry Creditor'!I1147="","",IF('Sundry Creditor'!J1147="C",'Sundry Creditor'!I1147,""))</f>
        <v/>
      </c>
      <c r="H1141" s="62" t="str">
        <f t="shared" si="39"/>
        <v/>
      </c>
      <c r="I1141" s="62" t="str">
        <f t="shared" si="40"/>
        <v/>
      </c>
      <c r="J1141" s="62"/>
      <c r="K1141" s="48" t="str">
        <f>IF('Sundry Creditor'!K1147="", "",CONCATENATE('Sundry Creditor'!K1147," ",'Sundry Creditor'!O1147))</f>
        <v/>
      </c>
    </row>
    <row r="1142" spans="1:11" x14ac:dyDescent="0.2">
      <c r="A1142" s="63" t="str">
        <f>IF('Sundry Creditor'!G1148="","",'Sundry Creditor'!G1148)</f>
        <v/>
      </c>
      <c r="B1142" s="63" t="str">
        <f>IF('Sundry Creditor'!C1148="","",IF('Sundry Creditor'!G1148&lt;70000,'Sundry Creditor'!C1148,""))</f>
        <v/>
      </c>
      <c r="C1142" s="62" t="str">
        <f>IF('Sundry Creditor'!C1148="","",IF('Sundry Creditor'!G1148&gt;69999,'Sundry Creditor'!C1148,""))</f>
        <v/>
      </c>
      <c r="D1142" s="62" t="str">
        <f>IF('Sundry Creditor'!D1148="","",'Sundry Creditor'!D1148)</f>
        <v/>
      </c>
      <c r="E1142" s="62" t="str">
        <f>IF('Sundry Creditor'!F1148="","",'Sundry Creditor'!F1148)</f>
        <v/>
      </c>
      <c r="F1142" s="130" t="str">
        <f>IF('Sundry Creditor'!I1148="","",IF('Sundry Creditor'!J1148="D",'Sundry Creditor'!I1148,""))</f>
        <v/>
      </c>
      <c r="G1142" s="130" t="str">
        <f>IF('Sundry Creditor'!I1148="","",IF('Sundry Creditor'!J1148="C",'Sundry Creditor'!I1148,""))</f>
        <v/>
      </c>
      <c r="H1142" s="62" t="str">
        <f t="shared" si="39"/>
        <v/>
      </c>
      <c r="I1142" s="62" t="str">
        <f t="shared" si="40"/>
        <v/>
      </c>
      <c r="J1142" s="62"/>
      <c r="K1142" s="48" t="str">
        <f>IF('Sundry Creditor'!K1148="", "",CONCATENATE('Sundry Creditor'!K1148," ",'Sundry Creditor'!O1148))</f>
        <v/>
      </c>
    </row>
    <row r="1143" spans="1:11" x14ac:dyDescent="0.2">
      <c r="A1143" s="63" t="str">
        <f>IF('Sundry Creditor'!G1149="","",'Sundry Creditor'!G1149)</f>
        <v/>
      </c>
      <c r="B1143" s="63" t="str">
        <f>IF('Sundry Creditor'!C1149="","",IF('Sundry Creditor'!G1149&lt;70000,'Sundry Creditor'!C1149,""))</f>
        <v/>
      </c>
      <c r="C1143" s="62" t="str">
        <f>IF('Sundry Creditor'!C1149="","",IF('Sundry Creditor'!G1149&gt;69999,'Sundry Creditor'!C1149,""))</f>
        <v/>
      </c>
      <c r="D1143" s="62" t="str">
        <f>IF('Sundry Creditor'!D1149="","",'Sundry Creditor'!D1149)</f>
        <v/>
      </c>
      <c r="E1143" s="62" t="str">
        <f>IF('Sundry Creditor'!F1149="","",'Sundry Creditor'!F1149)</f>
        <v/>
      </c>
      <c r="F1143" s="130" t="str">
        <f>IF('Sundry Creditor'!I1149="","",IF('Sundry Creditor'!J1149="D",'Sundry Creditor'!I1149,""))</f>
        <v/>
      </c>
      <c r="G1143" s="130" t="str">
        <f>IF('Sundry Creditor'!I1149="","",IF('Sundry Creditor'!J1149="C",'Sundry Creditor'!I1149,""))</f>
        <v/>
      </c>
      <c r="H1143" s="62" t="str">
        <f t="shared" si="39"/>
        <v/>
      </c>
      <c r="I1143" s="62" t="str">
        <f t="shared" si="40"/>
        <v/>
      </c>
      <c r="J1143" s="62"/>
      <c r="K1143" s="48" t="str">
        <f>IF('Sundry Creditor'!K1149="", "",CONCATENATE('Sundry Creditor'!K1149," ",'Sundry Creditor'!O1149))</f>
        <v/>
      </c>
    </row>
    <row r="1144" spans="1:11" x14ac:dyDescent="0.2">
      <c r="A1144" s="63" t="str">
        <f>IF('Sundry Creditor'!G1150="","",'Sundry Creditor'!G1150)</f>
        <v/>
      </c>
      <c r="B1144" s="63" t="str">
        <f>IF('Sundry Creditor'!C1150="","",IF('Sundry Creditor'!G1150&lt;70000,'Sundry Creditor'!C1150,""))</f>
        <v/>
      </c>
      <c r="C1144" s="62" t="str">
        <f>IF('Sundry Creditor'!C1150="","",IF('Sundry Creditor'!G1150&gt;69999,'Sundry Creditor'!C1150,""))</f>
        <v/>
      </c>
      <c r="D1144" s="62" t="str">
        <f>IF('Sundry Creditor'!D1150="","",'Sundry Creditor'!D1150)</f>
        <v/>
      </c>
      <c r="E1144" s="62" t="str">
        <f>IF('Sundry Creditor'!F1150="","",'Sundry Creditor'!F1150)</f>
        <v/>
      </c>
      <c r="F1144" s="130" t="str">
        <f>IF('Sundry Creditor'!I1150="","",IF('Sundry Creditor'!J1150="D",'Sundry Creditor'!I1150,""))</f>
        <v/>
      </c>
      <c r="G1144" s="130" t="str">
        <f>IF('Sundry Creditor'!I1150="","",IF('Sundry Creditor'!J1150="C",'Sundry Creditor'!I1150,""))</f>
        <v/>
      </c>
      <c r="H1144" s="62" t="str">
        <f t="shared" si="39"/>
        <v/>
      </c>
      <c r="I1144" s="62" t="str">
        <f t="shared" si="40"/>
        <v/>
      </c>
      <c r="J1144" s="62"/>
      <c r="K1144" s="48" t="str">
        <f>IF('Sundry Creditor'!K1150="", "",CONCATENATE('Sundry Creditor'!K1150," ",'Sundry Creditor'!O1150))</f>
        <v/>
      </c>
    </row>
    <row r="1145" spans="1:11" x14ac:dyDescent="0.2">
      <c r="A1145" s="63" t="str">
        <f>IF('Sundry Creditor'!G1151="","",'Sundry Creditor'!G1151)</f>
        <v/>
      </c>
      <c r="B1145" s="63" t="str">
        <f>IF('Sundry Creditor'!C1151="","",IF('Sundry Creditor'!G1151&lt;70000,'Sundry Creditor'!C1151,""))</f>
        <v/>
      </c>
      <c r="C1145" s="62" t="str">
        <f>IF('Sundry Creditor'!C1151="","",IF('Sundry Creditor'!G1151&gt;69999,'Sundry Creditor'!C1151,""))</f>
        <v/>
      </c>
      <c r="D1145" s="62" t="str">
        <f>IF('Sundry Creditor'!D1151="","",'Sundry Creditor'!D1151)</f>
        <v/>
      </c>
      <c r="E1145" s="62" t="str">
        <f>IF('Sundry Creditor'!F1151="","",'Sundry Creditor'!F1151)</f>
        <v/>
      </c>
      <c r="F1145" s="130" t="str">
        <f>IF('Sundry Creditor'!I1151="","",IF('Sundry Creditor'!J1151="D",'Sundry Creditor'!I1151,""))</f>
        <v/>
      </c>
      <c r="G1145" s="130" t="str">
        <f>IF('Sundry Creditor'!I1151="","",IF('Sundry Creditor'!J1151="C",'Sundry Creditor'!I1151,""))</f>
        <v/>
      </c>
      <c r="H1145" s="62" t="str">
        <f t="shared" si="39"/>
        <v/>
      </c>
      <c r="I1145" s="62" t="str">
        <f t="shared" si="40"/>
        <v/>
      </c>
      <c r="J1145" s="62"/>
      <c r="K1145" s="48" t="str">
        <f>IF('Sundry Creditor'!K1151="", "",CONCATENATE('Sundry Creditor'!K1151," ",'Sundry Creditor'!O1151))</f>
        <v/>
      </c>
    </row>
    <row r="1146" spans="1:11" x14ac:dyDescent="0.2">
      <c r="A1146" s="63" t="str">
        <f>IF('Sundry Creditor'!G1152="","",'Sundry Creditor'!G1152)</f>
        <v/>
      </c>
      <c r="B1146" s="63" t="str">
        <f>IF('Sundry Creditor'!C1152="","",IF('Sundry Creditor'!G1152&lt;70000,'Sundry Creditor'!C1152,""))</f>
        <v/>
      </c>
      <c r="C1146" s="62" t="str">
        <f>IF('Sundry Creditor'!C1152="","",IF('Sundry Creditor'!G1152&gt;69999,'Sundry Creditor'!C1152,""))</f>
        <v/>
      </c>
      <c r="D1146" s="62" t="str">
        <f>IF('Sundry Creditor'!D1152="","",'Sundry Creditor'!D1152)</f>
        <v/>
      </c>
      <c r="E1146" s="62" t="str">
        <f>IF('Sundry Creditor'!F1152="","",'Sundry Creditor'!F1152)</f>
        <v/>
      </c>
      <c r="F1146" s="130" t="str">
        <f>IF('Sundry Creditor'!I1152="","",IF('Sundry Creditor'!J1152="D",'Sundry Creditor'!I1152,""))</f>
        <v/>
      </c>
      <c r="G1146" s="130" t="str">
        <f>IF('Sundry Creditor'!I1152="","",IF('Sundry Creditor'!J1152="C",'Sundry Creditor'!I1152,""))</f>
        <v/>
      </c>
      <c r="H1146" s="62" t="str">
        <f t="shared" si="39"/>
        <v/>
      </c>
      <c r="I1146" s="62" t="str">
        <f t="shared" si="40"/>
        <v/>
      </c>
      <c r="J1146" s="62"/>
      <c r="K1146" s="48" t="str">
        <f>IF('Sundry Creditor'!K1152="", "",CONCATENATE('Sundry Creditor'!K1152," ",'Sundry Creditor'!O1152))</f>
        <v/>
      </c>
    </row>
    <row r="1147" spans="1:11" x14ac:dyDescent="0.2">
      <c r="A1147" s="63" t="str">
        <f>IF('Sundry Creditor'!G1153="","",'Sundry Creditor'!G1153)</f>
        <v/>
      </c>
      <c r="B1147" s="63" t="str">
        <f>IF('Sundry Creditor'!C1153="","",IF('Sundry Creditor'!G1153&lt;70000,'Sundry Creditor'!C1153,""))</f>
        <v/>
      </c>
      <c r="C1147" s="62" t="str">
        <f>IF('Sundry Creditor'!C1153="","",IF('Sundry Creditor'!G1153&gt;69999,'Sundry Creditor'!C1153,""))</f>
        <v/>
      </c>
      <c r="D1147" s="62" t="str">
        <f>IF('Sundry Creditor'!D1153="","",'Sundry Creditor'!D1153)</f>
        <v/>
      </c>
      <c r="E1147" s="62" t="str">
        <f>IF('Sundry Creditor'!F1153="","",'Sundry Creditor'!F1153)</f>
        <v/>
      </c>
      <c r="F1147" s="130" t="str">
        <f>IF('Sundry Creditor'!I1153="","",IF('Sundry Creditor'!J1153="D",'Sundry Creditor'!I1153,""))</f>
        <v/>
      </c>
      <c r="G1147" s="130" t="str">
        <f>IF('Sundry Creditor'!I1153="","",IF('Sundry Creditor'!J1153="C",'Sundry Creditor'!I1153,""))</f>
        <v/>
      </c>
      <c r="H1147" s="62" t="str">
        <f t="shared" si="39"/>
        <v/>
      </c>
      <c r="I1147" s="62" t="str">
        <f t="shared" si="40"/>
        <v/>
      </c>
      <c r="J1147" s="62"/>
      <c r="K1147" s="48" t="str">
        <f>IF('Sundry Creditor'!K1153="", "",CONCATENATE('Sundry Creditor'!K1153," ",'Sundry Creditor'!O1153))</f>
        <v/>
      </c>
    </row>
    <row r="1148" spans="1:11" x14ac:dyDescent="0.2">
      <c r="A1148" s="63" t="str">
        <f>IF('Sundry Creditor'!G1154="","",'Sundry Creditor'!G1154)</f>
        <v/>
      </c>
      <c r="B1148" s="63" t="str">
        <f>IF('Sundry Creditor'!C1154="","",IF('Sundry Creditor'!G1154&lt;70000,'Sundry Creditor'!C1154,""))</f>
        <v/>
      </c>
      <c r="C1148" s="62" t="str">
        <f>IF('Sundry Creditor'!C1154="","",IF('Sundry Creditor'!G1154&gt;69999,'Sundry Creditor'!C1154,""))</f>
        <v/>
      </c>
      <c r="D1148" s="62" t="str">
        <f>IF('Sundry Creditor'!D1154="","",'Sundry Creditor'!D1154)</f>
        <v/>
      </c>
      <c r="E1148" s="62" t="str">
        <f>IF('Sundry Creditor'!F1154="","",'Sundry Creditor'!F1154)</f>
        <v/>
      </c>
      <c r="F1148" s="130" t="str">
        <f>IF('Sundry Creditor'!I1154="","",IF('Sundry Creditor'!J1154="D",'Sundry Creditor'!I1154,""))</f>
        <v/>
      </c>
      <c r="G1148" s="130" t="str">
        <f>IF('Sundry Creditor'!I1154="","",IF('Sundry Creditor'!J1154="C",'Sundry Creditor'!I1154,""))</f>
        <v/>
      </c>
      <c r="H1148" s="62" t="str">
        <f t="shared" si="39"/>
        <v/>
      </c>
      <c r="I1148" s="62" t="str">
        <f t="shared" si="40"/>
        <v/>
      </c>
      <c r="J1148" s="62"/>
      <c r="K1148" s="48" t="str">
        <f>IF('Sundry Creditor'!K1154="", "",CONCATENATE('Sundry Creditor'!K1154," ",'Sundry Creditor'!O1154))</f>
        <v/>
      </c>
    </row>
    <row r="1149" spans="1:11" x14ac:dyDescent="0.2">
      <c r="A1149" s="63" t="str">
        <f>IF('Sundry Creditor'!G1155="","",'Sundry Creditor'!G1155)</f>
        <v/>
      </c>
      <c r="B1149" s="63" t="str">
        <f>IF('Sundry Creditor'!C1155="","",IF('Sundry Creditor'!G1155&lt;70000,'Sundry Creditor'!C1155,""))</f>
        <v/>
      </c>
      <c r="C1149" s="62" t="str">
        <f>IF('Sundry Creditor'!C1155="","",IF('Sundry Creditor'!G1155&gt;69999,'Sundry Creditor'!C1155,""))</f>
        <v/>
      </c>
      <c r="D1149" s="62" t="str">
        <f>IF('Sundry Creditor'!D1155="","",'Sundry Creditor'!D1155)</f>
        <v/>
      </c>
      <c r="E1149" s="62" t="str">
        <f>IF('Sundry Creditor'!F1155="","",'Sundry Creditor'!F1155)</f>
        <v/>
      </c>
      <c r="F1149" s="130" t="str">
        <f>IF('Sundry Creditor'!I1155="","",IF('Sundry Creditor'!J1155="D",'Sundry Creditor'!I1155,""))</f>
        <v/>
      </c>
      <c r="G1149" s="130" t="str">
        <f>IF('Sundry Creditor'!I1155="","",IF('Sundry Creditor'!J1155="C",'Sundry Creditor'!I1155,""))</f>
        <v/>
      </c>
      <c r="H1149" s="62" t="str">
        <f t="shared" si="39"/>
        <v/>
      </c>
      <c r="I1149" s="62" t="str">
        <f t="shared" si="40"/>
        <v/>
      </c>
      <c r="J1149" s="62"/>
      <c r="K1149" s="48" t="str">
        <f>IF('Sundry Creditor'!K1155="", "",CONCATENATE('Sundry Creditor'!K1155," ",'Sundry Creditor'!O1155))</f>
        <v/>
      </c>
    </row>
    <row r="1150" spans="1:11" x14ac:dyDescent="0.2">
      <c r="A1150" s="63" t="str">
        <f>IF('Sundry Creditor'!G1156="","",'Sundry Creditor'!G1156)</f>
        <v/>
      </c>
      <c r="B1150" s="63" t="str">
        <f>IF('Sundry Creditor'!C1156="","",IF('Sundry Creditor'!G1156&lt;70000,'Sundry Creditor'!C1156,""))</f>
        <v/>
      </c>
      <c r="C1150" s="62" t="str">
        <f>IF('Sundry Creditor'!C1156="","",IF('Sundry Creditor'!G1156&gt;69999,'Sundry Creditor'!C1156,""))</f>
        <v/>
      </c>
      <c r="D1150" s="62" t="str">
        <f>IF('Sundry Creditor'!D1156="","",'Sundry Creditor'!D1156)</f>
        <v/>
      </c>
      <c r="E1150" s="62" t="str">
        <f>IF('Sundry Creditor'!F1156="","",'Sundry Creditor'!F1156)</f>
        <v/>
      </c>
      <c r="F1150" s="130" t="str">
        <f>IF('Sundry Creditor'!I1156="","",IF('Sundry Creditor'!J1156="D",'Sundry Creditor'!I1156,""))</f>
        <v/>
      </c>
      <c r="G1150" s="130" t="str">
        <f>IF('Sundry Creditor'!I1156="","",IF('Sundry Creditor'!J1156="C",'Sundry Creditor'!I1156,""))</f>
        <v/>
      </c>
      <c r="H1150" s="62" t="str">
        <f t="shared" si="39"/>
        <v/>
      </c>
      <c r="I1150" s="62" t="str">
        <f t="shared" si="40"/>
        <v/>
      </c>
      <c r="J1150" s="62"/>
      <c r="K1150" s="48" t="str">
        <f>IF('Sundry Creditor'!K1156="", "",CONCATENATE('Sundry Creditor'!K1156," ",'Sundry Creditor'!O1156))</f>
        <v/>
      </c>
    </row>
    <row r="1151" spans="1:11" x14ac:dyDescent="0.2">
      <c r="A1151" s="63" t="str">
        <f>IF('Sundry Creditor'!G1157="","",'Sundry Creditor'!G1157)</f>
        <v/>
      </c>
      <c r="B1151" s="63" t="str">
        <f>IF('Sundry Creditor'!C1157="","",IF('Sundry Creditor'!G1157&lt;70000,'Sundry Creditor'!C1157,""))</f>
        <v/>
      </c>
      <c r="C1151" s="62" t="str">
        <f>IF('Sundry Creditor'!C1157="","",IF('Sundry Creditor'!G1157&gt;69999,'Sundry Creditor'!C1157,""))</f>
        <v/>
      </c>
      <c r="D1151" s="62" t="str">
        <f>IF('Sundry Creditor'!D1157="","",'Sundry Creditor'!D1157)</f>
        <v/>
      </c>
      <c r="E1151" s="62" t="str">
        <f>IF('Sundry Creditor'!F1157="","",'Sundry Creditor'!F1157)</f>
        <v/>
      </c>
      <c r="F1151" s="130" t="str">
        <f>IF('Sundry Creditor'!I1157="","",IF('Sundry Creditor'!J1157="D",'Sundry Creditor'!I1157,""))</f>
        <v/>
      </c>
      <c r="G1151" s="130" t="str">
        <f>IF('Sundry Creditor'!I1157="","",IF('Sundry Creditor'!J1157="C",'Sundry Creditor'!I1157,""))</f>
        <v/>
      </c>
      <c r="H1151" s="62" t="str">
        <f t="shared" si="39"/>
        <v/>
      </c>
      <c r="I1151" s="62" t="str">
        <f t="shared" si="40"/>
        <v/>
      </c>
      <c r="J1151" s="62"/>
      <c r="K1151" s="48" t="str">
        <f>IF('Sundry Creditor'!K1157="", "",CONCATENATE('Sundry Creditor'!K1157," ",'Sundry Creditor'!O1157))</f>
        <v/>
      </c>
    </row>
    <row r="1152" spans="1:11" x14ac:dyDescent="0.2">
      <c r="A1152" s="63" t="str">
        <f>IF('Sundry Creditor'!G1158="","",'Sundry Creditor'!G1158)</f>
        <v/>
      </c>
      <c r="B1152" s="63" t="str">
        <f>IF('Sundry Creditor'!C1158="","",IF('Sundry Creditor'!G1158&lt;70000,'Sundry Creditor'!C1158,""))</f>
        <v/>
      </c>
      <c r="C1152" s="62" t="str">
        <f>IF('Sundry Creditor'!C1158="","",IF('Sundry Creditor'!G1158&gt;69999,'Sundry Creditor'!C1158,""))</f>
        <v/>
      </c>
      <c r="D1152" s="62" t="str">
        <f>IF('Sundry Creditor'!D1158="","",'Sundry Creditor'!D1158)</f>
        <v/>
      </c>
      <c r="E1152" s="62" t="str">
        <f>IF('Sundry Creditor'!F1158="","",'Sundry Creditor'!F1158)</f>
        <v/>
      </c>
      <c r="F1152" s="130" t="str">
        <f>IF('Sundry Creditor'!I1158="","",IF('Sundry Creditor'!J1158="D",'Sundry Creditor'!I1158,""))</f>
        <v/>
      </c>
      <c r="G1152" s="130" t="str">
        <f>IF('Sundry Creditor'!I1158="","",IF('Sundry Creditor'!J1158="C",'Sundry Creditor'!I1158,""))</f>
        <v/>
      </c>
      <c r="H1152" s="62" t="str">
        <f t="shared" si="39"/>
        <v/>
      </c>
      <c r="I1152" s="62" t="str">
        <f t="shared" si="40"/>
        <v/>
      </c>
      <c r="J1152" s="62"/>
      <c r="K1152" s="48" t="str">
        <f>IF('Sundry Creditor'!K1158="", "",CONCATENATE('Sundry Creditor'!K1158," ",'Sundry Creditor'!O1158))</f>
        <v/>
      </c>
    </row>
    <row r="1153" spans="1:11" x14ac:dyDescent="0.2">
      <c r="A1153" s="63" t="str">
        <f>IF('Sundry Creditor'!G1159="","",'Sundry Creditor'!G1159)</f>
        <v/>
      </c>
      <c r="B1153" s="63" t="str">
        <f>IF('Sundry Creditor'!C1159="","",IF('Sundry Creditor'!G1159&lt;70000,'Sundry Creditor'!C1159,""))</f>
        <v/>
      </c>
      <c r="C1153" s="62" t="str">
        <f>IF('Sundry Creditor'!C1159="","",IF('Sundry Creditor'!G1159&gt;69999,'Sundry Creditor'!C1159,""))</f>
        <v/>
      </c>
      <c r="D1153" s="62" t="str">
        <f>IF('Sundry Creditor'!D1159="","",'Sundry Creditor'!D1159)</f>
        <v/>
      </c>
      <c r="E1153" s="62" t="str">
        <f>IF('Sundry Creditor'!F1159="","",'Sundry Creditor'!F1159)</f>
        <v/>
      </c>
      <c r="F1153" s="130" t="str">
        <f>IF('Sundry Creditor'!I1159="","",IF('Sundry Creditor'!J1159="D",'Sundry Creditor'!I1159,""))</f>
        <v/>
      </c>
      <c r="G1153" s="130" t="str">
        <f>IF('Sundry Creditor'!I1159="","",IF('Sundry Creditor'!J1159="C",'Sundry Creditor'!I1159,""))</f>
        <v/>
      </c>
      <c r="H1153" s="62" t="str">
        <f t="shared" si="39"/>
        <v/>
      </c>
      <c r="I1153" s="62" t="str">
        <f t="shared" si="40"/>
        <v/>
      </c>
      <c r="J1153" s="62"/>
      <c r="K1153" s="48" t="str">
        <f>IF('Sundry Creditor'!K1159="", "",CONCATENATE('Sundry Creditor'!K1159," ",'Sundry Creditor'!O1159))</f>
        <v/>
      </c>
    </row>
    <row r="1154" spans="1:11" x14ac:dyDescent="0.2">
      <c r="A1154" s="63" t="str">
        <f>IF('Sundry Creditor'!G1160="","",'Sundry Creditor'!G1160)</f>
        <v/>
      </c>
      <c r="B1154" s="63" t="str">
        <f>IF('Sundry Creditor'!C1160="","",IF('Sundry Creditor'!G1160&lt;70000,'Sundry Creditor'!C1160,""))</f>
        <v/>
      </c>
      <c r="C1154" s="62" t="str">
        <f>IF('Sundry Creditor'!C1160="","",IF('Sundry Creditor'!G1160&gt;69999,'Sundry Creditor'!C1160,""))</f>
        <v/>
      </c>
      <c r="D1154" s="62" t="str">
        <f>IF('Sundry Creditor'!D1160="","",'Sundry Creditor'!D1160)</f>
        <v/>
      </c>
      <c r="E1154" s="62" t="str">
        <f>IF('Sundry Creditor'!F1160="","",'Sundry Creditor'!F1160)</f>
        <v/>
      </c>
      <c r="F1154" s="130" t="str">
        <f>IF('Sundry Creditor'!I1160="","",IF('Sundry Creditor'!J1160="D",'Sundry Creditor'!I1160,""))</f>
        <v/>
      </c>
      <c r="G1154" s="130" t="str">
        <f>IF('Sundry Creditor'!I1160="","",IF('Sundry Creditor'!J1160="C",'Sundry Creditor'!I1160,""))</f>
        <v/>
      </c>
      <c r="H1154" s="62" t="str">
        <f t="shared" si="39"/>
        <v/>
      </c>
      <c r="I1154" s="62" t="str">
        <f t="shared" si="40"/>
        <v/>
      </c>
      <c r="J1154" s="62"/>
      <c r="K1154" s="48" t="str">
        <f>IF('Sundry Creditor'!K1160="", "",CONCATENATE('Sundry Creditor'!K1160," ",'Sundry Creditor'!O1160))</f>
        <v/>
      </c>
    </row>
    <row r="1155" spans="1:11" x14ac:dyDescent="0.2">
      <c r="A1155" s="63" t="str">
        <f>IF('Sundry Creditor'!G1161="","",'Sundry Creditor'!G1161)</f>
        <v/>
      </c>
      <c r="B1155" s="63" t="str">
        <f>IF('Sundry Creditor'!C1161="","",IF('Sundry Creditor'!G1161&lt;70000,'Sundry Creditor'!C1161,""))</f>
        <v/>
      </c>
      <c r="C1155" s="62" t="str">
        <f>IF('Sundry Creditor'!C1161="","",IF('Sundry Creditor'!G1161&gt;69999,'Sundry Creditor'!C1161,""))</f>
        <v/>
      </c>
      <c r="D1155" s="62" t="str">
        <f>IF('Sundry Creditor'!D1161="","",'Sundry Creditor'!D1161)</f>
        <v/>
      </c>
      <c r="E1155" s="62" t="str">
        <f>IF('Sundry Creditor'!F1161="","",'Sundry Creditor'!F1161)</f>
        <v/>
      </c>
      <c r="F1155" s="130" t="str">
        <f>IF('Sundry Creditor'!I1161="","",IF('Sundry Creditor'!J1161="D",'Sundry Creditor'!I1161,""))</f>
        <v/>
      </c>
      <c r="G1155" s="130" t="str">
        <f>IF('Sundry Creditor'!I1161="","",IF('Sundry Creditor'!J1161="C",'Sundry Creditor'!I1161,""))</f>
        <v/>
      </c>
      <c r="H1155" s="62" t="str">
        <f t="shared" si="39"/>
        <v/>
      </c>
      <c r="I1155" s="62" t="str">
        <f t="shared" si="40"/>
        <v/>
      </c>
      <c r="J1155" s="62"/>
      <c r="K1155" s="48" t="str">
        <f>IF('Sundry Creditor'!K1161="", "",CONCATENATE('Sundry Creditor'!K1161," ",'Sundry Creditor'!O1161))</f>
        <v/>
      </c>
    </row>
    <row r="1156" spans="1:11" x14ac:dyDescent="0.2">
      <c r="A1156" s="63" t="str">
        <f>IF('Sundry Creditor'!G1162="","",'Sundry Creditor'!G1162)</f>
        <v/>
      </c>
      <c r="B1156" s="63" t="str">
        <f>IF('Sundry Creditor'!C1162="","",IF('Sundry Creditor'!G1162&lt;70000,'Sundry Creditor'!C1162,""))</f>
        <v/>
      </c>
      <c r="C1156" s="62" t="str">
        <f>IF('Sundry Creditor'!C1162="","",IF('Sundry Creditor'!G1162&gt;69999,'Sundry Creditor'!C1162,""))</f>
        <v/>
      </c>
      <c r="D1156" s="62" t="str">
        <f>IF('Sundry Creditor'!D1162="","",'Sundry Creditor'!D1162)</f>
        <v/>
      </c>
      <c r="E1156" s="62" t="str">
        <f>IF('Sundry Creditor'!F1162="","",'Sundry Creditor'!F1162)</f>
        <v/>
      </c>
      <c r="F1156" s="130" t="str">
        <f>IF('Sundry Creditor'!I1162="","",IF('Sundry Creditor'!J1162="D",'Sundry Creditor'!I1162,""))</f>
        <v/>
      </c>
      <c r="G1156" s="130" t="str">
        <f>IF('Sundry Creditor'!I1162="","",IF('Sundry Creditor'!J1162="C",'Sundry Creditor'!I1162,""))</f>
        <v/>
      </c>
      <c r="H1156" s="62" t="str">
        <f t="shared" si="39"/>
        <v/>
      </c>
      <c r="I1156" s="62" t="str">
        <f t="shared" si="40"/>
        <v/>
      </c>
      <c r="J1156" s="62"/>
      <c r="K1156" s="48" t="str">
        <f>IF('Sundry Creditor'!K1162="", "",CONCATENATE('Sundry Creditor'!K1162," ",'Sundry Creditor'!O1162))</f>
        <v/>
      </c>
    </row>
    <row r="1157" spans="1:11" x14ac:dyDescent="0.2">
      <c r="A1157" s="63" t="str">
        <f>IF('Sundry Creditor'!G1163="","",'Sundry Creditor'!G1163)</f>
        <v/>
      </c>
      <c r="B1157" s="63" t="str">
        <f>IF('Sundry Creditor'!C1163="","",IF('Sundry Creditor'!G1163&lt;70000,'Sundry Creditor'!C1163,""))</f>
        <v/>
      </c>
      <c r="C1157" s="62" t="str">
        <f>IF('Sundry Creditor'!C1163="","",IF('Sundry Creditor'!G1163&gt;69999,'Sundry Creditor'!C1163,""))</f>
        <v/>
      </c>
      <c r="D1157" s="62" t="str">
        <f>IF('Sundry Creditor'!D1163="","",'Sundry Creditor'!D1163)</f>
        <v/>
      </c>
      <c r="E1157" s="62" t="str">
        <f>IF('Sundry Creditor'!F1163="","",'Sundry Creditor'!F1163)</f>
        <v/>
      </c>
      <c r="F1157" s="130" t="str">
        <f>IF('Sundry Creditor'!I1163="","",IF('Sundry Creditor'!J1163="D",'Sundry Creditor'!I1163,""))</f>
        <v/>
      </c>
      <c r="G1157" s="130" t="str">
        <f>IF('Sundry Creditor'!I1163="","",IF('Sundry Creditor'!J1163="C",'Sundry Creditor'!I1163,""))</f>
        <v/>
      </c>
      <c r="H1157" s="62" t="str">
        <f t="shared" si="39"/>
        <v/>
      </c>
      <c r="I1157" s="62" t="str">
        <f t="shared" si="40"/>
        <v/>
      </c>
      <c r="J1157" s="62"/>
      <c r="K1157" s="48" t="str">
        <f>IF('Sundry Creditor'!K1163="", "",CONCATENATE('Sundry Creditor'!K1163," ",'Sundry Creditor'!O1163))</f>
        <v/>
      </c>
    </row>
    <row r="1158" spans="1:11" x14ac:dyDescent="0.2">
      <c r="A1158" s="63" t="str">
        <f>IF('Sundry Creditor'!G1164="","",'Sundry Creditor'!G1164)</f>
        <v/>
      </c>
      <c r="B1158" s="63" t="str">
        <f>IF('Sundry Creditor'!C1164="","",IF('Sundry Creditor'!G1164&lt;70000,'Sundry Creditor'!C1164,""))</f>
        <v/>
      </c>
      <c r="C1158" s="62" t="str">
        <f>IF('Sundry Creditor'!C1164="","",IF('Sundry Creditor'!G1164&gt;69999,'Sundry Creditor'!C1164,""))</f>
        <v/>
      </c>
      <c r="D1158" s="62" t="str">
        <f>IF('Sundry Creditor'!D1164="","",'Sundry Creditor'!D1164)</f>
        <v/>
      </c>
      <c r="E1158" s="62" t="str">
        <f>IF('Sundry Creditor'!F1164="","",'Sundry Creditor'!F1164)</f>
        <v/>
      </c>
      <c r="F1158" s="130" t="str">
        <f>IF('Sundry Creditor'!I1164="","",IF('Sundry Creditor'!J1164="D",'Sundry Creditor'!I1164,""))</f>
        <v/>
      </c>
      <c r="G1158" s="130" t="str">
        <f>IF('Sundry Creditor'!I1164="","",IF('Sundry Creditor'!J1164="C",'Sundry Creditor'!I1164,""))</f>
        <v/>
      </c>
      <c r="H1158" s="62" t="str">
        <f t="shared" si="39"/>
        <v/>
      </c>
      <c r="I1158" s="62" t="str">
        <f t="shared" si="40"/>
        <v/>
      </c>
      <c r="J1158" s="62"/>
      <c r="K1158" s="48" t="str">
        <f>IF('Sundry Creditor'!K1164="", "",CONCATENATE('Sundry Creditor'!K1164," ",'Sundry Creditor'!O1164))</f>
        <v/>
      </c>
    </row>
    <row r="1159" spans="1:11" x14ac:dyDescent="0.2">
      <c r="A1159" s="63" t="str">
        <f>IF('Sundry Creditor'!G1165="","",'Sundry Creditor'!G1165)</f>
        <v/>
      </c>
      <c r="B1159" s="63" t="str">
        <f>IF('Sundry Creditor'!C1165="","",IF('Sundry Creditor'!G1165&lt;70000,'Sundry Creditor'!C1165,""))</f>
        <v/>
      </c>
      <c r="C1159" s="62" t="str">
        <f>IF('Sundry Creditor'!C1165="","",IF('Sundry Creditor'!G1165&gt;69999,'Sundry Creditor'!C1165,""))</f>
        <v/>
      </c>
      <c r="D1159" s="62" t="str">
        <f>IF('Sundry Creditor'!D1165="","",'Sundry Creditor'!D1165)</f>
        <v/>
      </c>
      <c r="E1159" s="62" t="str">
        <f>IF('Sundry Creditor'!F1165="","",'Sundry Creditor'!F1165)</f>
        <v/>
      </c>
      <c r="F1159" s="130" t="str">
        <f>IF('Sundry Creditor'!I1165="","",IF('Sundry Creditor'!J1165="D",'Sundry Creditor'!I1165,""))</f>
        <v/>
      </c>
      <c r="G1159" s="130" t="str">
        <f>IF('Sundry Creditor'!I1165="","",IF('Sundry Creditor'!J1165="C",'Sundry Creditor'!I1165,""))</f>
        <v/>
      </c>
      <c r="H1159" s="62" t="str">
        <f t="shared" si="39"/>
        <v/>
      </c>
      <c r="I1159" s="62" t="str">
        <f t="shared" si="40"/>
        <v/>
      </c>
      <c r="J1159" s="62"/>
      <c r="K1159" s="48" t="str">
        <f>IF('Sundry Creditor'!K1165="", "",CONCATENATE('Sundry Creditor'!K1165," ",'Sundry Creditor'!O1165))</f>
        <v/>
      </c>
    </row>
    <row r="1160" spans="1:11" x14ac:dyDescent="0.2">
      <c r="A1160" s="63" t="str">
        <f>IF('Sundry Creditor'!G1166="","",'Sundry Creditor'!G1166)</f>
        <v/>
      </c>
      <c r="B1160" s="63" t="str">
        <f>IF('Sundry Creditor'!C1166="","",IF('Sundry Creditor'!G1166&lt;70000,'Sundry Creditor'!C1166,""))</f>
        <v/>
      </c>
      <c r="C1160" s="62" t="str">
        <f>IF('Sundry Creditor'!C1166="","",IF('Sundry Creditor'!G1166&gt;69999,'Sundry Creditor'!C1166,""))</f>
        <v/>
      </c>
      <c r="D1160" s="62" t="str">
        <f>IF('Sundry Creditor'!D1166="","",'Sundry Creditor'!D1166)</f>
        <v/>
      </c>
      <c r="E1160" s="62" t="str">
        <f>IF('Sundry Creditor'!F1166="","",'Sundry Creditor'!F1166)</f>
        <v/>
      </c>
      <c r="F1160" s="130" t="str">
        <f>IF('Sundry Creditor'!I1166="","",IF('Sundry Creditor'!J1166="D",'Sundry Creditor'!I1166,""))</f>
        <v/>
      </c>
      <c r="G1160" s="130" t="str">
        <f>IF('Sundry Creditor'!I1166="","",IF('Sundry Creditor'!J1166="C",'Sundry Creditor'!I1166,""))</f>
        <v/>
      </c>
      <c r="H1160" s="62" t="str">
        <f t="shared" si="39"/>
        <v/>
      </c>
      <c r="I1160" s="62" t="str">
        <f t="shared" si="40"/>
        <v/>
      </c>
      <c r="J1160" s="62"/>
      <c r="K1160" s="48" t="str">
        <f>IF('Sundry Creditor'!K1166="", "",CONCATENATE('Sundry Creditor'!K1166," ",'Sundry Creditor'!O1166))</f>
        <v/>
      </c>
    </row>
    <row r="1161" spans="1:11" x14ac:dyDescent="0.2">
      <c r="A1161" s="63" t="str">
        <f>IF('Sundry Creditor'!G1167="","",'Sundry Creditor'!G1167)</f>
        <v/>
      </c>
      <c r="B1161" s="63" t="str">
        <f>IF('Sundry Creditor'!C1167="","",IF('Sundry Creditor'!G1167&lt;70000,'Sundry Creditor'!C1167,""))</f>
        <v/>
      </c>
      <c r="C1161" s="62" t="str">
        <f>IF('Sundry Creditor'!C1167="","",IF('Sundry Creditor'!G1167&gt;69999,'Sundry Creditor'!C1167,""))</f>
        <v/>
      </c>
      <c r="D1161" s="62" t="str">
        <f>IF('Sundry Creditor'!D1167="","",'Sundry Creditor'!D1167)</f>
        <v/>
      </c>
      <c r="E1161" s="62" t="str">
        <f>IF('Sundry Creditor'!F1167="","",'Sundry Creditor'!F1167)</f>
        <v/>
      </c>
      <c r="F1161" s="130" t="str">
        <f>IF('Sundry Creditor'!I1167="","",IF('Sundry Creditor'!J1167="D",'Sundry Creditor'!I1167,""))</f>
        <v/>
      </c>
      <c r="G1161" s="130" t="str">
        <f>IF('Sundry Creditor'!I1167="","",IF('Sundry Creditor'!J1167="C",'Sundry Creditor'!I1167,""))</f>
        <v/>
      </c>
      <c r="H1161" s="62" t="str">
        <f t="shared" si="39"/>
        <v/>
      </c>
      <c r="I1161" s="62" t="str">
        <f t="shared" si="40"/>
        <v/>
      </c>
      <c r="J1161" s="62"/>
      <c r="K1161" s="48" t="str">
        <f>IF('Sundry Creditor'!K1167="", "",CONCATENATE('Sundry Creditor'!K1167," ",'Sundry Creditor'!O1167))</f>
        <v/>
      </c>
    </row>
    <row r="1162" spans="1:11" x14ac:dyDescent="0.2">
      <c r="A1162" s="63" t="str">
        <f>IF('Sundry Creditor'!G1168="","",'Sundry Creditor'!G1168)</f>
        <v/>
      </c>
      <c r="B1162" s="63" t="str">
        <f>IF('Sundry Creditor'!C1168="","",IF('Sundry Creditor'!G1168&lt;70000,'Sundry Creditor'!C1168,""))</f>
        <v/>
      </c>
      <c r="C1162" s="62" t="str">
        <f>IF('Sundry Creditor'!C1168="","",IF('Sundry Creditor'!G1168&gt;69999,'Sundry Creditor'!C1168,""))</f>
        <v/>
      </c>
      <c r="D1162" s="62" t="str">
        <f>IF('Sundry Creditor'!D1168="","",'Sundry Creditor'!D1168)</f>
        <v/>
      </c>
      <c r="E1162" s="62" t="str">
        <f>IF('Sundry Creditor'!F1168="","",'Sundry Creditor'!F1168)</f>
        <v/>
      </c>
      <c r="F1162" s="130" t="str">
        <f>IF('Sundry Creditor'!I1168="","",IF('Sundry Creditor'!J1168="D",'Sundry Creditor'!I1168,""))</f>
        <v/>
      </c>
      <c r="G1162" s="130" t="str">
        <f>IF('Sundry Creditor'!I1168="","",IF('Sundry Creditor'!J1168="C",'Sundry Creditor'!I1168,""))</f>
        <v/>
      </c>
      <c r="H1162" s="62" t="str">
        <f t="shared" si="39"/>
        <v/>
      </c>
      <c r="I1162" s="62" t="str">
        <f t="shared" si="40"/>
        <v/>
      </c>
      <c r="J1162" s="62"/>
      <c r="K1162" s="48" t="str">
        <f>IF('Sundry Creditor'!K1168="", "",CONCATENATE('Sundry Creditor'!K1168," ",'Sundry Creditor'!O1168))</f>
        <v/>
      </c>
    </row>
    <row r="1163" spans="1:11" x14ac:dyDescent="0.2">
      <c r="A1163" s="63" t="str">
        <f>IF('Sundry Creditor'!G1169="","",'Sundry Creditor'!G1169)</f>
        <v/>
      </c>
      <c r="B1163" s="63" t="str">
        <f>IF('Sundry Creditor'!C1169="","",IF('Sundry Creditor'!G1169&lt;70000,'Sundry Creditor'!C1169,""))</f>
        <v/>
      </c>
      <c r="C1163" s="62" t="str">
        <f>IF('Sundry Creditor'!C1169="","",IF('Sundry Creditor'!G1169&gt;69999,'Sundry Creditor'!C1169,""))</f>
        <v/>
      </c>
      <c r="D1163" s="62" t="str">
        <f>IF('Sundry Creditor'!D1169="","",'Sundry Creditor'!D1169)</f>
        <v/>
      </c>
      <c r="E1163" s="62" t="str">
        <f>IF('Sundry Creditor'!F1169="","",'Sundry Creditor'!F1169)</f>
        <v/>
      </c>
      <c r="F1163" s="130" t="str">
        <f>IF('Sundry Creditor'!I1169="","",IF('Sundry Creditor'!J1169="D",'Sundry Creditor'!I1169,""))</f>
        <v/>
      </c>
      <c r="G1163" s="130" t="str">
        <f>IF('Sundry Creditor'!I1169="","",IF('Sundry Creditor'!J1169="C",'Sundry Creditor'!I1169,""))</f>
        <v/>
      </c>
      <c r="H1163" s="62" t="str">
        <f t="shared" si="39"/>
        <v/>
      </c>
      <c r="I1163" s="62" t="str">
        <f t="shared" si="40"/>
        <v/>
      </c>
      <c r="J1163" s="62"/>
      <c r="K1163" s="48" t="str">
        <f>IF('Sundry Creditor'!K1169="", "",CONCATENATE('Sundry Creditor'!K1169," ",'Sundry Creditor'!O1169))</f>
        <v/>
      </c>
    </row>
    <row r="1164" spans="1:11" x14ac:dyDescent="0.2">
      <c r="A1164" s="63" t="str">
        <f>IF('Sundry Creditor'!G1170="","",'Sundry Creditor'!G1170)</f>
        <v/>
      </c>
      <c r="B1164" s="63" t="str">
        <f>IF('Sundry Creditor'!C1170="","",IF('Sundry Creditor'!G1170&lt;70000,'Sundry Creditor'!C1170,""))</f>
        <v/>
      </c>
      <c r="C1164" s="62" t="str">
        <f>IF('Sundry Creditor'!C1170="","",IF('Sundry Creditor'!G1170&gt;69999,'Sundry Creditor'!C1170,""))</f>
        <v/>
      </c>
      <c r="D1164" s="62" t="str">
        <f>IF('Sundry Creditor'!D1170="","",'Sundry Creditor'!D1170)</f>
        <v/>
      </c>
      <c r="E1164" s="62" t="str">
        <f>IF('Sundry Creditor'!F1170="","",'Sundry Creditor'!F1170)</f>
        <v/>
      </c>
      <c r="F1164" s="130" t="str">
        <f>IF('Sundry Creditor'!I1170="","",IF('Sundry Creditor'!J1170="D",'Sundry Creditor'!I1170,""))</f>
        <v/>
      </c>
      <c r="G1164" s="130" t="str">
        <f>IF('Sundry Creditor'!I1170="","",IF('Sundry Creditor'!J1170="C",'Sundry Creditor'!I1170,""))</f>
        <v/>
      </c>
      <c r="H1164" s="62" t="str">
        <f t="shared" si="39"/>
        <v/>
      </c>
      <c r="I1164" s="62" t="str">
        <f t="shared" si="40"/>
        <v/>
      </c>
      <c r="J1164" s="62"/>
      <c r="K1164" s="48" t="str">
        <f>IF('Sundry Creditor'!K1170="", "",CONCATENATE('Sundry Creditor'!K1170," ",'Sundry Creditor'!O1170))</f>
        <v/>
      </c>
    </row>
    <row r="1165" spans="1:11" x14ac:dyDescent="0.2">
      <c r="A1165" s="63" t="str">
        <f>IF('Sundry Creditor'!G1171="","",'Sundry Creditor'!G1171)</f>
        <v/>
      </c>
      <c r="B1165" s="63" t="str">
        <f>IF('Sundry Creditor'!C1171="","",IF('Sundry Creditor'!G1171&lt;70000,'Sundry Creditor'!C1171,""))</f>
        <v/>
      </c>
      <c r="C1165" s="62" t="str">
        <f>IF('Sundry Creditor'!C1171="","",IF('Sundry Creditor'!G1171&gt;69999,'Sundry Creditor'!C1171,""))</f>
        <v/>
      </c>
      <c r="D1165" s="62" t="str">
        <f>IF('Sundry Creditor'!D1171="","",'Sundry Creditor'!D1171)</f>
        <v/>
      </c>
      <c r="E1165" s="62" t="str">
        <f>IF('Sundry Creditor'!F1171="","",'Sundry Creditor'!F1171)</f>
        <v/>
      </c>
      <c r="F1165" s="130" t="str">
        <f>IF('Sundry Creditor'!I1171="","",IF('Sundry Creditor'!J1171="D",'Sundry Creditor'!I1171,""))</f>
        <v/>
      </c>
      <c r="G1165" s="130" t="str">
        <f>IF('Sundry Creditor'!I1171="","",IF('Sundry Creditor'!J1171="C",'Sundry Creditor'!I1171,""))</f>
        <v/>
      </c>
      <c r="H1165" s="62" t="str">
        <f t="shared" si="39"/>
        <v/>
      </c>
      <c r="I1165" s="62" t="str">
        <f t="shared" si="40"/>
        <v/>
      </c>
      <c r="J1165" s="62"/>
      <c r="K1165" s="48" t="str">
        <f>IF('Sundry Creditor'!K1171="", "",CONCATENATE('Sundry Creditor'!K1171," ",'Sundry Creditor'!O1171))</f>
        <v/>
      </c>
    </row>
    <row r="1166" spans="1:11" x14ac:dyDescent="0.2">
      <c r="A1166" s="63" t="str">
        <f>IF('Sundry Creditor'!G1172="","",'Sundry Creditor'!G1172)</f>
        <v/>
      </c>
      <c r="B1166" s="63" t="str">
        <f>IF('Sundry Creditor'!C1172="","",IF('Sundry Creditor'!G1172&lt;70000,'Sundry Creditor'!C1172,""))</f>
        <v/>
      </c>
      <c r="C1166" s="62" t="str">
        <f>IF('Sundry Creditor'!C1172="","",IF('Sundry Creditor'!G1172&gt;69999,'Sundry Creditor'!C1172,""))</f>
        <v/>
      </c>
      <c r="D1166" s="62" t="str">
        <f>IF('Sundry Creditor'!D1172="","",'Sundry Creditor'!D1172)</f>
        <v/>
      </c>
      <c r="E1166" s="62" t="str">
        <f>IF('Sundry Creditor'!F1172="","",'Sundry Creditor'!F1172)</f>
        <v/>
      </c>
      <c r="F1166" s="130" t="str">
        <f>IF('Sundry Creditor'!I1172="","",IF('Sundry Creditor'!J1172="D",'Sundry Creditor'!I1172,""))</f>
        <v/>
      </c>
      <c r="G1166" s="130" t="str">
        <f>IF('Sundry Creditor'!I1172="","",IF('Sundry Creditor'!J1172="C",'Sundry Creditor'!I1172,""))</f>
        <v/>
      </c>
      <c r="H1166" s="62" t="str">
        <f t="shared" si="39"/>
        <v/>
      </c>
      <c r="I1166" s="62" t="str">
        <f t="shared" si="40"/>
        <v/>
      </c>
      <c r="J1166" s="62"/>
      <c r="K1166" s="48" t="str">
        <f>IF('Sundry Creditor'!K1172="", "",CONCATENATE('Sundry Creditor'!K1172," ",'Sundry Creditor'!O1172))</f>
        <v/>
      </c>
    </row>
    <row r="1167" spans="1:11" x14ac:dyDescent="0.2">
      <c r="A1167" s="63" t="str">
        <f>IF('Sundry Creditor'!G1173="","",'Sundry Creditor'!G1173)</f>
        <v/>
      </c>
      <c r="B1167" s="63" t="str">
        <f>IF('Sundry Creditor'!C1173="","",IF('Sundry Creditor'!G1173&lt;70000,'Sundry Creditor'!C1173,""))</f>
        <v/>
      </c>
      <c r="C1167" s="62" t="str">
        <f>IF('Sundry Creditor'!C1173="","",IF('Sundry Creditor'!G1173&gt;69999,'Sundry Creditor'!C1173,""))</f>
        <v/>
      </c>
      <c r="D1167" s="62" t="str">
        <f>IF('Sundry Creditor'!D1173="","",'Sundry Creditor'!D1173)</f>
        <v/>
      </c>
      <c r="E1167" s="62" t="str">
        <f>IF('Sundry Creditor'!F1173="","",'Sundry Creditor'!F1173)</f>
        <v/>
      </c>
      <c r="F1167" s="130" t="str">
        <f>IF('Sundry Creditor'!I1173="","",IF('Sundry Creditor'!J1173="D",'Sundry Creditor'!I1173,""))</f>
        <v/>
      </c>
      <c r="G1167" s="130" t="str">
        <f>IF('Sundry Creditor'!I1173="","",IF('Sundry Creditor'!J1173="C",'Sundry Creditor'!I1173,""))</f>
        <v/>
      </c>
      <c r="H1167" s="62" t="str">
        <f t="shared" si="39"/>
        <v/>
      </c>
      <c r="I1167" s="62" t="str">
        <f t="shared" si="40"/>
        <v/>
      </c>
      <c r="J1167" s="62"/>
      <c r="K1167" s="48" t="str">
        <f>IF('Sundry Creditor'!K1173="", "",CONCATENATE('Sundry Creditor'!K1173," ",'Sundry Creditor'!O1173))</f>
        <v/>
      </c>
    </row>
    <row r="1168" spans="1:11" x14ac:dyDescent="0.2">
      <c r="A1168" s="63" t="str">
        <f>IF('Sundry Creditor'!G1174="","",'Sundry Creditor'!G1174)</f>
        <v/>
      </c>
      <c r="B1168" s="63" t="str">
        <f>IF('Sundry Creditor'!C1174="","",IF('Sundry Creditor'!G1174&lt;70000,'Sundry Creditor'!C1174,""))</f>
        <v/>
      </c>
      <c r="C1168" s="62" t="str">
        <f>IF('Sundry Creditor'!C1174="","",IF('Sundry Creditor'!G1174&gt;69999,'Sundry Creditor'!C1174,""))</f>
        <v/>
      </c>
      <c r="D1168" s="62" t="str">
        <f>IF('Sundry Creditor'!D1174="","",'Sundry Creditor'!D1174)</f>
        <v/>
      </c>
      <c r="E1168" s="62" t="str">
        <f>IF('Sundry Creditor'!F1174="","",'Sundry Creditor'!F1174)</f>
        <v/>
      </c>
      <c r="F1168" s="130" t="str">
        <f>IF('Sundry Creditor'!I1174="","",IF('Sundry Creditor'!J1174="D",'Sundry Creditor'!I1174,""))</f>
        <v/>
      </c>
      <c r="G1168" s="130" t="str">
        <f>IF('Sundry Creditor'!I1174="","",IF('Sundry Creditor'!J1174="C",'Sundry Creditor'!I1174,""))</f>
        <v/>
      </c>
      <c r="H1168" s="62" t="str">
        <f t="shared" si="39"/>
        <v/>
      </c>
      <c r="I1168" s="62" t="str">
        <f t="shared" si="40"/>
        <v/>
      </c>
      <c r="J1168" s="62"/>
      <c r="K1168" s="48" t="str">
        <f>IF('Sundry Creditor'!K1174="", "",CONCATENATE('Sundry Creditor'!K1174," ",'Sundry Creditor'!O1174))</f>
        <v/>
      </c>
    </row>
    <row r="1169" spans="1:11" x14ac:dyDescent="0.2">
      <c r="A1169" s="63" t="str">
        <f>IF('Sundry Creditor'!G1175="","",'Sundry Creditor'!G1175)</f>
        <v/>
      </c>
      <c r="B1169" s="63" t="str">
        <f>IF('Sundry Creditor'!C1175="","",IF('Sundry Creditor'!G1175&lt;70000,'Sundry Creditor'!C1175,""))</f>
        <v/>
      </c>
      <c r="C1169" s="62" t="str">
        <f>IF('Sundry Creditor'!C1175="","",IF('Sundry Creditor'!G1175&gt;69999,'Sundry Creditor'!C1175,""))</f>
        <v/>
      </c>
      <c r="D1169" s="62" t="str">
        <f>IF('Sundry Creditor'!D1175="","",'Sundry Creditor'!D1175)</f>
        <v/>
      </c>
      <c r="E1169" s="62" t="str">
        <f>IF('Sundry Creditor'!F1175="","",'Sundry Creditor'!F1175)</f>
        <v/>
      </c>
      <c r="F1169" s="130" t="str">
        <f>IF('Sundry Creditor'!I1175="","",IF('Sundry Creditor'!J1175="D",'Sundry Creditor'!I1175,""))</f>
        <v/>
      </c>
      <c r="G1169" s="130" t="str">
        <f>IF('Sundry Creditor'!I1175="","",IF('Sundry Creditor'!J1175="C",'Sundry Creditor'!I1175,""))</f>
        <v/>
      </c>
      <c r="H1169" s="62" t="str">
        <f t="shared" si="39"/>
        <v/>
      </c>
      <c r="I1169" s="62" t="str">
        <f t="shared" si="40"/>
        <v/>
      </c>
      <c r="J1169" s="62"/>
      <c r="K1169" s="48" t="str">
        <f>IF('Sundry Creditor'!K1175="", "",CONCATENATE('Sundry Creditor'!K1175," ",'Sundry Creditor'!O1175))</f>
        <v/>
      </c>
    </row>
    <row r="1170" spans="1:11" x14ac:dyDescent="0.2">
      <c r="A1170" s="63" t="str">
        <f>IF('Sundry Creditor'!G1176="","",'Sundry Creditor'!G1176)</f>
        <v/>
      </c>
      <c r="B1170" s="63" t="str">
        <f>IF('Sundry Creditor'!C1176="","",IF('Sundry Creditor'!G1176&lt;70000,'Sundry Creditor'!C1176,""))</f>
        <v/>
      </c>
      <c r="C1170" s="62" t="str">
        <f>IF('Sundry Creditor'!C1176="","",IF('Sundry Creditor'!G1176&gt;69999,'Sundry Creditor'!C1176,""))</f>
        <v/>
      </c>
      <c r="D1170" s="62" t="str">
        <f>IF('Sundry Creditor'!D1176="","",'Sundry Creditor'!D1176)</f>
        <v/>
      </c>
      <c r="E1170" s="62" t="str">
        <f>IF('Sundry Creditor'!F1176="","",'Sundry Creditor'!F1176)</f>
        <v/>
      </c>
      <c r="F1170" s="130" t="str">
        <f>IF('Sundry Creditor'!I1176="","",IF('Sundry Creditor'!J1176="D",'Sundry Creditor'!I1176,""))</f>
        <v/>
      </c>
      <c r="G1170" s="130" t="str">
        <f>IF('Sundry Creditor'!I1176="","",IF('Sundry Creditor'!J1176="C",'Sundry Creditor'!I1176,""))</f>
        <v/>
      </c>
      <c r="H1170" s="62" t="str">
        <f t="shared" si="39"/>
        <v/>
      </c>
      <c r="I1170" s="62" t="str">
        <f t="shared" si="40"/>
        <v/>
      </c>
      <c r="J1170" s="62"/>
      <c r="K1170" s="48" t="str">
        <f>IF('Sundry Creditor'!K1176="", "",CONCATENATE('Sundry Creditor'!K1176," ",'Sundry Creditor'!O1176))</f>
        <v/>
      </c>
    </row>
    <row r="1171" spans="1:11" x14ac:dyDescent="0.2">
      <c r="A1171" s="63" t="str">
        <f>IF('Sundry Creditor'!G1177="","",'Sundry Creditor'!G1177)</f>
        <v/>
      </c>
      <c r="B1171" s="63" t="str">
        <f>IF('Sundry Creditor'!C1177="","",IF('Sundry Creditor'!G1177&lt;70000,'Sundry Creditor'!C1177,""))</f>
        <v/>
      </c>
      <c r="C1171" s="62" t="str">
        <f>IF('Sundry Creditor'!C1177="","",IF('Sundry Creditor'!G1177&gt;69999,'Sundry Creditor'!C1177,""))</f>
        <v/>
      </c>
      <c r="D1171" s="62" t="str">
        <f>IF('Sundry Creditor'!D1177="","",'Sundry Creditor'!D1177)</f>
        <v/>
      </c>
      <c r="E1171" s="62" t="str">
        <f>IF('Sundry Creditor'!F1177="","",'Sundry Creditor'!F1177)</f>
        <v/>
      </c>
      <c r="F1171" s="130" t="str">
        <f>IF('Sundry Creditor'!I1177="","",IF('Sundry Creditor'!J1177="D",'Sundry Creditor'!I1177,""))</f>
        <v/>
      </c>
      <c r="G1171" s="130" t="str">
        <f>IF('Sundry Creditor'!I1177="","",IF('Sundry Creditor'!J1177="C",'Sundry Creditor'!I1177,""))</f>
        <v/>
      </c>
      <c r="H1171" s="62" t="str">
        <f t="shared" si="39"/>
        <v/>
      </c>
      <c r="I1171" s="62" t="str">
        <f t="shared" si="40"/>
        <v/>
      </c>
      <c r="J1171" s="62"/>
      <c r="K1171" s="48" t="str">
        <f>IF('Sundry Creditor'!K1177="", "",CONCATENATE('Sundry Creditor'!K1177," ",'Sundry Creditor'!O1177))</f>
        <v/>
      </c>
    </row>
    <row r="1172" spans="1:11" x14ac:dyDescent="0.2">
      <c r="A1172" s="63" t="str">
        <f>IF('Sundry Creditor'!G1178="","",'Sundry Creditor'!G1178)</f>
        <v/>
      </c>
      <c r="B1172" s="63" t="str">
        <f>IF('Sundry Creditor'!C1178="","",IF('Sundry Creditor'!G1178&lt;70000,'Sundry Creditor'!C1178,""))</f>
        <v/>
      </c>
      <c r="C1172" s="62" t="str">
        <f>IF('Sundry Creditor'!C1178="","",IF('Sundry Creditor'!G1178&gt;69999,'Sundry Creditor'!C1178,""))</f>
        <v/>
      </c>
      <c r="D1172" s="62" t="str">
        <f>IF('Sundry Creditor'!D1178="","",'Sundry Creditor'!D1178)</f>
        <v/>
      </c>
      <c r="E1172" s="62" t="str">
        <f>IF('Sundry Creditor'!F1178="","",'Sundry Creditor'!F1178)</f>
        <v/>
      </c>
      <c r="F1172" s="130" t="str">
        <f>IF('Sundry Creditor'!I1178="","",IF('Sundry Creditor'!J1178="D",'Sundry Creditor'!I1178,""))</f>
        <v/>
      </c>
      <c r="G1172" s="130" t="str">
        <f>IF('Sundry Creditor'!I1178="","",IF('Sundry Creditor'!J1178="C",'Sundry Creditor'!I1178,""))</f>
        <v/>
      </c>
      <c r="H1172" s="62" t="str">
        <f t="shared" ref="H1172:H1235" si="41">IF(A1172="","",IF(OR(A1172=96030,A1172=96040),"AN",IF(A1172=80061,"VN",IF(LEFT(A1172,1)="7","AN",IF(LEFT(A1172,1)="8","AN","VN")))))</f>
        <v/>
      </c>
      <c r="I1172" s="62" t="str">
        <f t="shared" si="40"/>
        <v/>
      </c>
      <c r="J1172" s="62"/>
      <c r="K1172" s="48" t="str">
        <f>IF('Sundry Creditor'!K1178="", "",CONCATENATE('Sundry Creditor'!K1178," ",'Sundry Creditor'!O1178))</f>
        <v/>
      </c>
    </row>
    <row r="1173" spans="1:11" x14ac:dyDescent="0.2">
      <c r="A1173" s="63" t="str">
        <f>IF('Sundry Creditor'!G1179="","",'Sundry Creditor'!G1179)</f>
        <v/>
      </c>
      <c r="B1173" s="63" t="str">
        <f>IF('Sundry Creditor'!C1179="","",IF('Sundry Creditor'!G1179&lt;70000,'Sundry Creditor'!C1179,""))</f>
        <v/>
      </c>
      <c r="C1173" s="62" t="str">
        <f>IF('Sundry Creditor'!C1179="","",IF('Sundry Creditor'!G1179&gt;69999,'Sundry Creditor'!C1179,""))</f>
        <v/>
      </c>
      <c r="D1173" s="62" t="str">
        <f>IF('Sundry Creditor'!D1179="","",'Sundry Creditor'!D1179)</f>
        <v/>
      </c>
      <c r="E1173" s="62" t="str">
        <f>IF('Sundry Creditor'!F1179="","",'Sundry Creditor'!F1179)</f>
        <v/>
      </c>
      <c r="F1173" s="130" t="str">
        <f>IF('Sundry Creditor'!I1179="","",IF('Sundry Creditor'!J1179="D",'Sundry Creditor'!I1179,""))</f>
        <v/>
      </c>
      <c r="G1173" s="130" t="str">
        <f>IF('Sundry Creditor'!I1179="","",IF('Sundry Creditor'!J1179="C",'Sundry Creditor'!I1179,""))</f>
        <v/>
      </c>
      <c r="H1173" s="62" t="str">
        <f t="shared" si="41"/>
        <v/>
      </c>
      <c r="I1173" s="62" t="str">
        <f t="shared" si="40"/>
        <v/>
      </c>
      <c r="J1173" s="62"/>
      <c r="K1173" s="48" t="str">
        <f>IF('Sundry Creditor'!K1179="", "",CONCATENATE('Sundry Creditor'!K1179," ",'Sundry Creditor'!O1179))</f>
        <v/>
      </c>
    </row>
    <row r="1174" spans="1:11" x14ac:dyDescent="0.2">
      <c r="A1174" s="63" t="str">
        <f>IF('Sundry Creditor'!G1180="","",'Sundry Creditor'!G1180)</f>
        <v/>
      </c>
      <c r="B1174" s="63" t="str">
        <f>IF('Sundry Creditor'!C1180="","",IF('Sundry Creditor'!G1180&lt;70000,'Sundry Creditor'!C1180,""))</f>
        <v/>
      </c>
      <c r="C1174" s="62" t="str">
        <f>IF('Sundry Creditor'!C1180="","",IF('Sundry Creditor'!G1180&gt;69999,'Sundry Creditor'!C1180,""))</f>
        <v/>
      </c>
      <c r="D1174" s="62" t="str">
        <f>IF('Sundry Creditor'!D1180="","",'Sundry Creditor'!D1180)</f>
        <v/>
      </c>
      <c r="E1174" s="62" t="str">
        <f>IF('Sundry Creditor'!F1180="","",'Sundry Creditor'!F1180)</f>
        <v/>
      </c>
      <c r="F1174" s="130" t="str">
        <f>IF('Sundry Creditor'!I1180="","",IF('Sundry Creditor'!J1180="D",'Sundry Creditor'!I1180,""))</f>
        <v/>
      </c>
      <c r="G1174" s="130" t="str">
        <f>IF('Sundry Creditor'!I1180="","",IF('Sundry Creditor'!J1180="C",'Sundry Creditor'!I1180,""))</f>
        <v/>
      </c>
      <c r="H1174" s="62" t="str">
        <f t="shared" si="41"/>
        <v/>
      </c>
      <c r="I1174" s="62" t="str">
        <f t="shared" si="40"/>
        <v/>
      </c>
      <c r="J1174" s="62"/>
      <c r="K1174" s="48" t="str">
        <f>IF('Sundry Creditor'!K1180="", "",CONCATENATE('Sundry Creditor'!K1180," ",'Sundry Creditor'!O1180))</f>
        <v/>
      </c>
    </row>
    <row r="1175" spans="1:11" x14ac:dyDescent="0.2">
      <c r="A1175" s="63" t="str">
        <f>IF('Sundry Creditor'!G1181="","",'Sundry Creditor'!G1181)</f>
        <v/>
      </c>
      <c r="B1175" s="63" t="str">
        <f>IF('Sundry Creditor'!C1181="","",IF('Sundry Creditor'!G1181&lt;70000,'Sundry Creditor'!C1181,""))</f>
        <v/>
      </c>
      <c r="C1175" s="62" t="str">
        <f>IF('Sundry Creditor'!C1181="","",IF('Sundry Creditor'!G1181&gt;69999,'Sundry Creditor'!C1181,""))</f>
        <v/>
      </c>
      <c r="D1175" s="62" t="str">
        <f>IF('Sundry Creditor'!D1181="","",'Sundry Creditor'!D1181)</f>
        <v/>
      </c>
      <c r="E1175" s="62" t="str">
        <f>IF('Sundry Creditor'!F1181="","",'Sundry Creditor'!F1181)</f>
        <v/>
      </c>
      <c r="F1175" s="130" t="str">
        <f>IF('Sundry Creditor'!I1181="","",IF('Sundry Creditor'!J1181="D",'Sundry Creditor'!I1181,""))</f>
        <v/>
      </c>
      <c r="G1175" s="130" t="str">
        <f>IF('Sundry Creditor'!I1181="","",IF('Sundry Creditor'!J1181="C",'Sundry Creditor'!I1181,""))</f>
        <v/>
      </c>
      <c r="H1175" s="62" t="str">
        <f t="shared" si="41"/>
        <v/>
      </c>
      <c r="I1175" s="62" t="str">
        <f t="shared" si="40"/>
        <v/>
      </c>
      <c r="J1175" s="62"/>
      <c r="K1175" s="48" t="str">
        <f>IF('Sundry Creditor'!K1181="", "",CONCATENATE('Sundry Creditor'!K1181," ",'Sundry Creditor'!O1181))</f>
        <v/>
      </c>
    </row>
    <row r="1176" spans="1:11" x14ac:dyDescent="0.2">
      <c r="A1176" s="63" t="str">
        <f>IF('Sundry Creditor'!G1182="","",'Sundry Creditor'!G1182)</f>
        <v/>
      </c>
      <c r="B1176" s="63" t="str">
        <f>IF('Sundry Creditor'!C1182="","",IF('Sundry Creditor'!G1182&lt;70000,'Sundry Creditor'!C1182,""))</f>
        <v/>
      </c>
      <c r="C1176" s="62" t="str">
        <f>IF('Sundry Creditor'!C1182="","",IF('Sundry Creditor'!G1182&gt;69999,'Sundry Creditor'!C1182,""))</f>
        <v/>
      </c>
      <c r="D1176" s="62" t="str">
        <f>IF('Sundry Creditor'!D1182="","",'Sundry Creditor'!D1182)</f>
        <v/>
      </c>
      <c r="E1176" s="62" t="str">
        <f>IF('Sundry Creditor'!F1182="","",'Sundry Creditor'!F1182)</f>
        <v/>
      </c>
      <c r="F1176" s="130" t="str">
        <f>IF('Sundry Creditor'!I1182="","",IF('Sundry Creditor'!J1182="D",'Sundry Creditor'!I1182,""))</f>
        <v/>
      </c>
      <c r="G1176" s="130" t="str">
        <f>IF('Sundry Creditor'!I1182="","",IF('Sundry Creditor'!J1182="C",'Sundry Creditor'!I1182,""))</f>
        <v/>
      </c>
      <c r="H1176" s="62" t="str">
        <f t="shared" si="41"/>
        <v/>
      </c>
      <c r="I1176" s="62" t="str">
        <f t="shared" si="40"/>
        <v/>
      </c>
      <c r="J1176" s="62"/>
      <c r="K1176" s="48" t="str">
        <f>IF('Sundry Creditor'!K1182="", "",CONCATENATE('Sundry Creditor'!K1182," ",'Sundry Creditor'!O1182))</f>
        <v/>
      </c>
    </row>
    <row r="1177" spans="1:11" x14ac:dyDescent="0.2">
      <c r="A1177" s="63" t="str">
        <f>IF('Sundry Creditor'!G1183="","",'Sundry Creditor'!G1183)</f>
        <v/>
      </c>
      <c r="B1177" s="63" t="str">
        <f>IF('Sundry Creditor'!C1183="","",IF('Sundry Creditor'!G1183&lt;70000,'Sundry Creditor'!C1183,""))</f>
        <v/>
      </c>
      <c r="C1177" s="62" t="str">
        <f>IF('Sundry Creditor'!C1183="","",IF('Sundry Creditor'!G1183&gt;69999,'Sundry Creditor'!C1183,""))</f>
        <v/>
      </c>
      <c r="D1177" s="62" t="str">
        <f>IF('Sundry Creditor'!D1183="","",'Sundry Creditor'!D1183)</f>
        <v/>
      </c>
      <c r="E1177" s="62" t="str">
        <f>IF('Sundry Creditor'!F1183="","",'Sundry Creditor'!F1183)</f>
        <v/>
      </c>
      <c r="F1177" s="130" t="str">
        <f>IF('Sundry Creditor'!I1183="","",IF('Sundry Creditor'!J1183="D",'Sundry Creditor'!I1183,""))</f>
        <v/>
      </c>
      <c r="G1177" s="130" t="str">
        <f>IF('Sundry Creditor'!I1183="","",IF('Sundry Creditor'!J1183="C",'Sundry Creditor'!I1183,""))</f>
        <v/>
      </c>
      <c r="H1177" s="62" t="str">
        <f t="shared" si="41"/>
        <v/>
      </c>
      <c r="I1177" s="62" t="str">
        <f t="shared" si="40"/>
        <v/>
      </c>
      <c r="J1177" s="62"/>
      <c r="K1177" s="48" t="str">
        <f>IF('Sundry Creditor'!K1183="", "",CONCATENATE('Sundry Creditor'!K1183," ",'Sundry Creditor'!O1183))</f>
        <v/>
      </c>
    </row>
    <row r="1178" spans="1:11" x14ac:dyDescent="0.2">
      <c r="A1178" s="63" t="str">
        <f>IF('Sundry Creditor'!G1184="","",'Sundry Creditor'!G1184)</f>
        <v/>
      </c>
      <c r="B1178" s="63" t="str">
        <f>IF('Sundry Creditor'!C1184="","",IF('Sundry Creditor'!G1184&lt;70000,'Sundry Creditor'!C1184,""))</f>
        <v/>
      </c>
      <c r="C1178" s="62" t="str">
        <f>IF('Sundry Creditor'!C1184="","",IF('Sundry Creditor'!G1184&gt;69999,'Sundry Creditor'!C1184,""))</f>
        <v/>
      </c>
      <c r="D1178" s="62" t="str">
        <f>IF('Sundry Creditor'!D1184="","",'Sundry Creditor'!D1184)</f>
        <v/>
      </c>
      <c r="E1178" s="62" t="str">
        <f>IF('Sundry Creditor'!F1184="","",'Sundry Creditor'!F1184)</f>
        <v/>
      </c>
      <c r="F1178" s="130" t="str">
        <f>IF('Sundry Creditor'!I1184="","",IF('Sundry Creditor'!J1184="D",'Sundry Creditor'!I1184,""))</f>
        <v/>
      </c>
      <c r="G1178" s="130" t="str">
        <f>IF('Sundry Creditor'!I1184="","",IF('Sundry Creditor'!J1184="C",'Sundry Creditor'!I1184,""))</f>
        <v/>
      </c>
      <c r="H1178" s="62" t="str">
        <f t="shared" si="41"/>
        <v/>
      </c>
      <c r="I1178" s="62" t="str">
        <f t="shared" ref="I1178:I1241" si="42">IF(A1178="","",1000)</f>
        <v/>
      </c>
      <c r="J1178" s="62"/>
      <c r="K1178" s="48" t="str">
        <f>IF('Sundry Creditor'!K1184="", "",CONCATENATE('Sundry Creditor'!K1184," ",'Sundry Creditor'!O1184))</f>
        <v/>
      </c>
    </row>
    <row r="1179" spans="1:11" x14ac:dyDescent="0.2">
      <c r="A1179" s="63" t="str">
        <f>IF('Sundry Creditor'!G1185="","",'Sundry Creditor'!G1185)</f>
        <v/>
      </c>
      <c r="B1179" s="63" t="str">
        <f>IF('Sundry Creditor'!C1185="","",IF('Sundry Creditor'!G1185&lt;70000,'Sundry Creditor'!C1185,""))</f>
        <v/>
      </c>
      <c r="C1179" s="62" t="str">
        <f>IF('Sundry Creditor'!C1185="","",IF('Sundry Creditor'!G1185&gt;69999,'Sundry Creditor'!C1185,""))</f>
        <v/>
      </c>
      <c r="D1179" s="62" t="str">
        <f>IF('Sundry Creditor'!D1185="","",'Sundry Creditor'!D1185)</f>
        <v/>
      </c>
      <c r="E1179" s="62" t="str">
        <f>IF('Sundry Creditor'!F1185="","",'Sundry Creditor'!F1185)</f>
        <v/>
      </c>
      <c r="F1179" s="130" t="str">
        <f>IF('Sundry Creditor'!I1185="","",IF('Sundry Creditor'!J1185="D",'Sundry Creditor'!I1185,""))</f>
        <v/>
      </c>
      <c r="G1179" s="130" t="str">
        <f>IF('Sundry Creditor'!I1185="","",IF('Sundry Creditor'!J1185="C",'Sundry Creditor'!I1185,""))</f>
        <v/>
      </c>
      <c r="H1179" s="62" t="str">
        <f t="shared" si="41"/>
        <v/>
      </c>
      <c r="I1179" s="62" t="str">
        <f t="shared" si="42"/>
        <v/>
      </c>
      <c r="J1179" s="62"/>
      <c r="K1179" s="48" t="str">
        <f>IF('Sundry Creditor'!K1185="", "",CONCATENATE('Sundry Creditor'!K1185," ",'Sundry Creditor'!O1185))</f>
        <v/>
      </c>
    </row>
    <row r="1180" spans="1:11" x14ac:dyDescent="0.2">
      <c r="A1180" s="63" t="str">
        <f>IF('Sundry Creditor'!G1186="","",'Sundry Creditor'!G1186)</f>
        <v/>
      </c>
      <c r="B1180" s="63" t="str">
        <f>IF('Sundry Creditor'!C1186="","",IF('Sundry Creditor'!G1186&lt;70000,'Sundry Creditor'!C1186,""))</f>
        <v/>
      </c>
      <c r="C1180" s="62" t="str">
        <f>IF('Sundry Creditor'!C1186="","",IF('Sundry Creditor'!G1186&gt;69999,'Sundry Creditor'!C1186,""))</f>
        <v/>
      </c>
      <c r="D1180" s="62" t="str">
        <f>IF('Sundry Creditor'!D1186="","",'Sundry Creditor'!D1186)</f>
        <v/>
      </c>
      <c r="E1180" s="62" t="str">
        <f>IF('Sundry Creditor'!F1186="","",'Sundry Creditor'!F1186)</f>
        <v/>
      </c>
      <c r="F1180" s="130" t="str">
        <f>IF('Sundry Creditor'!I1186="","",IF('Sundry Creditor'!J1186="D",'Sundry Creditor'!I1186,""))</f>
        <v/>
      </c>
      <c r="G1180" s="130" t="str">
        <f>IF('Sundry Creditor'!I1186="","",IF('Sundry Creditor'!J1186="C",'Sundry Creditor'!I1186,""))</f>
        <v/>
      </c>
      <c r="H1180" s="62" t="str">
        <f t="shared" si="41"/>
        <v/>
      </c>
      <c r="I1180" s="62" t="str">
        <f t="shared" si="42"/>
        <v/>
      </c>
      <c r="J1180" s="62"/>
      <c r="K1180" s="48" t="str">
        <f>IF('Sundry Creditor'!K1186="", "",CONCATENATE('Sundry Creditor'!K1186," ",'Sundry Creditor'!O1186))</f>
        <v/>
      </c>
    </row>
    <row r="1181" spans="1:11" x14ac:dyDescent="0.2">
      <c r="A1181" s="63" t="str">
        <f>IF('Sundry Creditor'!G1187="","",'Sundry Creditor'!G1187)</f>
        <v/>
      </c>
      <c r="B1181" s="63" t="str">
        <f>IF('Sundry Creditor'!C1187="","",IF('Sundry Creditor'!G1187&lt;70000,'Sundry Creditor'!C1187,""))</f>
        <v/>
      </c>
      <c r="C1181" s="62" t="str">
        <f>IF('Sundry Creditor'!C1187="","",IF('Sundry Creditor'!G1187&gt;69999,'Sundry Creditor'!C1187,""))</f>
        <v/>
      </c>
      <c r="D1181" s="62" t="str">
        <f>IF('Sundry Creditor'!D1187="","",'Sundry Creditor'!D1187)</f>
        <v/>
      </c>
      <c r="E1181" s="62" t="str">
        <f>IF('Sundry Creditor'!F1187="","",'Sundry Creditor'!F1187)</f>
        <v/>
      </c>
      <c r="F1181" s="130" t="str">
        <f>IF('Sundry Creditor'!I1187="","",IF('Sundry Creditor'!J1187="D",'Sundry Creditor'!I1187,""))</f>
        <v/>
      </c>
      <c r="G1181" s="130" t="str">
        <f>IF('Sundry Creditor'!I1187="","",IF('Sundry Creditor'!J1187="C",'Sundry Creditor'!I1187,""))</f>
        <v/>
      </c>
      <c r="H1181" s="62" t="str">
        <f t="shared" si="41"/>
        <v/>
      </c>
      <c r="I1181" s="62" t="str">
        <f t="shared" si="42"/>
        <v/>
      </c>
      <c r="J1181" s="62"/>
      <c r="K1181" s="48" t="str">
        <f>IF('Sundry Creditor'!K1187="", "",CONCATENATE('Sundry Creditor'!K1187," ",'Sundry Creditor'!O1187))</f>
        <v/>
      </c>
    </row>
    <row r="1182" spans="1:11" x14ac:dyDescent="0.2">
      <c r="A1182" s="63" t="str">
        <f>IF('Sundry Creditor'!G1188="","",'Sundry Creditor'!G1188)</f>
        <v/>
      </c>
      <c r="B1182" s="63" t="str">
        <f>IF('Sundry Creditor'!C1188="","",IF('Sundry Creditor'!G1188&lt;70000,'Sundry Creditor'!C1188,""))</f>
        <v/>
      </c>
      <c r="C1182" s="62" t="str">
        <f>IF('Sundry Creditor'!C1188="","",IF('Sundry Creditor'!G1188&gt;69999,'Sundry Creditor'!C1188,""))</f>
        <v/>
      </c>
      <c r="D1182" s="62" t="str">
        <f>IF('Sundry Creditor'!D1188="","",'Sundry Creditor'!D1188)</f>
        <v/>
      </c>
      <c r="E1182" s="62" t="str">
        <f>IF('Sundry Creditor'!F1188="","",'Sundry Creditor'!F1188)</f>
        <v/>
      </c>
      <c r="F1182" s="130" t="str">
        <f>IF('Sundry Creditor'!I1188="","",IF('Sundry Creditor'!J1188="D",'Sundry Creditor'!I1188,""))</f>
        <v/>
      </c>
      <c r="G1182" s="130" t="str">
        <f>IF('Sundry Creditor'!I1188="","",IF('Sundry Creditor'!J1188="C",'Sundry Creditor'!I1188,""))</f>
        <v/>
      </c>
      <c r="H1182" s="62" t="str">
        <f t="shared" si="41"/>
        <v/>
      </c>
      <c r="I1182" s="62" t="str">
        <f t="shared" si="42"/>
        <v/>
      </c>
      <c r="J1182" s="62"/>
      <c r="K1182" s="48" t="str">
        <f>IF('Sundry Creditor'!K1188="", "",CONCATENATE('Sundry Creditor'!K1188," ",'Sundry Creditor'!O1188))</f>
        <v/>
      </c>
    </row>
    <row r="1183" spans="1:11" x14ac:dyDescent="0.2">
      <c r="A1183" s="63" t="str">
        <f>IF('Sundry Creditor'!G1189="","",'Sundry Creditor'!G1189)</f>
        <v/>
      </c>
      <c r="B1183" s="63" t="str">
        <f>IF('Sundry Creditor'!C1189="","",IF('Sundry Creditor'!G1189&lt;70000,'Sundry Creditor'!C1189,""))</f>
        <v/>
      </c>
      <c r="C1183" s="62" t="str">
        <f>IF('Sundry Creditor'!C1189="","",IF('Sundry Creditor'!G1189&gt;69999,'Sundry Creditor'!C1189,""))</f>
        <v/>
      </c>
      <c r="D1183" s="62" t="str">
        <f>IF('Sundry Creditor'!D1189="","",'Sundry Creditor'!D1189)</f>
        <v/>
      </c>
      <c r="E1183" s="62" t="str">
        <f>IF('Sundry Creditor'!F1189="","",'Sundry Creditor'!F1189)</f>
        <v/>
      </c>
      <c r="F1183" s="130" t="str">
        <f>IF('Sundry Creditor'!I1189="","",IF('Sundry Creditor'!J1189="D",'Sundry Creditor'!I1189,""))</f>
        <v/>
      </c>
      <c r="G1183" s="130" t="str">
        <f>IF('Sundry Creditor'!I1189="","",IF('Sundry Creditor'!J1189="C",'Sundry Creditor'!I1189,""))</f>
        <v/>
      </c>
      <c r="H1183" s="62" t="str">
        <f t="shared" si="41"/>
        <v/>
      </c>
      <c r="I1183" s="62" t="str">
        <f t="shared" si="42"/>
        <v/>
      </c>
      <c r="J1183" s="62"/>
      <c r="K1183" s="48" t="str">
        <f>IF('Sundry Creditor'!K1189="", "",CONCATENATE('Sundry Creditor'!K1189," ",'Sundry Creditor'!O1189))</f>
        <v/>
      </c>
    </row>
    <row r="1184" spans="1:11" x14ac:dyDescent="0.2">
      <c r="A1184" s="63" t="str">
        <f>IF('Sundry Creditor'!G1190="","",'Sundry Creditor'!G1190)</f>
        <v/>
      </c>
      <c r="B1184" s="63" t="str">
        <f>IF('Sundry Creditor'!C1190="","",IF('Sundry Creditor'!G1190&lt;70000,'Sundry Creditor'!C1190,""))</f>
        <v/>
      </c>
      <c r="C1184" s="62" t="str">
        <f>IF('Sundry Creditor'!C1190="","",IF('Sundry Creditor'!G1190&gt;69999,'Sundry Creditor'!C1190,""))</f>
        <v/>
      </c>
      <c r="D1184" s="62" t="str">
        <f>IF('Sundry Creditor'!D1190="","",'Sundry Creditor'!D1190)</f>
        <v/>
      </c>
      <c r="E1184" s="62" t="str">
        <f>IF('Sundry Creditor'!F1190="","",'Sundry Creditor'!F1190)</f>
        <v/>
      </c>
      <c r="F1184" s="130" t="str">
        <f>IF('Sundry Creditor'!I1190="","",IF('Sundry Creditor'!J1190="D",'Sundry Creditor'!I1190,""))</f>
        <v/>
      </c>
      <c r="G1184" s="130" t="str">
        <f>IF('Sundry Creditor'!I1190="","",IF('Sundry Creditor'!J1190="C",'Sundry Creditor'!I1190,""))</f>
        <v/>
      </c>
      <c r="H1184" s="62" t="str">
        <f t="shared" si="41"/>
        <v/>
      </c>
      <c r="I1184" s="62" t="str">
        <f t="shared" si="42"/>
        <v/>
      </c>
      <c r="J1184" s="62"/>
      <c r="K1184" s="48" t="str">
        <f>IF('Sundry Creditor'!K1190="", "",CONCATENATE('Sundry Creditor'!K1190," ",'Sundry Creditor'!O1190))</f>
        <v/>
      </c>
    </row>
    <row r="1185" spans="1:11" x14ac:dyDescent="0.2">
      <c r="A1185" s="63" t="str">
        <f>IF('Sundry Creditor'!G1191="","",'Sundry Creditor'!G1191)</f>
        <v/>
      </c>
      <c r="B1185" s="63" t="str">
        <f>IF('Sundry Creditor'!C1191="","",IF('Sundry Creditor'!G1191&lt;70000,'Sundry Creditor'!C1191,""))</f>
        <v/>
      </c>
      <c r="C1185" s="62" t="str">
        <f>IF('Sundry Creditor'!C1191="","",IF('Sundry Creditor'!G1191&gt;69999,'Sundry Creditor'!C1191,""))</f>
        <v/>
      </c>
      <c r="D1185" s="62" t="str">
        <f>IF('Sundry Creditor'!D1191="","",'Sundry Creditor'!D1191)</f>
        <v/>
      </c>
      <c r="E1185" s="62" t="str">
        <f>IF('Sundry Creditor'!F1191="","",'Sundry Creditor'!F1191)</f>
        <v/>
      </c>
      <c r="F1185" s="130" t="str">
        <f>IF('Sundry Creditor'!I1191="","",IF('Sundry Creditor'!J1191="D",'Sundry Creditor'!I1191,""))</f>
        <v/>
      </c>
      <c r="G1185" s="130" t="str">
        <f>IF('Sundry Creditor'!I1191="","",IF('Sundry Creditor'!J1191="C",'Sundry Creditor'!I1191,""))</f>
        <v/>
      </c>
      <c r="H1185" s="62" t="str">
        <f t="shared" si="41"/>
        <v/>
      </c>
      <c r="I1185" s="62" t="str">
        <f t="shared" si="42"/>
        <v/>
      </c>
      <c r="J1185" s="62"/>
      <c r="K1185" s="48" t="str">
        <f>IF('Sundry Creditor'!K1191="", "",CONCATENATE('Sundry Creditor'!K1191," ",'Sundry Creditor'!O1191))</f>
        <v/>
      </c>
    </row>
    <row r="1186" spans="1:11" x14ac:dyDescent="0.2">
      <c r="A1186" s="63" t="str">
        <f>IF('Sundry Creditor'!G1192="","",'Sundry Creditor'!G1192)</f>
        <v/>
      </c>
      <c r="B1186" s="63" t="str">
        <f>IF('Sundry Creditor'!C1192="","",IF('Sundry Creditor'!G1192&lt;70000,'Sundry Creditor'!C1192,""))</f>
        <v/>
      </c>
      <c r="C1186" s="62" t="str">
        <f>IF('Sundry Creditor'!C1192="","",IF('Sundry Creditor'!G1192&gt;69999,'Sundry Creditor'!C1192,""))</f>
        <v/>
      </c>
      <c r="D1186" s="62" t="str">
        <f>IF('Sundry Creditor'!D1192="","",'Sundry Creditor'!D1192)</f>
        <v/>
      </c>
      <c r="E1186" s="62" t="str">
        <f>IF('Sundry Creditor'!F1192="","",'Sundry Creditor'!F1192)</f>
        <v/>
      </c>
      <c r="F1186" s="130" t="str">
        <f>IF('Sundry Creditor'!I1192="","",IF('Sundry Creditor'!J1192="D",'Sundry Creditor'!I1192,""))</f>
        <v/>
      </c>
      <c r="G1186" s="130" t="str">
        <f>IF('Sundry Creditor'!I1192="","",IF('Sundry Creditor'!J1192="C",'Sundry Creditor'!I1192,""))</f>
        <v/>
      </c>
      <c r="H1186" s="62" t="str">
        <f t="shared" si="41"/>
        <v/>
      </c>
      <c r="I1186" s="62" t="str">
        <f t="shared" si="42"/>
        <v/>
      </c>
      <c r="J1186" s="62"/>
      <c r="K1186" s="48" t="str">
        <f>IF('Sundry Creditor'!K1192="", "",CONCATENATE('Sundry Creditor'!K1192," ",'Sundry Creditor'!O1192))</f>
        <v/>
      </c>
    </row>
    <row r="1187" spans="1:11" x14ac:dyDescent="0.2">
      <c r="A1187" s="63" t="str">
        <f>IF('Sundry Creditor'!G1193="","",'Sundry Creditor'!G1193)</f>
        <v/>
      </c>
      <c r="B1187" s="63" t="str">
        <f>IF('Sundry Creditor'!C1193="","",IF('Sundry Creditor'!G1193&lt;70000,'Sundry Creditor'!C1193,""))</f>
        <v/>
      </c>
      <c r="C1187" s="62" t="str">
        <f>IF('Sundry Creditor'!C1193="","",IF('Sundry Creditor'!G1193&gt;69999,'Sundry Creditor'!C1193,""))</f>
        <v/>
      </c>
      <c r="D1187" s="62" t="str">
        <f>IF('Sundry Creditor'!D1193="","",'Sundry Creditor'!D1193)</f>
        <v/>
      </c>
      <c r="E1187" s="62" t="str">
        <f>IF('Sundry Creditor'!F1193="","",'Sundry Creditor'!F1193)</f>
        <v/>
      </c>
      <c r="F1187" s="130" t="str">
        <f>IF('Sundry Creditor'!I1193="","",IF('Sundry Creditor'!J1193="D",'Sundry Creditor'!I1193,""))</f>
        <v/>
      </c>
      <c r="G1187" s="130" t="str">
        <f>IF('Sundry Creditor'!I1193="","",IF('Sundry Creditor'!J1193="C",'Sundry Creditor'!I1193,""))</f>
        <v/>
      </c>
      <c r="H1187" s="62" t="str">
        <f t="shared" si="41"/>
        <v/>
      </c>
      <c r="I1187" s="62" t="str">
        <f t="shared" si="42"/>
        <v/>
      </c>
      <c r="J1187" s="62"/>
      <c r="K1187" s="48" t="str">
        <f>IF('Sundry Creditor'!K1193="", "",CONCATENATE('Sundry Creditor'!K1193," ",'Sundry Creditor'!O1193))</f>
        <v/>
      </c>
    </row>
    <row r="1188" spans="1:11" x14ac:dyDescent="0.2">
      <c r="A1188" s="63" t="str">
        <f>IF('Sundry Creditor'!G1194="","",'Sundry Creditor'!G1194)</f>
        <v/>
      </c>
      <c r="B1188" s="63" t="str">
        <f>IF('Sundry Creditor'!C1194="","",IF('Sundry Creditor'!G1194&lt;70000,'Sundry Creditor'!C1194,""))</f>
        <v/>
      </c>
      <c r="C1188" s="62" t="str">
        <f>IF('Sundry Creditor'!C1194="","",IF('Sundry Creditor'!G1194&gt;69999,'Sundry Creditor'!C1194,""))</f>
        <v/>
      </c>
      <c r="D1188" s="62" t="str">
        <f>IF('Sundry Creditor'!D1194="","",'Sundry Creditor'!D1194)</f>
        <v/>
      </c>
      <c r="E1188" s="62" t="str">
        <f>IF('Sundry Creditor'!F1194="","",'Sundry Creditor'!F1194)</f>
        <v/>
      </c>
      <c r="F1188" s="130" t="str">
        <f>IF('Sundry Creditor'!I1194="","",IF('Sundry Creditor'!J1194="D",'Sundry Creditor'!I1194,""))</f>
        <v/>
      </c>
      <c r="G1188" s="130" t="str">
        <f>IF('Sundry Creditor'!I1194="","",IF('Sundry Creditor'!J1194="C",'Sundry Creditor'!I1194,""))</f>
        <v/>
      </c>
      <c r="H1188" s="62" t="str">
        <f t="shared" si="41"/>
        <v/>
      </c>
      <c r="I1188" s="62" t="str">
        <f t="shared" si="42"/>
        <v/>
      </c>
      <c r="J1188" s="62"/>
      <c r="K1188" s="48" t="str">
        <f>IF('Sundry Creditor'!K1194="", "",CONCATENATE('Sundry Creditor'!K1194," ",'Sundry Creditor'!O1194))</f>
        <v/>
      </c>
    </row>
    <row r="1189" spans="1:11" x14ac:dyDescent="0.2">
      <c r="A1189" s="63" t="str">
        <f>IF('Sundry Creditor'!G1195="","",'Sundry Creditor'!G1195)</f>
        <v/>
      </c>
      <c r="B1189" s="63" t="str">
        <f>IF('Sundry Creditor'!C1195="","",IF('Sundry Creditor'!G1195&lt;70000,'Sundry Creditor'!C1195,""))</f>
        <v/>
      </c>
      <c r="C1189" s="62" t="str">
        <f>IF('Sundry Creditor'!C1195="","",IF('Sundry Creditor'!G1195&gt;69999,'Sundry Creditor'!C1195,""))</f>
        <v/>
      </c>
      <c r="D1189" s="62" t="str">
        <f>IF('Sundry Creditor'!D1195="","",'Sundry Creditor'!D1195)</f>
        <v/>
      </c>
      <c r="E1189" s="62" t="str">
        <f>IF('Sundry Creditor'!F1195="","",'Sundry Creditor'!F1195)</f>
        <v/>
      </c>
      <c r="F1189" s="130" t="str">
        <f>IF('Sundry Creditor'!I1195="","",IF('Sundry Creditor'!J1195="D",'Sundry Creditor'!I1195,""))</f>
        <v/>
      </c>
      <c r="G1189" s="130" t="str">
        <f>IF('Sundry Creditor'!I1195="","",IF('Sundry Creditor'!J1195="C",'Sundry Creditor'!I1195,""))</f>
        <v/>
      </c>
      <c r="H1189" s="62" t="str">
        <f t="shared" si="41"/>
        <v/>
      </c>
      <c r="I1189" s="62" t="str">
        <f t="shared" si="42"/>
        <v/>
      </c>
      <c r="J1189" s="62"/>
      <c r="K1189" s="48" t="str">
        <f>IF('Sundry Creditor'!K1195="", "",CONCATENATE('Sundry Creditor'!K1195," ",'Sundry Creditor'!O1195))</f>
        <v/>
      </c>
    </row>
    <row r="1190" spans="1:11" x14ac:dyDescent="0.2">
      <c r="A1190" s="63" t="str">
        <f>IF('Sundry Creditor'!G1196="","",'Sundry Creditor'!G1196)</f>
        <v/>
      </c>
      <c r="B1190" s="63" t="str">
        <f>IF('Sundry Creditor'!C1196="","",IF('Sundry Creditor'!G1196&lt;70000,'Sundry Creditor'!C1196,""))</f>
        <v/>
      </c>
      <c r="C1190" s="62" t="str">
        <f>IF('Sundry Creditor'!C1196="","",IF('Sundry Creditor'!G1196&gt;69999,'Sundry Creditor'!C1196,""))</f>
        <v/>
      </c>
      <c r="D1190" s="62" t="str">
        <f>IF('Sundry Creditor'!D1196="","",'Sundry Creditor'!D1196)</f>
        <v/>
      </c>
      <c r="E1190" s="62" t="str">
        <f>IF('Sundry Creditor'!F1196="","",'Sundry Creditor'!F1196)</f>
        <v/>
      </c>
      <c r="F1190" s="130" t="str">
        <f>IF('Sundry Creditor'!I1196="","",IF('Sundry Creditor'!J1196="D",'Sundry Creditor'!I1196,""))</f>
        <v/>
      </c>
      <c r="G1190" s="130" t="str">
        <f>IF('Sundry Creditor'!I1196="","",IF('Sundry Creditor'!J1196="C",'Sundry Creditor'!I1196,""))</f>
        <v/>
      </c>
      <c r="H1190" s="62" t="str">
        <f t="shared" si="41"/>
        <v/>
      </c>
      <c r="I1190" s="62" t="str">
        <f t="shared" si="42"/>
        <v/>
      </c>
      <c r="J1190" s="62"/>
      <c r="K1190" s="48" t="str">
        <f>IF('Sundry Creditor'!K1196="", "",CONCATENATE('Sundry Creditor'!K1196," ",'Sundry Creditor'!O1196))</f>
        <v/>
      </c>
    </row>
    <row r="1191" spans="1:11" x14ac:dyDescent="0.2">
      <c r="A1191" s="63" t="str">
        <f>IF('Sundry Creditor'!G1197="","",'Sundry Creditor'!G1197)</f>
        <v/>
      </c>
      <c r="B1191" s="63" t="str">
        <f>IF('Sundry Creditor'!C1197="","",IF('Sundry Creditor'!G1197&lt;70000,'Sundry Creditor'!C1197,""))</f>
        <v/>
      </c>
      <c r="C1191" s="62" t="str">
        <f>IF('Sundry Creditor'!C1197="","",IF('Sundry Creditor'!G1197&gt;69999,'Sundry Creditor'!C1197,""))</f>
        <v/>
      </c>
      <c r="D1191" s="62" t="str">
        <f>IF('Sundry Creditor'!D1197="","",'Sundry Creditor'!D1197)</f>
        <v/>
      </c>
      <c r="E1191" s="62" t="str">
        <f>IF('Sundry Creditor'!F1197="","",'Sundry Creditor'!F1197)</f>
        <v/>
      </c>
      <c r="F1191" s="130" t="str">
        <f>IF('Sundry Creditor'!I1197="","",IF('Sundry Creditor'!J1197="D",'Sundry Creditor'!I1197,""))</f>
        <v/>
      </c>
      <c r="G1191" s="130" t="str">
        <f>IF('Sundry Creditor'!I1197="","",IF('Sundry Creditor'!J1197="C",'Sundry Creditor'!I1197,""))</f>
        <v/>
      </c>
      <c r="H1191" s="62" t="str">
        <f t="shared" si="41"/>
        <v/>
      </c>
      <c r="I1191" s="62" t="str">
        <f t="shared" si="42"/>
        <v/>
      </c>
      <c r="J1191" s="62"/>
      <c r="K1191" s="48" t="str">
        <f>IF('Sundry Creditor'!K1197="", "",CONCATENATE('Sundry Creditor'!K1197," ",'Sundry Creditor'!O1197))</f>
        <v/>
      </c>
    </row>
    <row r="1192" spans="1:11" x14ac:dyDescent="0.2">
      <c r="A1192" s="63" t="str">
        <f>IF('Sundry Creditor'!G1198="","",'Sundry Creditor'!G1198)</f>
        <v/>
      </c>
      <c r="B1192" s="63" t="str">
        <f>IF('Sundry Creditor'!C1198="","",IF('Sundry Creditor'!G1198&lt;70000,'Sundry Creditor'!C1198,""))</f>
        <v/>
      </c>
      <c r="C1192" s="62" t="str">
        <f>IF('Sundry Creditor'!C1198="","",IF('Sundry Creditor'!G1198&gt;69999,'Sundry Creditor'!C1198,""))</f>
        <v/>
      </c>
      <c r="D1192" s="62" t="str">
        <f>IF('Sundry Creditor'!D1198="","",'Sundry Creditor'!D1198)</f>
        <v/>
      </c>
      <c r="E1192" s="62" t="str">
        <f>IF('Sundry Creditor'!F1198="","",'Sundry Creditor'!F1198)</f>
        <v/>
      </c>
      <c r="F1192" s="130" t="str">
        <f>IF('Sundry Creditor'!I1198="","",IF('Sundry Creditor'!J1198="D",'Sundry Creditor'!I1198,""))</f>
        <v/>
      </c>
      <c r="G1192" s="130" t="str">
        <f>IF('Sundry Creditor'!I1198="","",IF('Sundry Creditor'!J1198="C",'Sundry Creditor'!I1198,""))</f>
        <v/>
      </c>
      <c r="H1192" s="62" t="str">
        <f t="shared" si="41"/>
        <v/>
      </c>
      <c r="I1192" s="62" t="str">
        <f t="shared" si="42"/>
        <v/>
      </c>
      <c r="J1192" s="62"/>
      <c r="K1192" s="48" t="str">
        <f>IF('Sundry Creditor'!K1198="", "",CONCATENATE('Sundry Creditor'!K1198," ",'Sundry Creditor'!O1198))</f>
        <v/>
      </c>
    </row>
    <row r="1193" spans="1:11" x14ac:dyDescent="0.2">
      <c r="A1193" s="63" t="str">
        <f>IF('Sundry Creditor'!G1199="","",'Sundry Creditor'!G1199)</f>
        <v/>
      </c>
      <c r="B1193" s="63" t="str">
        <f>IF('Sundry Creditor'!C1199="","",IF('Sundry Creditor'!G1199&lt;70000,'Sundry Creditor'!C1199,""))</f>
        <v/>
      </c>
      <c r="C1193" s="62" t="str">
        <f>IF('Sundry Creditor'!C1199="","",IF('Sundry Creditor'!G1199&gt;69999,'Sundry Creditor'!C1199,""))</f>
        <v/>
      </c>
      <c r="D1193" s="62" t="str">
        <f>IF('Sundry Creditor'!D1199="","",'Sundry Creditor'!D1199)</f>
        <v/>
      </c>
      <c r="E1193" s="62" t="str">
        <f>IF('Sundry Creditor'!F1199="","",'Sundry Creditor'!F1199)</f>
        <v/>
      </c>
      <c r="F1193" s="130" t="str">
        <f>IF('Sundry Creditor'!I1199="","",IF('Sundry Creditor'!J1199="D",'Sundry Creditor'!I1199,""))</f>
        <v/>
      </c>
      <c r="G1193" s="130" t="str">
        <f>IF('Sundry Creditor'!I1199="","",IF('Sundry Creditor'!J1199="C",'Sundry Creditor'!I1199,""))</f>
        <v/>
      </c>
      <c r="H1193" s="62" t="str">
        <f t="shared" si="41"/>
        <v/>
      </c>
      <c r="I1193" s="62" t="str">
        <f t="shared" si="42"/>
        <v/>
      </c>
      <c r="J1193" s="62"/>
      <c r="K1193" s="48" t="str">
        <f>IF('Sundry Creditor'!K1199="", "",CONCATENATE('Sundry Creditor'!K1199," ",'Sundry Creditor'!O1199))</f>
        <v/>
      </c>
    </row>
    <row r="1194" spans="1:11" x14ac:dyDescent="0.2">
      <c r="A1194" s="63" t="str">
        <f>IF('Sundry Creditor'!G1200="","",'Sundry Creditor'!G1200)</f>
        <v/>
      </c>
      <c r="B1194" s="63" t="str">
        <f>IF('Sundry Creditor'!C1200="","",IF('Sundry Creditor'!G1200&lt;70000,'Sundry Creditor'!C1200,""))</f>
        <v/>
      </c>
      <c r="C1194" s="62" t="str">
        <f>IF('Sundry Creditor'!C1200="","",IF('Sundry Creditor'!G1200&gt;69999,'Sundry Creditor'!C1200,""))</f>
        <v/>
      </c>
      <c r="D1194" s="62" t="str">
        <f>IF('Sundry Creditor'!D1200="","",'Sundry Creditor'!D1200)</f>
        <v/>
      </c>
      <c r="E1194" s="62" t="str">
        <f>IF('Sundry Creditor'!F1200="","",'Sundry Creditor'!F1200)</f>
        <v/>
      </c>
      <c r="F1194" s="130" t="str">
        <f>IF('Sundry Creditor'!I1200="","",IF('Sundry Creditor'!J1200="D",'Sundry Creditor'!I1200,""))</f>
        <v/>
      </c>
      <c r="G1194" s="130" t="str">
        <f>IF('Sundry Creditor'!I1200="","",IF('Sundry Creditor'!J1200="C",'Sundry Creditor'!I1200,""))</f>
        <v/>
      </c>
      <c r="H1194" s="62" t="str">
        <f t="shared" si="41"/>
        <v/>
      </c>
      <c r="I1194" s="62" t="str">
        <f t="shared" si="42"/>
        <v/>
      </c>
      <c r="J1194" s="62"/>
      <c r="K1194" s="48" t="str">
        <f>IF('Sundry Creditor'!K1200="", "",CONCATENATE('Sundry Creditor'!K1200," ",'Sundry Creditor'!O1200))</f>
        <v/>
      </c>
    </row>
    <row r="1195" spans="1:11" x14ac:dyDescent="0.2">
      <c r="A1195" s="63" t="str">
        <f>IF('Sundry Creditor'!G1201="","",'Sundry Creditor'!G1201)</f>
        <v/>
      </c>
      <c r="B1195" s="63" t="str">
        <f>IF('Sundry Creditor'!C1201="","",IF('Sundry Creditor'!G1201&lt;70000,'Sundry Creditor'!C1201,""))</f>
        <v/>
      </c>
      <c r="C1195" s="62" t="str">
        <f>IF('Sundry Creditor'!C1201="","",IF('Sundry Creditor'!G1201&gt;69999,'Sundry Creditor'!C1201,""))</f>
        <v/>
      </c>
      <c r="D1195" s="62" t="str">
        <f>IF('Sundry Creditor'!D1201="","",'Sundry Creditor'!D1201)</f>
        <v/>
      </c>
      <c r="E1195" s="62" t="str">
        <f>IF('Sundry Creditor'!F1201="","",'Sundry Creditor'!F1201)</f>
        <v/>
      </c>
      <c r="F1195" s="130" t="str">
        <f>IF('Sundry Creditor'!I1201="","",IF('Sundry Creditor'!J1201="D",'Sundry Creditor'!I1201,""))</f>
        <v/>
      </c>
      <c r="G1195" s="130" t="str">
        <f>IF('Sundry Creditor'!I1201="","",IF('Sundry Creditor'!J1201="C",'Sundry Creditor'!I1201,""))</f>
        <v/>
      </c>
      <c r="H1195" s="62" t="str">
        <f t="shared" si="41"/>
        <v/>
      </c>
      <c r="I1195" s="62" t="str">
        <f t="shared" si="42"/>
        <v/>
      </c>
      <c r="J1195" s="62"/>
      <c r="K1195" s="48" t="str">
        <f>IF('Sundry Creditor'!K1201="", "",CONCATENATE('Sundry Creditor'!K1201," ",'Sundry Creditor'!O1201))</f>
        <v/>
      </c>
    </row>
    <row r="1196" spans="1:11" x14ac:dyDescent="0.2">
      <c r="A1196" s="63" t="str">
        <f>IF('Sundry Creditor'!G1202="","",'Sundry Creditor'!G1202)</f>
        <v/>
      </c>
      <c r="B1196" s="63" t="str">
        <f>IF('Sundry Creditor'!C1202="","",IF('Sundry Creditor'!G1202&lt;70000,'Sundry Creditor'!C1202,""))</f>
        <v/>
      </c>
      <c r="C1196" s="62" t="str">
        <f>IF('Sundry Creditor'!C1202="","",IF('Sundry Creditor'!G1202&gt;69999,'Sundry Creditor'!C1202,""))</f>
        <v/>
      </c>
      <c r="D1196" s="62" t="str">
        <f>IF('Sundry Creditor'!D1202="","",'Sundry Creditor'!D1202)</f>
        <v/>
      </c>
      <c r="E1196" s="62" t="str">
        <f>IF('Sundry Creditor'!F1202="","",'Sundry Creditor'!F1202)</f>
        <v/>
      </c>
      <c r="F1196" s="130" t="str">
        <f>IF('Sundry Creditor'!I1202="","",IF('Sundry Creditor'!J1202="D",'Sundry Creditor'!I1202,""))</f>
        <v/>
      </c>
      <c r="G1196" s="130" t="str">
        <f>IF('Sundry Creditor'!I1202="","",IF('Sundry Creditor'!J1202="C",'Sundry Creditor'!I1202,""))</f>
        <v/>
      </c>
      <c r="H1196" s="62" t="str">
        <f t="shared" si="41"/>
        <v/>
      </c>
      <c r="I1196" s="62" t="str">
        <f t="shared" si="42"/>
        <v/>
      </c>
      <c r="J1196" s="62"/>
      <c r="K1196" s="48" t="str">
        <f>IF('Sundry Creditor'!K1202="", "",CONCATENATE('Sundry Creditor'!K1202," ",'Sundry Creditor'!O1202))</f>
        <v/>
      </c>
    </row>
    <row r="1197" spans="1:11" x14ac:dyDescent="0.2">
      <c r="A1197" s="63" t="str">
        <f>IF('Sundry Creditor'!G1203="","",'Sundry Creditor'!G1203)</f>
        <v/>
      </c>
      <c r="B1197" s="63" t="str">
        <f>IF('Sundry Creditor'!C1203="","",IF('Sundry Creditor'!G1203&lt;70000,'Sundry Creditor'!C1203,""))</f>
        <v/>
      </c>
      <c r="C1197" s="62" t="str">
        <f>IF('Sundry Creditor'!C1203="","",IF('Sundry Creditor'!G1203&gt;69999,'Sundry Creditor'!C1203,""))</f>
        <v/>
      </c>
      <c r="D1197" s="62" t="str">
        <f>IF('Sundry Creditor'!D1203="","",'Sundry Creditor'!D1203)</f>
        <v/>
      </c>
      <c r="E1197" s="62" t="str">
        <f>IF('Sundry Creditor'!F1203="","",'Sundry Creditor'!F1203)</f>
        <v/>
      </c>
      <c r="F1197" s="130" t="str">
        <f>IF('Sundry Creditor'!I1203="","",IF('Sundry Creditor'!J1203="D",'Sundry Creditor'!I1203,""))</f>
        <v/>
      </c>
      <c r="G1197" s="130" t="str">
        <f>IF('Sundry Creditor'!I1203="","",IF('Sundry Creditor'!J1203="C",'Sundry Creditor'!I1203,""))</f>
        <v/>
      </c>
      <c r="H1197" s="62" t="str">
        <f t="shared" si="41"/>
        <v/>
      </c>
      <c r="I1197" s="62" t="str">
        <f t="shared" si="42"/>
        <v/>
      </c>
      <c r="J1197" s="62"/>
      <c r="K1197" s="48" t="str">
        <f>IF('Sundry Creditor'!K1203="", "",CONCATENATE('Sundry Creditor'!K1203," ",'Sundry Creditor'!O1203))</f>
        <v/>
      </c>
    </row>
    <row r="1198" spans="1:11" x14ac:dyDescent="0.2">
      <c r="A1198" s="63" t="str">
        <f>IF('Sundry Creditor'!G1204="","",'Sundry Creditor'!G1204)</f>
        <v/>
      </c>
      <c r="B1198" s="63" t="str">
        <f>IF('Sundry Creditor'!C1204="","",IF('Sundry Creditor'!G1204&lt;70000,'Sundry Creditor'!C1204,""))</f>
        <v/>
      </c>
      <c r="C1198" s="62" t="str">
        <f>IF('Sundry Creditor'!C1204="","",IF('Sundry Creditor'!G1204&gt;69999,'Sundry Creditor'!C1204,""))</f>
        <v/>
      </c>
      <c r="D1198" s="62" t="str">
        <f>IF('Sundry Creditor'!D1204="","",'Sundry Creditor'!D1204)</f>
        <v/>
      </c>
      <c r="E1198" s="62" t="str">
        <f>IF('Sundry Creditor'!F1204="","",'Sundry Creditor'!F1204)</f>
        <v/>
      </c>
      <c r="F1198" s="130" t="str">
        <f>IF('Sundry Creditor'!I1204="","",IF('Sundry Creditor'!J1204="D",'Sundry Creditor'!I1204,""))</f>
        <v/>
      </c>
      <c r="G1198" s="130" t="str">
        <f>IF('Sundry Creditor'!I1204="","",IF('Sundry Creditor'!J1204="C",'Sundry Creditor'!I1204,""))</f>
        <v/>
      </c>
      <c r="H1198" s="62" t="str">
        <f t="shared" si="41"/>
        <v/>
      </c>
      <c r="I1198" s="62" t="str">
        <f t="shared" si="42"/>
        <v/>
      </c>
      <c r="J1198" s="62"/>
      <c r="K1198" s="48" t="str">
        <f>IF('Sundry Creditor'!K1204="", "",CONCATENATE('Sundry Creditor'!K1204," ",'Sundry Creditor'!O1204))</f>
        <v/>
      </c>
    </row>
    <row r="1199" spans="1:11" x14ac:dyDescent="0.2">
      <c r="A1199" s="63" t="str">
        <f>IF('Sundry Creditor'!G1205="","",'Sundry Creditor'!G1205)</f>
        <v/>
      </c>
      <c r="B1199" s="63" t="str">
        <f>IF('Sundry Creditor'!C1205="","",IF('Sundry Creditor'!G1205&lt;70000,'Sundry Creditor'!C1205,""))</f>
        <v/>
      </c>
      <c r="C1199" s="62" t="str">
        <f>IF('Sundry Creditor'!C1205="","",IF('Sundry Creditor'!G1205&gt;69999,'Sundry Creditor'!C1205,""))</f>
        <v/>
      </c>
      <c r="D1199" s="62" t="str">
        <f>IF('Sundry Creditor'!D1205="","",'Sundry Creditor'!D1205)</f>
        <v/>
      </c>
      <c r="E1199" s="62" t="str">
        <f>IF('Sundry Creditor'!F1205="","",'Sundry Creditor'!F1205)</f>
        <v/>
      </c>
      <c r="F1199" s="130" t="str">
        <f>IF('Sundry Creditor'!I1205="","",IF('Sundry Creditor'!J1205="D",'Sundry Creditor'!I1205,""))</f>
        <v/>
      </c>
      <c r="G1199" s="130" t="str">
        <f>IF('Sundry Creditor'!I1205="","",IF('Sundry Creditor'!J1205="C",'Sundry Creditor'!I1205,""))</f>
        <v/>
      </c>
      <c r="H1199" s="62" t="str">
        <f t="shared" si="41"/>
        <v/>
      </c>
      <c r="I1199" s="62" t="str">
        <f t="shared" si="42"/>
        <v/>
      </c>
      <c r="J1199" s="62"/>
      <c r="K1199" s="48" t="str">
        <f>IF('Sundry Creditor'!K1205="", "",CONCATENATE('Sundry Creditor'!K1205," ",'Sundry Creditor'!O1205))</f>
        <v/>
      </c>
    </row>
    <row r="1200" spans="1:11" x14ac:dyDescent="0.2">
      <c r="A1200" s="63" t="str">
        <f>IF('Sundry Creditor'!G1206="","",'Sundry Creditor'!G1206)</f>
        <v/>
      </c>
      <c r="B1200" s="63" t="str">
        <f>IF('Sundry Creditor'!C1206="","",IF('Sundry Creditor'!G1206&lt;70000,'Sundry Creditor'!C1206,""))</f>
        <v/>
      </c>
      <c r="C1200" s="62" t="str">
        <f>IF('Sundry Creditor'!C1206="","",IF('Sundry Creditor'!G1206&gt;69999,'Sundry Creditor'!C1206,""))</f>
        <v/>
      </c>
      <c r="D1200" s="62" t="str">
        <f>IF('Sundry Creditor'!D1206="","",'Sundry Creditor'!D1206)</f>
        <v/>
      </c>
      <c r="E1200" s="62" t="str">
        <f>IF('Sundry Creditor'!F1206="","",'Sundry Creditor'!F1206)</f>
        <v/>
      </c>
      <c r="F1200" s="130" t="str">
        <f>IF('Sundry Creditor'!I1206="","",IF('Sundry Creditor'!J1206="D",'Sundry Creditor'!I1206,""))</f>
        <v/>
      </c>
      <c r="G1200" s="130" t="str">
        <f>IF('Sundry Creditor'!I1206="","",IF('Sundry Creditor'!J1206="C",'Sundry Creditor'!I1206,""))</f>
        <v/>
      </c>
      <c r="H1200" s="62" t="str">
        <f t="shared" si="41"/>
        <v/>
      </c>
      <c r="I1200" s="62" t="str">
        <f t="shared" si="42"/>
        <v/>
      </c>
      <c r="J1200" s="62"/>
      <c r="K1200" s="48" t="str">
        <f>IF('Sundry Creditor'!K1206="", "",CONCATENATE('Sundry Creditor'!K1206," ",'Sundry Creditor'!O1206))</f>
        <v/>
      </c>
    </row>
    <row r="1201" spans="1:11" x14ac:dyDescent="0.2">
      <c r="A1201" s="63" t="str">
        <f>IF('Sundry Creditor'!G1207="","",'Sundry Creditor'!G1207)</f>
        <v/>
      </c>
      <c r="B1201" s="63" t="str">
        <f>IF('Sundry Creditor'!C1207="","",IF('Sundry Creditor'!G1207&lt;70000,'Sundry Creditor'!C1207,""))</f>
        <v/>
      </c>
      <c r="C1201" s="62" t="str">
        <f>IF('Sundry Creditor'!C1207="","",IF('Sundry Creditor'!G1207&gt;69999,'Sundry Creditor'!C1207,""))</f>
        <v/>
      </c>
      <c r="D1201" s="62" t="str">
        <f>IF('Sundry Creditor'!D1207="","",'Sundry Creditor'!D1207)</f>
        <v/>
      </c>
      <c r="E1201" s="62" t="str">
        <f>IF('Sundry Creditor'!F1207="","",'Sundry Creditor'!F1207)</f>
        <v/>
      </c>
      <c r="F1201" s="130" t="str">
        <f>IF('Sundry Creditor'!I1207="","",IF('Sundry Creditor'!J1207="D",'Sundry Creditor'!I1207,""))</f>
        <v/>
      </c>
      <c r="G1201" s="130" t="str">
        <f>IF('Sundry Creditor'!I1207="","",IF('Sundry Creditor'!J1207="C",'Sundry Creditor'!I1207,""))</f>
        <v/>
      </c>
      <c r="H1201" s="62" t="str">
        <f t="shared" si="41"/>
        <v/>
      </c>
      <c r="I1201" s="62" t="str">
        <f t="shared" si="42"/>
        <v/>
      </c>
      <c r="J1201" s="62"/>
      <c r="K1201" s="48" t="str">
        <f>IF('Sundry Creditor'!K1207="", "",CONCATENATE('Sundry Creditor'!K1207," ",'Sundry Creditor'!O1207))</f>
        <v/>
      </c>
    </row>
    <row r="1202" spans="1:11" x14ac:dyDescent="0.2">
      <c r="A1202" s="63" t="str">
        <f>IF('Sundry Creditor'!G1208="","",'Sundry Creditor'!G1208)</f>
        <v/>
      </c>
      <c r="B1202" s="63" t="str">
        <f>IF('Sundry Creditor'!C1208="","",IF('Sundry Creditor'!G1208&lt;70000,'Sundry Creditor'!C1208,""))</f>
        <v/>
      </c>
      <c r="C1202" s="62" t="str">
        <f>IF('Sundry Creditor'!C1208="","",IF('Sundry Creditor'!G1208&gt;69999,'Sundry Creditor'!C1208,""))</f>
        <v/>
      </c>
      <c r="D1202" s="62" t="str">
        <f>IF('Sundry Creditor'!D1208="","",'Sundry Creditor'!D1208)</f>
        <v/>
      </c>
      <c r="E1202" s="62" t="str">
        <f>IF('Sundry Creditor'!F1208="","",'Sundry Creditor'!F1208)</f>
        <v/>
      </c>
      <c r="F1202" s="130" t="str">
        <f>IF('Sundry Creditor'!I1208="","",IF('Sundry Creditor'!J1208="D",'Sundry Creditor'!I1208,""))</f>
        <v/>
      </c>
      <c r="G1202" s="130" t="str">
        <f>IF('Sundry Creditor'!I1208="","",IF('Sundry Creditor'!J1208="C",'Sundry Creditor'!I1208,""))</f>
        <v/>
      </c>
      <c r="H1202" s="62" t="str">
        <f t="shared" si="41"/>
        <v/>
      </c>
      <c r="I1202" s="62" t="str">
        <f t="shared" si="42"/>
        <v/>
      </c>
      <c r="J1202" s="62"/>
      <c r="K1202" s="48" t="str">
        <f>IF('Sundry Creditor'!K1208="", "",CONCATENATE('Sundry Creditor'!K1208," ",'Sundry Creditor'!O1208))</f>
        <v/>
      </c>
    </row>
    <row r="1203" spans="1:11" x14ac:dyDescent="0.2">
      <c r="A1203" s="63" t="str">
        <f>IF('Sundry Creditor'!G1209="","",'Sundry Creditor'!G1209)</f>
        <v/>
      </c>
      <c r="B1203" s="63" t="str">
        <f>IF('Sundry Creditor'!C1209="","",IF('Sundry Creditor'!G1209&lt;70000,'Sundry Creditor'!C1209,""))</f>
        <v/>
      </c>
      <c r="C1203" s="62" t="str">
        <f>IF('Sundry Creditor'!C1209="","",IF('Sundry Creditor'!G1209&gt;69999,'Sundry Creditor'!C1209,""))</f>
        <v/>
      </c>
      <c r="D1203" s="62" t="str">
        <f>IF('Sundry Creditor'!D1209="","",'Sundry Creditor'!D1209)</f>
        <v/>
      </c>
      <c r="E1203" s="62" t="str">
        <f>IF('Sundry Creditor'!F1209="","",'Sundry Creditor'!F1209)</f>
        <v/>
      </c>
      <c r="F1203" s="130" t="str">
        <f>IF('Sundry Creditor'!I1209="","",IF('Sundry Creditor'!J1209="D",'Sundry Creditor'!I1209,""))</f>
        <v/>
      </c>
      <c r="G1203" s="130" t="str">
        <f>IF('Sundry Creditor'!I1209="","",IF('Sundry Creditor'!J1209="C",'Sundry Creditor'!I1209,""))</f>
        <v/>
      </c>
      <c r="H1203" s="62" t="str">
        <f t="shared" si="41"/>
        <v/>
      </c>
      <c r="I1203" s="62" t="str">
        <f t="shared" si="42"/>
        <v/>
      </c>
      <c r="J1203" s="62"/>
      <c r="K1203" s="48" t="str">
        <f>IF('Sundry Creditor'!K1209="", "",CONCATENATE('Sundry Creditor'!K1209," ",'Sundry Creditor'!O1209))</f>
        <v/>
      </c>
    </row>
    <row r="1204" spans="1:11" x14ac:dyDescent="0.2">
      <c r="A1204" s="63" t="str">
        <f>IF('Sundry Creditor'!G1210="","",'Sundry Creditor'!G1210)</f>
        <v/>
      </c>
      <c r="B1204" s="63" t="str">
        <f>IF('Sundry Creditor'!C1210="","",IF('Sundry Creditor'!G1210&lt;70000,'Sundry Creditor'!C1210,""))</f>
        <v/>
      </c>
      <c r="C1204" s="62" t="str">
        <f>IF('Sundry Creditor'!C1210="","",IF('Sundry Creditor'!G1210&gt;69999,'Sundry Creditor'!C1210,""))</f>
        <v/>
      </c>
      <c r="D1204" s="62" t="str">
        <f>IF('Sundry Creditor'!D1210="","",'Sundry Creditor'!D1210)</f>
        <v/>
      </c>
      <c r="E1204" s="62" t="str">
        <f>IF('Sundry Creditor'!F1210="","",'Sundry Creditor'!F1210)</f>
        <v/>
      </c>
      <c r="F1204" s="130" t="str">
        <f>IF('Sundry Creditor'!I1210="","",IF('Sundry Creditor'!J1210="D",'Sundry Creditor'!I1210,""))</f>
        <v/>
      </c>
      <c r="G1204" s="130" t="str">
        <f>IF('Sundry Creditor'!I1210="","",IF('Sundry Creditor'!J1210="C",'Sundry Creditor'!I1210,""))</f>
        <v/>
      </c>
      <c r="H1204" s="62" t="str">
        <f t="shared" si="41"/>
        <v/>
      </c>
      <c r="I1204" s="62" t="str">
        <f t="shared" si="42"/>
        <v/>
      </c>
      <c r="J1204" s="62"/>
      <c r="K1204" s="48" t="str">
        <f>IF('Sundry Creditor'!K1210="", "",CONCATENATE('Sundry Creditor'!K1210," ",'Sundry Creditor'!O1210))</f>
        <v/>
      </c>
    </row>
    <row r="1205" spans="1:11" x14ac:dyDescent="0.2">
      <c r="A1205" s="63" t="str">
        <f>IF('Sundry Creditor'!G1211="","",'Sundry Creditor'!G1211)</f>
        <v/>
      </c>
      <c r="B1205" s="63" t="str">
        <f>IF('Sundry Creditor'!C1211="","",IF('Sundry Creditor'!G1211&lt;70000,'Sundry Creditor'!C1211,""))</f>
        <v/>
      </c>
      <c r="C1205" s="62" t="str">
        <f>IF('Sundry Creditor'!C1211="","",IF('Sundry Creditor'!G1211&gt;69999,'Sundry Creditor'!C1211,""))</f>
        <v/>
      </c>
      <c r="D1205" s="62" t="str">
        <f>IF('Sundry Creditor'!D1211="","",'Sundry Creditor'!D1211)</f>
        <v/>
      </c>
      <c r="E1205" s="62" t="str">
        <f>IF('Sundry Creditor'!F1211="","",'Sundry Creditor'!F1211)</f>
        <v/>
      </c>
      <c r="F1205" s="130" t="str">
        <f>IF('Sundry Creditor'!I1211="","",IF('Sundry Creditor'!J1211="D",'Sundry Creditor'!I1211,""))</f>
        <v/>
      </c>
      <c r="G1205" s="130" t="str">
        <f>IF('Sundry Creditor'!I1211="","",IF('Sundry Creditor'!J1211="C",'Sundry Creditor'!I1211,""))</f>
        <v/>
      </c>
      <c r="H1205" s="62" t="str">
        <f t="shared" si="41"/>
        <v/>
      </c>
      <c r="I1205" s="62" t="str">
        <f t="shared" si="42"/>
        <v/>
      </c>
      <c r="J1205" s="62"/>
      <c r="K1205" s="48" t="str">
        <f>IF('Sundry Creditor'!K1211="", "",CONCATENATE('Sundry Creditor'!K1211," ",'Sundry Creditor'!O1211))</f>
        <v/>
      </c>
    </row>
    <row r="1206" spans="1:11" x14ac:dyDescent="0.2">
      <c r="A1206" s="63" t="str">
        <f>IF('Sundry Creditor'!G1212="","",'Sundry Creditor'!G1212)</f>
        <v/>
      </c>
      <c r="B1206" s="63" t="str">
        <f>IF('Sundry Creditor'!C1212="","",IF('Sundry Creditor'!G1212&lt;70000,'Sundry Creditor'!C1212,""))</f>
        <v/>
      </c>
      <c r="C1206" s="62" t="str">
        <f>IF('Sundry Creditor'!C1212="","",IF('Sundry Creditor'!G1212&gt;69999,'Sundry Creditor'!C1212,""))</f>
        <v/>
      </c>
      <c r="D1206" s="62" t="str">
        <f>IF('Sundry Creditor'!D1212="","",'Sundry Creditor'!D1212)</f>
        <v/>
      </c>
      <c r="E1206" s="62" t="str">
        <f>IF('Sundry Creditor'!F1212="","",'Sundry Creditor'!F1212)</f>
        <v/>
      </c>
      <c r="F1206" s="130" t="str">
        <f>IF('Sundry Creditor'!I1212="","",IF('Sundry Creditor'!J1212="D",'Sundry Creditor'!I1212,""))</f>
        <v/>
      </c>
      <c r="G1206" s="130" t="str">
        <f>IF('Sundry Creditor'!I1212="","",IF('Sundry Creditor'!J1212="C",'Sundry Creditor'!I1212,""))</f>
        <v/>
      </c>
      <c r="H1206" s="62" t="str">
        <f t="shared" si="41"/>
        <v/>
      </c>
      <c r="I1206" s="62" t="str">
        <f t="shared" si="42"/>
        <v/>
      </c>
      <c r="J1206" s="62"/>
      <c r="K1206" s="48" t="str">
        <f>IF('Sundry Creditor'!K1212="", "",CONCATENATE('Sundry Creditor'!K1212," ",'Sundry Creditor'!O1212))</f>
        <v/>
      </c>
    </row>
    <row r="1207" spans="1:11" x14ac:dyDescent="0.2">
      <c r="A1207" s="63" t="str">
        <f>IF('Sundry Creditor'!G1213="","",'Sundry Creditor'!G1213)</f>
        <v/>
      </c>
      <c r="B1207" s="63" t="str">
        <f>IF('Sundry Creditor'!C1213="","",IF('Sundry Creditor'!G1213&lt;70000,'Sundry Creditor'!C1213,""))</f>
        <v/>
      </c>
      <c r="C1207" s="62" t="str">
        <f>IF('Sundry Creditor'!C1213="","",IF('Sundry Creditor'!G1213&gt;69999,'Sundry Creditor'!C1213,""))</f>
        <v/>
      </c>
      <c r="D1207" s="62" t="str">
        <f>IF('Sundry Creditor'!D1213="","",'Sundry Creditor'!D1213)</f>
        <v/>
      </c>
      <c r="E1207" s="62" t="str">
        <f>IF('Sundry Creditor'!F1213="","",'Sundry Creditor'!F1213)</f>
        <v/>
      </c>
      <c r="F1207" s="130" t="str">
        <f>IF('Sundry Creditor'!I1213="","",IF('Sundry Creditor'!J1213="D",'Sundry Creditor'!I1213,""))</f>
        <v/>
      </c>
      <c r="G1207" s="130" t="str">
        <f>IF('Sundry Creditor'!I1213="","",IF('Sundry Creditor'!J1213="C",'Sundry Creditor'!I1213,""))</f>
        <v/>
      </c>
      <c r="H1207" s="62" t="str">
        <f t="shared" si="41"/>
        <v/>
      </c>
      <c r="I1207" s="62" t="str">
        <f t="shared" si="42"/>
        <v/>
      </c>
      <c r="J1207" s="62"/>
      <c r="K1207" s="48" t="str">
        <f>IF('Sundry Creditor'!K1213="", "",CONCATENATE('Sundry Creditor'!K1213," ",'Sundry Creditor'!O1213))</f>
        <v/>
      </c>
    </row>
    <row r="1208" spans="1:11" x14ac:dyDescent="0.2">
      <c r="A1208" s="63" t="str">
        <f>IF('Sundry Creditor'!G1214="","",'Sundry Creditor'!G1214)</f>
        <v/>
      </c>
      <c r="B1208" s="63" t="str">
        <f>IF('Sundry Creditor'!C1214="","",IF('Sundry Creditor'!G1214&lt;70000,'Sundry Creditor'!C1214,""))</f>
        <v/>
      </c>
      <c r="C1208" s="62" t="str">
        <f>IF('Sundry Creditor'!C1214="","",IF('Sundry Creditor'!G1214&gt;69999,'Sundry Creditor'!C1214,""))</f>
        <v/>
      </c>
      <c r="D1208" s="62" t="str">
        <f>IF('Sundry Creditor'!D1214="","",'Sundry Creditor'!D1214)</f>
        <v/>
      </c>
      <c r="E1208" s="62" t="str">
        <f>IF('Sundry Creditor'!F1214="","",'Sundry Creditor'!F1214)</f>
        <v/>
      </c>
      <c r="F1208" s="130" t="str">
        <f>IF('Sundry Creditor'!I1214="","",IF('Sundry Creditor'!J1214="D",'Sundry Creditor'!I1214,""))</f>
        <v/>
      </c>
      <c r="G1208" s="130" t="str">
        <f>IF('Sundry Creditor'!I1214="","",IF('Sundry Creditor'!J1214="C",'Sundry Creditor'!I1214,""))</f>
        <v/>
      </c>
      <c r="H1208" s="62" t="str">
        <f t="shared" si="41"/>
        <v/>
      </c>
      <c r="I1208" s="62" t="str">
        <f t="shared" si="42"/>
        <v/>
      </c>
      <c r="J1208" s="62"/>
      <c r="K1208" s="48" t="str">
        <f>IF('Sundry Creditor'!K1214="", "",CONCATENATE('Sundry Creditor'!K1214," ",'Sundry Creditor'!O1214))</f>
        <v/>
      </c>
    </row>
    <row r="1209" spans="1:11" x14ac:dyDescent="0.2">
      <c r="A1209" s="63" t="str">
        <f>IF('Sundry Creditor'!G1215="","",'Sundry Creditor'!G1215)</f>
        <v/>
      </c>
      <c r="B1209" s="63" t="str">
        <f>IF('Sundry Creditor'!C1215="","",IF('Sundry Creditor'!G1215&lt;70000,'Sundry Creditor'!C1215,""))</f>
        <v/>
      </c>
      <c r="C1209" s="62" t="str">
        <f>IF('Sundry Creditor'!C1215="","",IF('Sundry Creditor'!G1215&gt;69999,'Sundry Creditor'!C1215,""))</f>
        <v/>
      </c>
      <c r="D1209" s="62" t="str">
        <f>IF('Sundry Creditor'!D1215="","",'Sundry Creditor'!D1215)</f>
        <v/>
      </c>
      <c r="E1209" s="62" t="str">
        <f>IF('Sundry Creditor'!F1215="","",'Sundry Creditor'!F1215)</f>
        <v/>
      </c>
      <c r="F1209" s="130" t="str">
        <f>IF('Sundry Creditor'!I1215="","",IF('Sundry Creditor'!J1215="D",'Sundry Creditor'!I1215,""))</f>
        <v/>
      </c>
      <c r="G1209" s="130" t="str">
        <f>IF('Sundry Creditor'!I1215="","",IF('Sundry Creditor'!J1215="C",'Sundry Creditor'!I1215,""))</f>
        <v/>
      </c>
      <c r="H1209" s="62" t="str">
        <f t="shared" si="41"/>
        <v/>
      </c>
      <c r="I1209" s="62" t="str">
        <f t="shared" si="42"/>
        <v/>
      </c>
      <c r="J1209" s="62"/>
      <c r="K1209" s="48" t="str">
        <f>IF('Sundry Creditor'!K1215="", "",CONCATENATE('Sundry Creditor'!K1215," ",'Sundry Creditor'!O1215))</f>
        <v/>
      </c>
    </row>
    <row r="1210" spans="1:11" x14ac:dyDescent="0.2">
      <c r="A1210" s="63" t="str">
        <f>IF('Sundry Creditor'!G1216="","",'Sundry Creditor'!G1216)</f>
        <v/>
      </c>
      <c r="B1210" s="63" t="str">
        <f>IF('Sundry Creditor'!C1216="","",IF('Sundry Creditor'!G1216&lt;70000,'Sundry Creditor'!C1216,""))</f>
        <v/>
      </c>
      <c r="C1210" s="62" t="str">
        <f>IF('Sundry Creditor'!C1216="","",IF('Sundry Creditor'!G1216&gt;69999,'Sundry Creditor'!C1216,""))</f>
        <v/>
      </c>
      <c r="D1210" s="62" t="str">
        <f>IF('Sundry Creditor'!D1216="","",'Sundry Creditor'!D1216)</f>
        <v/>
      </c>
      <c r="E1210" s="62" t="str">
        <f>IF('Sundry Creditor'!F1216="","",'Sundry Creditor'!F1216)</f>
        <v/>
      </c>
      <c r="F1210" s="130" t="str">
        <f>IF('Sundry Creditor'!I1216="","",IF('Sundry Creditor'!J1216="D",'Sundry Creditor'!I1216,""))</f>
        <v/>
      </c>
      <c r="G1210" s="130" t="str">
        <f>IF('Sundry Creditor'!I1216="","",IF('Sundry Creditor'!J1216="C",'Sundry Creditor'!I1216,""))</f>
        <v/>
      </c>
      <c r="H1210" s="62" t="str">
        <f t="shared" si="41"/>
        <v/>
      </c>
      <c r="I1210" s="62" t="str">
        <f t="shared" si="42"/>
        <v/>
      </c>
      <c r="J1210" s="62"/>
      <c r="K1210" s="48" t="str">
        <f>IF('Sundry Creditor'!K1216="", "",CONCATENATE('Sundry Creditor'!K1216," ",'Sundry Creditor'!O1216))</f>
        <v/>
      </c>
    </row>
    <row r="1211" spans="1:11" x14ac:dyDescent="0.2">
      <c r="A1211" s="63" t="str">
        <f>IF('Sundry Creditor'!G1217="","",'Sundry Creditor'!G1217)</f>
        <v/>
      </c>
      <c r="B1211" s="63" t="str">
        <f>IF('Sundry Creditor'!C1217="","",IF('Sundry Creditor'!G1217&lt;70000,'Sundry Creditor'!C1217,""))</f>
        <v/>
      </c>
      <c r="C1211" s="62" t="str">
        <f>IF('Sundry Creditor'!C1217="","",IF('Sundry Creditor'!G1217&gt;69999,'Sundry Creditor'!C1217,""))</f>
        <v/>
      </c>
      <c r="D1211" s="62" t="str">
        <f>IF('Sundry Creditor'!D1217="","",'Sundry Creditor'!D1217)</f>
        <v/>
      </c>
      <c r="E1211" s="62" t="str">
        <f>IF('Sundry Creditor'!F1217="","",'Sundry Creditor'!F1217)</f>
        <v/>
      </c>
      <c r="F1211" s="130" t="str">
        <f>IF('Sundry Creditor'!I1217="","",IF('Sundry Creditor'!J1217="D",'Sundry Creditor'!I1217,""))</f>
        <v/>
      </c>
      <c r="G1211" s="130" t="str">
        <f>IF('Sundry Creditor'!I1217="","",IF('Sundry Creditor'!J1217="C",'Sundry Creditor'!I1217,""))</f>
        <v/>
      </c>
      <c r="H1211" s="62" t="str">
        <f t="shared" si="41"/>
        <v/>
      </c>
      <c r="I1211" s="62" t="str">
        <f t="shared" si="42"/>
        <v/>
      </c>
      <c r="J1211" s="62"/>
      <c r="K1211" s="48" t="str">
        <f>IF('Sundry Creditor'!K1217="", "",CONCATENATE('Sundry Creditor'!K1217," ",'Sundry Creditor'!O1217))</f>
        <v/>
      </c>
    </row>
    <row r="1212" spans="1:11" x14ac:dyDescent="0.2">
      <c r="A1212" s="63" t="str">
        <f>IF('Sundry Creditor'!G1218="","",'Sundry Creditor'!G1218)</f>
        <v/>
      </c>
      <c r="B1212" s="63" t="str">
        <f>IF('Sundry Creditor'!C1218="","",IF('Sundry Creditor'!G1218&lt;70000,'Sundry Creditor'!C1218,""))</f>
        <v/>
      </c>
      <c r="C1212" s="62" t="str">
        <f>IF('Sundry Creditor'!C1218="","",IF('Sundry Creditor'!G1218&gt;69999,'Sundry Creditor'!C1218,""))</f>
        <v/>
      </c>
      <c r="D1212" s="62" t="str">
        <f>IF('Sundry Creditor'!D1218="","",'Sundry Creditor'!D1218)</f>
        <v/>
      </c>
      <c r="E1212" s="62" t="str">
        <f>IF('Sundry Creditor'!F1218="","",'Sundry Creditor'!F1218)</f>
        <v/>
      </c>
      <c r="F1212" s="130" t="str">
        <f>IF('Sundry Creditor'!I1218="","",IF('Sundry Creditor'!J1218="D",'Sundry Creditor'!I1218,""))</f>
        <v/>
      </c>
      <c r="G1212" s="130" t="str">
        <f>IF('Sundry Creditor'!I1218="","",IF('Sundry Creditor'!J1218="C",'Sundry Creditor'!I1218,""))</f>
        <v/>
      </c>
      <c r="H1212" s="62" t="str">
        <f t="shared" si="41"/>
        <v/>
      </c>
      <c r="I1212" s="62" t="str">
        <f t="shared" si="42"/>
        <v/>
      </c>
      <c r="J1212" s="62"/>
      <c r="K1212" s="48" t="str">
        <f>IF('Sundry Creditor'!K1218="", "",CONCATENATE('Sundry Creditor'!K1218," ",'Sundry Creditor'!O1218))</f>
        <v/>
      </c>
    </row>
    <row r="1213" spans="1:11" x14ac:dyDescent="0.2">
      <c r="A1213" s="63" t="str">
        <f>IF('Sundry Creditor'!G1219="","",'Sundry Creditor'!G1219)</f>
        <v/>
      </c>
      <c r="B1213" s="63" t="str">
        <f>IF('Sundry Creditor'!C1219="","",IF('Sundry Creditor'!G1219&lt;70000,'Sundry Creditor'!C1219,""))</f>
        <v/>
      </c>
      <c r="C1213" s="62" t="str">
        <f>IF('Sundry Creditor'!C1219="","",IF('Sundry Creditor'!G1219&gt;69999,'Sundry Creditor'!C1219,""))</f>
        <v/>
      </c>
      <c r="D1213" s="62" t="str">
        <f>IF('Sundry Creditor'!D1219="","",'Sundry Creditor'!D1219)</f>
        <v/>
      </c>
      <c r="E1213" s="62" t="str">
        <f>IF('Sundry Creditor'!F1219="","",'Sundry Creditor'!F1219)</f>
        <v/>
      </c>
      <c r="F1213" s="130" t="str">
        <f>IF('Sundry Creditor'!I1219="","",IF('Sundry Creditor'!J1219="D",'Sundry Creditor'!I1219,""))</f>
        <v/>
      </c>
      <c r="G1213" s="130" t="str">
        <f>IF('Sundry Creditor'!I1219="","",IF('Sundry Creditor'!J1219="C",'Sundry Creditor'!I1219,""))</f>
        <v/>
      </c>
      <c r="H1213" s="62" t="str">
        <f t="shared" si="41"/>
        <v/>
      </c>
      <c r="I1213" s="62" t="str">
        <f t="shared" si="42"/>
        <v/>
      </c>
      <c r="J1213" s="62"/>
      <c r="K1213" s="48" t="str">
        <f>IF('Sundry Creditor'!K1219="", "",CONCATENATE('Sundry Creditor'!K1219," ",'Sundry Creditor'!O1219))</f>
        <v/>
      </c>
    </row>
    <row r="1214" spans="1:11" x14ac:dyDescent="0.2">
      <c r="A1214" s="63" t="str">
        <f>IF('Sundry Creditor'!G1220="","",'Sundry Creditor'!G1220)</f>
        <v/>
      </c>
      <c r="B1214" s="63" t="str">
        <f>IF('Sundry Creditor'!C1220="","",IF('Sundry Creditor'!G1220&lt;70000,'Sundry Creditor'!C1220,""))</f>
        <v/>
      </c>
      <c r="C1214" s="62" t="str">
        <f>IF('Sundry Creditor'!C1220="","",IF('Sundry Creditor'!G1220&gt;69999,'Sundry Creditor'!C1220,""))</f>
        <v/>
      </c>
      <c r="D1214" s="62" t="str">
        <f>IF('Sundry Creditor'!D1220="","",'Sundry Creditor'!D1220)</f>
        <v/>
      </c>
      <c r="E1214" s="62" t="str">
        <f>IF('Sundry Creditor'!F1220="","",'Sundry Creditor'!F1220)</f>
        <v/>
      </c>
      <c r="F1214" s="130" t="str">
        <f>IF('Sundry Creditor'!I1220="","",IF('Sundry Creditor'!J1220="D",'Sundry Creditor'!I1220,""))</f>
        <v/>
      </c>
      <c r="G1214" s="130" t="str">
        <f>IF('Sundry Creditor'!I1220="","",IF('Sundry Creditor'!J1220="C",'Sundry Creditor'!I1220,""))</f>
        <v/>
      </c>
      <c r="H1214" s="62" t="str">
        <f t="shared" si="41"/>
        <v/>
      </c>
      <c r="I1214" s="62" t="str">
        <f t="shared" si="42"/>
        <v/>
      </c>
      <c r="J1214" s="62"/>
      <c r="K1214" s="48" t="str">
        <f>IF('Sundry Creditor'!K1220="", "",CONCATENATE('Sundry Creditor'!K1220," ",'Sundry Creditor'!O1220))</f>
        <v/>
      </c>
    </row>
    <row r="1215" spans="1:11" x14ac:dyDescent="0.2">
      <c r="A1215" s="63" t="str">
        <f>IF('Sundry Creditor'!G1221="","",'Sundry Creditor'!G1221)</f>
        <v/>
      </c>
      <c r="B1215" s="63" t="str">
        <f>IF('Sundry Creditor'!C1221="","",IF('Sundry Creditor'!G1221&lt;70000,'Sundry Creditor'!C1221,""))</f>
        <v/>
      </c>
      <c r="C1215" s="62" t="str">
        <f>IF('Sundry Creditor'!C1221="","",IF('Sundry Creditor'!G1221&gt;69999,'Sundry Creditor'!C1221,""))</f>
        <v/>
      </c>
      <c r="D1215" s="62" t="str">
        <f>IF('Sundry Creditor'!D1221="","",'Sundry Creditor'!D1221)</f>
        <v/>
      </c>
      <c r="E1215" s="62" t="str">
        <f>IF('Sundry Creditor'!F1221="","",'Sundry Creditor'!F1221)</f>
        <v/>
      </c>
      <c r="F1215" s="130" t="str">
        <f>IF('Sundry Creditor'!I1221="","",IF('Sundry Creditor'!J1221="D",'Sundry Creditor'!I1221,""))</f>
        <v/>
      </c>
      <c r="G1215" s="130" t="str">
        <f>IF('Sundry Creditor'!I1221="","",IF('Sundry Creditor'!J1221="C",'Sundry Creditor'!I1221,""))</f>
        <v/>
      </c>
      <c r="H1215" s="62" t="str">
        <f t="shared" si="41"/>
        <v/>
      </c>
      <c r="I1215" s="62" t="str">
        <f t="shared" si="42"/>
        <v/>
      </c>
      <c r="J1215" s="62"/>
      <c r="K1215" s="48" t="str">
        <f>IF('Sundry Creditor'!K1221="", "",CONCATENATE('Sundry Creditor'!K1221," ",'Sundry Creditor'!O1221))</f>
        <v/>
      </c>
    </row>
    <row r="1216" spans="1:11" x14ac:dyDescent="0.2">
      <c r="A1216" s="63" t="str">
        <f>IF('Sundry Creditor'!G1222="","",'Sundry Creditor'!G1222)</f>
        <v/>
      </c>
      <c r="B1216" s="63" t="str">
        <f>IF('Sundry Creditor'!C1222="","",IF('Sundry Creditor'!G1222&lt;70000,'Sundry Creditor'!C1222,""))</f>
        <v/>
      </c>
      <c r="C1216" s="62" t="str">
        <f>IF('Sundry Creditor'!C1222="","",IF('Sundry Creditor'!G1222&gt;69999,'Sundry Creditor'!C1222,""))</f>
        <v/>
      </c>
      <c r="D1216" s="62" t="str">
        <f>IF('Sundry Creditor'!D1222="","",'Sundry Creditor'!D1222)</f>
        <v/>
      </c>
      <c r="E1216" s="62" t="str">
        <f>IF('Sundry Creditor'!F1222="","",'Sundry Creditor'!F1222)</f>
        <v/>
      </c>
      <c r="F1216" s="130" t="str">
        <f>IF('Sundry Creditor'!I1222="","",IF('Sundry Creditor'!J1222="D",'Sundry Creditor'!I1222,""))</f>
        <v/>
      </c>
      <c r="G1216" s="130" t="str">
        <f>IF('Sundry Creditor'!I1222="","",IF('Sundry Creditor'!J1222="C",'Sundry Creditor'!I1222,""))</f>
        <v/>
      </c>
      <c r="H1216" s="62" t="str">
        <f t="shared" si="41"/>
        <v/>
      </c>
      <c r="I1216" s="62" t="str">
        <f t="shared" si="42"/>
        <v/>
      </c>
      <c r="J1216" s="62"/>
      <c r="K1216" s="48" t="str">
        <f>IF('Sundry Creditor'!K1222="", "",CONCATENATE('Sundry Creditor'!K1222," ",'Sundry Creditor'!O1222))</f>
        <v/>
      </c>
    </row>
    <row r="1217" spans="1:11" x14ac:dyDescent="0.2">
      <c r="A1217" s="63" t="str">
        <f>IF('Sundry Creditor'!G1223="","",'Sundry Creditor'!G1223)</f>
        <v/>
      </c>
      <c r="B1217" s="63" t="str">
        <f>IF('Sundry Creditor'!C1223="","",IF('Sundry Creditor'!G1223&lt;70000,'Sundry Creditor'!C1223,""))</f>
        <v/>
      </c>
      <c r="C1217" s="62" t="str">
        <f>IF('Sundry Creditor'!C1223="","",IF('Sundry Creditor'!G1223&gt;69999,'Sundry Creditor'!C1223,""))</f>
        <v/>
      </c>
      <c r="D1217" s="62" t="str">
        <f>IF('Sundry Creditor'!D1223="","",'Sundry Creditor'!D1223)</f>
        <v/>
      </c>
      <c r="E1217" s="62" t="str">
        <f>IF('Sundry Creditor'!F1223="","",'Sundry Creditor'!F1223)</f>
        <v/>
      </c>
      <c r="F1217" s="130" t="str">
        <f>IF('Sundry Creditor'!I1223="","",IF('Sundry Creditor'!J1223="D",'Sundry Creditor'!I1223,""))</f>
        <v/>
      </c>
      <c r="G1217" s="130" t="str">
        <f>IF('Sundry Creditor'!I1223="","",IF('Sundry Creditor'!J1223="C",'Sundry Creditor'!I1223,""))</f>
        <v/>
      </c>
      <c r="H1217" s="62" t="str">
        <f t="shared" si="41"/>
        <v/>
      </c>
      <c r="I1217" s="62" t="str">
        <f t="shared" si="42"/>
        <v/>
      </c>
      <c r="J1217" s="62"/>
      <c r="K1217" s="48" t="str">
        <f>IF('Sundry Creditor'!K1223="", "",CONCATENATE('Sundry Creditor'!K1223," ",'Sundry Creditor'!O1223))</f>
        <v/>
      </c>
    </row>
    <row r="1218" spans="1:11" x14ac:dyDescent="0.2">
      <c r="A1218" s="63" t="str">
        <f>IF('Sundry Creditor'!G1224="","",'Sundry Creditor'!G1224)</f>
        <v/>
      </c>
      <c r="B1218" s="63" t="str">
        <f>IF('Sundry Creditor'!C1224="","",IF('Sundry Creditor'!G1224&lt;70000,'Sundry Creditor'!C1224,""))</f>
        <v/>
      </c>
      <c r="C1218" s="62" t="str">
        <f>IF('Sundry Creditor'!C1224="","",IF('Sundry Creditor'!G1224&gt;69999,'Sundry Creditor'!C1224,""))</f>
        <v/>
      </c>
      <c r="D1218" s="62" t="str">
        <f>IF('Sundry Creditor'!D1224="","",'Sundry Creditor'!D1224)</f>
        <v/>
      </c>
      <c r="E1218" s="62" t="str">
        <f>IF('Sundry Creditor'!F1224="","",'Sundry Creditor'!F1224)</f>
        <v/>
      </c>
      <c r="F1218" s="130" t="str">
        <f>IF('Sundry Creditor'!I1224="","",IF('Sundry Creditor'!J1224="D",'Sundry Creditor'!I1224,""))</f>
        <v/>
      </c>
      <c r="G1218" s="130" t="str">
        <f>IF('Sundry Creditor'!I1224="","",IF('Sundry Creditor'!J1224="C",'Sundry Creditor'!I1224,""))</f>
        <v/>
      </c>
      <c r="H1218" s="62" t="str">
        <f t="shared" si="41"/>
        <v/>
      </c>
      <c r="I1218" s="62" t="str">
        <f t="shared" si="42"/>
        <v/>
      </c>
      <c r="J1218" s="62"/>
      <c r="K1218" s="48" t="str">
        <f>IF('Sundry Creditor'!K1224="", "",CONCATENATE('Sundry Creditor'!K1224," ",'Sundry Creditor'!O1224))</f>
        <v/>
      </c>
    </row>
    <row r="1219" spans="1:11" x14ac:dyDescent="0.2">
      <c r="A1219" s="63" t="str">
        <f>IF('Sundry Creditor'!G1225="","",'Sundry Creditor'!G1225)</f>
        <v/>
      </c>
      <c r="B1219" s="63" t="str">
        <f>IF('Sundry Creditor'!C1225="","",IF('Sundry Creditor'!G1225&lt;70000,'Sundry Creditor'!C1225,""))</f>
        <v/>
      </c>
      <c r="C1219" s="62" t="str">
        <f>IF('Sundry Creditor'!C1225="","",IF('Sundry Creditor'!G1225&gt;69999,'Sundry Creditor'!C1225,""))</f>
        <v/>
      </c>
      <c r="D1219" s="62" t="str">
        <f>IF('Sundry Creditor'!D1225="","",'Sundry Creditor'!D1225)</f>
        <v/>
      </c>
      <c r="E1219" s="62" t="str">
        <f>IF('Sundry Creditor'!F1225="","",'Sundry Creditor'!F1225)</f>
        <v/>
      </c>
      <c r="F1219" s="130" t="str">
        <f>IF('Sundry Creditor'!I1225="","",IF('Sundry Creditor'!J1225="D",'Sundry Creditor'!I1225,""))</f>
        <v/>
      </c>
      <c r="G1219" s="130" t="str">
        <f>IF('Sundry Creditor'!I1225="","",IF('Sundry Creditor'!J1225="C",'Sundry Creditor'!I1225,""))</f>
        <v/>
      </c>
      <c r="H1219" s="62" t="str">
        <f t="shared" si="41"/>
        <v/>
      </c>
      <c r="I1219" s="62" t="str">
        <f t="shared" si="42"/>
        <v/>
      </c>
      <c r="J1219" s="62"/>
      <c r="K1219" s="48" t="str">
        <f>IF('Sundry Creditor'!K1225="", "",CONCATENATE('Sundry Creditor'!K1225," ",'Sundry Creditor'!O1225))</f>
        <v/>
      </c>
    </row>
    <row r="1220" spans="1:11" x14ac:dyDescent="0.2">
      <c r="A1220" s="63" t="str">
        <f>IF('Sundry Creditor'!G1226="","",'Sundry Creditor'!G1226)</f>
        <v/>
      </c>
      <c r="B1220" s="63" t="str">
        <f>IF('Sundry Creditor'!C1226="","",IF('Sundry Creditor'!G1226&lt;70000,'Sundry Creditor'!C1226,""))</f>
        <v/>
      </c>
      <c r="C1220" s="62" t="str">
        <f>IF('Sundry Creditor'!C1226="","",IF('Sundry Creditor'!G1226&gt;69999,'Sundry Creditor'!C1226,""))</f>
        <v/>
      </c>
      <c r="D1220" s="62" t="str">
        <f>IF('Sundry Creditor'!D1226="","",'Sundry Creditor'!D1226)</f>
        <v/>
      </c>
      <c r="E1220" s="62" t="str">
        <f>IF('Sundry Creditor'!F1226="","",'Sundry Creditor'!F1226)</f>
        <v/>
      </c>
      <c r="F1220" s="130" t="str">
        <f>IF('Sundry Creditor'!I1226="","",IF('Sundry Creditor'!J1226="D",'Sundry Creditor'!I1226,""))</f>
        <v/>
      </c>
      <c r="G1220" s="130" t="str">
        <f>IF('Sundry Creditor'!I1226="","",IF('Sundry Creditor'!J1226="C",'Sundry Creditor'!I1226,""))</f>
        <v/>
      </c>
      <c r="H1220" s="62" t="str">
        <f t="shared" si="41"/>
        <v/>
      </c>
      <c r="I1220" s="62" t="str">
        <f t="shared" si="42"/>
        <v/>
      </c>
      <c r="J1220" s="62"/>
      <c r="K1220" s="48" t="str">
        <f>IF('Sundry Creditor'!K1226="", "",CONCATENATE('Sundry Creditor'!K1226," ",'Sundry Creditor'!O1226))</f>
        <v/>
      </c>
    </row>
    <row r="1221" spans="1:11" x14ac:dyDescent="0.2">
      <c r="A1221" s="63" t="str">
        <f>IF('Sundry Creditor'!G1227="","",'Sundry Creditor'!G1227)</f>
        <v/>
      </c>
      <c r="B1221" s="63" t="str">
        <f>IF('Sundry Creditor'!C1227="","",IF('Sundry Creditor'!G1227&lt;70000,'Sundry Creditor'!C1227,""))</f>
        <v/>
      </c>
      <c r="C1221" s="62" t="str">
        <f>IF('Sundry Creditor'!C1227="","",IF('Sundry Creditor'!G1227&gt;69999,'Sundry Creditor'!C1227,""))</f>
        <v/>
      </c>
      <c r="D1221" s="62" t="str">
        <f>IF('Sundry Creditor'!D1227="","",'Sundry Creditor'!D1227)</f>
        <v/>
      </c>
      <c r="E1221" s="62" t="str">
        <f>IF('Sundry Creditor'!F1227="","",'Sundry Creditor'!F1227)</f>
        <v/>
      </c>
      <c r="F1221" s="130" t="str">
        <f>IF('Sundry Creditor'!I1227="","",IF('Sundry Creditor'!J1227="D",'Sundry Creditor'!I1227,""))</f>
        <v/>
      </c>
      <c r="G1221" s="130" t="str">
        <f>IF('Sundry Creditor'!I1227="","",IF('Sundry Creditor'!J1227="C",'Sundry Creditor'!I1227,""))</f>
        <v/>
      </c>
      <c r="H1221" s="62" t="str">
        <f t="shared" si="41"/>
        <v/>
      </c>
      <c r="I1221" s="62" t="str">
        <f t="shared" si="42"/>
        <v/>
      </c>
      <c r="J1221" s="62"/>
      <c r="K1221" s="48" t="str">
        <f>IF('Sundry Creditor'!K1227="", "",CONCATENATE('Sundry Creditor'!K1227," ",'Sundry Creditor'!O1227))</f>
        <v/>
      </c>
    </row>
    <row r="1222" spans="1:11" x14ac:dyDescent="0.2">
      <c r="A1222" s="63" t="str">
        <f>IF('Sundry Creditor'!G1228="","",'Sundry Creditor'!G1228)</f>
        <v/>
      </c>
      <c r="B1222" s="63" t="str">
        <f>IF('Sundry Creditor'!C1228="","",IF('Sundry Creditor'!G1228&lt;70000,'Sundry Creditor'!C1228,""))</f>
        <v/>
      </c>
      <c r="C1222" s="62" t="str">
        <f>IF('Sundry Creditor'!C1228="","",IF('Sundry Creditor'!G1228&gt;69999,'Sundry Creditor'!C1228,""))</f>
        <v/>
      </c>
      <c r="D1222" s="62" t="str">
        <f>IF('Sundry Creditor'!D1228="","",'Sundry Creditor'!D1228)</f>
        <v/>
      </c>
      <c r="E1222" s="62" t="str">
        <f>IF('Sundry Creditor'!F1228="","",'Sundry Creditor'!F1228)</f>
        <v/>
      </c>
      <c r="F1222" s="130" t="str">
        <f>IF('Sundry Creditor'!I1228="","",IF('Sundry Creditor'!J1228="D",'Sundry Creditor'!I1228,""))</f>
        <v/>
      </c>
      <c r="G1222" s="130" t="str">
        <f>IF('Sundry Creditor'!I1228="","",IF('Sundry Creditor'!J1228="C",'Sundry Creditor'!I1228,""))</f>
        <v/>
      </c>
      <c r="H1222" s="62" t="str">
        <f t="shared" si="41"/>
        <v/>
      </c>
      <c r="I1222" s="62" t="str">
        <f t="shared" si="42"/>
        <v/>
      </c>
      <c r="J1222" s="62"/>
      <c r="K1222" s="48" t="str">
        <f>IF('Sundry Creditor'!K1228="", "",CONCATENATE('Sundry Creditor'!K1228," ",'Sundry Creditor'!O1228))</f>
        <v/>
      </c>
    </row>
    <row r="1223" spans="1:11" x14ac:dyDescent="0.2">
      <c r="A1223" s="63" t="str">
        <f>IF('Sundry Creditor'!G1229="","",'Sundry Creditor'!G1229)</f>
        <v/>
      </c>
      <c r="B1223" s="63" t="str">
        <f>IF('Sundry Creditor'!C1229="","",IF('Sundry Creditor'!G1229&lt;70000,'Sundry Creditor'!C1229,""))</f>
        <v/>
      </c>
      <c r="C1223" s="62" t="str">
        <f>IF('Sundry Creditor'!C1229="","",IF('Sundry Creditor'!G1229&gt;69999,'Sundry Creditor'!C1229,""))</f>
        <v/>
      </c>
      <c r="D1223" s="62" t="str">
        <f>IF('Sundry Creditor'!D1229="","",'Sundry Creditor'!D1229)</f>
        <v/>
      </c>
      <c r="E1223" s="62" t="str">
        <f>IF('Sundry Creditor'!F1229="","",'Sundry Creditor'!F1229)</f>
        <v/>
      </c>
      <c r="F1223" s="130" t="str">
        <f>IF('Sundry Creditor'!I1229="","",IF('Sundry Creditor'!J1229="D",'Sundry Creditor'!I1229,""))</f>
        <v/>
      </c>
      <c r="G1223" s="130" t="str">
        <f>IF('Sundry Creditor'!I1229="","",IF('Sundry Creditor'!J1229="C",'Sundry Creditor'!I1229,""))</f>
        <v/>
      </c>
      <c r="H1223" s="62" t="str">
        <f t="shared" si="41"/>
        <v/>
      </c>
      <c r="I1223" s="62" t="str">
        <f t="shared" si="42"/>
        <v/>
      </c>
      <c r="J1223" s="62"/>
      <c r="K1223" s="48" t="str">
        <f>IF('Sundry Creditor'!K1229="", "",CONCATENATE('Sundry Creditor'!K1229," ",'Sundry Creditor'!O1229))</f>
        <v/>
      </c>
    </row>
    <row r="1224" spans="1:11" x14ac:dyDescent="0.2">
      <c r="A1224" s="63" t="str">
        <f>IF('Sundry Creditor'!G1230="","",'Sundry Creditor'!G1230)</f>
        <v/>
      </c>
      <c r="B1224" s="63" t="str">
        <f>IF('Sundry Creditor'!C1230="","",IF('Sundry Creditor'!G1230&lt;70000,'Sundry Creditor'!C1230,""))</f>
        <v/>
      </c>
      <c r="C1224" s="62" t="str">
        <f>IF('Sundry Creditor'!C1230="","",IF('Sundry Creditor'!G1230&gt;69999,'Sundry Creditor'!C1230,""))</f>
        <v/>
      </c>
      <c r="D1224" s="62" t="str">
        <f>IF('Sundry Creditor'!D1230="","",'Sundry Creditor'!D1230)</f>
        <v/>
      </c>
      <c r="E1224" s="62" t="str">
        <f>IF('Sundry Creditor'!F1230="","",'Sundry Creditor'!F1230)</f>
        <v/>
      </c>
      <c r="F1224" s="130" t="str">
        <f>IF('Sundry Creditor'!I1230="","",IF('Sundry Creditor'!J1230="D",'Sundry Creditor'!I1230,""))</f>
        <v/>
      </c>
      <c r="G1224" s="130" t="str">
        <f>IF('Sundry Creditor'!I1230="","",IF('Sundry Creditor'!J1230="C",'Sundry Creditor'!I1230,""))</f>
        <v/>
      </c>
      <c r="H1224" s="62" t="str">
        <f t="shared" si="41"/>
        <v/>
      </c>
      <c r="I1224" s="62" t="str">
        <f t="shared" si="42"/>
        <v/>
      </c>
      <c r="J1224" s="62"/>
      <c r="K1224" s="48" t="str">
        <f>IF('Sundry Creditor'!K1230="", "",CONCATENATE('Sundry Creditor'!K1230," ",'Sundry Creditor'!O1230))</f>
        <v/>
      </c>
    </row>
    <row r="1225" spans="1:11" x14ac:dyDescent="0.2">
      <c r="A1225" s="63" t="str">
        <f>IF('Sundry Creditor'!G1231="","",'Sundry Creditor'!G1231)</f>
        <v/>
      </c>
      <c r="B1225" s="63" t="str">
        <f>IF('Sundry Creditor'!C1231="","",IF('Sundry Creditor'!G1231&lt;70000,'Sundry Creditor'!C1231,""))</f>
        <v/>
      </c>
      <c r="C1225" s="62" t="str">
        <f>IF('Sundry Creditor'!C1231="","",IF('Sundry Creditor'!G1231&gt;69999,'Sundry Creditor'!C1231,""))</f>
        <v/>
      </c>
      <c r="D1225" s="62" t="str">
        <f>IF('Sundry Creditor'!D1231="","",'Sundry Creditor'!D1231)</f>
        <v/>
      </c>
      <c r="E1225" s="62" t="str">
        <f>IF('Sundry Creditor'!F1231="","",'Sundry Creditor'!F1231)</f>
        <v/>
      </c>
      <c r="F1225" s="130" t="str">
        <f>IF('Sundry Creditor'!I1231="","",IF('Sundry Creditor'!J1231="D",'Sundry Creditor'!I1231,""))</f>
        <v/>
      </c>
      <c r="G1225" s="130" t="str">
        <f>IF('Sundry Creditor'!I1231="","",IF('Sundry Creditor'!J1231="C",'Sundry Creditor'!I1231,""))</f>
        <v/>
      </c>
      <c r="H1225" s="62" t="str">
        <f t="shared" si="41"/>
        <v/>
      </c>
      <c r="I1225" s="62" t="str">
        <f t="shared" si="42"/>
        <v/>
      </c>
      <c r="J1225" s="62"/>
      <c r="K1225" s="48" t="str">
        <f>IF('Sundry Creditor'!K1231="", "",CONCATENATE('Sundry Creditor'!K1231," ",'Sundry Creditor'!O1231))</f>
        <v/>
      </c>
    </row>
    <row r="1226" spans="1:11" x14ac:dyDescent="0.2">
      <c r="A1226" s="63" t="str">
        <f>IF('Sundry Creditor'!G1232="","",'Sundry Creditor'!G1232)</f>
        <v/>
      </c>
      <c r="B1226" s="63" t="str">
        <f>IF('Sundry Creditor'!C1232="","",IF('Sundry Creditor'!G1232&lt;70000,'Sundry Creditor'!C1232,""))</f>
        <v/>
      </c>
      <c r="C1226" s="62" t="str">
        <f>IF('Sundry Creditor'!C1232="","",IF('Sundry Creditor'!G1232&gt;69999,'Sundry Creditor'!C1232,""))</f>
        <v/>
      </c>
      <c r="D1226" s="62" t="str">
        <f>IF('Sundry Creditor'!D1232="","",'Sundry Creditor'!D1232)</f>
        <v/>
      </c>
      <c r="E1226" s="62" t="str">
        <f>IF('Sundry Creditor'!F1232="","",'Sundry Creditor'!F1232)</f>
        <v/>
      </c>
      <c r="F1226" s="130" t="str">
        <f>IF('Sundry Creditor'!I1232="","",IF('Sundry Creditor'!J1232="D",'Sundry Creditor'!I1232,""))</f>
        <v/>
      </c>
      <c r="G1226" s="130" t="str">
        <f>IF('Sundry Creditor'!I1232="","",IF('Sundry Creditor'!J1232="C",'Sundry Creditor'!I1232,""))</f>
        <v/>
      </c>
      <c r="H1226" s="62" t="str">
        <f t="shared" si="41"/>
        <v/>
      </c>
      <c r="I1226" s="62" t="str">
        <f t="shared" si="42"/>
        <v/>
      </c>
      <c r="J1226" s="62"/>
      <c r="K1226" s="48" t="str">
        <f>IF('Sundry Creditor'!K1232="", "",CONCATENATE('Sundry Creditor'!K1232," ",'Sundry Creditor'!O1232))</f>
        <v/>
      </c>
    </row>
    <row r="1227" spans="1:11" x14ac:dyDescent="0.2">
      <c r="A1227" s="63" t="str">
        <f>IF('Sundry Creditor'!G1233="","",'Sundry Creditor'!G1233)</f>
        <v/>
      </c>
      <c r="B1227" s="63" t="str">
        <f>IF('Sundry Creditor'!C1233="","",IF('Sundry Creditor'!G1233&lt;70000,'Sundry Creditor'!C1233,""))</f>
        <v/>
      </c>
      <c r="C1227" s="62" t="str">
        <f>IF('Sundry Creditor'!C1233="","",IF('Sundry Creditor'!G1233&gt;69999,'Sundry Creditor'!C1233,""))</f>
        <v/>
      </c>
      <c r="D1227" s="62" t="str">
        <f>IF('Sundry Creditor'!D1233="","",'Sundry Creditor'!D1233)</f>
        <v/>
      </c>
      <c r="E1227" s="62" t="str">
        <f>IF('Sundry Creditor'!F1233="","",'Sundry Creditor'!F1233)</f>
        <v/>
      </c>
      <c r="F1227" s="130" t="str">
        <f>IF('Sundry Creditor'!I1233="","",IF('Sundry Creditor'!J1233="D",'Sundry Creditor'!I1233,""))</f>
        <v/>
      </c>
      <c r="G1227" s="130" t="str">
        <f>IF('Sundry Creditor'!I1233="","",IF('Sundry Creditor'!J1233="C",'Sundry Creditor'!I1233,""))</f>
        <v/>
      </c>
      <c r="H1227" s="62" t="str">
        <f t="shared" si="41"/>
        <v/>
      </c>
      <c r="I1227" s="62" t="str">
        <f t="shared" si="42"/>
        <v/>
      </c>
      <c r="J1227" s="62"/>
      <c r="K1227" s="48" t="str">
        <f>IF('Sundry Creditor'!K1233="", "",CONCATENATE('Sundry Creditor'!K1233," ",'Sundry Creditor'!O1233))</f>
        <v/>
      </c>
    </row>
    <row r="1228" spans="1:11" x14ac:dyDescent="0.2">
      <c r="A1228" s="63" t="str">
        <f>IF('Sundry Creditor'!G1234="","",'Sundry Creditor'!G1234)</f>
        <v/>
      </c>
      <c r="B1228" s="63" t="str">
        <f>IF('Sundry Creditor'!C1234="","",IF('Sundry Creditor'!G1234&lt;70000,'Sundry Creditor'!C1234,""))</f>
        <v/>
      </c>
      <c r="C1228" s="62" t="str">
        <f>IF('Sundry Creditor'!C1234="","",IF('Sundry Creditor'!G1234&gt;69999,'Sundry Creditor'!C1234,""))</f>
        <v/>
      </c>
      <c r="D1228" s="62" t="str">
        <f>IF('Sundry Creditor'!D1234="","",'Sundry Creditor'!D1234)</f>
        <v/>
      </c>
      <c r="E1228" s="62" t="str">
        <f>IF('Sundry Creditor'!F1234="","",'Sundry Creditor'!F1234)</f>
        <v/>
      </c>
      <c r="F1228" s="130" t="str">
        <f>IF('Sundry Creditor'!I1234="","",IF('Sundry Creditor'!J1234="D",'Sundry Creditor'!I1234,""))</f>
        <v/>
      </c>
      <c r="G1228" s="130" t="str">
        <f>IF('Sundry Creditor'!I1234="","",IF('Sundry Creditor'!J1234="C",'Sundry Creditor'!I1234,""))</f>
        <v/>
      </c>
      <c r="H1228" s="62" t="str">
        <f t="shared" si="41"/>
        <v/>
      </c>
      <c r="I1228" s="62" t="str">
        <f t="shared" si="42"/>
        <v/>
      </c>
      <c r="J1228" s="62"/>
      <c r="K1228" s="48" t="str">
        <f>IF('Sundry Creditor'!K1234="", "",CONCATENATE('Sundry Creditor'!K1234," ",'Sundry Creditor'!O1234))</f>
        <v/>
      </c>
    </row>
    <row r="1229" spans="1:11" x14ac:dyDescent="0.2">
      <c r="A1229" s="63" t="str">
        <f>IF('Sundry Creditor'!G1235="","",'Sundry Creditor'!G1235)</f>
        <v/>
      </c>
      <c r="B1229" s="63" t="str">
        <f>IF('Sundry Creditor'!C1235="","",IF('Sundry Creditor'!G1235&lt;70000,'Sundry Creditor'!C1235,""))</f>
        <v/>
      </c>
      <c r="C1229" s="62" t="str">
        <f>IF('Sundry Creditor'!C1235="","",IF('Sundry Creditor'!G1235&gt;69999,'Sundry Creditor'!C1235,""))</f>
        <v/>
      </c>
      <c r="D1229" s="62" t="str">
        <f>IF('Sundry Creditor'!D1235="","",'Sundry Creditor'!D1235)</f>
        <v/>
      </c>
      <c r="E1229" s="62" t="str">
        <f>IF('Sundry Creditor'!F1235="","",'Sundry Creditor'!F1235)</f>
        <v/>
      </c>
      <c r="F1229" s="130" t="str">
        <f>IF('Sundry Creditor'!I1235="","",IF('Sundry Creditor'!J1235="D",'Sundry Creditor'!I1235,""))</f>
        <v/>
      </c>
      <c r="G1229" s="130" t="str">
        <f>IF('Sundry Creditor'!I1235="","",IF('Sundry Creditor'!J1235="C",'Sundry Creditor'!I1235,""))</f>
        <v/>
      </c>
      <c r="H1229" s="62" t="str">
        <f t="shared" si="41"/>
        <v/>
      </c>
      <c r="I1229" s="62" t="str">
        <f t="shared" si="42"/>
        <v/>
      </c>
      <c r="J1229" s="62"/>
      <c r="K1229" s="48" t="str">
        <f>IF('Sundry Creditor'!K1235="", "",CONCATENATE('Sundry Creditor'!K1235," ",'Sundry Creditor'!O1235))</f>
        <v/>
      </c>
    </row>
    <row r="1230" spans="1:11" x14ac:dyDescent="0.2">
      <c r="A1230" s="63" t="str">
        <f>IF('Sundry Creditor'!G1236="","",'Sundry Creditor'!G1236)</f>
        <v/>
      </c>
      <c r="B1230" s="63" t="str">
        <f>IF('Sundry Creditor'!C1236="","",IF('Sundry Creditor'!G1236&lt;70000,'Sundry Creditor'!C1236,""))</f>
        <v/>
      </c>
      <c r="C1230" s="62" t="str">
        <f>IF('Sundry Creditor'!C1236="","",IF('Sundry Creditor'!G1236&gt;69999,'Sundry Creditor'!C1236,""))</f>
        <v/>
      </c>
      <c r="D1230" s="62" t="str">
        <f>IF('Sundry Creditor'!D1236="","",'Sundry Creditor'!D1236)</f>
        <v/>
      </c>
      <c r="E1230" s="62" t="str">
        <f>IF('Sundry Creditor'!F1236="","",'Sundry Creditor'!F1236)</f>
        <v/>
      </c>
      <c r="F1230" s="130" t="str">
        <f>IF('Sundry Creditor'!I1236="","",IF('Sundry Creditor'!J1236="D",'Sundry Creditor'!I1236,""))</f>
        <v/>
      </c>
      <c r="G1230" s="130" t="str">
        <f>IF('Sundry Creditor'!I1236="","",IF('Sundry Creditor'!J1236="C",'Sundry Creditor'!I1236,""))</f>
        <v/>
      </c>
      <c r="H1230" s="62" t="str">
        <f t="shared" si="41"/>
        <v/>
      </c>
      <c r="I1230" s="62" t="str">
        <f t="shared" si="42"/>
        <v/>
      </c>
      <c r="J1230" s="62"/>
      <c r="K1230" s="48" t="str">
        <f>IF('Sundry Creditor'!K1236="", "",CONCATENATE('Sundry Creditor'!K1236," ",'Sundry Creditor'!O1236))</f>
        <v/>
      </c>
    </row>
    <row r="1231" spans="1:11" x14ac:dyDescent="0.2">
      <c r="A1231" s="63" t="str">
        <f>IF('Sundry Creditor'!G1237="","",'Sundry Creditor'!G1237)</f>
        <v/>
      </c>
      <c r="B1231" s="63" t="str">
        <f>IF('Sundry Creditor'!C1237="","",IF('Sundry Creditor'!G1237&lt;70000,'Sundry Creditor'!C1237,""))</f>
        <v/>
      </c>
      <c r="C1231" s="62" t="str">
        <f>IF('Sundry Creditor'!C1237="","",IF('Sundry Creditor'!G1237&gt;69999,'Sundry Creditor'!C1237,""))</f>
        <v/>
      </c>
      <c r="D1231" s="62" t="str">
        <f>IF('Sundry Creditor'!D1237="","",'Sundry Creditor'!D1237)</f>
        <v/>
      </c>
      <c r="E1231" s="62" t="str">
        <f>IF('Sundry Creditor'!F1237="","",'Sundry Creditor'!F1237)</f>
        <v/>
      </c>
      <c r="F1231" s="130" t="str">
        <f>IF('Sundry Creditor'!I1237="","",IF('Sundry Creditor'!J1237="D",'Sundry Creditor'!I1237,""))</f>
        <v/>
      </c>
      <c r="G1231" s="130" t="str">
        <f>IF('Sundry Creditor'!I1237="","",IF('Sundry Creditor'!J1237="C",'Sundry Creditor'!I1237,""))</f>
        <v/>
      </c>
      <c r="H1231" s="62" t="str">
        <f t="shared" si="41"/>
        <v/>
      </c>
      <c r="I1231" s="62" t="str">
        <f t="shared" si="42"/>
        <v/>
      </c>
      <c r="J1231" s="62"/>
      <c r="K1231" s="48" t="str">
        <f>IF('Sundry Creditor'!K1237="", "",CONCATENATE('Sundry Creditor'!K1237," ",'Sundry Creditor'!O1237))</f>
        <v/>
      </c>
    </row>
    <row r="1232" spans="1:11" x14ac:dyDescent="0.2">
      <c r="A1232" s="63" t="str">
        <f>IF('Sundry Creditor'!G1238="","",'Sundry Creditor'!G1238)</f>
        <v/>
      </c>
      <c r="B1232" s="63" t="str">
        <f>IF('Sundry Creditor'!C1238="","",IF('Sundry Creditor'!G1238&lt;70000,'Sundry Creditor'!C1238,""))</f>
        <v/>
      </c>
      <c r="C1232" s="62" t="str">
        <f>IF('Sundry Creditor'!C1238="","",IF('Sundry Creditor'!G1238&gt;69999,'Sundry Creditor'!C1238,""))</f>
        <v/>
      </c>
      <c r="D1232" s="62" t="str">
        <f>IF('Sundry Creditor'!D1238="","",'Sundry Creditor'!D1238)</f>
        <v/>
      </c>
      <c r="E1232" s="62" t="str">
        <f>IF('Sundry Creditor'!F1238="","",'Sundry Creditor'!F1238)</f>
        <v/>
      </c>
      <c r="F1232" s="130" t="str">
        <f>IF('Sundry Creditor'!I1238="","",IF('Sundry Creditor'!J1238="D",'Sundry Creditor'!I1238,""))</f>
        <v/>
      </c>
      <c r="G1232" s="130" t="str">
        <f>IF('Sundry Creditor'!I1238="","",IF('Sundry Creditor'!J1238="C",'Sundry Creditor'!I1238,""))</f>
        <v/>
      </c>
      <c r="H1232" s="62" t="str">
        <f t="shared" si="41"/>
        <v/>
      </c>
      <c r="I1232" s="62" t="str">
        <f t="shared" si="42"/>
        <v/>
      </c>
      <c r="J1232" s="62"/>
      <c r="K1232" s="48" t="str">
        <f>IF('Sundry Creditor'!K1238="", "",CONCATENATE('Sundry Creditor'!K1238," ",'Sundry Creditor'!O1238))</f>
        <v/>
      </c>
    </row>
    <row r="1233" spans="1:11" x14ac:dyDescent="0.2">
      <c r="A1233" s="63" t="str">
        <f>IF('Sundry Creditor'!G1239="","",'Sundry Creditor'!G1239)</f>
        <v/>
      </c>
      <c r="B1233" s="63" t="str">
        <f>IF('Sundry Creditor'!C1239="","",IF('Sundry Creditor'!G1239&lt;70000,'Sundry Creditor'!C1239,""))</f>
        <v/>
      </c>
      <c r="C1233" s="62" t="str">
        <f>IF('Sundry Creditor'!C1239="","",IF('Sundry Creditor'!G1239&gt;69999,'Sundry Creditor'!C1239,""))</f>
        <v/>
      </c>
      <c r="D1233" s="62" t="str">
        <f>IF('Sundry Creditor'!D1239="","",'Sundry Creditor'!D1239)</f>
        <v/>
      </c>
      <c r="E1233" s="62" t="str">
        <f>IF('Sundry Creditor'!F1239="","",'Sundry Creditor'!F1239)</f>
        <v/>
      </c>
      <c r="F1233" s="130" t="str">
        <f>IF('Sundry Creditor'!I1239="","",IF('Sundry Creditor'!J1239="D",'Sundry Creditor'!I1239,""))</f>
        <v/>
      </c>
      <c r="G1233" s="130" t="str">
        <f>IF('Sundry Creditor'!I1239="","",IF('Sundry Creditor'!J1239="C",'Sundry Creditor'!I1239,""))</f>
        <v/>
      </c>
      <c r="H1233" s="62" t="str">
        <f t="shared" si="41"/>
        <v/>
      </c>
      <c r="I1233" s="62" t="str">
        <f t="shared" si="42"/>
        <v/>
      </c>
      <c r="J1233" s="62"/>
      <c r="K1233" s="48" t="str">
        <f>IF('Sundry Creditor'!K1239="", "",CONCATENATE('Sundry Creditor'!K1239," ",'Sundry Creditor'!O1239))</f>
        <v/>
      </c>
    </row>
    <row r="1234" spans="1:11" x14ac:dyDescent="0.2">
      <c r="A1234" s="63" t="str">
        <f>IF('Sundry Creditor'!G1240="","",'Sundry Creditor'!G1240)</f>
        <v/>
      </c>
      <c r="B1234" s="63" t="str">
        <f>IF('Sundry Creditor'!C1240="","",IF('Sundry Creditor'!G1240&lt;70000,'Sundry Creditor'!C1240,""))</f>
        <v/>
      </c>
      <c r="C1234" s="62" t="str">
        <f>IF('Sundry Creditor'!C1240="","",IF('Sundry Creditor'!G1240&gt;69999,'Sundry Creditor'!C1240,""))</f>
        <v/>
      </c>
      <c r="D1234" s="62" t="str">
        <f>IF('Sundry Creditor'!D1240="","",'Sundry Creditor'!D1240)</f>
        <v/>
      </c>
      <c r="E1234" s="62" t="str">
        <f>IF('Sundry Creditor'!F1240="","",'Sundry Creditor'!F1240)</f>
        <v/>
      </c>
      <c r="F1234" s="130" t="str">
        <f>IF('Sundry Creditor'!I1240="","",IF('Sundry Creditor'!J1240="D",'Sundry Creditor'!I1240,""))</f>
        <v/>
      </c>
      <c r="G1234" s="130" t="str">
        <f>IF('Sundry Creditor'!I1240="","",IF('Sundry Creditor'!J1240="C",'Sundry Creditor'!I1240,""))</f>
        <v/>
      </c>
      <c r="H1234" s="62" t="str">
        <f t="shared" si="41"/>
        <v/>
      </c>
      <c r="I1234" s="62" t="str">
        <f t="shared" si="42"/>
        <v/>
      </c>
      <c r="J1234" s="62"/>
      <c r="K1234" s="48" t="str">
        <f>IF('Sundry Creditor'!K1240="", "",CONCATENATE('Sundry Creditor'!K1240," ",'Sundry Creditor'!O1240))</f>
        <v/>
      </c>
    </row>
    <row r="1235" spans="1:11" x14ac:dyDescent="0.2">
      <c r="A1235" s="63" t="str">
        <f>IF('Sundry Creditor'!G1241="","",'Sundry Creditor'!G1241)</f>
        <v/>
      </c>
      <c r="B1235" s="63" t="str">
        <f>IF('Sundry Creditor'!C1241="","",IF('Sundry Creditor'!G1241&lt;70000,'Sundry Creditor'!C1241,""))</f>
        <v/>
      </c>
      <c r="C1235" s="62" t="str">
        <f>IF('Sundry Creditor'!C1241="","",IF('Sundry Creditor'!G1241&gt;69999,'Sundry Creditor'!C1241,""))</f>
        <v/>
      </c>
      <c r="D1235" s="62" t="str">
        <f>IF('Sundry Creditor'!D1241="","",'Sundry Creditor'!D1241)</f>
        <v/>
      </c>
      <c r="E1235" s="62" t="str">
        <f>IF('Sundry Creditor'!F1241="","",'Sundry Creditor'!F1241)</f>
        <v/>
      </c>
      <c r="F1235" s="130" t="str">
        <f>IF('Sundry Creditor'!I1241="","",IF('Sundry Creditor'!J1241="D",'Sundry Creditor'!I1241,""))</f>
        <v/>
      </c>
      <c r="G1235" s="130" t="str">
        <f>IF('Sundry Creditor'!I1241="","",IF('Sundry Creditor'!J1241="C",'Sundry Creditor'!I1241,""))</f>
        <v/>
      </c>
      <c r="H1235" s="62" t="str">
        <f t="shared" si="41"/>
        <v/>
      </c>
      <c r="I1235" s="62" t="str">
        <f t="shared" si="42"/>
        <v/>
      </c>
      <c r="J1235" s="62"/>
      <c r="K1235" s="48" t="str">
        <f>IF('Sundry Creditor'!K1241="", "",CONCATENATE('Sundry Creditor'!K1241," ",'Sundry Creditor'!O1241))</f>
        <v/>
      </c>
    </row>
    <row r="1236" spans="1:11" x14ac:dyDescent="0.2">
      <c r="A1236" s="63" t="str">
        <f>IF('Sundry Creditor'!G1242="","",'Sundry Creditor'!G1242)</f>
        <v/>
      </c>
      <c r="B1236" s="63" t="str">
        <f>IF('Sundry Creditor'!C1242="","",IF('Sundry Creditor'!G1242&lt;70000,'Sundry Creditor'!C1242,""))</f>
        <v/>
      </c>
      <c r="C1236" s="62" t="str">
        <f>IF('Sundry Creditor'!C1242="","",IF('Sundry Creditor'!G1242&gt;69999,'Sundry Creditor'!C1242,""))</f>
        <v/>
      </c>
      <c r="D1236" s="62" t="str">
        <f>IF('Sundry Creditor'!D1242="","",'Sundry Creditor'!D1242)</f>
        <v/>
      </c>
      <c r="E1236" s="62" t="str">
        <f>IF('Sundry Creditor'!F1242="","",'Sundry Creditor'!F1242)</f>
        <v/>
      </c>
      <c r="F1236" s="130" t="str">
        <f>IF('Sundry Creditor'!I1242="","",IF('Sundry Creditor'!J1242="D",'Sundry Creditor'!I1242,""))</f>
        <v/>
      </c>
      <c r="G1236" s="130" t="str">
        <f>IF('Sundry Creditor'!I1242="","",IF('Sundry Creditor'!J1242="C",'Sundry Creditor'!I1242,""))</f>
        <v/>
      </c>
      <c r="H1236" s="62" t="str">
        <f t="shared" ref="H1236:H1299" si="43">IF(A1236="","",IF(OR(A1236=96030,A1236=96040),"AN",IF(A1236=80061,"VN",IF(LEFT(A1236,1)="7","AN",IF(LEFT(A1236,1)="8","AN","VN")))))</f>
        <v/>
      </c>
      <c r="I1236" s="62" t="str">
        <f t="shared" si="42"/>
        <v/>
      </c>
      <c r="J1236" s="62"/>
      <c r="K1236" s="48" t="str">
        <f>IF('Sundry Creditor'!K1242="", "",CONCATENATE('Sundry Creditor'!K1242," ",'Sundry Creditor'!O1242))</f>
        <v/>
      </c>
    </row>
    <row r="1237" spans="1:11" x14ac:dyDescent="0.2">
      <c r="A1237" s="63" t="str">
        <f>IF('Sundry Creditor'!G1243="","",'Sundry Creditor'!G1243)</f>
        <v/>
      </c>
      <c r="B1237" s="63" t="str">
        <f>IF('Sundry Creditor'!C1243="","",IF('Sundry Creditor'!G1243&lt;70000,'Sundry Creditor'!C1243,""))</f>
        <v/>
      </c>
      <c r="C1237" s="62" t="str">
        <f>IF('Sundry Creditor'!C1243="","",IF('Sundry Creditor'!G1243&gt;69999,'Sundry Creditor'!C1243,""))</f>
        <v/>
      </c>
      <c r="D1237" s="62" t="str">
        <f>IF('Sundry Creditor'!D1243="","",'Sundry Creditor'!D1243)</f>
        <v/>
      </c>
      <c r="E1237" s="62" t="str">
        <f>IF('Sundry Creditor'!F1243="","",'Sundry Creditor'!F1243)</f>
        <v/>
      </c>
      <c r="F1237" s="130" t="str">
        <f>IF('Sundry Creditor'!I1243="","",IF('Sundry Creditor'!J1243="D",'Sundry Creditor'!I1243,""))</f>
        <v/>
      </c>
      <c r="G1237" s="130" t="str">
        <f>IF('Sundry Creditor'!I1243="","",IF('Sundry Creditor'!J1243="C",'Sundry Creditor'!I1243,""))</f>
        <v/>
      </c>
      <c r="H1237" s="62" t="str">
        <f t="shared" si="43"/>
        <v/>
      </c>
      <c r="I1237" s="62" t="str">
        <f t="shared" si="42"/>
        <v/>
      </c>
      <c r="J1237" s="62"/>
      <c r="K1237" s="48" t="str">
        <f>IF('Sundry Creditor'!K1243="", "",CONCATENATE('Sundry Creditor'!K1243," ",'Sundry Creditor'!O1243))</f>
        <v/>
      </c>
    </row>
    <row r="1238" spans="1:11" x14ac:dyDescent="0.2">
      <c r="A1238" s="63" t="str">
        <f>IF('Sundry Creditor'!G1244="","",'Sundry Creditor'!G1244)</f>
        <v/>
      </c>
      <c r="B1238" s="63" t="str">
        <f>IF('Sundry Creditor'!C1244="","",IF('Sundry Creditor'!G1244&lt;70000,'Sundry Creditor'!C1244,""))</f>
        <v/>
      </c>
      <c r="C1238" s="62" t="str">
        <f>IF('Sundry Creditor'!C1244="","",IF('Sundry Creditor'!G1244&gt;69999,'Sundry Creditor'!C1244,""))</f>
        <v/>
      </c>
      <c r="D1238" s="62" t="str">
        <f>IF('Sundry Creditor'!D1244="","",'Sundry Creditor'!D1244)</f>
        <v/>
      </c>
      <c r="E1238" s="62" t="str">
        <f>IF('Sundry Creditor'!F1244="","",'Sundry Creditor'!F1244)</f>
        <v/>
      </c>
      <c r="F1238" s="130" t="str">
        <f>IF('Sundry Creditor'!I1244="","",IF('Sundry Creditor'!J1244="D",'Sundry Creditor'!I1244,""))</f>
        <v/>
      </c>
      <c r="G1238" s="130" t="str">
        <f>IF('Sundry Creditor'!I1244="","",IF('Sundry Creditor'!J1244="C",'Sundry Creditor'!I1244,""))</f>
        <v/>
      </c>
      <c r="H1238" s="62" t="str">
        <f t="shared" si="43"/>
        <v/>
      </c>
      <c r="I1238" s="62" t="str">
        <f t="shared" si="42"/>
        <v/>
      </c>
      <c r="J1238" s="62"/>
      <c r="K1238" s="48" t="str">
        <f>IF('Sundry Creditor'!K1244="", "",CONCATENATE('Sundry Creditor'!K1244," ",'Sundry Creditor'!O1244))</f>
        <v/>
      </c>
    </row>
    <row r="1239" spans="1:11" x14ac:dyDescent="0.2">
      <c r="A1239" s="63" t="str">
        <f>IF('Sundry Creditor'!G1245="","",'Sundry Creditor'!G1245)</f>
        <v/>
      </c>
      <c r="B1239" s="63" t="str">
        <f>IF('Sundry Creditor'!C1245="","",IF('Sundry Creditor'!G1245&lt;70000,'Sundry Creditor'!C1245,""))</f>
        <v/>
      </c>
      <c r="C1239" s="62" t="str">
        <f>IF('Sundry Creditor'!C1245="","",IF('Sundry Creditor'!G1245&gt;69999,'Sundry Creditor'!C1245,""))</f>
        <v/>
      </c>
      <c r="D1239" s="62" t="str">
        <f>IF('Sundry Creditor'!D1245="","",'Sundry Creditor'!D1245)</f>
        <v/>
      </c>
      <c r="E1239" s="62" t="str">
        <f>IF('Sundry Creditor'!F1245="","",'Sundry Creditor'!F1245)</f>
        <v/>
      </c>
      <c r="F1239" s="130" t="str">
        <f>IF('Sundry Creditor'!I1245="","",IF('Sundry Creditor'!J1245="D",'Sundry Creditor'!I1245,""))</f>
        <v/>
      </c>
      <c r="G1239" s="130" t="str">
        <f>IF('Sundry Creditor'!I1245="","",IF('Sundry Creditor'!J1245="C",'Sundry Creditor'!I1245,""))</f>
        <v/>
      </c>
      <c r="H1239" s="62" t="str">
        <f t="shared" si="43"/>
        <v/>
      </c>
      <c r="I1239" s="62" t="str">
        <f t="shared" si="42"/>
        <v/>
      </c>
      <c r="J1239" s="62"/>
      <c r="K1239" s="48" t="str">
        <f>IF('Sundry Creditor'!K1245="", "",CONCATENATE('Sundry Creditor'!K1245," ",'Sundry Creditor'!O1245))</f>
        <v/>
      </c>
    </row>
    <row r="1240" spans="1:11" x14ac:dyDescent="0.2">
      <c r="A1240" s="63" t="str">
        <f>IF('Sundry Creditor'!G1246="","",'Sundry Creditor'!G1246)</f>
        <v/>
      </c>
      <c r="B1240" s="63" t="str">
        <f>IF('Sundry Creditor'!C1246="","",IF('Sundry Creditor'!G1246&lt;70000,'Sundry Creditor'!C1246,""))</f>
        <v/>
      </c>
      <c r="C1240" s="62" t="str">
        <f>IF('Sundry Creditor'!C1246="","",IF('Sundry Creditor'!G1246&gt;69999,'Sundry Creditor'!C1246,""))</f>
        <v/>
      </c>
      <c r="D1240" s="62" t="str">
        <f>IF('Sundry Creditor'!D1246="","",'Sundry Creditor'!D1246)</f>
        <v/>
      </c>
      <c r="E1240" s="62" t="str">
        <f>IF('Sundry Creditor'!F1246="","",'Sundry Creditor'!F1246)</f>
        <v/>
      </c>
      <c r="F1240" s="130" t="str">
        <f>IF('Sundry Creditor'!I1246="","",IF('Sundry Creditor'!J1246="D",'Sundry Creditor'!I1246,""))</f>
        <v/>
      </c>
      <c r="G1240" s="130" t="str">
        <f>IF('Sundry Creditor'!I1246="","",IF('Sundry Creditor'!J1246="C",'Sundry Creditor'!I1246,""))</f>
        <v/>
      </c>
      <c r="H1240" s="62" t="str">
        <f t="shared" si="43"/>
        <v/>
      </c>
      <c r="I1240" s="62" t="str">
        <f t="shared" si="42"/>
        <v/>
      </c>
      <c r="J1240" s="62"/>
      <c r="K1240" s="48" t="str">
        <f>IF('Sundry Creditor'!K1246="", "",CONCATENATE('Sundry Creditor'!K1246," ",'Sundry Creditor'!O1246))</f>
        <v/>
      </c>
    </row>
    <row r="1241" spans="1:11" x14ac:dyDescent="0.2">
      <c r="A1241" s="63" t="str">
        <f>IF('Sundry Creditor'!G1247="","",'Sundry Creditor'!G1247)</f>
        <v/>
      </c>
      <c r="B1241" s="63" t="str">
        <f>IF('Sundry Creditor'!C1247="","",IF('Sundry Creditor'!G1247&lt;70000,'Sundry Creditor'!C1247,""))</f>
        <v/>
      </c>
      <c r="C1241" s="62" t="str">
        <f>IF('Sundry Creditor'!C1247="","",IF('Sundry Creditor'!G1247&gt;69999,'Sundry Creditor'!C1247,""))</f>
        <v/>
      </c>
      <c r="D1241" s="62" t="str">
        <f>IF('Sundry Creditor'!D1247="","",'Sundry Creditor'!D1247)</f>
        <v/>
      </c>
      <c r="E1241" s="62" t="str">
        <f>IF('Sundry Creditor'!F1247="","",'Sundry Creditor'!F1247)</f>
        <v/>
      </c>
      <c r="F1241" s="130" t="str">
        <f>IF('Sundry Creditor'!I1247="","",IF('Sundry Creditor'!J1247="D",'Sundry Creditor'!I1247,""))</f>
        <v/>
      </c>
      <c r="G1241" s="130" t="str">
        <f>IF('Sundry Creditor'!I1247="","",IF('Sundry Creditor'!J1247="C",'Sundry Creditor'!I1247,""))</f>
        <v/>
      </c>
      <c r="H1241" s="62" t="str">
        <f t="shared" si="43"/>
        <v/>
      </c>
      <c r="I1241" s="62" t="str">
        <f t="shared" si="42"/>
        <v/>
      </c>
      <c r="J1241" s="62"/>
      <c r="K1241" s="48" t="str">
        <f>IF('Sundry Creditor'!K1247="", "",CONCATENATE('Sundry Creditor'!K1247," ",'Sundry Creditor'!O1247))</f>
        <v/>
      </c>
    </row>
    <row r="1242" spans="1:11" x14ac:dyDescent="0.2">
      <c r="A1242" s="63" t="str">
        <f>IF('Sundry Creditor'!G1248="","",'Sundry Creditor'!G1248)</f>
        <v/>
      </c>
      <c r="B1242" s="63" t="str">
        <f>IF('Sundry Creditor'!C1248="","",IF('Sundry Creditor'!G1248&lt;70000,'Sundry Creditor'!C1248,""))</f>
        <v/>
      </c>
      <c r="C1242" s="62" t="str">
        <f>IF('Sundry Creditor'!C1248="","",IF('Sundry Creditor'!G1248&gt;69999,'Sundry Creditor'!C1248,""))</f>
        <v/>
      </c>
      <c r="D1242" s="62" t="str">
        <f>IF('Sundry Creditor'!D1248="","",'Sundry Creditor'!D1248)</f>
        <v/>
      </c>
      <c r="E1242" s="62" t="str">
        <f>IF('Sundry Creditor'!F1248="","",'Sundry Creditor'!F1248)</f>
        <v/>
      </c>
      <c r="F1242" s="130" t="str">
        <f>IF('Sundry Creditor'!I1248="","",IF('Sundry Creditor'!J1248="D",'Sundry Creditor'!I1248,""))</f>
        <v/>
      </c>
      <c r="G1242" s="130" t="str">
        <f>IF('Sundry Creditor'!I1248="","",IF('Sundry Creditor'!J1248="C",'Sundry Creditor'!I1248,""))</f>
        <v/>
      </c>
      <c r="H1242" s="62" t="str">
        <f t="shared" si="43"/>
        <v/>
      </c>
      <c r="I1242" s="62" t="str">
        <f t="shared" ref="I1242:I1305" si="44">IF(A1242="","",1000)</f>
        <v/>
      </c>
      <c r="J1242" s="62"/>
      <c r="K1242" s="48" t="str">
        <f>IF('Sundry Creditor'!K1248="", "",CONCATENATE('Sundry Creditor'!K1248," ",'Sundry Creditor'!O1248))</f>
        <v/>
      </c>
    </row>
    <row r="1243" spans="1:11" x14ac:dyDescent="0.2">
      <c r="A1243" s="63" t="str">
        <f>IF('Sundry Creditor'!G1249="","",'Sundry Creditor'!G1249)</f>
        <v/>
      </c>
      <c r="B1243" s="63" t="str">
        <f>IF('Sundry Creditor'!C1249="","",IF('Sundry Creditor'!G1249&lt;70000,'Sundry Creditor'!C1249,""))</f>
        <v/>
      </c>
      <c r="C1243" s="62" t="str">
        <f>IF('Sundry Creditor'!C1249="","",IF('Sundry Creditor'!G1249&gt;69999,'Sundry Creditor'!C1249,""))</f>
        <v/>
      </c>
      <c r="D1243" s="62" t="str">
        <f>IF('Sundry Creditor'!D1249="","",'Sundry Creditor'!D1249)</f>
        <v/>
      </c>
      <c r="E1243" s="62" t="str">
        <f>IF('Sundry Creditor'!F1249="","",'Sundry Creditor'!F1249)</f>
        <v/>
      </c>
      <c r="F1243" s="130" t="str">
        <f>IF('Sundry Creditor'!I1249="","",IF('Sundry Creditor'!J1249="D",'Sundry Creditor'!I1249,""))</f>
        <v/>
      </c>
      <c r="G1243" s="130" t="str">
        <f>IF('Sundry Creditor'!I1249="","",IF('Sundry Creditor'!J1249="C",'Sundry Creditor'!I1249,""))</f>
        <v/>
      </c>
      <c r="H1243" s="62" t="str">
        <f t="shared" si="43"/>
        <v/>
      </c>
      <c r="I1243" s="62" t="str">
        <f t="shared" si="44"/>
        <v/>
      </c>
      <c r="J1243" s="62"/>
      <c r="K1243" s="48" t="str">
        <f>IF('Sundry Creditor'!K1249="", "",CONCATENATE('Sundry Creditor'!K1249," ",'Sundry Creditor'!O1249))</f>
        <v/>
      </c>
    </row>
    <row r="1244" spans="1:11" x14ac:dyDescent="0.2">
      <c r="A1244" s="63" t="str">
        <f>IF('Sundry Creditor'!G1250="","",'Sundry Creditor'!G1250)</f>
        <v/>
      </c>
      <c r="B1244" s="63" t="str">
        <f>IF('Sundry Creditor'!C1250="","",IF('Sundry Creditor'!G1250&lt;70000,'Sundry Creditor'!C1250,""))</f>
        <v/>
      </c>
      <c r="C1244" s="62" t="str">
        <f>IF('Sundry Creditor'!C1250="","",IF('Sundry Creditor'!G1250&gt;69999,'Sundry Creditor'!C1250,""))</f>
        <v/>
      </c>
      <c r="D1244" s="62" t="str">
        <f>IF('Sundry Creditor'!D1250="","",'Sundry Creditor'!D1250)</f>
        <v/>
      </c>
      <c r="E1244" s="62" t="str">
        <f>IF('Sundry Creditor'!F1250="","",'Sundry Creditor'!F1250)</f>
        <v/>
      </c>
      <c r="F1244" s="130" t="str">
        <f>IF('Sundry Creditor'!I1250="","",IF('Sundry Creditor'!J1250="D",'Sundry Creditor'!I1250,""))</f>
        <v/>
      </c>
      <c r="G1244" s="130" t="str">
        <f>IF('Sundry Creditor'!I1250="","",IF('Sundry Creditor'!J1250="C",'Sundry Creditor'!I1250,""))</f>
        <v/>
      </c>
      <c r="H1244" s="62" t="str">
        <f t="shared" si="43"/>
        <v/>
      </c>
      <c r="I1244" s="62" t="str">
        <f t="shared" si="44"/>
        <v/>
      </c>
      <c r="J1244" s="62"/>
      <c r="K1244" s="48" t="str">
        <f>IF('Sundry Creditor'!K1250="", "",CONCATENATE('Sundry Creditor'!K1250," ",'Sundry Creditor'!O1250))</f>
        <v/>
      </c>
    </row>
    <row r="1245" spans="1:11" x14ac:dyDescent="0.2">
      <c r="A1245" s="63" t="str">
        <f>IF('Sundry Creditor'!G1251="","",'Sundry Creditor'!G1251)</f>
        <v/>
      </c>
      <c r="B1245" s="63" t="str">
        <f>IF('Sundry Creditor'!C1251="","",IF('Sundry Creditor'!G1251&lt;70000,'Sundry Creditor'!C1251,""))</f>
        <v/>
      </c>
      <c r="C1245" s="62" t="str">
        <f>IF('Sundry Creditor'!C1251="","",IF('Sundry Creditor'!G1251&gt;69999,'Sundry Creditor'!C1251,""))</f>
        <v/>
      </c>
      <c r="D1245" s="62" t="str">
        <f>IF('Sundry Creditor'!D1251="","",'Sundry Creditor'!D1251)</f>
        <v/>
      </c>
      <c r="E1245" s="62" t="str">
        <f>IF('Sundry Creditor'!F1251="","",'Sundry Creditor'!F1251)</f>
        <v/>
      </c>
      <c r="F1245" s="130" t="str">
        <f>IF('Sundry Creditor'!I1251="","",IF('Sundry Creditor'!J1251="D",'Sundry Creditor'!I1251,""))</f>
        <v/>
      </c>
      <c r="G1245" s="130" t="str">
        <f>IF('Sundry Creditor'!I1251="","",IF('Sundry Creditor'!J1251="C",'Sundry Creditor'!I1251,""))</f>
        <v/>
      </c>
      <c r="H1245" s="62" t="str">
        <f t="shared" si="43"/>
        <v/>
      </c>
      <c r="I1245" s="62" t="str">
        <f t="shared" si="44"/>
        <v/>
      </c>
      <c r="J1245" s="62"/>
      <c r="K1245" s="48" t="str">
        <f>IF('Sundry Creditor'!K1251="", "",CONCATENATE('Sundry Creditor'!K1251," ",'Sundry Creditor'!O1251))</f>
        <v/>
      </c>
    </row>
    <row r="1246" spans="1:11" x14ac:dyDescent="0.2">
      <c r="A1246" s="63" t="str">
        <f>IF('Sundry Creditor'!G1252="","",'Sundry Creditor'!G1252)</f>
        <v/>
      </c>
      <c r="B1246" s="63" t="str">
        <f>IF('Sundry Creditor'!C1252="","",IF('Sundry Creditor'!G1252&lt;70000,'Sundry Creditor'!C1252,""))</f>
        <v/>
      </c>
      <c r="C1246" s="62" t="str">
        <f>IF('Sundry Creditor'!C1252="","",IF('Sundry Creditor'!G1252&gt;69999,'Sundry Creditor'!C1252,""))</f>
        <v/>
      </c>
      <c r="D1246" s="62" t="str">
        <f>IF('Sundry Creditor'!D1252="","",'Sundry Creditor'!D1252)</f>
        <v/>
      </c>
      <c r="E1246" s="62" t="str">
        <f>IF('Sundry Creditor'!F1252="","",'Sundry Creditor'!F1252)</f>
        <v/>
      </c>
      <c r="F1246" s="130" t="str">
        <f>IF('Sundry Creditor'!I1252="","",IF('Sundry Creditor'!J1252="D",'Sundry Creditor'!I1252,""))</f>
        <v/>
      </c>
      <c r="G1246" s="130" t="str">
        <f>IF('Sundry Creditor'!I1252="","",IF('Sundry Creditor'!J1252="C",'Sundry Creditor'!I1252,""))</f>
        <v/>
      </c>
      <c r="H1246" s="62" t="str">
        <f t="shared" si="43"/>
        <v/>
      </c>
      <c r="I1246" s="62" t="str">
        <f t="shared" si="44"/>
        <v/>
      </c>
      <c r="J1246" s="62"/>
      <c r="K1246" s="48" t="str">
        <f>IF('Sundry Creditor'!K1252="", "",CONCATENATE('Sundry Creditor'!K1252," ",'Sundry Creditor'!O1252))</f>
        <v/>
      </c>
    </row>
    <row r="1247" spans="1:11" x14ac:dyDescent="0.2">
      <c r="A1247" s="63" t="str">
        <f>IF('Sundry Creditor'!G1253="","",'Sundry Creditor'!G1253)</f>
        <v/>
      </c>
      <c r="B1247" s="63" t="str">
        <f>IF('Sundry Creditor'!C1253="","",IF('Sundry Creditor'!G1253&lt;70000,'Sundry Creditor'!C1253,""))</f>
        <v/>
      </c>
      <c r="C1247" s="62" t="str">
        <f>IF('Sundry Creditor'!C1253="","",IF('Sundry Creditor'!G1253&gt;69999,'Sundry Creditor'!C1253,""))</f>
        <v/>
      </c>
      <c r="D1247" s="62" t="str">
        <f>IF('Sundry Creditor'!D1253="","",'Sundry Creditor'!D1253)</f>
        <v/>
      </c>
      <c r="E1247" s="62" t="str">
        <f>IF('Sundry Creditor'!F1253="","",'Sundry Creditor'!F1253)</f>
        <v/>
      </c>
      <c r="F1247" s="130" t="str">
        <f>IF('Sundry Creditor'!I1253="","",IF('Sundry Creditor'!J1253="D",'Sundry Creditor'!I1253,""))</f>
        <v/>
      </c>
      <c r="G1247" s="130" t="str">
        <f>IF('Sundry Creditor'!I1253="","",IF('Sundry Creditor'!J1253="C",'Sundry Creditor'!I1253,""))</f>
        <v/>
      </c>
      <c r="H1247" s="62" t="str">
        <f t="shared" si="43"/>
        <v/>
      </c>
      <c r="I1247" s="62" t="str">
        <f t="shared" si="44"/>
        <v/>
      </c>
      <c r="J1247" s="62"/>
      <c r="K1247" s="48" t="str">
        <f>IF('Sundry Creditor'!K1253="", "",CONCATENATE('Sundry Creditor'!K1253," ",'Sundry Creditor'!O1253))</f>
        <v/>
      </c>
    </row>
    <row r="1248" spans="1:11" x14ac:dyDescent="0.2">
      <c r="A1248" s="63" t="str">
        <f>IF('Sundry Creditor'!G1254="","",'Sundry Creditor'!G1254)</f>
        <v/>
      </c>
      <c r="B1248" s="63" t="str">
        <f>IF('Sundry Creditor'!C1254="","",IF('Sundry Creditor'!G1254&lt;70000,'Sundry Creditor'!C1254,""))</f>
        <v/>
      </c>
      <c r="C1248" s="62" t="str">
        <f>IF('Sundry Creditor'!C1254="","",IF('Sundry Creditor'!G1254&gt;69999,'Sundry Creditor'!C1254,""))</f>
        <v/>
      </c>
      <c r="D1248" s="62" t="str">
        <f>IF('Sundry Creditor'!D1254="","",'Sundry Creditor'!D1254)</f>
        <v/>
      </c>
      <c r="E1248" s="62" t="str">
        <f>IF('Sundry Creditor'!F1254="","",'Sundry Creditor'!F1254)</f>
        <v/>
      </c>
      <c r="F1248" s="130" t="str">
        <f>IF('Sundry Creditor'!I1254="","",IF('Sundry Creditor'!J1254="D",'Sundry Creditor'!I1254,""))</f>
        <v/>
      </c>
      <c r="G1248" s="130" t="str">
        <f>IF('Sundry Creditor'!I1254="","",IF('Sundry Creditor'!J1254="C",'Sundry Creditor'!I1254,""))</f>
        <v/>
      </c>
      <c r="H1248" s="62" t="str">
        <f t="shared" si="43"/>
        <v/>
      </c>
      <c r="I1248" s="62" t="str">
        <f t="shared" si="44"/>
        <v/>
      </c>
      <c r="J1248" s="62"/>
      <c r="K1248" s="48" t="str">
        <f>IF('Sundry Creditor'!K1254="", "",CONCATENATE('Sundry Creditor'!K1254," ",'Sundry Creditor'!O1254))</f>
        <v/>
      </c>
    </row>
    <row r="1249" spans="1:11" x14ac:dyDescent="0.2">
      <c r="A1249" s="63" t="str">
        <f>IF('Sundry Creditor'!G1255="","",'Sundry Creditor'!G1255)</f>
        <v/>
      </c>
      <c r="B1249" s="63" t="str">
        <f>IF('Sundry Creditor'!C1255="","",IF('Sundry Creditor'!G1255&lt;70000,'Sundry Creditor'!C1255,""))</f>
        <v/>
      </c>
      <c r="C1249" s="62" t="str">
        <f>IF('Sundry Creditor'!C1255="","",IF('Sundry Creditor'!G1255&gt;69999,'Sundry Creditor'!C1255,""))</f>
        <v/>
      </c>
      <c r="D1249" s="62" t="str">
        <f>IF('Sundry Creditor'!D1255="","",'Sundry Creditor'!D1255)</f>
        <v/>
      </c>
      <c r="E1249" s="62" t="str">
        <f>IF('Sundry Creditor'!F1255="","",'Sundry Creditor'!F1255)</f>
        <v/>
      </c>
      <c r="F1249" s="130" t="str">
        <f>IF('Sundry Creditor'!I1255="","",IF('Sundry Creditor'!J1255="D",'Sundry Creditor'!I1255,""))</f>
        <v/>
      </c>
      <c r="G1249" s="130" t="str">
        <f>IF('Sundry Creditor'!I1255="","",IF('Sundry Creditor'!J1255="C",'Sundry Creditor'!I1255,""))</f>
        <v/>
      </c>
      <c r="H1249" s="62" t="str">
        <f t="shared" si="43"/>
        <v/>
      </c>
      <c r="I1249" s="62" t="str">
        <f t="shared" si="44"/>
        <v/>
      </c>
      <c r="J1249" s="62"/>
      <c r="K1249" s="48" t="str">
        <f>IF('Sundry Creditor'!K1255="", "",CONCATENATE('Sundry Creditor'!K1255," ",'Sundry Creditor'!O1255))</f>
        <v/>
      </c>
    </row>
    <row r="1250" spans="1:11" x14ac:dyDescent="0.2">
      <c r="A1250" s="63" t="str">
        <f>IF('Sundry Creditor'!G1256="","",'Sundry Creditor'!G1256)</f>
        <v/>
      </c>
      <c r="B1250" s="63" t="str">
        <f>IF('Sundry Creditor'!C1256="","",IF('Sundry Creditor'!G1256&lt;70000,'Sundry Creditor'!C1256,""))</f>
        <v/>
      </c>
      <c r="C1250" s="62" t="str">
        <f>IF('Sundry Creditor'!C1256="","",IF('Sundry Creditor'!G1256&gt;69999,'Sundry Creditor'!C1256,""))</f>
        <v/>
      </c>
      <c r="D1250" s="62" t="str">
        <f>IF('Sundry Creditor'!D1256="","",'Sundry Creditor'!D1256)</f>
        <v/>
      </c>
      <c r="E1250" s="62" t="str">
        <f>IF('Sundry Creditor'!F1256="","",'Sundry Creditor'!F1256)</f>
        <v/>
      </c>
      <c r="F1250" s="130" t="str">
        <f>IF('Sundry Creditor'!I1256="","",IF('Sundry Creditor'!J1256="D",'Sundry Creditor'!I1256,""))</f>
        <v/>
      </c>
      <c r="G1250" s="130" t="str">
        <f>IF('Sundry Creditor'!I1256="","",IF('Sundry Creditor'!J1256="C",'Sundry Creditor'!I1256,""))</f>
        <v/>
      </c>
      <c r="H1250" s="62" t="str">
        <f t="shared" si="43"/>
        <v/>
      </c>
      <c r="I1250" s="62" t="str">
        <f t="shared" si="44"/>
        <v/>
      </c>
      <c r="J1250" s="62"/>
      <c r="K1250" s="48" t="str">
        <f>IF('Sundry Creditor'!K1256="", "",CONCATENATE('Sundry Creditor'!K1256," ",'Sundry Creditor'!O1256))</f>
        <v/>
      </c>
    </row>
    <row r="1251" spans="1:11" x14ac:dyDescent="0.2">
      <c r="A1251" s="63" t="str">
        <f>IF('Sundry Creditor'!G1257="","",'Sundry Creditor'!G1257)</f>
        <v/>
      </c>
      <c r="B1251" s="63" t="str">
        <f>IF('Sundry Creditor'!C1257="","",IF('Sundry Creditor'!G1257&lt;70000,'Sundry Creditor'!C1257,""))</f>
        <v/>
      </c>
      <c r="C1251" s="62" t="str">
        <f>IF('Sundry Creditor'!C1257="","",IF('Sundry Creditor'!G1257&gt;69999,'Sundry Creditor'!C1257,""))</f>
        <v/>
      </c>
      <c r="D1251" s="62" t="str">
        <f>IF('Sundry Creditor'!D1257="","",'Sundry Creditor'!D1257)</f>
        <v/>
      </c>
      <c r="E1251" s="62" t="str">
        <f>IF('Sundry Creditor'!F1257="","",'Sundry Creditor'!F1257)</f>
        <v/>
      </c>
      <c r="F1251" s="130" t="str">
        <f>IF('Sundry Creditor'!I1257="","",IF('Sundry Creditor'!J1257="D",'Sundry Creditor'!I1257,""))</f>
        <v/>
      </c>
      <c r="G1251" s="130" t="str">
        <f>IF('Sundry Creditor'!I1257="","",IF('Sundry Creditor'!J1257="C",'Sundry Creditor'!I1257,""))</f>
        <v/>
      </c>
      <c r="H1251" s="62" t="str">
        <f t="shared" si="43"/>
        <v/>
      </c>
      <c r="I1251" s="62" t="str">
        <f t="shared" si="44"/>
        <v/>
      </c>
      <c r="J1251" s="62"/>
      <c r="K1251" s="48" t="str">
        <f>IF('Sundry Creditor'!K1257="", "",CONCATENATE('Sundry Creditor'!K1257," ",'Sundry Creditor'!O1257))</f>
        <v/>
      </c>
    </row>
    <row r="1252" spans="1:11" x14ac:dyDescent="0.2">
      <c r="A1252" s="63" t="str">
        <f>IF('Sundry Creditor'!G1258="","",'Sundry Creditor'!G1258)</f>
        <v/>
      </c>
      <c r="B1252" s="63" t="str">
        <f>IF('Sundry Creditor'!C1258="","",IF('Sundry Creditor'!G1258&lt;70000,'Sundry Creditor'!C1258,""))</f>
        <v/>
      </c>
      <c r="C1252" s="62" t="str">
        <f>IF('Sundry Creditor'!C1258="","",IF('Sundry Creditor'!G1258&gt;69999,'Sundry Creditor'!C1258,""))</f>
        <v/>
      </c>
      <c r="D1252" s="62" t="str">
        <f>IF('Sundry Creditor'!D1258="","",'Sundry Creditor'!D1258)</f>
        <v/>
      </c>
      <c r="E1252" s="62" t="str">
        <f>IF('Sundry Creditor'!F1258="","",'Sundry Creditor'!F1258)</f>
        <v/>
      </c>
      <c r="F1252" s="130" t="str">
        <f>IF('Sundry Creditor'!I1258="","",IF('Sundry Creditor'!J1258="D",'Sundry Creditor'!I1258,""))</f>
        <v/>
      </c>
      <c r="G1252" s="130" t="str">
        <f>IF('Sundry Creditor'!I1258="","",IF('Sundry Creditor'!J1258="C",'Sundry Creditor'!I1258,""))</f>
        <v/>
      </c>
      <c r="H1252" s="62" t="str">
        <f t="shared" si="43"/>
        <v/>
      </c>
      <c r="I1252" s="62" t="str">
        <f t="shared" si="44"/>
        <v/>
      </c>
      <c r="J1252" s="62"/>
      <c r="K1252" s="48" t="str">
        <f>IF('Sundry Creditor'!K1258="", "",CONCATENATE('Sundry Creditor'!K1258," ",'Sundry Creditor'!O1258))</f>
        <v/>
      </c>
    </row>
    <row r="1253" spans="1:11" x14ac:dyDescent="0.2">
      <c r="A1253" s="63" t="str">
        <f>IF('Sundry Creditor'!G1259="","",'Sundry Creditor'!G1259)</f>
        <v/>
      </c>
      <c r="B1253" s="63" t="str">
        <f>IF('Sundry Creditor'!C1259="","",IF('Sundry Creditor'!G1259&lt;70000,'Sundry Creditor'!C1259,""))</f>
        <v/>
      </c>
      <c r="C1253" s="62" t="str">
        <f>IF('Sundry Creditor'!C1259="","",IF('Sundry Creditor'!G1259&gt;69999,'Sundry Creditor'!C1259,""))</f>
        <v/>
      </c>
      <c r="D1253" s="62" t="str">
        <f>IF('Sundry Creditor'!D1259="","",'Sundry Creditor'!D1259)</f>
        <v/>
      </c>
      <c r="E1253" s="62" t="str">
        <f>IF('Sundry Creditor'!F1259="","",'Sundry Creditor'!F1259)</f>
        <v/>
      </c>
      <c r="F1253" s="130" t="str">
        <f>IF('Sundry Creditor'!I1259="","",IF('Sundry Creditor'!J1259="D",'Sundry Creditor'!I1259,""))</f>
        <v/>
      </c>
      <c r="G1253" s="130" t="str">
        <f>IF('Sundry Creditor'!I1259="","",IF('Sundry Creditor'!J1259="C",'Sundry Creditor'!I1259,""))</f>
        <v/>
      </c>
      <c r="H1253" s="62" t="str">
        <f t="shared" si="43"/>
        <v/>
      </c>
      <c r="I1253" s="62" t="str">
        <f t="shared" si="44"/>
        <v/>
      </c>
      <c r="J1253" s="62"/>
      <c r="K1253" s="48" t="str">
        <f>IF('Sundry Creditor'!K1259="", "",CONCATENATE('Sundry Creditor'!K1259," ",'Sundry Creditor'!O1259))</f>
        <v/>
      </c>
    </row>
    <row r="1254" spans="1:11" x14ac:dyDescent="0.2">
      <c r="A1254" s="63" t="str">
        <f>IF('Sundry Creditor'!G1260="","",'Sundry Creditor'!G1260)</f>
        <v/>
      </c>
      <c r="B1254" s="63" t="str">
        <f>IF('Sundry Creditor'!C1260="","",IF('Sundry Creditor'!G1260&lt;70000,'Sundry Creditor'!C1260,""))</f>
        <v/>
      </c>
      <c r="C1254" s="62" t="str">
        <f>IF('Sundry Creditor'!C1260="","",IF('Sundry Creditor'!G1260&gt;69999,'Sundry Creditor'!C1260,""))</f>
        <v/>
      </c>
      <c r="D1254" s="62" t="str">
        <f>IF('Sundry Creditor'!D1260="","",'Sundry Creditor'!D1260)</f>
        <v/>
      </c>
      <c r="E1254" s="62" t="str">
        <f>IF('Sundry Creditor'!F1260="","",'Sundry Creditor'!F1260)</f>
        <v/>
      </c>
      <c r="F1254" s="130" t="str">
        <f>IF('Sundry Creditor'!I1260="","",IF('Sundry Creditor'!J1260="D",'Sundry Creditor'!I1260,""))</f>
        <v/>
      </c>
      <c r="G1254" s="130" t="str">
        <f>IF('Sundry Creditor'!I1260="","",IF('Sundry Creditor'!J1260="C",'Sundry Creditor'!I1260,""))</f>
        <v/>
      </c>
      <c r="H1254" s="62" t="str">
        <f t="shared" si="43"/>
        <v/>
      </c>
      <c r="I1254" s="62" t="str">
        <f t="shared" si="44"/>
        <v/>
      </c>
      <c r="J1254" s="62"/>
      <c r="K1254" s="48" t="str">
        <f>IF('Sundry Creditor'!K1260="", "",CONCATENATE('Sundry Creditor'!K1260," ",'Sundry Creditor'!O1260))</f>
        <v/>
      </c>
    </row>
    <row r="1255" spans="1:11" x14ac:dyDescent="0.2">
      <c r="A1255" s="63" t="str">
        <f>IF('Sundry Creditor'!G1261="","",'Sundry Creditor'!G1261)</f>
        <v/>
      </c>
      <c r="B1255" s="63" t="str">
        <f>IF('Sundry Creditor'!C1261="","",IF('Sundry Creditor'!G1261&lt;70000,'Sundry Creditor'!C1261,""))</f>
        <v/>
      </c>
      <c r="C1255" s="62" t="str">
        <f>IF('Sundry Creditor'!C1261="","",IF('Sundry Creditor'!G1261&gt;69999,'Sundry Creditor'!C1261,""))</f>
        <v/>
      </c>
      <c r="D1255" s="62" t="str">
        <f>IF('Sundry Creditor'!D1261="","",'Sundry Creditor'!D1261)</f>
        <v/>
      </c>
      <c r="E1255" s="62" t="str">
        <f>IF('Sundry Creditor'!F1261="","",'Sundry Creditor'!F1261)</f>
        <v/>
      </c>
      <c r="F1255" s="130" t="str">
        <f>IF('Sundry Creditor'!I1261="","",IF('Sundry Creditor'!J1261="D",'Sundry Creditor'!I1261,""))</f>
        <v/>
      </c>
      <c r="G1255" s="130" t="str">
        <f>IF('Sundry Creditor'!I1261="","",IF('Sundry Creditor'!J1261="C",'Sundry Creditor'!I1261,""))</f>
        <v/>
      </c>
      <c r="H1255" s="62" t="str">
        <f t="shared" si="43"/>
        <v/>
      </c>
      <c r="I1255" s="62" t="str">
        <f t="shared" si="44"/>
        <v/>
      </c>
      <c r="J1255" s="62"/>
      <c r="K1255" s="48" t="str">
        <f>IF('Sundry Creditor'!K1261="", "",CONCATENATE('Sundry Creditor'!K1261," ",'Sundry Creditor'!O1261))</f>
        <v/>
      </c>
    </row>
    <row r="1256" spans="1:11" x14ac:dyDescent="0.2">
      <c r="A1256" s="63" t="str">
        <f>IF('Sundry Creditor'!G1262="","",'Sundry Creditor'!G1262)</f>
        <v/>
      </c>
      <c r="B1256" s="63" t="str">
        <f>IF('Sundry Creditor'!C1262="","",IF('Sundry Creditor'!G1262&lt;70000,'Sundry Creditor'!C1262,""))</f>
        <v/>
      </c>
      <c r="C1256" s="62" t="str">
        <f>IF('Sundry Creditor'!C1262="","",IF('Sundry Creditor'!G1262&gt;69999,'Sundry Creditor'!C1262,""))</f>
        <v/>
      </c>
      <c r="D1256" s="62" t="str">
        <f>IF('Sundry Creditor'!D1262="","",'Sundry Creditor'!D1262)</f>
        <v/>
      </c>
      <c r="E1256" s="62" t="str">
        <f>IF('Sundry Creditor'!F1262="","",'Sundry Creditor'!F1262)</f>
        <v/>
      </c>
      <c r="F1256" s="130" t="str">
        <f>IF('Sundry Creditor'!I1262="","",IF('Sundry Creditor'!J1262="D",'Sundry Creditor'!I1262,""))</f>
        <v/>
      </c>
      <c r="G1256" s="130" t="str">
        <f>IF('Sundry Creditor'!I1262="","",IF('Sundry Creditor'!J1262="C",'Sundry Creditor'!I1262,""))</f>
        <v/>
      </c>
      <c r="H1256" s="62" t="str">
        <f t="shared" si="43"/>
        <v/>
      </c>
      <c r="I1256" s="62" t="str">
        <f t="shared" si="44"/>
        <v/>
      </c>
      <c r="J1256" s="62"/>
      <c r="K1256" s="48" t="str">
        <f>IF('Sundry Creditor'!K1262="", "",CONCATENATE('Sundry Creditor'!K1262," ",'Sundry Creditor'!O1262))</f>
        <v/>
      </c>
    </row>
    <row r="1257" spans="1:11" x14ac:dyDescent="0.2">
      <c r="A1257" s="63" t="str">
        <f>IF('Sundry Creditor'!G1263="","",'Sundry Creditor'!G1263)</f>
        <v/>
      </c>
      <c r="B1257" s="63" t="str">
        <f>IF('Sundry Creditor'!C1263="","",IF('Sundry Creditor'!G1263&lt;70000,'Sundry Creditor'!C1263,""))</f>
        <v/>
      </c>
      <c r="C1257" s="62" t="str">
        <f>IF('Sundry Creditor'!C1263="","",IF('Sundry Creditor'!G1263&gt;69999,'Sundry Creditor'!C1263,""))</f>
        <v/>
      </c>
      <c r="D1257" s="62" t="str">
        <f>IF('Sundry Creditor'!D1263="","",'Sundry Creditor'!D1263)</f>
        <v/>
      </c>
      <c r="E1257" s="62" t="str">
        <f>IF('Sundry Creditor'!F1263="","",'Sundry Creditor'!F1263)</f>
        <v/>
      </c>
      <c r="F1257" s="130" t="str">
        <f>IF('Sundry Creditor'!I1263="","",IF('Sundry Creditor'!J1263="D",'Sundry Creditor'!I1263,""))</f>
        <v/>
      </c>
      <c r="G1257" s="130" t="str">
        <f>IF('Sundry Creditor'!I1263="","",IF('Sundry Creditor'!J1263="C",'Sundry Creditor'!I1263,""))</f>
        <v/>
      </c>
      <c r="H1257" s="62" t="str">
        <f t="shared" si="43"/>
        <v/>
      </c>
      <c r="I1257" s="62" t="str">
        <f t="shared" si="44"/>
        <v/>
      </c>
      <c r="J1257" s="62"/>
      <c r="K1257" s="48" t="str">
        <f>IF('Sundry Creditor'!K1263="", "",CONCATENATE('Sundry Creditor'!K1263," ",'Sundry Creditor'!O1263))</f>
        <v/>
      </c>
    </row>
    <row r="1258" spans="1:11" x14ac:dyDescent="0.2">
      <c r="A1258" s="63" t="str">
        <f>IF('Sundry Creditor'!G1264="","",'Sundry Creditor'!G1264)</f>
        <v/>
      </c>
      <c r="B1258" s="63" t="str">
        <f>IF('Sundry Creditor'!C1264="","",IF('Sundry Creditor'!G1264&lt;70000,'Sundry Creditor'!C1264,""))</f>
        <v/>
      </c>
      <c r="C1258" s="62" t="str">
        <f>IF('Sundry Creditor'!C1264="","",IF('Sundry Creditor'!G1264&gt;69999,'Sundry Creditor'!C1264,""))</f>
        <v/>
      </c>
      <c r="D1258" s="62" t="str">
        <f>IF('Sundry Creditor'!D1264="","",'Sundry Creditor'!D1264)</f>
        <v/>
      </c>
      <c r="E1258" s="62" t="str">
        <f>IF('Sundry Creditor'!F1264="","",'Sundry Creditor'!F1264)</f>
        <v/>
      </c>
      <c r="F1258" s="130" t="str">
        <f>IF('Sundry Creditor'!I1264="","",IF('Sundry Creditor'!J1264="D",'Sundry Creditor'!I1264,""))</f>
        <v/>
      </c>
      <c r="G1258" s="130" t="str">
        <f>IF('Sundry Creditor'!I1264="","",IF('Sundry Creditor'!J1264="C",'Sundry Creditor'!I1264,""))</f>
        <v/>
      </c>
      <c r="H1258" s="62" t="str">
        <f t="shared" si="43"/>
        <v/>
      </c>
      <c r="I1258" s="62" t="str">
        <f t="shared" si="44"/>
        <v/>
      </c>
      <c r="J1258" s="62"/>
      <c r="K1258" s="48" t="str">
        <f>IF('Sundry Creditor'!K1264="", "",CONCATENATE('Sundry Creditor'!K1264," ",'Sundry Creditor'!O1264))</f>
        <v/>
      </c>
    </row>
    <row r="1259" spans="1:11" x14ac:dyDescent="0.2">
      <c r="A1259" s="63" t="str">
        <f>IF('Sundry Creditor'!G1265="","",'Sundry Creditor'!G1265)</f>
        <v/>
      </c>
      <c r="B1259" s="63" t="str">
        <f>IF('Sundry Creditor'!C1265="","",IF('Sundry Creditor'!G1265&lt;70000,'Sundry Creditor'!C1265,""))</f>
        <v/>
      </c>
      <c r="C1259" s="62" t="str">
        <f>IF('Sundry Creditor'!C1265="","",IF('Sundry Creditor'!G1265&gt;69999,'Sundry Creditor'!C1265,""))</f>
        <v/>
      </c>
      <c r="D1259" s="62" t="str">
        <f>IF('Sundry Creditor'!D1265="","",'Sundry Creditor'!D1265)</f>
        <v/>
      </c>
      <c r="E1259" s="62" t="str">
        <f>IF('Sundry Creditor'!F1265="","",'Sundry Creditor'!F1265)</f>
        <v/>
      </c>
      <c r="F1259" s="130" t="str">
        <f>IF('Sundry Creditor'!I1265="","",IF('Sundry Creditor'!J1265="D",'Sundry Creditor'!I1265,""))</f>
        <v/>
      </c>
      <c r="G1259" s="130" t="str">
        <f>IF('Sundry Creditor'!I1265="","",IF('Sundry Creditor'!J1265="C",'Sundry Creditor'!I1265,""))</f>
        <v/>
      </c>
      <c r="H1259" s="62" t="str">
        <f t="shared" si="43"/>
        <v/>
      </c>
      <c r="I1259" s="62" t="str">
        <f t="shared" si="44"/>
        <v/>
      </c>
      <c r="J1259" s="62"/>
      <c r="K1259" s="48" t="str">
        <f>IF('Sundry Creditor'!K1265="", "",CONCATENATE('Sundry Creditor'!K1265," ",'Sundry Creditor'!O1265))</f>
        <v/>
      </c>
    </row>
    <row r="1260" spans="1:11" x14ac:dyDescent="0.2">
      <c r="A1260" s="63" t="str">
        <f>IF('Sundry Creditor'!G1266="","",'Sundry Creditor'!G1266)</f>
        <v/>
      </c>
      <c r="B1260" s="63" t="str">
        <f>IF('Sundry Creditor'!C1266="","",IF('Sundry Creditor'!G1266&lt;70000,'Sundry Creditor'!C1266,""))</f>
        <v/>
      </c>
      <c r="C1260" s="62" t="str">
        <f>IF('Sundry Creditor'!C1266="","",IF('Sundry Creditor'!G1266&gt;69999,'Sundry Creditor'!C1266,""))</f>
        <v/>
      </c>
      <c r="D1260" s="62" t="str">
        <f>IF('Sundry Creditor'!D1266="","",'Sundry Creditor'!D1266)</f>
        <v/>
      </c>
      <c r="E1260" s="62" t="str">
        <f>IF('Sundry Creditor'!F1266="","",'Sundry Creditor'!F1266)</f>
        <v/>
      </c>
      <c r="F1260" s="130" t="str">
        <f>IF('Sundry Creditor'!I1266="","",IF('Sundry Creditor'!J1266="D",'Sundry Creditor'!I1266,""))</f>
        <v/>
      </c>
      <c r="G1260" s="130" t="str">
        <f>IF('Sundry Creditor'!I1266="","",IF('Sundry Creditor'!J1266="C",'Sundry Creditor'!I1266,""))</f>
        <v/>
      </c>
      <c r="H1260" s="62" t="str">
        <f t="shared" si="43"/>
        <v/>
      </c>
      <c r="I1260" s="62" t="str">
        <f t="shared" si="44"/>
        <v/>
      </c>
      <c r="J1260" s="62"/>
      <c r="K1260" s="48" t="str">
        <f>IF('Sundry Creditor'!K1266="", "",CONCATENATE('Sundry Creditor'!K1266," ",'Sundry Creditor'!O1266))</f>
        <v/>
      </c>
    </row>
    <row r="1261" spans="1:11" x14ac:dyDescent="0.2">
      <c r="A1261" s="63" t="str">
        <f>IF('Sundry Creditor'!G1267="","",'Sundry Creditor'!G1267)</f>
        <v/>
      </c>
      <c r="B1261" s="63" t="str">
        <f>IF('Sundry Creditor'!C1267="","",IF('Sundry Creditor'!G1267&lt;70000,'Sundry Creditor'!C1267,""))</f>
        <v/>
      </c>
      <c r="C1261" s="62" t="str">
        <f>IF('Sundry Creditor'!C1267="","",IF('Sundry Creditor'!G1267&gt;69999,'Sundry Creditor'!C1267,""))</f>
        <v/>
      </c>
      <c r="D1261" s="62" t="str">
        <f>IF('Sundry Creditor'!D1267="","",'Sundry Creditor'!D1267)</f>
        <v/>
      </c>
      <c r="E1261" s="62" t="str">
        <f>IF('Sundry Creditor'!F1267="","",'Sundry Creditor'!F1267)</f>
        <v/>
      </c>
      <c r="F1261" s="130" t="str">
        <f>IF('Sundry Creditor'!I1267="","",IF('Sundry Creditor'!J1267="D",'Sundry Creditor'!I1267,""))</f>
        <v/>
      </c>
      <c r="G1261" s="130" t="str">
        <f>IF('Sundry Creditor'!I1267="","",IF('Sundry Creditor'!J1267="C",'Sundry Creditor'!I1267,""))</f>
        <v/>
      </c>
      <c r="H1261" s="62" t="str">
        <f t="shared" si="43"/>
        <v/>
      </c>
      <c r="I1261" s="62" t="str">
        <f t="shared" si="44"/>
        <v/>
      </c>
      <c r="J1261" s="62"/>
      <c r="K1261" s="48" t="str">
        <f>IF('Sundry Creditor'!K1267="", "",CONCATENATE('Sundry Creditor'!K1267," ",'Sundry Creditor'!O1267))</f>
        <v/>
      </c>
    </row>
    <row r="1262" spans="1:11" x14ac:dyDescent="0.2">
      <c r="A1262" s="63" t="str">
        <f>IF('Sundry Creditor'!G1268="","",'Sundry Creditor'!G1268)</f>
        <v/>
      </c>
      <c r="B1262" s="63" t="str">
        <f>IF('Sundry Creditor'!C1268="","",IF('Sundry Creditor'!G1268&lt;70000,'Sundry Creditor'!C1268,""))</f>
        <v/>
      </c>
      <c r="C1262" s="62" t="str">
        <f>IF('Sundry Creditor'!C1268="","",IF('Sundry Creditor'!G1268&gt;69999,'Sundry Creditor'!C1268,""))</f>
        <v/>
      </c>
      <c r="D1262" s="62" t="str">
        <f>IF('Sundry Creditor'!D1268="","",'Sundry Creditor'!D1268)</f>
        <v/>
      </c>
      <c r="E1262" s="62" t="str">
        <f>IF('Sundry Creditor'!F1268="","",'Sundry Creditor'!F1268)</f>
        <v/>
      </c>
      <c r="F1262" s="130" t="str">
        <f>IF('Sundry Creditor'!I1268="","",IF('Sundry Creditor'!J1268="D",'Sundry Creditor'!I1268,""))</f>
        <v/>
      </c>
      <c r="G1262" s="130" t="str">
        <f>IF('Sundry Creditor'!I1268="","",IF('Sundry Creditor'!J1268="C",'Sundry Creditor'!I1268,""))</f>
        <v/>
      </c>
      <c r="H1262" s="62" t="str">
        <f t="shared" si="43"/>
        <v/>
      </c>
      <c r="I1262" s="62" t="str">
        <f t="shared" si="44"/>
        <v/>
      </c>
      <c r="J1262" s="62"/>
      <c r="K1262" s="48" t="str">
        <f>IF('Sundry Creditor'!K1268="", "",CONCATENATE('Sundry Creditor'!K1268," ",'Sundry Creditor'!O1268))</f>
        <v/>
      </c>
    </row>
    <row r="1263" spans="1:11" x14ac:dyDescent="0.2">
      <c r="A1263" s="63" t="str">
        <f>IF('Sundry Creditor'!G1269="","",'Sundry Creditor'!G1269)</f>
        <v/>
      </c>
      <c r="B1263" s="63" t="str">
        <f>IF('Sundry Creditor'!C1269="","",IF('Sundry Creditor'!G1269&lt;70000,'Sundry Creditor'!C1269,""))</f>
        <v/>
      </c>
      <c r="C1263" s="62" t="str">
        <f>IF('Sundry Creditor'!C1269="","",IF('Sundry Creditor'!G1269&gt;69999,'Sundry Creditor'!C1269,""))</f>
        <v/>
      </c>
      <c r="D1263" s="62" t="str">
        <f>IF('Sundry Creditor'!D1269="","",'Sundry Creditor'!D1269)</f>
        <v/>
      </c>
      <c r="E1263" s="62" t="str">
        <f>IF('Sundry Creditor'!F1269="","",'Sundry Creditor'!F1269)</f>
        <v/>
      </c>
      <c r="F1263" s="130" t="str">
        <f>IF('Sundry Creditor'!I1269="","",IF('Sundry Creditor'!J1269="D",'Sundry Creditor'!I1269,""))</f>
        <v/>
      </c>
      <c r="G1263" s="130" t="str">
        <f>IF('Sundry Creditor'!I1269="","",IF('Sundry Creditor'!J1269="C",'Sundry Creditor'!I1269,""))</f>
        <v/>
      </c>
      <c r="H1263" s="62" t="str">
        <f t="shared" si="43"/>
        <v/>
      </c>
      <c r="I1263" s="62" t="str">
        <f t="shared" si="44"/>
        <v/>
      </c>
      <c r="J1263" s="62"/>
      <c r="K1263" s="48" t="str">
        <f>IF('Sundry Creditor'!K1269="", "",CONCATENATE('Sundry Creditor'!K1269," ",'Sundry Creditor'!O1269))</f>
        <v/>
      </c>
    </row>
    <row r="1264" spans="1:11" x14ac:dyDescent="0.2">
      <c r="A1264" s="63" t="str">
        <f>IF('Sundry Creditor'!G1270="","",'Sundry Creditor'!G1270)</f>
        <v/>
      </c>
      <c r="B1264" s="63" t="str">
        <f>IF('Sundry Creditor'!C1270="","",IF('Sundry Creditor'!G1270&lt;70000,'Sundry Creditor'!C1270,""))</f>
        <v/>
      </c>
      <c r="C1264" s="62" t="str">
        <f>IF('Sundry Creditor'!C1270="","",IF('Sundry Creditor'!G1270&gt;69999,'Sundry Creditor'!C1270,""))</f>
        <v/>
      </c>
      <c r="D1264" s="62" t="str">
        <f>IF('Sundry Creditor'!D1270="","",'Sundry Creditor'!D1270)</f>
        <v/>
      </c>
      <c r="E1264" s="62" t="str">
        <f>IF('Sundry Creditor'!F1270="","",'Sundry Creditor'!F1270)</f>
        <v/>
      </c>
      <c r="F1264" s="130" t="str">
        <f>IF('Sundry Creditor'!I1270="","",IF('Sundry Creditor'!J1270="D",'Sundry Creditor'!I1270,""))</f>
        <v/>
      </c>
      <c r="G1264" s="130" t="str">
        <f>IF('Sundry Creditor'!I1270="","",IF('Sundry Creditor'!J1270="C",'Sundry Creditor'!I1270,""))</f>
        <v/>
      </c>
      <c r="H1264" s="62" t="str">
        <f t="shared" si="43"/>
        <v/>
      </c>
      <c r="I1264" s="62" t="str">
        <f t="shared" si="44"/>
        <v/>
      </c>
      <c r="J1264" s="62"/>
      <c r="K1264" s="48" t="str">
        <f>IF('Sundry Creditor'!K1270="", "",CONCATENATE('Sundry Creditor'!K1270," ",'Sundry Creditor'!O1270))</f>
        <v/>
      </c>
    </row>
    <row r="1265" spans="1:11" x14ac:dyDescent="0.2">
      <c r="A1265" s="63" t="str">
        <f>IF('Sundry Creditor'!G1271="","",'Sundry Creditor'!G1271)</f>
        <v/>
      </c>
      <c r="B1265" s="63" t="str">
        <f>IF('Sundry Creditor'!C1271="","",IF('Sundry Creditor'!G1271&lt;70000,'Sundry Creditor'!C1271,""))</f>
        <v/>
      </c>
      <c r="C1265" s="62" t="str">
        <f>IF('Sundry Creditor'!C1271="","",IF('Sundry Creditor'!G1271&gt;69999,'Sundry Creditor'!C1271,""))</f>
        <v/>
      </c>
      <c r="D1265" s="62" t="str">
        <f>IF('Sundry Creditor'!D1271="","",'Sundry Creditor'!D1271)</f>
        <v/>
      </c>
      <c r="E1265" s="62" t="str">
        <f>IF('Sundry Creditor'!F1271="","",'Sundry Creditor'!F1271)</f>
        <v/>
      </c>
      <c r="F1265" s="130" t="str">
        <f>IF('Sundry Creditor'!I1271="","",IF('Sundry Creditor'!J1271="D",'Sundry Creditor'!I1271,""))</f>
        <v/>
      </c>
      <c r="G1265" s="130" t="str">
        <f>IF('Sundry Creditor'!I1271="","",IF('Sundry Creditor'!J1271="C",'Sundry Creditor'!I1271,""))</f>
        <v/>
      </c>
      <c r="H1265" s="62" t="str">
        <f t="shared" si="43"/>
        <v/>
      </c>
      <c r="I1265" s="62" t="str">
        <f t="shared" si="44"/>
        <v/>
      </c>
      <c r="J1265" s="62"/>
      <c r="K1265" s="48" t="str">
        <f>IF('Sundry Creditor'!K1271="", "",CONCATENATE('Sundry Creditor'!K1271," ",'Sundry Creditor'!O1271))</f>
        <v/>
      </c>
    </row>
    <row r="1266" spans="1:11" x14ac:dyDescent="0.2">
      <c r="A1266" s="63" t="str">
        <f>IF('Sundry Creditor'!G1272="","",'Sundry Creditor'!G1272)</f>
        <v/>
      </c>
      <c r="B1266" s="63" t="str">
        <f>IF('Sundry Creditor'!C1272="","",IF('Sundry Creditor'!G1272&lt;70000,'Sundry Creditor'!C1272,""))</f>
        <v/>
      </c>
      <c r="C1266" s="62" t="str">
        <f>IF('Sundry Creditor'!C1272="","",IF('Sundry Creditor'!G1272&gt;69999,'Sundry Creditor'!C1272,""))</f>
        <v/>
      </c>
      <c r="D1266" s="62" t="str">
        <f>IF('Sundry Creditor'!D1272="","",'Sundry Creditor'!D1272)</f>
        <v/>
      </c>
      <c r="E1266" s="62" t="str">
        <f>IF('Sundry Creditor'!F1272="","",'Sundry Creditor'!F1272)</f>
        <v/>
      </c>
      <c r="F1266" s="130" t="str">
        <f>IF('Sundry Creditor'!I1272="","",IF('Sundry Creditor'!J1272="D",'Sundry Creditor'!I1272,""))</f>
        <v/>
      </c>
      <c r="G1266" s="130" t="str">
        <f>IF('Sundry Creditor'!I1272="","",IF('Sundry Creditor'!J1272="C",'Sundry Creditor'!I1272,""))</f>
        <v/>
      </c>
      <c r="H1266" s="62" t="str">
        <f t="shared" si="43"/>
        <v/>
      </c>
      <c r="I1266" s="62" t="str">
        <f t="shared" si="44"/>
        <v/>
      </c>
      <c r="J1266" s="62"/>
      <c r="K1266" s="48" t="str">
        <f>IF('Sundry Creditor'!K1272="", "",CONCATENATE('Sundry Creditor'!K1272," ",'Sundry Creditor'!O1272))</f>
        <v/>
      </c>
    </row>
    <row r="1267" spans="1:11" x14ac:dyDescent="0.2">
      <c r="A1267" s="63" t="str">
        <f>IF('Sundry Creditor'!G1273="","",'Sundry Creditor'!G1273)</f>
        <v/>
      </c>
      <c r="B1267" s="63" t="str">
        <f>IF('Sundry Creditor'!C1273="","",IF('Sundry Creditor'!G1273&lt;70000,'Sundry Creditor'!C1273,""))</f>
        <v/>
      </c>
      <c r="C1267" s="62" t="str">
        <f>IF('Sundry Creditor'!C1273="","",IF('Sundry Creditor'!G1273&gt;69999,'Sundry Creditor'!C1273,""))</f>
        <v/>
      </c>
      <c r="D1267" s="62" t="str">
        <f>IF('Sundry Creditor'!D1273="","",'Sundry Creditor'!D1273)</f>
        <v/>
      </c>
      <c r="E1267" s="62" t="str">
        <f>IF('Sundry Creditor'!F1273="","",'Sundry Creditor'!F1273)</f>
        <v/>
      </c>
      <c r="F1267" s="130" t="str">
        <f>IF('Sundry Creditor'!I1273="","",IF('Sundry Creditor'!J1273="D",'Sundry Creditor'!I1273,""))</f>
        <v/>
      </c>
      <c r="G1267" s="130" t="str">
        <f>IF('Sundry Creditor'!I1273="","",IF('Sundry Creditor'!J1273="C",'Sundry Creditor'!I1273,""))</f>
        <v/>
      </c>
      <c r="H1267" s="62" t="str">
        <f t="shared" si="43"/>
        <v/>
      </c>
      <c r="I1267" s="62" t="str">
        <f t="shared" si="44"/>
        <v/>
      </c>
      <c r="J1267" s="62"/>
      <c r="K1267" s="48" t="str">
        <f>IF('Sundry Creditor'!K1273="", "",CONCATENATE('Sundry Creditor'!K1273," ",'Sundry Creditor'!O1273))</f>
        <v/>
      </c>
    </row>
    <row r="1268" spans="1:11" x14ac:dyDescent="0.2">
      <c r="A1268" s="63" t="str">
        <f>IF('Sundry Creditor'!G1274="","",'Sundry Creditor'!G1274)</f>
        <v/>
      </c>
      <c r="B1268" s="63" t="str">
        <f>IF('Sundry Creditor'!C1274="","",IF('Sundry Creditor'!G1274&lt;70000,'Sundry Creditor'!C1274,""))</f>
        <v/>
      </c>
      <c r="C1268" s="62" t="str">
        <f>IF('Sundry Creditor'!C1274="","",IF('Sundry Creditor'!G1274&gt;69999,'Sundry Creditor'!C1274,""))</f>
        <v/>
      </c>
      <c r="D1268" s="62" t="str">
        <f>IF('Sundry Creditor'!D1274="","",'Sundry Creditor'!D1274)</f>
        <v/>
      </c>
      <c r="E1268" s="62" t="str">
        <f>IF('Sundry Creditor'!F1274="","",'Sundry Creditor'!F1274)</f>
        <v/>
      </c>
      <c r="F1268" s="130" t="str">
        <f>IF('Sundry Creditor'!I1274="","",IF('Sundry Creditor'!J1274="D",'Sundry Creditor'!I1274,""))</f>
        <v/>
      </c>
      <c r="G1268" s="130" t="str">
        <f>IF('Sundry Creditor'!I1274="","",IF('Sundry Creditor'!J1274="C",'Sundry Creditor'!I1274,""))</f>
        <v/>
      </c>
      <c r="H1268" s="62" t="str">
        <f t="shared" si="43"/>
        <v/>
      </c>
      <c r="I1268" s="62" t="str">
        <f t="shared" si="44"/>
        <v/>
      </c>
      <c r="J1268" s="62"/>
      <c r="K1268" s="48" t="str">
        <f>IF('Sundry Creditor'!K1274="", "",CONCATENATE('Sundry Creditor'!K1274," ",'Sundry Creditor'!O1274))</f>
        <v/>
      </c>
    </row>
    <row r="1269" spans="1:11" x14ac:dyDescent="0.2">
      <c r="A1269" s="63" t="str">
        <f>IF('Sundry Creditor'!G1275="","",'Sundry Creditor'!G1275)</f>
        <v/>
      </c>
      <c r="B1269" s="63" t="str">
        <f>IF('Sundry Creditor'!C1275="","",IF('Sundry Creditor'!G1275&lt;70000,'Sundry Creditor'!C1275,""))</f>
        <v/>
      </c>
      <c r="C1269" s="62" t="str">
        <f>IF('Sundry Creditor'!C1275="","",IF('Sundry Creditor'!G1275&gt;69999,'Sundry Creditor'!C1275,""))</f>
        <v/>
      </c>
      <c r="D1269" s="62" t="str">
        <f>IF('Sundry Creditor'!D1275="","",'Sundry Creditor'!D1275)</f>
        <v/>
      </c>
      <c r="E1269" s="62" t="str">
        <f>IF('Sundry Creditor'!F1275="","",'Sundry Creditor'!F1275)</f>
        <v/>
      </c>
      <c r="F1269" s="130" t="str">
        <f>IF('Sundry Creditor'!I1275="","",IF('Sundry Creditor'!J1275="D",'Sundry Creditor'!I1275,""))</f>
        <v/>
      </c>
      <c r="G1269" s="130" t="str">
        <f>IF('Sundry Creditor'!I1275="","",IF('Sundry Creditor'!J1275="C",'Sundry Creditor'!I1275,""))</f>
        <v/>
      </c>
      <c r="H1269" s="62" t="str">
        <f t="shared" si="43"/>
        <v/>
      </c>
      <c r="I1269" s="62" t="str">
        <f t="shared" si="44"/>
        <v/>
      </c>
      <c r="J1269" s="62"/>
      <c r="K1269" s="48" t="str">
        <f>IF('Sundry Creditor'!K1275="", "",CONCATENATE('Sundry Creditor'!K1275," ",'Sundry Creditor'!O1275))</f>
        <v/>
      </c>
    </row>
    <row r="1270" spans="1:11" x14ac:dyDescent="0.2">
      <c r="A1270" s="63" t="str">
        <f>IF('Sundry Creditor'!G1276="","",'Sundry Creditor'!G1276)</f>
        <v/>
      </c>
      <c r="B1270" s="63" t="str">
        <f>IF('Sundry Creditor'!C1276="","",IF('Sundry Creditor'!G1276&lt;70000,'Sundry Creditor'!C1276,""))</f>
        <v/>
      </c>
      <c r="C1270" s="62" t="str">
        <f>IF('Sundry Creditor'!C1276="","",IF('Sundry Creditor'!G1276&gt;69999,'Sundry Creditor'!C1276,""))</f>
        <v/>
      </c>
      <c r="D1270" s="62" t="str">
        <f>IF('Sundry Creditor'!D1276="","",'Sundry Creditor'!D1276)</f>
        <v/>
      </c>
      <c r="E1270" s="62" t="str">
        <f>IF('Sundry Creditor'!F1276="","",'Sundry Creditor'!F1276)</f>
        <v/>
      </c>
      <c r="F1270" s="130" t="str">
        <f>IF('Sundry Creditor'!I1276="","",IF('Sundry Creditor'!J1276="D",'Sundry Creditor'!I1276,""))</f>
        <v/>
      </c>
      <c r="G1270" s="130" t="str">
        <f>IF('Sundry Creditor'!I1276="","",IF('Sundry Creditor'!J1276="C",'Sundry Creditor'!I1276,""))</f>
        <v/>
      </c>
      <c r="H1270" s="62" t="str">
        <f t="shared" si="43"/>
        <v/>
      </c>
      <c r="I1270" s="62" t="str">
        <f t="shared" si="44"/>
        <v/>
      </c>
      <c r="J1270" s="62"/>
      <c r="K1270" s="48" t="str">
        <f>IF('Sundry Creditor'!K1276="", "",CONCATENATE('Sundry Creditor'!K1276," ",'Sundry Creditor'!O1276))</f>
        <v/>
      </c>
    </row>
    <row r="1271" spans="1:11" x14ac:dyDescent="0.2">
      <c r="A1271" s="63" t="str">
        <f>IF('Sundry Creditor'!G1277="","",'Sundry Creditor'!G1277)</f>
        <v/>
      </c>
      <c r="B1271" s="63" t="str">
        <f>IF('Sundry Creditor'!C1277="","",IF('Sundry Creditor'!G1277&lt;70000,'Sundry Creditor'!C1277,""))</f>
        <v/>
      </c>
      <c r="C1271" s="62" t="str">
        <f>IF('Sundry Creditor'!C1277="","",IF('Sundry Creditor'!G1277&gt;69999,'Sundry Creditor'!C1277,""))</f>
        <v/>
      </c>
      <c r="D1271" s="62" t="str">
        <f>IF('Sundry Creditor'!D1277="","",'Sundry Creditor'!D1277)</f>
        <v/>
      </c>
      <c r="E1271" s="62" t="str">
        <f>IF('Sundry Creditor'!F1277="","",'Sundry Creditor'!F1277)</f>
        <v/>
      </c>
      <c r="F1271" s="130" t="str">
        <f>IF('Sundry Creditor'!I1277="","",IF('Sundry Creditor'!J1277="D",'Sundry Creditor'!I1277,""))</f>
        <v/>
      </c>
      <c r="G1271" s="130" t="str">
        <f>IF('Sundry Creditor'!I1277="","",IF('Sundry Creditor'!J1277="C",'Sundry Creditor'!I1277,""))</f>
        <v/>
      </c>
      <c r="H1271" s="62" t="str">
        <f t="shared" si="43"/>
        <v/>
      </c>
      <c r="I1271" s="62" t="str">
        <f t="shared" si="44"/>
        <v/>
      </c>
      <c r="J1271" s="62"/>
      <c r="K1271" s="48" t="str">
        <f>IF('Sundry Creditor'!K1277="", "",CONCATENATE('Sundry Creditor'!K1277," ",'Sundry Creditor'!O1277))</f>
        <v/>
      </c>
    </row>
    <row r="1272" spans="1:11" x14ac:dyDescent="0.2">
      <c r="A1272" s="63" t="str">
        <f>IF('Sundry Creditor'!G1278="","",'Sundry Creditor'!G1278)</f>
        <v/>
      </c>
      <c r="B1272" s="63" t="str">
        <f>IF('Sundry Creditor'!C1278="","",IF('Sundry Creditor'!G1278&lt;70000,'Sundry Creditor'!C1278,""))</f>
        <v/>
      </c>
      <c r="C1272" s="62" t="str">
        <f>IF('Sundry Creditor'!C1278="","",IF('Sundry Creditor'!G1278&gt;69999,'Sundry Creditor'!C1278,""))</f>
        <v/>
      </c>
      <c r="D1272" s="62" t="str">
        <f>IF('Sundry Creditor'!D1278="","",'Sundry Creditor'!D1278)</f>
        <v/>
      </c>
      <c r="E1272" s="62" t="str">
        <f>IF('Sundry Creditor'!F1278="","",'Sundry Creditor'!F1278)</f>
        <v/>
      </c>
      <c r="F1272" s="130" t="str">
        <f>IF('Sundry Creditor'!I1278="","",IF('Sundry Creditor'!J1278="D",'Sundry Creditor'!I1278,""))</f>
        <v/>
      </c>
      <c r="G1272" s="130" t="str">
        <f>IF('Sundry Creditor'!I1278="","",IF('Sundry Creditor'!J1278="C",'Sundry Creditor'!I1278,""))</f>
        <v/>
      </c>
      <c r="H1272" s="62" t="str">
        <f t="shared" si="43"/>
        <v/>
      </c>
      <c r="I1272" s="62" t="str">
        <f t="shared" si="44"/>
        <v/>
      </c>
      <c r="J1272" s="62"/>
      <c r="K1272" s="48" t="str">
        <f>IF('Sundry Creditor'!K1278="", "",CONCATENATE('Sundry Creditor'!K1278," ",'Sundry Creditor'!O1278))</f>
        <v/>
      </c>
    </row>
    <row r="1273" spans="1:11" x14ac:dyDescent="0.2">
      <c r="A1273" s="63" t="str">
        <f>IF('Sundry Creditor'!G1279="","",'Sundry Creditor'!G1279)</f>
        <v/>
      </c>
      <c r="B1273" s="63" t="str">
        <f>IF('Sundry Creditor'!C1279="","",IF('Sundry Creditor'!G1279&lt;70000,'Sundry Creditor'!C1279,""))</f>
        <v/>
      </c>
      <c r="C1273" s="62" t="str">
        <f>IF('Sundry Creditor'!C1279="","",IF('Sundry Creditor'!G1279&gt;69999,'Sundry Creditor'!C1279,""))</f>
        <v/>
      </c>
      <c r="D1273" s="62" t="str">
        <f>IF('Sundry Creditor'!D1279="","",'Sundry Creditor'!D1279)</f>
        <v/>
      </c>
      <c r="E1273" s="62" t="str">
        <f>IF('Sundry Creditor'!F1279="","",'Sundry Creditor'!F1279)</f>
        <v/>
      </c>
      <c r="F1273" s="130" t="str">
        <f>IF('Sundry Creditor'!I1279="","",IF('Sundry Creditor'!J1279="D",'Sundry Creditor'!I1279,""))</f>
        <v/>
      </c>
      <c r="G1273" s="130" t="str">
        <f>IF('Sundry Creditor'!I1279="","",IF('Sundry Creditor'!J1279="C",'Sundry Creditor'!I1279,""))</f>
        <v/>
      </c>
      <c r="H1273" s="62" t="str">
        <f t="shared" si="43"/>
        <v/>
      </c>
      <c r="I1273" s="62" t="str">
        <f t="shared" si="44"/>
        <v/>
      </c>
      <c r="J1273" s="62"/>
      <c r="K1273" s="48" t="str">
        <f>IF('Sundry Creditor'!K1279="", "",CONCATENATE('Sundry Creditor'!K1279," ",'Sundry Creditor'!O1279))</f>
        <v/>
      </c>
    </row>
    <row r="1274" spans="1:11" x14ac:dyDescent="0.2">
      <c r="A1274" s="63" t="str">
        <f>IF('Sundry Creditor'!G1280="","",'Sundry Creditor'!G1280)</f>
        <v/>
      </c>
      <c r="B1274" s="63" t="str">
        <f>IF('Sundry Creditor'!C1280="","",IF('Sundry Creditor'!G1280&lt;70000,'Sundry Creditor'!C1280,""))</f>
        <v/>
      </c>
      <c r="C1274" s="62" t="str">
        <f>IF('Sundry Creditor'!C1280="","",IF('Sundry Creditor'!G1280&gt;69999,'Sundry Creditor'!C1280,""))</f>
        <v/>
      </c>
      <c r="D1274" s="62" t="str">
        <f>IF('Sundry Creditor'!D1280="","",'Sundry Creditor'!D1280)</f>
        <v/>
      </c>
      <c r="E1274" s="62" t="str">
        <f>IF('Sundry Creditor'!F1280="","",'Sundry Creditor'!F1280)</f>
        <v/>
      </c>
      <c r="F1274" s="130" t="str">
        <f>IF('Sundry Creditor'!I1280="","",IF('Sundry Creditor'!J1280="D",'Sundry Creditor'!I1280,""))</f>
        <v/>
      </c>
      <c r="G1274" s="130" t="str">
        <f>IF('Sundry Creditor'!I1280="","",IF('Sundry Creditor'!J1280="C",'Sundry Creditor'!I1280,""))</f>
        <v/>
      </c>
      <c r="H1274" s="62" t="str">
        <f t="shared" si="43"/>
        <v/>
      </c>
      <c r="I1274" s="62" t="str">
        <f t="shared" si="44"/>
        <v/>
      </c>
      <c r="J1274" s="62"/>
      <c r="K1274" s="48" t="str">
        <f>IF('Sundry Creditor'!K1280="", "",CONCATENATE('Sundry Creditor'!K1280," ",'Sundry Creditor'!O1280))</f>
        <v/>
      </c>
    </row>
    <row r="1275" spans="1:11" x14ac:dyDescent="0.2">
      <c r="A1275" s="63" t="str">
        <f>IF('Sundry Creditor'!G1281="","",'Sundry Creditor'!G1281)</f>
        <v/>
      </c>
      <c r="B1275" s="63" t="str">
        <f>IF('Sundry Creditor'!C1281="","",IF('Sundry Creditor'!G1281&lt;70000,'Sundry Creditor'!C1281,""))</f>
        <v/>
      </c>
      <c r="C1275" s="62" t="str">
        <f>IF('Sundry Creditor'!C1281="","",IF('Sundry Creditor'!G1281&gt;69999,'Sundry Creditor'!C1281,""))</f>
        <v/>
      </c>
      <c r="D1275" s="62" t="str">
        <f>IF('Sundry Creditor'!D1281="","",'Sundry Creditor'!D1281)</f>
        <v/>
      </c>
      <c r="E1275" s="62" t="str">
        <f>IF('Sundry Creditor'!F1281="","",'Sundry Creditor'!F1281)</f>
        <v/>
      </c>
      <c r="F1275" s="130" t="str">
        <f>IF('Sundry Creditor'!I1281="","",IF('Sundry Creditor'!J1281="D",'Sundry Creditor'!I1281,""))</f>
        <v/>
      </c>
      <c r="G1275" s="130" t="str">
        <f>IF('Sundry Creditor'!I1281="","",IF('Sundry Creditor'!J1281="C",'Sundry Creditor'!I1281,""))</f>
        <v/>
      </c>
      <c r="H1275" s="62" t="str">
        <f t="shared" si="43"/>
        <v/>
      </c>
      <c r="I1275" s="62" t="str">
        <f t="shared" si="44"/>
        <v/>
      </c>
      <c r="J1275" s="62"/>
      <c r="K1275" s="48" t="str">
        <f>IF('Sundry Creditor'!K1281="", "",CONCATENATE('Sundry Creditor'!K1281," ",'Sundry Creditor'!O1281))</f>
        <v/>
      </c>
    </row>
    <row r="1276" spans="1:11" x14ac:dyDescent="0.2">
      <c r="A1276" s="63" t="str">
        <f>IF('Sundry Creditor'!G1282="","",'Sundry Creditor'!G1282)</f>
        <v/>
      </c>
      <c r="B1276" s="63" t="str">
        <f>IF('Sundry Creditor'!C1282="","",IF('Sundry Creditor'!G1282&lt;70000,'Sundry Creditor'!C1282,""))</f>
        <v/>
      </c>
      <c r="C1276" s="62" t="str">
        <f>IF('Sundry Creditor'!C1282="","",IF('Sundry Creditor'!G1282&gt;69999,'Sundry Creditor'!C1282,""))</f>
        <v/>
      </c>
      <c r="D1276" s="62" t="str">
        <f>IF('Sundry Creditor'!D1282="","",'Sundry Creditor'!D1282)</f>
        <v/>
      </c>
      <c r="E1276" s="62" t="str">
        <f>IF('Sundry Creditor'!F1282="","",'Sundry Creditor'!F1282)</f>
        <v/>
      </c>
      <c r="F1276" s="130" t="str">
        <f>IF('Sundry Creditor'!I1282="","",IF('Sundry Creditor'!J1282="D",'Sundry Creditor'!I1282,""))</f>
        <v/>
      </c>
      <c r="G1276" s="130" t="str">
        <f>IF('Sundry Creditor'!I1282="","",IF('Sundry Creditor'!J1282="C",'Sundry Creditor'!I1282,""))</f>
        <v/>
      </c>
      <c r="H1276" s="62" t="str">
        <f t="shared" si="43"/>
        <v/>
      </c>
      <c r="I1276" s="62" t="str">
        <f t="shared" si="44"/>
        <v/>
      </c>
      <c r="J1276" s="62"/>
      <c r="K1276" s="48" t="str">
        <f>IF('Sundry Creditor'!K1282="", "",CONCATENATE('Sundry Creditor'!K1282," ",'Sundry Creditor'!O1282))</f>
        <v/>
      </c>
    </row>
    <row r="1277" spans="1:11" x14ac:dyDescent="0.2">
      <c r="A1277" s="63" t="str">
        <f>IF('Sundry Creditor'!G1283="","",'Sundry Creditor'!G1283)</f>
        <v/>
      </c>
      <c r="B1277" s="63" t="str">
        <f>IF('Sundry Creditor'!C1283="","",IF('Sundry Creditor'!G1283&lt;70000,'Sundry Creditor'!C1283,""))</f>
        <v/>
      </c>
      <c r="C1277" s="62" t="str">
        <f>IF('Sundry Creditor'!C1283="","",IF('Sundry Creditor'!G1283&gt;69999,'Sundry Creditor'!C1283,""))</f>
        <v/>
      </c>
      <c r="D1277" s="62" t="str">
        <f>IF('Sundry Creditor'!D1283="","",'Sundry Creditor'!D1283)</f>
        <v/>
      </c>
      <c r="E1277" s="62" t="str">
        <f>IF('Sundry Creditor'!F1283="","",'Sundry Creditor'!F1283)</f>
        <v/>
      </c>
      <c r="F1277" s="130" t="str">
        <f>IF('Sundry Creditor'!I1283="","",IF('Sundry Creditor'!J1283="D",'Sundry Creditor'!I1283,""))</f>
        <v/>
      </c>
      <c r="G1277" s="130" t="str">
        <f>IF('Sundry Creditor'!I1283="","",IF('Sundry Creditor'!J1283="C",'Sundry Creditor'!I1283,""))</f>
        <v/>
      </c>
      <c r="H1277" s="62" t="str">
        <f t="shared" si="43"/>
        <v/>
      </c>
      <c r="I1277" s="62" t="str">
        <f t="shared" si="44"/>
        <v/>
      </c>
      <c r="J1277" s="62"/>
      <c r="K1277" s="48" t="str">
        <f>IF('Sundry Creditor'!K1283="", "",CONCATENATE('Sundry Creditor'!K1283," ",'Sundry Creditor'!O1283))</f>
        <v/>
      </c>
    </row>
    <row r="1278" spans="1:11" x14ac:dyDescent="0.2">
      <c r="A1278" s="63" t="str">
        <f>IF('Sundry Creditor'!G1284="","",'Sundry Creditor'!G1284)</f>
        <v/>
      </c>
      <c r="B1278" s="63" t="str">
        <f>IF('Sundry Creditor'!C1284="","",IF('Sundry Creditor'!G1284&lt;70000,'Sundry Creditor'!C1284,""))</f>
        <v/>
      </c>
      <c r="C1278" s="62" t="str">
        <f>IF('Sundry Creditor'!C1284="","",IF('Sundry Creditor'!G1284&gt;69999,'Sundry Creditor'!C1284,""))</f>
        <v/>
      </c>
      <c r="D1278" s="62" t="str">
        <f>IF('Sundry Creditor'!D1284="","",'Sundry Creditor'!D1284)</f>
        <v/>
      </c>
      <c r="E1278" s="62" t="str">
        <f>IF('Sundry Creditor'!F1284="","",'Sundry Creditor'!F1284)</f>
        <v/>
      </c>
      <c r="F1278" s="130" t="str">
        <f>IF('Sundry Creditor'!I1284="","",IF('Sundry Creditor'!J1284="D",'Sundry Creditor'!I1284,""))</f>
        <v/>
      </c>
      <c r="G1278" s="130" t="str">
        <f>IF('Sundry Creditor'!I1284="","",IF('Sundry Creditor'!J1284="C",'Sundry Creditor'!I1284,""))</f>
        <v/>
      </c>
      <c r="H1278" s="62" t="str">
        <f t="shared" si="43"/>
        <v/>
      </c>
      <c r="I1278" s="62" t="str">
        <f t="shared" si="44"/>
        <v/>
      </c>
      <c r="J1278" s="62"/>
      <c r="K1278" s="48" t="str">
        <f>IF('Sundry Creditor'!K1284="", "",CONCATENATE('Sundry Creditor'!K1284," ",'Sundry Creditor'!O1284))</f>
        <v/>
      </c>
    </row>
    <row r="1279" spans="1:11" x14ac:dyDescent="0.2">
      <c r="A1279" s="63" t="str">
        <f>IF('Sundry Creditor'!G1285="","",'Sundry Creditor'!G1285)</f>
        <v/>
      </c>
      <c r="B1279" s="63" t="str">
        <f>IF('Sundry Creditor'!C1285="","",IF('Sundry Creditor'!G1285&lt;70000,'Sundry Creditor'!C1285,""))</f>
        <v/>
      </c>
      <c r="C1279" s="62" t="str">
        <f>IF('Sundry Creditor'!C1285="","",IF('Sundry Creditor'!G1285&gt;69999,'Sundry Creditor'!C1285,""))</f>
        <v/>
      </c>
      <c r="D1279" s="62" t="str">
        <f>IF('Sundry Creditor'!D1285="","",'Sundry Creditor'!D1285)</f>
        <v/>
      </c>
      <c r="E1279" s="62" t="str">
        <f>IF('Sundry Creditor'!F1285="","",'Sundry Creditor'!F1285)</f>
        <v/>
      </c>
      <c r="F1279" s="130" t="str">
        <f>IF('Sundry Creditor'!I1285="","",IF('Sundry Creditor'!J1285="D",'Sundry Creditor'!I1285,""))</f>
        <v/>
      </c>
      <c r="G1279" s="130" t="str">
        <f>IF('Sundry Creditor'!I1285="","",IF('Sundry Creditor'!J1285="C",'Sundry Creditor'!I1285,""))</f>
        <v/>
      </c>
      <c r="H1279" s="62" t="str">
        <f t="shared" si="43"/>
        <v/>
      </c>
      <c r="I1279" s="62" t="str">
        <f t="shared" si="44"/>
        <v/>
      </c>
      <c r="J1279" s="62"/>
      <c r="K1279" s="48" t="str">
        <f>IF('Sundry Creditor'!K1285="", "",CONCATENATE('Sundry Creditor'!K1285," ",'Sundry Creditor'!O1285))</f>
        <v/>
      </c>
    </row>
    <row r="1280" spans="1:11" x14ac:dyDescent="0.2">
      <c r="A1280" s="63" t="str">
        <f>IF('Sundry Creditor'!G1286="","",'Sundry Creditor'!G1286)</f>
        <v/>
      </c>
      <c r="B1280" s="63" t="str">
        <f>IF('Sundry Creditor'!C1286="","",IF('Sundry Creditor'!G1286&lt;70000,'Sundry Creditor'!C1286,""))</f>
        <v/>
      </c>
      <c r="C1280" s="62" t="str">
        <f>IF('Sundry Creditor'!C1286="","",IF('Sundry Creditor'!G1286&gt;69999,'Sundry Creditor'!C1286,""))</f>
        <v/>
      </c>
      <c r="D1280" s="62" t="str">
        <f>IF('Sundry Creditor'!D1286="","",'Sundry Creditor'!D1286)</f>
        <v/>
      </c>
      <c r="E1280" s="62" t="str">
        <f>IF('Sundry Creditor'!F1286="","",'Sundry Creditor'!F1286)</f>
        <v/>
      </c>
      <c r="F1280" s="130" t="str">
        <f>IF('Sundry Creditor'!I1286="","",IF('Sundry Creditor'!J1286="D",'Sundry Creditor'!I1286,""))</f>
        <v/>
      </c>
      <c r="G1280" s="130" t="str">
        <f>IF('Sundry Creditor'!I1286="","",IF('Sundry Creditor'!J1286="C",'Sundry Creditor'!I1286,""))</f>
        <v/>
      </c>
      <c r="H1280" s="62" t="str">
        <f t="shared" si="43"/>
        <v/>
      </c>
      <c r="I1280" s="62" t="str">
        <f t="shared" si="44"/>
        <v/>
      </c>
      <c r="J1280" s="62"/>
      <c r="K1280" s="48" t="str">
        <f>IF('Sundry Creditor'!K1286="", "",CONCATENATE('Sundry Creditor'!K1286," ",'Sundry Creditor'!O1286))</f>
        <v/>
      </c>
    </row>
    <row r="1281" spans="1:11" x14ac:dyDescent="0.2">
      <c r="A1281" s="63" t="str">
        <f>IF('Sundry Creditor'!G1287="","",'Sundry Creditor'!G1287)</f>
        <v/>
      </c>
      <c r="B1281" s="63" t="str">
        <f>IF('Sundry Creditor'!C1287="","",IF('Sundry Creditor'!G1287&lt;70000,'Sundry Creditor'!C1287,""))</f>
        <v/>
      </c>
      <c r="C1281" s="62" t="str">
        <f>IF('Sundry Creditor'!C1287="","",IF('Sundry Creditor'!G1287&gt;69999,'Sundry Creditor'!C1287,""))</f>
        <v/>
      </c>
      <c r="D1281" s="62" t="str">
        <f>IF('Sundry Creditor'!D1287="","",'Sundry Creditor'!D1287)</f>
        <v/>
      </c>
      <c r="E1281" s="62" t="str">
        <f>IF('Sundry Creditor'!F1287="","",'Sundry Creditor'!F1287)</f>
        <v/>
      </c>
      <c r="F1281" s="130" t="str">
        <f>IF('Sundry Creditor'!I1287="","",IF('Sundry Creditor'!J1287="D",'Sundry Creditor'!I1287,""))</f>
        <v/>
      </c>
      <c r="G1281" s="130" t="str">
        <f>IF('Sundry Creditor'!I1287="","",IF('Sundry Creditor'!J1287="C",'Sundry Creditor'!I1287,""))</f>
        <v/>
      </c>
      <c r="H1281" s="62" t="str">
        <f t="shared" si="43"/>
        <v/>
      </c>
      <c r="I1281" s="62" t="str">
        <f t="shared" si="44"/>
        <v/>
      </c>
      <c r="J1281" s="62"/>
      <c r="K1281" s="48" t="str">
        <f>IF('Sundry Creditor'!K1287="", "",CONCATENATE('Sundry Creditor'!K1287," ",'Sundry Creditor'!O1287))</f>
        <v/>
      </c>
    </row>
    <row r="1282" spans="1:11" x14ac:dyDescent="0.2">
      <c r="A1282" s="63" t="str">
        <f>IF('Sundry Creditor'!G1288="","",'Sundry Creditor'!G1288)</f>
        <v/>
      </c>
      <c r="B1282" s="63" t="str">
        <f>IF('Sundry Creditor'!C1288="","",IF('Sundry Creditor'!G1288&lt;70000,'Sundry Creditor'!C1288,""))</f>
        <v/>
      </c>
      <c r="C1282" s="62" t="str">
        <f>IF('Sundry Creditor'!C1288="","",IF('Sundry Creditor'!G1288&gt;69999,'Sundry Creditor'!C1288,""))</f>
        <v/>
      </c>
      <c r="D1282" s="62" t="str">
        <f>IF('Sundry Creditor'!D1288="","",'Sundry Creditor'!D1288)</f>
        <v/>
      </c>
      <c r="E1282" s="62" t="str">
        <f>IF('Sundry Creditor'!F1288="","",'Sundry Creditor'!F1288)</f>
        <v/>
      </c>
      <c r="F1282" s="130" t="str">
        <f>IF('Sundry Creditor'!I1288="","",IF('Sundry Creditor'!J1288="D",'Sundry Creditor'!I1288,""))</f>
        <v/>
      </c>
      <c r="G1282" s="130" t="str">
        <f>IF('Sundry Creditor'!I1288="","",IF('Sundry Creditor'!J1288="C",'Sundry Creditor'!I1288,""))</f>
        <v/>
      </c>
      <c r="H1282" s="62" t="str">
        <f t="shared" si="43"/>
        <v/>
      </c>
      <c r="I1282" s="62" t="str">
        <f t="shared" si="44"/>
        <v/>
      </c>
      <c r="J1282" s="62"/>
      <c r="K1282" s="48" t="str">
        <f>IF('Sundry Creditor'!K1288="", "",CONCATENATE('Sundry Creditor'!K1288," ",'Sundry Creditor'!O1288))</f>
        <v/>
      </c>
    </row>
    <row r="1283" spans="1:11" x14ac:dyDescent="0.2">
      <c r="A1283" s="63" t="str">
        <f>IF('Sundry Creditor'!G1289="","",'Sundry Creditor'!G1289)</f>
        <v/>
      </c>
      <c r="B1283" s="63" t="str">
        <f>IF('Sundry Creditor'!C1289="","",IF('Sundry Creditor'!G1289&lt;70000,'Sundry Creditor'!C1289,""))</f>
        <v/>
      </c>
      <c r="C1283" s="62" t="str">
        <f>IF('Sundry Creditor'!C1289="","",IF('Sundry Creditor'!G1289&gt;69999,'Sundry Creditor'!C1289,""))</f>
        <v/>
      </c>
      <c r="D1283" s="62" t="str">
        <f>IF('Sundry Creditor'!D1289="","",'Sundry Creditor'!D1289)</f>
        <v/>
      </c>
      <c r="E1283" s="62" t="str">
        <f>IF('Sundry Creditor'!F1289="","",'Sundry Creditor'!F1289)</f>
        <v/>
      </c>
      <c r="F1283" s="130" t="str">
        <f>IF('Sundry Creditor'!I1289="","",IF('Sundry Creditor'!J1289="D",'Sundry Creditor'!I1289,""))</f>
        <v/>
      </c>
      <c r="G1283" s="130" t="str">
        <f>IF('Sundry Creditor'!I1289="","",IF('Sundry Creditor'!J1289="C",'Sundry Creditor'!I1289,""))</f>
        <v/>
      </c>
      <c r="H1283" s="62" t="str">
        <f t="shared" si="43"/>
        <v/>
      </c>
      <c r="I1283" s="62" t="str">
        <f t="shared" si="44"/>
        <v/>
      </c>
      <c r="J1283" s="62"/>
      <c r="K1283" s="48" t="str">
        <f>IF('Sundry Creditor'!K1289="", "",CONCATENATE('Sundry Creditor'!K1289," ",'Sundry Creditor'!O1289))</f>
        <v/>
      </c>
    </row>
    <row r="1284" spans="1:11" x14ac:dyDescent="0.2">
      <c r="A1284" s="63" t="str">
        <f>IF('Sundry Creditor'!G1290="","",'Sundry Creditor'!G1290)</f>
        <v/>
      </c>
      <c r="B1284" s="63" t="str">
        <f>IF('Sundry Creditor'!C1290="","",IF('Sundry Creditor'!G1290&lt;70000,'Sundry Creditor'!C1290,""))</f>
        <v/>
      </c>
      <c r="C1284" s="62" t="str">
        <f>IF('Sundry Creditor'!C1290="","",IF('Sundry Creditor'!G1290&gt;69999,'Sundry Creditor'!C1290,""))</f>
        <v/>
      </c>
      <c r="D1284" s="62" t="str">
        <f>IF('Sundry Creditor'!D1290="","",'Sundry Creditor'!D1290)</f>
        <v/>
      </c>
      <c r="E1284" s="62" t="str">
        <f>IF('Sundry Creditor'!F1290="","",'Sundry Creditor'!F1290)</f>
        <v/>
      </c>
      <c r="F1284" s="130" t="str">
        <f>IF('Sundry Creditor'!I1290="","",IF('Sundry Creditor'!J1290="D",'Sundry Creditor'!I1290,""))</f>
        <v/>
      </c>
      <c r="G1284" s="130" t="str">
        <f>IF('Sundry Creditor'!I1290="","",IF('Sundry Creditor'!J1290="C",'Sundry Creditor'!I1290,""))</f>
        <v/>
      </c>
      <c r="H1284" s="62" t="str">
        <f t="shared" si="43"/>
        <v/>
      </c>
      <c r="I1284" s="62" t="str">
        <f t="shared" si="44"/>
        <v/>
      </c>
      <c r="J1284" s="62"/>
      <c r="K1284" s="48" t="str">
        <f>IF('Sundry Creditor'!K1290="", "",CONCATENATE('Sundry Creditor'!K1290," ",'Sundry Creditor'!O1290))</f>
        <v/>
      </c>
    </row>
    <row r="1285" spans="1:11" x14ac:dyDescent="0.2">
      <c r="A1285" s="63" t="str">
        <f>IF('Sundry Creditor'!G1291="","",'Sundry Creditor'!G1291)</f>
        <v/>
      </c>
      <c r="B1285" s="63" t="str">
        <f>IF('Sundry Creditor'!C1291="","",IF('Sundry Creditor'!G1291&lt;70000,'Sundry Creditor'!C1291,""))</f>
        <v/>
      </c>
      <c r="C1285" s="62" t="str">
        <f>IF('Sundry Creditor'!C1291="","",IF('Sundry Creditor'!G1291&gt;69999,'Sundry Creditor'!C1291,""))</f>
        <v/>
      </c>
      <c r="D1285" s="62" t="str">
        <f>IF('Sundry Creditor'!D1291="","",'Sundry Creditor'!D1291)</f>
        <v/>
      </c>
      <c r="E1285" s="62" t="str">
        <f>IF('Sundry Creditor'!F1291="","",'Sundry Creditor'!F1291)</f>
        <v/>
      </c>
      <c r="F1285" s="130" t="str">
        <f>IF('Sundry Creditor'!I1291="","",IF('Sundry Creditor'!J1291="D",'Sundry Creditor'!I1291,""))</f>
        <v/>
      </c>
      <c r="G1285" s="130" t="str">
        <f>IF('Sundry Creditor'!I1291="","",IF('Sundry Creditor'!J1291="C",'Sundry Creditor'!I1291,""))</f>
        <v/>
      </c>
      <c r="H1285" s="62" t="str">
        <f t="shared" si="43"/>
        <v/>
      </c>
      <c r="I1285" s="62" t="str">
        <f t="shared" si="44"/>
        <v/>
      </c>
      <c r="J1285" s="62"/>
      <c r="K1285" s="48" t="str">
        <f>IF('Sundry Creditor'!K1291="", "",CONCATENATE('Sundry Creditor'!K1291," ",'Sundry Creditor'!O1291))</f>
        <v/>
      </c>
    </row>
    <row r="1286" spans="1:11" x14ac:dyDescent="0.2">
      <c r="A1286" s="63" t="str">
        <f>IF('Sundry Creditor'!G1292="","",'Sundry Creditor'!G1292)</f>
        <v/>
      </c>
      <c r="B1286" s="63" t="str">
        <f>IF('Sundry Creditor'!C1292="","",IF('Sundry Creditor'!G1292&lt;70000,'Sundry Creditor'!C1292,""))</f>
        <v/>
      </c>
      <c r="C1286" s="62" t="str">
        <f>IF('Sundry Creditor'!C1292="","",IF('Sundry Creditor'!G1292&gt;69999,'Sundry Creditor'!C1292,""))</f>
        <v/>
      </c>
      <c r="D1286" s="62" t="str">
        <f>IF('Sundry Creditor'!D1292="","",'Sundry Creditor'!D1292)</f>
        <v/>
      </c>
      <c r="E1286" s="62" t="str">
        <f>IF('Sundry Creditor'!F1292="","",'Sundry Creditor'!F1292)</f>
        <v/>
      </c>
      <c r="F1286" s="130" t="str">
        <f>IF('Sundry Creditor'!I1292="","",IF('Sundry Creditor'!J1292="D",'Sundry Creditor'!I1292,""))</f>
        <v/>
      </c>
      <c r="G1286" s="130" t="str">
        <f>IF('Sundry Creditor'!I1292="","",IF('Sundry Creditor'!J1292="C",'Sundry Creditor'!I1292,""))</f>
        <v/>
      </c>
      <c r="H1286" s="62" t="str">
        <f t="shared" si="43"/>
        <v/>
      </c>
      <c r="I1286" s="62" t="str">
        <f t="shared" si="44"/>
        <v/>
      </c>
      <c r="J1286" s="62"/>
      <c r="K1286" s="48" t="str">
        <f>IF('Sundry Creditor'!K1292="", "",CONCATENATE('Sundry Creditor'!K1292," ",'Sundry Creditor'!O1292))</f>
        <v/>
      </c>
    </row>
    <row r="1287" spans="1:11" x14ac:dyDescent="0.2">
      <c r="A1287" s="63" t="str">
        <f>IF('Sundry Creditor'!G1293="","",'Sundry Creditor'!G1293)</f>
        <v/>
      </c>
      <c r="B1287" s="63" t="str">
        <f>IF('Sundry Creditor'!C1293="","",IF('Sundry Creditor'!G1293&lt;70000,'Sundry Creditor'!C1293,""))</f>
        <v/>
      </c>
      <c r="C1287" s="62" t="str">
        <f>IF('Sundry Creditor'!C1293="","",IF('Sundry Creditor'!G1293&gt;69999,'Sundry Creditor'!C1293,""))</f>
        <v/>
      </c>
      <c r="D1287" s="62" t="str">
        <f>IF('Sundry Creditor'!D1293="","",'Sundry Creditor'!D1293)</f>
        <v/>
      </c>
      <c r="E1287" s="62" t="str">
        <f>IF('Sundry Creditor'!F1293="","",'Sundry Creditor'!F1293)</f>
        <v/>
      </c>
      <c r="F1287" s="130" t="str">
        <f>IF('Sundry Creditor'!I1293="","",IF('Sundry Creditor'!J1293="D",'Sundry Creditor'!I1293,""))</f>
        <v/>
      </c>
      <c r="G1287" s="130" t="str">
        <f>IF('Sundry Creditor'!I1293="","",IF('Sundry Creditor'!J1293="C",'Sundry Creditor'!I1293,""))</f>
        <v/>
      </c>
      <c r="H1287" s="62" t="str">
        <f t="shared" si="43"/>
        <v/>
      </c>
      <c r="I1287" s="62" t="str">
        <f t="shared" si="44"/>
        <v/>
      </c>
      <c r="J1287" s="62"/>
      <c r="K1287" s="48" t="str">
        <f>IF('Sundry Creditor'!K1293="", "",CONCATENATE('Sundry Creditor'!K1293," ",'Sundry Creditor'!O1293))</f>
        <v/>
      </c>
    </row>
    <row r="1288" spans="1:11" x14ac:dyDescent="0.2">
      <c r="A1288" s="63" t="str">
        <f>IF('Sundry Creditor'!G1294="","",'Sundry Creditor'!G1294)</f>
        <v/>
      </c>
      <c r="B1288" s="63" t="str">
        <f>IF('Sundry Creditor'!C1294="","",IF('Sundry Creditor'!G1294&lt;70000,'Sundry Creditor'!C1294,""))</f>
        <v/>
      </c>
      <c r="C1288" s="62" t="str">
        <f>IF('Sundry Creditor'!C1294="","",IF('Sundry Creditor'!G1294&gt;69999,'Sundry Creditor'!C1294,""))</f>
        <v/>
      </c>
      <c r="D1288" s="62" t="str">
        <f>IF('Sundry Creditor'!D1294="","",'Sundry Creditor'!D1294)</f>
        <v/>
      </c>
      <c r="E1288" s="62" t="str">
        <f>IF('Sundry Creditor'!F1294="","",'Sundry Creditor'!F1294)</f>
        <v/>
      </c>
      <c r="F1288" s="130" t="str">
        <f>IF('Sundry Creditor'!I1294="","",IF('Sundry Creditor'!J1294="D",'Sundry Creditor'!I1294,""))</f>
        <v/>
      </c>
      <c r="G1288" s="130" t="str">
        <f>IF('Sundry Creditor'!I1294="","",IF('Sundry Creditor'!J1294="C",'Sundry Creditor'!I1294,""))</f>
        <v/>
      </c>
      <c r="H1288" s="62" t="str">
        <f t="shared" si="43"/>
        <v/>
      </c>
      <c r="I1288" s="62" t="str">
        <f t="shared" si="44"/>
        <v/>
      </c>
      <c r="J1288" s="62"/>
      <c r="K1288" s="48" t="str">
        <f>IF('Sundry Creditor'!K1294="", "",CONCATENATE('Sundry Creditor'!K1294," ",'Sundry Creditor'!O1294))</f>
        <v/>
      </c>
    </row>
    <row r="1289" spans="1:11" x14ac:dyDescent="0.2">
      <c r="A1289" s="63" t="str">
        <f>IF('Sundry Creditor'!G1295="","",'Sundry Creditor'!G1295)</f>
        <v/>
      </c>
      <c r="B1289" s="63" t="str">
        <f>IF('Sundry Creditor'!C1295="","",IF('Sundry Creditor'!G1295&lt;70000,'Sundry Creditor'!C1295,""))</f>
        <v/>
      </c>
      <c r="C1289" s="62" t="str">
        <f>IF('Sundry Creditor'!C1295="","",IF('Sundry Creditor'!G1295&gt;69999,'Sundry Creditor'!C1295,""))</f>
        <v/>
      </c>
      <c r="D1289" s="62" t="str">
        <f>IF('Sundry Creditor'!D1295="","",'Sundry Creditor'!D1295)</f>
        <v/>
      </c>
      <c r="E1289" s="62" t="str">
        <f>IF('Sundry Creditor'!F1295="","",'Sundry Creditor'!F1295)</f>
        <v/>
      </c>
      <c r="F1289" s="130" t="str">
        <f>IF('Sundry Creditor'!I1295="","",IF('Sundry Creditor'!J1295="D",'Sundry Creditor'!I1295,""))</f>
        <v/>
      </c>
      <c r="G1289" s="130" t="str">
        <f>IF('Sundry Creditor'!I1295="","",IF('Sundry Creditor'!J1295="C",'Sundry Creditor'!I1295,""))</f>
        <v/>
      </c>
      <c r="H1289" s="62" t="str">
        <f t="shared" si="43"/>
        <v/>
      </c>
      <c r="I1289" s="62" t="str">
        <f t="shared" si="44"/>
        <v/>
      </c>
      <c r="J1289" s="62"/>
      <c r="K1289" s="48" t="str">
        <f>IF('Sundry Creditor'!K1295="", "",CONCATENATE('Sundry Creditor'!K1295," ",'Sundry Creditor'!O1295))</f>
        <v/>
      </c>
    </row>
    <row r="1290" spans="1:11" x14ac:dyDescent="0.2">
      <c r="A1290" s="63" t="str">
        <f>IF('Sundry Creditor'!G1296="","",'Sundry Creditor'!G1296)</f>
        <v/>
      </c>
      <c r="B1290" s="63" t="str">
        <f>IF('Sundry Creditor'!C1296="","",IF('Sundry Creditor'!G1296&lt;70000,'Sundry Creditor'!C1296,""))</f>
        <v/>
      </c>
      <c r="C1290" s="62" t="str">
        <f>IF('Sundry Creditor'!C1296="","",IF('Sundry Creditor'!G1296&gt;69999,'Sundry Creditor'!C1296,""))</f>
        <v/>
      </c>
      <c r="D1290" s="62" t="str">
        <f>IF('Sundry Creditor'!D1296="","",'Sundry Creditor'!D1296)</f>
        <v/>
      </c>
      <c r="E1290" s="62" t="str">
        <f>IF('Sundry Creditor'!F1296="","",'Sundry Creditor'!F1296)</f>
        <v/>
      </c>
      <c r="F1290" s="130" t="str">
        <f>IF('Sundry Creditor'!I1296="","",IF('Sundry Creditor'!J1296="D",'Sundry Creditor'!I1296,""))</f>
        <v/>
      </c>
      <c r="G1290" s="130" t="str">
        <f>IF('Sundry Creditor'!I1296="","",IF('Sundry Creditor'!J1296="C",'Sundry Creditor'!I1296,""))</f>
        <v/>
      </c>
      <c r="H1290" s="62" t="str">
        <f t="shared" si="43"/>
        <v/>
      </c>
      <c r="I1290" s="62" t="str">
        <f t="shared" si="44"/>
        <v/>
      </c>
      <c r="J1290" s="62"/>
      <c r="K1290" s="48" t="str">
        <f>IF('Sundry Creditor'!K1296="", "",CONCATENATE('Sundry Creditor'!K1296," ",'Sundry Creditor'!O1296))</f>
        <v/>
      </c>
    </row>
    <row r="1291" spans="1:11" x14ac:dyDescent="0.2">
      <c r="A1291" s="63" t="str">
        <f>IF('Sundry Creditor'!G1297="","",'Sundry Creditor'!G1297)</f>
        <v/>
      </c>
      <c r="B1291" s="63" t="str">
        <f>IF('Sundry Creditor'!C1297="","",IF('Sundry Creditor'!G1297&lt;70000,'Sundry Creditor'!C1297,""))</f>
        <v/>
      </c>
      <c r="C1291" s="62" t="str">
        <f>IF('Sundry Creditor'!C1297="","",IF('Sundry Creditor'!G1297&gt;69999,'Sundry Creditor'!C1297,""))</f>
        <v/>
      </c>
      <c r="D1291" s="62" t="str">
        <f>IF('Sundry Creditor'!D1297="","",'Sundry Creditor'!D1297)</f>
        <v/>
      </c>
      <c r="E1291" s="62" t="str">
        <f>IF('Sundry Creditor'!F1297="","",'Sundry Creditor'!F1297)</f>
        <v/>
      </c>
      <c r="F1291" s="130" t="str">
        <f>IF('Sundry Creditor'!I1297="","",IF('Sundry Creditor'!J1297="D",'Sundry Creditor'!I1297,""))</f>
        <v/>
      </c>
      <c r="G1291" s="130" t="str">
        <f>IF('Sundry Creditor'!I1297="","",IF('Sundry Creditor'!J1297="C",'Sundry Creditor'!I1297,""))</f>
        <v/>
      </c>
      <c r="H1291" s="62" t="str">
        <f t="shared" si="43"/>
        <v/>
      </c>
      <c r="I1291" s="62" t="str">
        <f t="shared" si="44"/>
        <v/>
      </c>
      <c r="J1291" s="62"/>
      <c r="K1291" s="48" t="str">
        <f>IF('Sundry Creditor'!K1297="", "",CONCATENATE('Sundry Creditor'!K1297," ",'Sundry Creditor'!O1297))</f>
        <v/>
      </c>
    </row>
    <row r="1292" spans="1:11" x14ac:dyDescent="0.2">
      <c r="A1292" s="63" t="str">
        <f>IF('Sundry Creditor'!G1298="","",'Sundry Creditor'!G1298)</f>
        <v/>
      </c>
      <c r="B1292" s="63" t="str">
        <f>IF('Sundry Creditor'!C1298="","",IF('Sundry Creditor'!G1298&lt;70000,'Sundry Creditor'!C1298,""))</f>
        <v/>
      </c>
      <c r="C1292" s="62" t="str">
        <f>IF('Sundry Creditor'!C1298="","",IF('Sundry Creditor'!G1298&gt;69999,'Sundry Creditor'!C1298,""))</f>
        <v/>
      </c>
      <c r="D1292" s="62" t="str">
        <f>IF('Sundry Creditor'!D1298="","",'Sundry Creditor'!D1298)</f>
        <v/>
      </c>
      <c r="E1292" s="62" t="str">
        <f>IF('Sundry Creditor'!F1298="","",'Sundry Creditor'!F1298)</f>
        <v/>
      </c>
      <c r="F1292" s="130" t="str">
        <f>IF('Sundry Creditor'!I1298="","",IF('Sundry Creditor'!J1298="D",'Sundry Creditor'!I1298,""))</f>
        <v/>
      </c>
      <c r="G1292" s="130" t="str">
        <f>IF('Sundry Creditor'!I1298="","",IF('Sundry Creditor'!J1298="C",'Sundry Creditor'!I1298,""))</f>
        <v/>
      </c>
      <c r="H1292" s="62" t="str">
        <f t="shared" si="43"/>
        <v/>
      </c>
      <c r="I1292" s="62" t="str">
        <f t="shared" si="44"/>
        <v/>
      </c>
      <c r="J1292" s="62"/>
      <c r="K1292" s="48" t="str">
        <f>IF('Sundry Creditor'!K1298="", "",CONCATENATE('Sundry Creditor'!K1298," ",'Sundry Creditor'!O1298))</f>
        <v/>
      </c>
    </row>
    <row r="1293" spans="1:11" x14ac:dyDescent="0.2">
      <c r="A1293" s="63" t="str">
        <f>IF('Sundry Creditor'!G1299="","",'Sundry Creditor'!G1299)</f>
        <v/>
      </c>
      <c r="B1293" s="63" t="str">
        <f>IF('Sundry Creditor'!C1299="","",IF('Sundry Creditor'!G1299&lt;70000,'Sundry Creditor'!C1299,""))</f>
        <v/>
      </c>
      <c r="C1293" s="62" t="str">
        <f>IF('Sundry Creditor'!C1299="","",IF('Sundry Creditor'!G1299&gt;69999,'Sundry Creditor'!C1299,""))</f>
        <v/>
      </c>
      <c r="D1293" s="62" t="str">
        <f>IF('Sundry Creditor'!D1299="","",'Sundry Creditor'!D1299)</f>
        <v/>
      </c>
      <c r="E1293" s="62" t="str">
        <f>IF('Sundry Creditor'!F1299="","",'Sundry Creditor'!F1299)</f>
        <v/>
      </c>
      <c r="F1293" s="130" t="str">
        <f>IF('Sundry Creditor'!I1299="","",IF('Sundry Creditor'!J1299="D",'Sundry Creditor'!I1299,""))</f>
        <v/>
      </c>
      <c r="G1293" s="130" t="str">
        <f>IF('Sundry Creditor'!I1299="","",IF('Sundry Creditor'!J1299="C",'Sundry Creditor'!I1299,""))</f>
        <v/>
      </c>
      <c r="H1293" s="62" t="str">
        <f t="shared" si="43"/>
        <v/>
      </c>
      <c r="I1293" s="62" t="str">
        <f t="shared" si="44"/>
        <v/>
      </c>
      <c r="J1293" s="62"/>
      <c r="K1293" s="48" t="str">
        <f>IF('Sundry Creditor'!K1299="", "",CONCATENATE('Sundry Creditor'!K1299," ",'Sundry Creditor'!O1299))</f>
        <v/>
      </c>
    </row>
    <row r="1294" spans="1:11" x14ac:dyDescent="0.2">
      <c r="A1294" s="63" t="str">
        <f>IF('Sundry Creditor'!G1300="","",'Sundry Creditor'!G1300)</f>
        <v/>
      </c>
      <c r="B1294" s="63" t="str">
        <f>IF('Sundry Creditor'!C1300="","",IF('Sundry Creditor'!G1300&lt;70000,'Sundry Creditor'!C1300,""))</f>
        <v/>
      </c>
      <c r="C1294" s="62" t="str">
        <f>IF('Sundry Creditor'!C1300="","",IF('Sundry Creditor'!G1300&gt;69999,'Sundry Creditor'!C1300,""))</f>
        <v/>
      </c>
      <c r="D1294" s="62" t="str">
        <f>IF('Sundry Creditor'!D1300="","",'Sundry Creditor'!D1300)</f>
        <v/>
      </c>
      <c r="E1294" s="62" t="str">
        <f>IF('Sundry Creditor'!F1300="","",'Sundry Creditor'!F1300)</f>
        <v/>
      </c>
      <c r="F1294" s="130" t="str">
        <f>IF('Sundry Creditor'!I1300="","",IF('Sundry Creditor'!J1300="D",'Sundry Creditor'!I1300,""))</f>
        <v/>
      </c>
      <c r="G1294" s="130" t="str">
        <f>IF('Sundry Creditor'!I1300="","",IF('Sundry Creditor'!J1300="C",'Sundry Creditor'!I1300,""))</f>
        <v/>
      </c>
      <c r="H1294" s="62" t="str">
        <f t="shared" si="43"/>
        <v/>
      </c>
      <c r="I1294" s="62" t="str">
        <f t="shared" si="44"/>
        <v/>
      </c>
      <c r="J1294" s="62"/>
      <c r="K1294" s="48" t="str">
        <f>IF('Sundry Creditor'!K1300="", "",CONCATENATE('Sundry Creditor'!K1300," ",'Sundry Creditor'!O1300))</f>
        <v/>
      </c>
    </row>
    <row r="1295" spans="1:11" x14ac:dyDescent="0.2">
      <c r="A1295" s="63" t="str">
        <f>IF('Sundry Creditor'!G1301="","",'Sundry Creditor'!G1301)</f>
        <v/>
      </c>
      <c r="B1295" s="63" t="str">
        <f>IF('Sundry Creditor'!C1301="","",IF('Sundry Creditor'!G1301&lt;70000,'Sundry Creditor'!C1301,""))</f>
        <v/>
      </c>
      <c r="C1295" s="62" t="str">
        <f>IF('Sundry Creditor'!C1301="","",IF('Sundry Creditor'!G1301&gt;69999,'Sundry Creditor'!C1301,""))</f>
        <v/>
      </c>
      <c r="D1295" s="62" t="str">
        <f>IF('Sundry Creditor'!D1301="","",'Sundry Creditor'!D1301)</f>
        <v/>
      </c>
      <c r="E1295" s="62" t="str">
        <f>IF('Sundry Creditor'!F1301="","",'Sundry Creditor'!F1301)</f>
        <v/>
      </c>
      <c r="F1295" s="130" t="str">
        <f>IF('Sundry Creditor'!I1301="","",IF('Sundry Creditor'!J1301="D",'Sundry Creditor'!I1301,""))</f>
        <v/>
      </c>
      <c r="G1295" s="130" t="str">
        <f>IF('Sundry Creditor'!I1301="","",IF('Sundry Creditor'!J1301="C",'Sundry Creditor'!I1301,""))</f>
        <v/>
      </c>
      <c r="H1295" s="62" t="str">
        <f t="shared" si="43"/>
        <v/>
      </c>
      <c r="I1295" s="62" t="str">
        <f t="shared" si="44"/>
        <v/>
      </c>
      <c r="J1295" s="62"/>
      <c r="K1295" s="48" t="str">
        <f>IF('Sundry Creditor'!K1301="", "",CONCATENATE('Sundry Creditor'!K1301," ",'Sundry Creditor'!O1301))</f>
        <v/>
      </c>
    </row>
    <row r="1296" spans="1:11" x14ac:dyDescent="0.2">
      <c r="A1296" s="63" t="str">
        <f>IF('Sundry Creditor'!G1302="","",'Sundry Creditor'!G1302)</f>
        <v/>
      </c>
      <c r="B1296" s="63" t="str">
        <f>IF('Sundry Creditor'!C1302="","",IF('Sundry Creditor'!G1302&lt;70000,'Sundry Creditor'!C1302,""))</f>
        <v/>
      </c>
      <c r="C1296" s="62" t="str">
        <f>IF('Sundry Creditor'!C1302="","",IF('Sundry Creditor'!G1302&gt;69999,'Sundry Creditor'!C1302,""))</f>
        <v/>
      </c>
      <c r="D1296" s="62" t="str">
        <f>IF('Sundry Creditor'!D1302="","",'Sundry Creditor'!D1302)</f>
        <v/>
      </c>
      <c r="E1296" s="62" t="str">
        <f>IF('Sundry Creditor'!F1302="","",'Sundry Creditor'!F1302)</f>
        <v/>
      </c>
      <c r="F1296" s="130" t="str">
        <f>IF('Sundry Creditor'!I1302="","",IF('Sundry Creditor'!J1302="D",'Sundry Creditor'!I1302,""))</f>
        <v/>
      </c>
      <c r="G1296" s="130" t="str">
        <f>IF('Sundry Creditor'!I1302="","",IF('Sundry Creditor'!J1302="C",'Sundry Creditor'!I1302,""))</f>
        <v/>
      </c>
      <c r="H1296" s="62" t="str">
        <f t="shared" si="43"/>
        <v/>
      </c>
      <c r="I1296" s="62" t="str">
        <f t="shared" si="44"/>
        <v/>
      </c>
      <c r="J1296" s="62"/>
      <c r="K1296" s="48" t="str">
        <f>IF('Sundry Creditor'!K1302="", "",CONCATENATE('Sundry Creditor'!K1302," ",'Sundry Creditor'!O1302))</f>
        <v/>
      </c>
    </row>
    <row r="1297" spans="1:11" x14ac:dyDescent="0.2">
      <c r="A1297" s="63" t="str">
        <f>IF('Sundry Creditor'!G1303="","",'Sundry Creditor'!G1303)</f>
        <v/>
      </c>
      <c r="B1297" s="63" t="str">
        <f>IF('Sundry Creditor'!C1303="","",IF('Sundry Creditor'!G1303&lt;70000,'Sundry Creditor'!C1303,""))</f>
        <v/>
      </c>
      <c r="C1297" s="62" t="str">
        <f>IF('Sundry Creditor'!C1303="","",IF('Sundry Creditor'!G1303&gt;69999,'Sundry Creditor'!C1303,""))</f>
        <v/>
      </c>
      <c r="D1297" s="62" t="str">
        <f>IF('Sundry Creditor'!D1303="","",'Sundry Creditor'!D1303)</f>
        <v/>
      </c>
      <c r="E1297" s="62" t="str">
        <f>IF('Sundry Creditor'!F1303="","",'Sundry Creditor'!F1303)</f>
        <v/>
      </c>
      <c r="F1297" s="130" t="str">
        <f>IF('Sundry Creditor'!I1303="","",IF('Sundry Creditor'!J1303="D",'Sundry Creditor'!I1303,""))</f>
        <v/>
      </c>
      <c r="G1297" s="130" t="str">
        <f>IF('Sundry Creditor'!I1303="","",IF('Sundry Creditor'!J1303="C",'Sundry Creditor'!I1303,""))</f>
        <v/>
      </c>
      <c r="H1297" s="62" t="str">
        <f t="shared" si="43"/>
        <v/>
      </c>
      <c r="I1297" s="62" t="str">
        <f t="shared" si="44"/>
        <v/>
      </c>
      <c r="J1297" s="62"/>
      <c r="K1297" s="48" t="str">
        <f>IF('Sundry Creditor'!K1303="", "",CONCATENATE('Sundry Creditor'!K1303," ",'Sundry Creditor'!O1303))</f>
        <v/>
      </c>
    </row>
    <row r="1298" spans="1:11" x14ac:dyDescent="0.2">
      <c r="A1298" s="63" t="str">
        <f>IF('Sundry Creditor'!G1304="","",'Sundry Creditor'!G1304)</f>
        <v/>
      </c>
      <c r="B1298" s="63" t="str">
        <f>IF('Sundry Creditor'!C1304="","",IF('Sundry Creditor'!G1304&lt;70000,'Sundry Creditor'!C1304,""))</f>
        <v/>
      </c>
      <c r="C1298" s="62" t="str">
        <f>IF('Sundry Creditor'!C1304="","",IF('Sundry Creditor'!G1304&gt;69999,'Sundry Creditor'!C1304,""))</f>
        <v/>
      </c>
      <c r="D1298" s="62" t="str">
        <f>IF('Sundry Creditor'!D1304="","",'Sundry Creditor'!D1304)</f>
        <v/>
      </c>
      <c r="E1298" s="62" t="str">
        <f>IF('Sundry Creditor'!F1304="","",'Sundry Creditor'!F1304)</f>
        <v/>
      </c>
      <c r="F1298" s="130" t="str">
        <f>IF('Sundry Creditor'!I1304="","",IF('Sundry Creditor'!J1304="D",'Sundry Creditor'!I1304,""))</f>
        <v/>
      </c>
      <c r="G1298" s="130" t="str">
        <f>IF('Sundry Creditor'!I1304="","",IF('Sundry Creditor'!J1304="C",'Sundry Creditor'!I1304,""))</f>
        <v/>
      </c>
      <c r="H1298" s="62" t="str">
        <f t="shared" si="43"/>
        <v/>
      </c>
      <c r="I1298" s="62" t="str">
        <f t="shared" si="44"/>
        <v/>
      </c>
      <c r="J1298" s="62"/>
      <c r="K1298" s="48" t="str">
        <f>IF('Sundry Creditor'!K1304="", "",CONCATENATE('Sundry Creditor'!K1304," ",'Sundry Creditor'!O1304))</f>
        <v/>
      </c>
    </row>
    <row r="1299" spans="1:11" x14ac:dyDescent="0.2">
      <c r="A1299" s="63" t="str">
        <f>IF('Sundry Creditor'!G1305="","",'Sundry Creditor'!G1305)</f>
        <v/>
      </c>
      <c r="B1299" s="63" t="str">
        <f>IF('Sundry Creditor'!C1305="","",IF('Sundry Creditor'!G1305&lt;70000,'Sundry Creditor'!C1305,""))</f>
        <v/>
      </c>
      <c r="C1299" s="62" t="str">
        <f>IF('Sundry Creditor'!C1305="","",IF('Sundry Creditor'!G1305&gt;69999,'Sundry Creditor'!C1305,""))</f>
        <v/>
      </c>
      <c r="D1299" s="62" t="str">
        <f>IF('Sundry Creditor'!D1305="","",'Sundry Creditor'!D1305)</f>
        <v/>
      </c>
      <c r="E1299" s="62" t="str">
        <f>IF('Sundry Creditor'!F1305="","",'Sundry Creditor'!F1305)</f>
        <v/>
      </c>
      <c r="F1299" s="130" t="str">
        <f>IF('Sundry Creditor'!I1305="","",IF('Sundry Creditor'!J1305="D",'Sundry Creditor'!I1305,""))</f>
        <v/>
      </c>
      <c r="G1299" s="130" t="str">
        <f>IF('Sundry Creditor'!I1305="","",IF('Sundry Creditor'!J1305="C",'Sundry Creditor'!I1305,""))</f>
        <v/>
      </c>
      <c r="H1299" s="62" t="str">
        <f t="shared" si="43"/>
        <v/>
      </c>
      <c r="I1299" s="62" t="str">
        <f t="shared" si="44"/>
        <v/>
      </c>
      <c r="J1299" s="62"/>
      <c r="K1299" s="48" t="str">
        <f>IF('Sundry Creditor'!K1305="", "",CONCATENATE('Sundry Creditor'!K1305," ",'Sundry Creditor'!O1305))</f>
        <v/>
      </c>
    </row>
    <row r="1300" spans="1:11" x14ac:dyDescent="0.2">
      <c r="A1300" s="63" t="str">
        <f>IF('Sundry Creditor'!G1306="","",'Sundry Creditor'!G1306)</f>
        <v/>
      </c>
      <c r="B1300" s="63" t="str">
        <f>IF('Sundry Creditor'!C1306="","",IF('Sundry Creditor'!G1306&lt;70000,'Sundry Creditor'!C1306,""))</f>
        <v/>
      </c>
      <c r="C1300" s="62" t="str">
        <f>IF('Sundry Creditor'!C1306="","",IF('Sundry Creditor'!G1306&gt;69999,'Sundry Creditor'!C1306,""))</f>
        <v/>
      </c>
      <c r="D1300" s="62" t="str">
        <f>IF('Sundry Creditor'!D1306="","",'Sundry Creditor'!D1306)</f>
        <v/>
      </c>
      <c r="E1300" s="62" t="str">
        <f>IF('Sundry Creditor'!F1306="","",'Sundry Creditor'!F1306)</f>
        <v/>
      </c>
      <c r="F1300" s="130" t="str">
        <f>IF('Sundry Creditor'!I1306="","",IF('Sundry Creditor'!J1306="D",'Sundry Creditor'!I1306,""))</f>
        <v/>
      </c>
      <c r="G1300" s="130" t="str">
        <f>IF('Sundry Creditor'!I1306="","",IF('Sundry Creditor'!J1306="C",'Sundry Creditor'!I1306,""))</f>
        <v/>
      </c>
      <c r="H1300" s="62" t="str">
        <f t="shared" ref="H1300:H1363" si="45">IF(A1300="","",IF(OR(A1300=96030,A1300=96040),"AN",IF(A1300=80061,"VN",IF(LEFT(A1300,1)="7","AN",IF(LEFT(A1300,1)="8","AN","VN")))))</f>
        <v/>
      </c>
      <c r="I1300" s="62" t="str">
        <f t="shared" si="44"/>
        <v/>
      </c>
      <c r="J1300" s="62"/>
      <c r="K1300" s="48" t="str">
        <f>IF('Sundry Creditor'!K1306="", "",CONCATENATE('Sundry Creditor'!K1306," ",'Sundry Creditor'!O1306))</f>
        <v/>
      </c>
    </row>
    <row r="1301" spans="1:11" x14ac:dyDescent="0.2">
      <c r="A1301" s="63" t="str">
        <f>IF('Sundry Creditor'!G1307="","",'Sundry Creditor'!G1307)</f>
        <v/>
      </c>
      <c r="B1301" s="63" t="str">
        <f>IF('Sundry Creditor'!C1307="","",IF('Sundry Creditor'!G1307&lt;70000,'Sundry Creditor'!C1307,""))</f>
        <v/>
      </c>
      <c r="C1301" s="62" t="str">
        <f>IF('Sundry Creditor'!C1307="","",IF('Sundry Creditor'!G1307&gt;69999,'Sundry Creditor'!C1307,""))</f>
        <v/>
      </c>
      <c r="D1301" s="62" t="str">
        <f>IF('Sundry Creditor'!D1307="","",'Sundry Creditor'!D1307)</f>
        <v/>
      </c>
      <c r="E1301" s="62" t="str">
        <f>IF('Sundry Creditor'!F1307="","",'Sundry Creditor'!F1307)</f>
        <v/>
      </c>
      <c r="F1301" s="130" t="str">
        <f>IF('Sundry Creditor'!I1307="","",IF('Sundry Creditor'!J1307="D",'Sundry Creditor'!I1307,""))</f>
        <v/>
      </c>
      <c r="G1301" s="130" t="str">
        <f>IF('Sundry Creditor'!I1307="","",IF('Sundry Creditor'!J1307="C",'Sundry Creditor'!I1307,""))</f>
        <v/>
      </c>
      <c r="H1301" s="62" t="str">
        <f t="shared" si="45"/>
        <v/>
      </c>
      <c r="I1301" s="62" t="str">
        <f t="shared" si="44"/>
        <v/>
      </c>
      <c r="J1301" s="62"/>
      <c r="K1301" s="48" t="str">
        <f>IF('Sundry Creditor'!K1307="", "",CONCATENATE('Sundry Creditor'!K1307," ",'Sundry Creditor'!O1307))</f>
        <v/>
      </c>
    </row>
    <row r="1302" spans="1:11" x14ac:dyDescent="0.2">
      <c r="A1302" s="63" t="str">
        <f>IF('Sundry Creditor'!G1308="","",'Sundry Creditor'!G1308)</f>
        <v/>
      </c>
      <c r="B1302" s="63" t="str">
        <f>IF('Sundry Creditor'!C1308="","",IF('Sundry Creditor'!G1308&lt;70000,'Sundry Creditor'!C1308,""))</f>
        <v/>
      </c>
      <c r="C1302" s="62" t="str">
        <f>IF('Sundry Creditor'!C1308="","",IF('Sundry Creditor'!G1308&gt;69999,'Sundry Creditor'!C1308,""))</f>
        <v/>
      </c>
      <c r="D1302" s="62" t="str">
        <f>IF('Sundry Creditor'!D1308="","",'Sundry Creditor'!D1308)</f>
        <v/>
      </c>
      <c r="E1302" s="62" t="str">
        <f>IF('Sundry Creditor'!F1308="","",'Sundry Creditor'!F1308)</f>
        <v/>
      </c>
      <c r="F1302" s="130" t="str">
        <f>IF('Sundry Creditor'!I1308="","",IF('Sundry Creditor'!J1308="D",'Sundry Creditor'!I1308,""))</f>
        <v/>
      </c>
      <c r="G1302" s="130" t="str">
        <f>IF('Sundry Creditor'!I1308="","",IF('Sundry Creditor'!J1308="C",'Sundry Creditor'!I1308,""))</f>
        <v/>
      </c>
      <c r="H1302" s="62" t="str">
        <f t="shared" si="45"/>
        <v/>
      </c>
      <c r="I1302" s="62" t="str">
        <f t="shared" si="44"/>
        <v/>
      </c>
      <c r="J1302" s="62"/>
      <c r="K1302" s="48" t="str">
        <f>IF('Sundry Creditor'!K1308="", "",CONCATENATE('Sundry Creditor'!K1308," ",'Sundry Creditor'!O1308))</f>
        <v/>
      </c>
    </row>
    <row r="1303" spans="1:11" x14ac:dyDescent="0.2">
      <c r="A1303" s="63" t="str">
        <f>IF('Sundry Creditor'!G1309="","",'Sundry Creditor'!G1309)</f>
        <v/>
      </c>
      <c r="B1303" s="63" t="str">
        <f>IF('Sundry Creditor'!C1309="","",IF('Sundry Creditor'!G1309&lt;70000,'Sundry Creditor'!C1309,""))</f>
        <v/>
      </c>
      <c r="C1303" s="62" t="str">
        <f>IF('Sundry Creditor'!C1309="","",IF('Sundry Creditor'!G1309&gt;69999,'Sundry Creditor'!C1309,""))</f>
        <v/>
      </c>
      <c r="D1303" s="62" t="str">
        <f>IF('Sundry Creditor'!D1309="","",'Sundry Creditor'!D1309)</f>
        <v/>
      </c>
      <c r="E1303" s="62" t="str">
        <f>IF('Sundry Creditor'!F1309="","",'Sundry Creditor'!F1309)</f>
        <v/>
      </c>
      <c r="F1303" s="130" t="str">
        <f>IF('Sundry Creditor'!I1309="","",IF('Sundry Creditor'!J1309="D",'Sundry Creditor'!I1309,""))</f>
        <v/>
      </c>
      <c r="G1303" s="130" t="str">
        <f>IF('Sundry Creditor'!I1309="","",IF('Sundry Creditor'!J1309="C",'Sundry Creditor'!I1309,""))</f>
        <v/>
      </c>
      <c r="H1303" s="62" t="str">
        <f t="shared" si="45"/>
        <v/>
      </c>
      <c r="I1303" s="62" t="str">
        <f t="shared" si="44"/>
        <v/>
      </c>
      <c r="J1303" s="62"/>
      <c r="K1303" s="48" t="str">
        <f>IF('Sundry Creditor'!K1309="", "",CONCATENATE('Sundry Creditor'!K1309," ",'Sundry Creditor'!O1309))</f>
        <v/>
      </c>
    </row>
    <row r="1304" spans="1:11" x14ac:dyDescent="0.2">
      <c r="A1304" s="63" t="str">
        <f>IF('Sundry Creditor'!G1310="","",'Sundry Creditor'!G1310)</f>
        <v/>
      </c>
      <c r="B1304" s="63" t="str">
        <f>IF('Sundry Creditor'!C1310="","",IF('Sundry Creditor'!G1310&lt;70000,'Sundry Creditor'!C1310,""))</f>
        <v/>
      </c>
      <c r="C1304" s="62" t="str">
        <f>IF('Sundry Creditor'!C1310="","",IF('Sundry Creditor'!G1310&gt;69999,'Sundry Creditor'!C1310,""))</f>
        <v/>
      </c>
      <c r="D1304" s="62" t="str">
        <f>IF('Sundry Creditor'!D1310="","",'Sundry Creditor'!D1310)</f>
        <v/>
      </c>
      <c r="E1304" s="62" t="str">
        <f>IF('Sundry Creditor'!F1310="","",'Sundry Creditor'!F1310)</f>
        <v/>
      </c>
      <c r="F1304" s="130" t="str">
        <f>IF('Sundry Creditor'!I1310="","",IF('Sundry Creditor'!J1310="D",'Sundry Creditor'!I1310,""))</f>
        <v/>
      </c>
      <c r="G1304" s="130" t="str">
        <f>IF('Sundry Creditor'!I1310="","",IF('Sundry Creditor'!J1310="C",'Sundry Creditor'!I1310,""))</f>
        <v/>
      </c>
      <c r="H1304" s="62" t="str">
        <f t="shared" si="45"/>
        <v/>
      </c>
      <c r="I1304" s="62" t="str">
        <f t="shared" si="44"/>
        <v/>
      </c>
      <c r="J1304" s="62"/>
      <c r="K1304" s="48" t="str">
        <f>IF('Sundry Creditor'!K1310="", "",CONCATENATE('Sundry Creditor'!K1310," ",'Sundry Creditor'!O1310))</f>
        <v/>
      </c>
    </row>
    <row r="1305" spans="1:11" x14ac:dyDescent="0.2">
      <c r="A1305" s="63" t="str">
        <f>IF('Sundry Creditor'!G1311="","",'Sundry Creditor'!G1311)</f>
        <v/>
      </c>
      <c r="B1305" s="63" t="str">
        <f>IF('Sundry Creditor'!C1311="","",IF('Sundry Creditor'!G1311&lt;70000,'Sundry Creditor'!C1311,""))</f>
        <v/>
      </c>
      <c r="C1305" s="62" t="str">
        <f>IF('Sundry Creditor'!C1311="","",IF('Sundry Creditor'!G1311&gt;69999,'Sundry Creditor'!C1311,""))</f>
        <v/>
      </c>
      <c r="D1305" s="62" t="str">
        <f>IF('Sundry Creditor'!D1311="","",'Sundry Creditor'!D1311)</f>
        <v/>
      </c>
      <c r="E1305" s="62" t="str">
        <f>IF('Sundry Creditor'!F1311="","",'Sundry Creditor'!F1311)</f>
        <v/>
      </c>
      <c r="F1305" s="130" t="str">
        <f>IF('Sundry Creditor'!I1311="","",IF('Sundry Creditor'!J1311="D",'Sundry Creditor'!I1311,""))</f>
        <v/>
      </c>
      <c r="G1305" s="130" t="str">
        <f>IF('Sundry Creditor'!I1311="","",IF('Sundry Creditor'!J1311="C",'Sundry Creditor'!I1311,""))</f>
        <v/>
      </c>
      <c r="H1305" s="62" t="str">
        <f t="shared" si="45"/>
        <v/>
      </c>
      <c r="I1305" s="62" t="str">
        <f t="shared" si="44"/>
        <v/>
      </c>
      <c r="J1305" s="62"/>
      <c r="K1305" s="48" t="str">
        <f>IF('Sundry Creditor'!K1311="", "",CONCATENATE('Sundry Creditor'!K1311," ",'Sundry Creditor'!O1311))</f>
        <v/>
      </c>
    </row>
    <row r="1306" spans="1:11" x14ac:dyDescent="0.2">
      <c r="A1306" s="63" t="str">
        <f>IF('Sundry Creditor'!G1312="","",'Sundry Creditor'!G1312)</f>
        <v/>
      </c>
      <c r="B1306" s="63" t="str">
        <f>IF('Sundry Creditor'!C1312="","",IF('Sundry Creditor'!G1312&lt;70000,'Sundry Creditor'!C1312,""))</f>
        <v/>
      </c>
      <c r="C1306" s="62" t="str">
        <f>IF('Sundry Creditor'!C1312="","",IF('Sundry Creditor'!G1312&gt;69999,'Sundry Creditor'!C1312,""))</f>
        <v/>
      </c>
      <c r="D1306" s="62" t="str">
        <f>IF('Sundry Creditor'!D1312="","",'Sundry Creditor'!D1312)</f>
        <v/>
      </c>
      <c r="E1306" s="62" t="str">
        <f>IF('Sundry Creditor'!F1312="","",'Sundry Creditor'!F1312)</f>
        <v/>
      </c>
      <c r="F1306" s="130" t="str">
        <f>IF('Sundry Creditor'!I1312="","",IF('Sundry Creditor'!J1312="D",'Sundry Creditor'!I1312,""))</f>
        <v/>
      </c>
      <c r="G1306" s="130" t="str">
        <f>IF('Sundry Creditor'!I1312="","",IF('Sundry Creditor'!J1312="C",'Sundry Creditor'!I1312,""))</f>
        <v/>
      </c>
      <c r="H1306" s="62" t="str">
        <f t="shared" si="45"/>
        <v/>
      </c>
      <c r="I1306" s="62" t="str">
        <f t="shared" ref="I1306:I1369" si="46">IF(A1306="","",1000)</f>
        <v/>
      </c>
      <c r="J1306" s="62"/>
      <c r="K1306" s="48" t="str">
        <f>IF('Sundry Creditor'!K1312="", "",CONCATENATE('Sundry Creditor'!K1312," ",'Sundry Creditor'!O1312))</f>
        <v/>
      </c>
    </row>
    <row r="1307" spans="1:11" x14ac:dyDescent="0.2">
      <c r="A1307" s="63" t="str">
        <f>IF('Sundry Creditor'!G1313="","",'Sundry Creditor'!G1313)</f>
        <v/>
      </c>
      <c r="B1307" s="63" t="str">
        <f>IF('Sundry Creditor'!C1313="","",IF('Sundry Creditor'!G1313&lt;70000,'Sundry Creditor'!C1313,""))</f>
        <v/>
      </c>
      <c r="C1307" s="62" t="str">
        <f>IF('Sundry Creditor'!C1313="","",IF('Sundry Creditor'!G1313&gt;69999,'Sundry Creditor'!C1313,""))</f>
        <v/>
      </c>
      <c r="D1307" s="62" t="str">
        <f>IF('Sundry Creditor'!D1313="","",'Sundry Creditor'!D1313)</f>
        <v/>
      </c>
      <c r="E1307" s="62" t="str">
        <f>IF('Sundry Creditor'!F1313="","",'Sundry Creditor'!F1313)</f>
        <v/>
      </c>
      <c r="F1307" s="130" t="str">
        <f>IF('Sundry Creditor'!I1313="","",IF('Sundry Creditor'!J1313="D",'Sundry Creditor'!I1313,""))</f>
        <v/>
      </c>
      <c r="G1307" s="130" t="str">
        <f>IF('Sundry Creditor'!I1313="","",IF('Sundry Creditor'!J1313="C",'Sundry Creditor'!I1313,""))</f>
        <v/>
      </c>
      <c r="H1307" s="62" t="str">
        <f t="shared" si="45"/>
        <v/>
      </c>
      <c r="I1307" s="62" t="str">
        <f t="shared" si="46"/>
        <v/>
      </c>
      <c r="J1307" s="62"/>
      <c r="K1307" s="48" t="str">
        <f>IF('Sundry Creditor'!K1313="", "",CONCATENATE('Sundry Creditor'!K1313," ",'Sundry Creditor'!O1313))</f>
        <v/>
      </c>
    </row>
    <row r="1308" spans="1:11" x14ac:dyDescent="0.2">
      <c r="A1308" s="63" t="str">
        <f>IF('Sundry Creditor'!G1314="","",'Sundry Creditor'!G1314)</f>
        <v/>
      </c>
      <c r="B1308" s="63" t="str">
        <f>IF('Sundry Creditor'!C1314="","",IF('Sundry Creditor'!G1314&lt;70000,'Sundry Creditor'!C1314,""))</f>
        <v/>
      </c>
      <c r="C1308" s="62" t="str">
        <f>IF('Sundry Creditor'!C1314="","",IF('Sundry Creditor'!G1314&gt;69999,'Sundry Creditor'!C1314,""))</f>
        <v/>
      </c>
      <c r="D1308" s="62" t="str">
        <f>IF('Sundry Creditor'!D1314="","",'Sundry Creditor'!D1314)</f>
        <v/>
      </c>
      <c r="E1308" s="62" t="str">
        <f>IF('Sundry Creditor'!F1314="","",'Sundry Creditor'!F1314)</f>
        <v/>
      </c>
      <c r="F1308" s="130" t="str">
        <f>IF('Sundry Creditor'!I1314="","",IF('Sundry Creditor'!J1314="D",'Sundry Creditor'!I1314,""))</f>
        <v/>
      </c>
      <c r="G1308" s="130" t="str">
        <f>IF('Sundry Creditor'!I1314="","",IF('Sundry Creditor'!J1314="C",'Sundry Creditor'!I1314,""))</f>
        <v/>
      </c>
      <c r="H1308" s="62" t="str">
        <f t="shared" si="45"/>
        <v/>
      </c>
      <c r="I1308" s="62" t="str">
        <f t="shared" si="46"/>
        <v/>
      </c>
      <c r="J1308" s="62"/>
      <c r="K1308" s="48" t="str">
        <f>IF('Sundry Creditor'!K1314="", "",CONCATENATE('Sundry Creditor'!K1314," ",'Sundry Creditor'!O1314))</f>
        <v/>
      </c>
    </row>
    <row r="1309" spans="1:11" x14ac:dyDescent="0.2">
      <c r="A1309" s="63" t="str">
        <f>IF('Sundry Creditor'!G1315="","",'Sundry Creditor'!G1315)</f>
        <v/>
      </c>
      <c r="B1309" s="63" t="str">
        <f>IF('Sundry Creditor'!C1315="","",IF('Sundry Creditor'!G1315&lt;70000,'Sundry Creditor'!C1315,""))</f>
        <v/>
      </c>
      <c r="C1309" s="62" t="str">
        <f>IF('Sundry Creditor'!C1315="","",IF('Sundry Creditor'!G1315&gt;69999,'Sundry Creditor'!C1315,""))</f>
        <v/>
      </c>
      <c r="D1309" s="62" t="str">
        <f>IF('Sundry Creditor'!D1315="","",'Sundry Creditor'!D1315)</f>
        <v/>
      </c>
      <c r="E1309" s="62" t="str">
        <f>IF('Sundry Creditor'!F1315="","",'Sundry Creditor'!F1315)</f>
        <v/>
      </c>
      <c r="F1309" s="130" t="str">
        <f>IF('Sundry Creditor'!I1315="","",IF('Sundry Creditor'!J1315="D",'Sundry Creditor'!I1315,""))</f>
        <v/>
      </c>
      <c r="G1309" s="130" t="str">
        <f>IF('Sundry Creditor'!I1315="","",IF('Sundry Creditor'!J1315="C",'Sundry Creditor'!I1315,""))</f>
        <v/>
      </c>
      <c r="H1309" s="62" t="str">
        <f t="shared" si="45"/>
        <v/>
      </c>
      <c r="I1309" s="62" t="str">
        <f t="shared" si="46"/>
        <v/>
      </c>
      <c r="J1309" s="62"/>
      <c r="K1309" s="48" t="str">
        <f>IF('Sundry Creditor'!K1315="", "",CONCATENATE('Sundry Creditor'!K1315," ",'Sundry Creditor'!O1315))</f>
        <v/>
      </c>
    </row>
    <row r="1310" spans="1:11" x14ac:dyDescent="0.2">
      <c r="A1310" s="63" t="str">
        <f>IF('Sundry Creditor'!G1316="","",'Sundry Creditor'!G1316)</f>
        <v/>
      </c>
      <c r="B1310" s="63" t="str">
        <f>IF('Sundry Creditor'!C1316="","",IF('Sundry Creditor'!G1316&lt;70000,'Sundry Creditor'!C1316,""))</f>
        <v/>
      </c>
      <c r="C1310" s="62" t="str">
        <f>IF('Sundry Creditor'!C1316="","",IF('Sundry Creditor'!G1316&gt;69999,'Sundry Creditor'!C1316,""))</f>
        <v/>
      </c>
      <c r="D1310" s="62" t="str">
        <f>IF('Sundry Creditor'!D1316="","",'Sundry Creditor'!D1316)</f>
        <v/>
      </c>
      <c r="E1310" s="62" t="str">
        <f>IF('Sundry Creditor'!F1316="","",'Sundry Creditor'!F1316)</f>
        <v/>
      </c>
      <c r="F1310" s="130" t="str">
        <f>IF('Sundry Creditor'!I1316="","",IF('Sundry Creditor'!J1316="D",'Sundry Creditor'!I1316,""))</f>
        <v/>
      </c>
      <c r="G1310" s="130" t="str">
        <f>IF('Sundry Creditor'!I1316="","",IF('Sundry Creditor'!J1316="C",'Sundry Creditor'!I1316,""))</f>
        <v/>
      </c>
      <c r="H1310" s="62" t="str">
        <f t="shared" si="45"/>
        <v/>
      </c>
      <c r="I1310" s="62" t="str">
        <f t="shared" si="46"/>
        <v/>
      </c>
      <c r="J1310" s="62"/>
      <c r="K1310" s="48" t="str">
        <f>IF('Sundry Creditor'!K1316="", "",CONCATENATE('Sundry Creditor'!K1316," ",'Sundry Creditor'!O1316))</f>
        <v/>
      </c>
    </row>
    <row r="1311" spans="1:11" x14ac:dyDescent="0.2">
      <c r="A1311" s="63" t="str">
        <f>IF('Sundry Creditor'!G1317="","",'Sundry Creditor'!G1317)</f>
        <v/>
      </c>
      <c r="B1311" s="63" t="str">
        <f>IF('Sundry Creditor'!C1317="","",IF('Sundry Creditor'!G1317&lt;70000,'Sundry Creditor'!C1317,""))</f>
        <v/>
      </c>
      <c r="C1311" s="62" t="str">
        <f>IF('Sundry Creditor'!C1317="","",IF('Sundry Creditor'!G1317&gt;69999,'Sundry Creditor'!C1317,""))</f>
        <v/>
      </c>
      <c r="D1311" s="62" t="str">
        <f>IF('Sundry Creditor'!D1317="","",'Sundry Creditor'!D1317)</f>
        <v/>
      </c>
      <c r="E1311" s="62" t="str">
        <f>IF('Sundry Creditor'!F1317="","",'Sundry Creditor'!F1317)</f>
        <v/>
      </c>
      <c r="F1311" s="130" t="str">
        <f>IF('Sundry Creditor'!I1317="","",IF('Sundry Creditor'!J1317="D",'Sundry Creditor'!I1317,""))</f>
        <v/>
      </c>
      <c r="G1311" s="130" t="str">
        <f>IF('Sundry Creditor'!I1317="","",IF('Sundry Creditor'!J1317="C",'Sundry Creditor'!I1317,""))</f>
        <v/>
      </c>
      <c r="H1311" s="62" t="str">
        <f t="shared" si="45"/>
        <v/>
      </c>
      <c r="I1311" s="62" t="str">
        <f t="shared" si="46"/>
        <v/>
      </c>
      <c r="J1311" s="62"/>
      <c r="K1311" s="48" t="str">
        <f>IF('Sundry Creditor'!K1317="", "",CONCATENATE('Sundry Creditor'!K1317," ",'Sundry Creditor'!O1317))</f>
        <v/>
      </c>
    </row>
    <row r="1312" spans="1:11" x14ac:dyDescent="0.2">
      <c r="A1312" s="63" t="str">
        <f>IF('Sundry Creditor'!G1318="","",'Sundry Creditor'!G1318)</f>
        <v/>
      </c>
      <c r="B1312" s="63" t="str">
        <f>IF('Sundry Creditor'!C1318="","",IF('Sundry Creditor'!G1318&lt;70000,'Sundry Creditor'!C1318,""))</f>
        <v/>
      </c>
      <c r="C1312" s="62" t="str">
        <f>IF('Sundry Creditor'!C1318="","",IF('Sundry Creditor'!G1318&gt;69999,'Sundry Creditor'!C1318,""))</f>
        <v/>
      </c>
      <c r="D1312" s="62" t="str">
        <f>IF('Sundry Creditor'!D1318="","",'Sundry Creditor'!D1318)</f>
        <v/>
      </c>
      <c r="E1312" s="62" t="str">
        <f>IF('Sundry Creditor'!F1318="","",'Sundry Creditor'!F1318)</f>
        <v/>
      </c>
      <c r="F1312" s="130" t="str">
        <f>IF('Sundry Creditor'!I1318="","",IF('Sundry Creditor'!J1318="D",'Sundry Creditor'!I1318,""))</f>
        <v/>
      </c>
      <c r="G1312" s="130" t="str">
        <f>IF('Sundry Creditor'!I1318="","",IF('Sundry Creditor'!J1318="C",'Sundry Creditor'!I1318,""))</f>
        <v/>
      </c>
      <c r="H1312" s="62" t="str">
        <f t="shared" si="45"/>
        <v/>
      </c>
      <c r="I1312" s="62" t="str">
        <f t="shared" si="46"/>
        <v/>
      </c>
      <c r="J1312" s="62"/>
      <c r="K1312" s="48" t="str">
        <f>IF('Sundry Creditor'!K1318="", "",CONCATENATE('Sundry Creditor'!K1318," ",'Sundry Creditor'!O1318))</f>
        <v/>
      </c>
    </row>
    <row r="1313" spans="1:11" x14ac:dyDescent="0.2">
      <c r="A1313" s="63" t="str">
        <f>IF('Sundry Creditor'!G1319="","",'Sundry Creditor'!G1319)</f>
        <v/>
      </c>
      <c r="B1313" s="63" t="str">
        <f>IF('Sundry Creditor'!C1319="","",IF('Sundry Creditor'!G1319&lt;70000,'Sundry Creditor'!C1319,""))</f>
        <v/>
      </c>
      <c r="C1313" s="62" t="str">
        <f>IF('Sundry Creditor'!C1319="","",IF('Sundry Creditor'!G1319&gt;69999,'Sundry Creditor'!C1319,""))</f>
        <v/>
      </c>
      <c r="D1313" s="62" t="str">
        <f>IF('Sundry Creditor'!D1319="","",'Sundry Creditor'!D1319)</f>
        <v/>
      </c>
      <c r="E1313" s="62" t="str">
        <f>IF('Sundry Creditor'!F1319="","",'Sundry Creditor'!F1319)</f>
        <v/>
      </c>
      <c r="F1313" s="130" t="str">
        <f>IF('Sundry Creditor'!I1319="","",IF('Sundry Creditor'!J1319="D",'Sundry Creditor'!I1319,""))</f>
        <v/>
      </c>
      <c r="G1313" s="130" t="str">
        <f>IF('Sundry Creditor'!I1319="","",IF('Sundry Creditor'!J1319="C",'Sundry Creditor'!I1319,""))</f>
        <v/>
      </c>
      <c r="H1313" s="62" t="str">
        <f t="shared" si="45"/>
        <v/>
      </c>
      <c r="I1313" s="62" t="str">
        <f t="shared" si="46"/>
        <v/>
      </c>
      <c r="J1313" s="62"/>
      <c r="K1313" s="48" t="str">
        <f>IF('Sundry Creditor'!K1319="", "",CONCATENATE('Sundry Creditor'!K1319," ",'Sundry Creditor'!O1319))</f>
        <v/>
      </c>
    </row>
    <row r="1314" spans="1:11" x14ac:dyDescent="0.2">
      <c r="A1314" s="63" t="str">
        <f>IF('Sundry Creditor'!G1320="","",'Sundry Creditor'!G1320)</f>
        <v/>
      </c>
      <c r="B1314" s="63" t="str">
        <f>IF('Sundry Creditor'!C1320="","",IF('Sundry Creditor'!G1320&lt;70000,'Sundry Creditor'!C1320,""))</f>
        <v/>
      </c>
      <c r="C1314" s="62" t="str">
        <f>IF('Sundry Creditor'!C1320="","",IF('Sundry Creditor'!G1320&gt;69999,'Sundry Creditor'!C1320,""))</f>
        <v/>
      </c>
      <c r="D1314" s="62" t="str">
        <f>IF('Sundry Creditor'!D1320="","",'Sundry Creditor'!D1320)</f>
        <v/>
      </c>
      <c r="E1314" s="62" t="str">
        <f>IF('Sundry Creditor'!F1320="","",'Sundry Creditor'!F1320)</f>
        <v/>
      </c>
      <c r="F1314" s="130" t="str">
        <f>IF('Sundry Creditor'!I1320="","",IF('Sundry Creditor'!J1320="D",'Sundry Creditor'!I1320,""))</f>
        <v/>
      </c>
      <c r="G1314" s="130" t="str">
        <f>IF('Sundry Creditor'!I1320="","",IF('Sundry Creditor'!J1320="C",'Sundry Creditor'!I1320,""))</f>
        <v/>
      </c>
      <c r="H1314" s="62" t="str">
        <f t="shared" si="45"/>
        <v/>
      </c>
      <c r="I1314" s="62" t="str">
        <f t="shared" si="46"/>
        <v/>
      </c>
      <c r="J1314" s="62"/>
      <c r="K1314" s="48" t="str">
        <f>IF('Sundry Creditor'!K1320="", "",CONCATENATE('Sundry Creditor'!K1320," ",'Sundry Creditor'!O1320))</f>
        <v/>
      </c>
    </row>
    <row r="1315" spans="1:11" x14ac:dyDescent="0.2">
      <c r="A1315" s="63" t="str">
        <f>IF('Sundry Creditor'!G1321="","",'Sundry Creditor'!G1321)</f>
        <v/>
      </c>
      <c r="B1315" s="63" t="str">
        <f>IF('Sundry Creditor'!C1321="","",IF('Sundry Creditor'!G1321&lt;70000,'Sundry Creditor'!C1321,""))</f>
        <v/>
      </c>
      <c r="C1315" s="62" t="str">
        <f>IF('Sundry Creditor'!C1321="","",IF('Sundry Creditor'!G1321&gt;69999,'Sundry Creditor'!C1321,""))</f>
        <v/>
      </c>
      <c r="D1315" s="62" t="str">
        <f>IF('Sundry Creditor'!D1321="","",'Sundry Creditor'!D1321)</f>
        <v/>
      </c>
      <c r="E1315" s="62" t="str">
        <f>IF('Sundry Creditor'!F1321="","",'Sundry Creditor'!F1321)</f>
        <v/>
      </c>
      <c r="F1315" s="130" t="str">
        <f>IF('Sundry Creditor'!I1321="","",IF('Sundry Creditor'!J1321="D",'Sundry Creditor'!I1321,""))</f>
        <v/>
      </c>
      <c r="G1315" s="130" t="str">
        <f>IF('Sundry Creditor'!I1321="","",IF('Sundry Creditor'!J1321="C",'Sundry Creditor'!I1321,""))</f>
        <v/>
      </c>
      <c r="H1315" s="62" t="str">
        <f t="shared" si="45"/>
        <v/>
      </c>
      <c r="I1315" s="62" t="str">
        <f t="shared" si="46"/>
        <v/>
      </c>
      <c r="J1315" s="62"/>
      <c r="K1315" s="48" t="str">
        <f>IF('Sundry Creditor'!K1321="", "",CONCATENATE('Sundry Creditor'!K1321," ",'Sundry Creditor'!O1321))</f>
        <v/>
      </c>
    </row>
    <row r="1316" spans="1:11" x14ac:dyDescent="0.2">
      <c r="A1316" s="63" t="str">
        <f>IF('Sundry Creditor'!G1322="","",'Sundry Creditor'!G1322)</f>
        <v/>
      </c>
      <c r="B1316" s="63" t="str">
        <f>IF('Sundry Creditor'!C1322="","",IF('Sundry Creditor'!G1322&lt;70000,'Sundry Creditor'!C1322,""))</f>
        <v/>
      </c>
      <c r="C1316" s="62" t="str">
        <f>IF('Sundry Creditor'!C1322="","",IF('Sundry Creditor'!G1322&gt;69999,'Sundry Creditor'!C1322,""))</f>
        <v/>
      </c>
      <c r="D1316" s="62" t="str">
        <f>IF('Sundry Creditor'!D1322="","",'Sundry Creditor'!D1322)</f>
        <v/>
      </c>
      <c r="E1316" s="62" t="str">
        <f>IF('Sundry Creditor'!F1322="","",'Sundry Creditor'!F1322)</f>
        <v/>
      </c>
      <c r="F1316" s="130" t="str">
        <f>IF('Sundry Creditor'!I1322="","",IF('Sundry Creditor'!J1322="D",'Sundry Creditor'!I1322,""))</f>
        <v/>
      </c>
      <c r="G1316" s="130" t="str">
        <f>IF('Sundry Creditor'!I1322="","",IF('Sundry Creditor'!J1322="C",'Sundry Creditor'!I1322,""))</f>
        <v/>
      </c>
      <c r="H1316" s="62" t="str">
        <f t="shared" si="45"/>
        <v/>
      </c>
      <c r="I1316" s="62" t="str">
        <f t="shared" si="46"/>
        <v/>
      </c>
      <c r="J1316" s="62"/>
      <c r="K1316" s="48" t="str">
        <f>IF('Sundry Creditor'!K1322="", "",CONCATENATE('Sundry Creditor'!K1322," ",'Sundry Creditor'!O1322))</f>
        <v/>
      </c>
    </row>
    <row r="1317" spans="1:11" x14ac:dyDescent="0.2">
      <c r="A1317" s="63" t="str">
        <f>IF('Sundry Creditor'!G1323="","",'Sundry Creditor'!G1323)</f>
        <v/>
      </c>
      <c r="B1317" s="63" t="str">
        <f>IF('Sundry Creditor'!C1323="","",IF('Sundry Creditor'!G1323&lt;70000,'Sundry Creditor'!C1323,""))</f>
        <v/>
      </c>
      <c r="C1317" s="62" t="str">
        <f>IF('Sundry Creditor'!C1323="","",IF('Sundry Creditor'!G1323&gt;69999,'Sundry Creditor'!C1323,""))</f>
        <v/>
      </c>
      <c r="D1317" s="62" t="str">
        <f>IF('Sundry Creditor'!D1323="","",'Sundry Creditor'!D1323)</f>
        <v/>
      </c>
      <c r="E1317" s="62" t="str">
        <f>IF('Sundry Creditor'!F1323="","",'Sundry Creditor'!F1323)</f>
        <v/>
      </c>
      <c r="F1317" s="130" t="str">
        <f>IF('Sundry Creditor'!I1323="","",IF('Sundry Creditor'!J1323="D",'Sundry Creditor'!I1323,""))</f>
        <v/>
      </c>
      <c r="G1317" s="130" t="str">
        <f>IF('Sundry Creditor'!I1323="","",IF('Sundry Creditor'!J1323="C",'Sundry Creditor'!I1323,""))</f>
        <v/>
      </c>
      <c r="H1317" s="62" t="str">
        <f t="shared" si="45"/>
        <v/>
      </c>
      <c r="I1317" s="62" t="str">
        <f t="shared" si="46"/>
        <v/>
      </c>
      <c r="J1317" s="62"/>
      <c r="K1317" s="48" t="str">
        <f>IF('Sundry Creditor'!K1323="", "",CONCATENATE('Sundry Creditor'!K1323," ",'Sundry Creditor'!O1323))</f>
        <v/>
      </c>
    </row>
    <row r="1318" spans="1:11" x14ac:dyDescent="0.2">
      <c r="A1318" s="63" t="str">
        <f>IF('Sundry Creditor'!G1324="","",'Sundry Creditor'!G1324)</f>
        <v/>
      </c>
      <c r="B1318" s="63" t="str">
        <f>IF('Sundry Creditor'!C1324="","",IF('Sundry Creditor'!G1324&lt;70000,'Sundry Creditor'!C1324,""))</f>
        <v/>
      </c>
      <c r="C1318" s="62" t="str">
        <f>IF('Sundry Creditor'!C1324="","",IF('Sundry Creditor'!G1324&gt;69999,'Sundry Creditor'!C1324,""))</f>
        <v/>
      </c>
      <c r="D1318" s="62" t="str">
        <f>IF('Sundry Creditor'!D1324="","",'Sundry Creditor'!D1324)</f>
        <v/>
      </c>
      <c r="E1318" s="62" t="str">
        <f>IF('Sundry Creditor'!F1324="","",'Sundry Creditor'!F1324)</f>
        <v/>
      </c>
      <c r="F1318" s="130" t="str">
        <f>IF('Sundry Creditor'!I1324="","",IF('Sundry Creditor'!J1324="D",'Sundry Creditor'!I1324,""))</f>
        <v/>
      </c>
      <c r="G1318" s="130" t="str">
        <f>IF('Sundry Creditor'!I1324="","",IF('Sundry Creditor'!J1324="C",'Sundry Creditor'!I1324,""))</f>
        <v/>
      </c>
      <c r="H1318" s="62" t="str">
        <f t="shared" si="45"/>
        <v/>
      </c>
      <c r="I1318" s="62" t="str">
        <f t="shared" si="46"/>
        <v/>
      </c>
      <c r="J1318" s="62"/>
      <c r="K1318" s="48" t="str">
        <f>IF('Sundry Creditor'!K1324="", "",CONCATENATE('Sundry Creditor'!K1324," ",'Sundry Creditor'!O1324))</f>
        <v/>
      </c>
    </row>
    <row r="1319" spans="1:11" x14ac:dyDescent="0.2">
      <c r="A1319" s="63" t="str">
        <f>IF('Sundry Creditor'!G1325="","",'Sundry Creditor'!G1325)</f>
        <v/>
      </c>
      <c r="B1319" s="63" t="str">
        <f>IF('Sundry Creditor'!C1325="","",IF('Sundry Creditor'!G1325&lt;70000,'Sundry Creditor'!C1325,""))</f>
        <v/>
      </c>
      <c r="C1319" s="62" t="str">
        <f>IF('Sundry Creditor'!C1325="","",IF('Sundry Creditor'!G1325&gt;69999,'Sundry Creditor'!C1325,""))</f>
        <v/>
      </c>
      <c r="D1319" s="62" t="str">
        <f>IF('Sundry Creditor'!D1325="","",'Sundry Creditor'!D1325)</f>
        <v/>
      </c>
      <c r="E1319" s="62" t="str">
        <f>IF('Sundry Creditor'!F1325="","",'Sundry Creditor'!F1325)</f>
        <v/>
      </c>
      <c r="F1319" s="130" t="str">
        <f>IF('Sundry Creditor'!I1325="","",IF('Sundry Creditor'!J1325="D",'Sundry Creditor'!I1325,""))</f>
        <v/>
      </c>
      <c r="G1319" s="130" t="str">
        <f>IF('Sundry Creditor'!I1325="","",IF('Sundry Creditor'!J1325="C",'Sundry Creditor'!I1325,""))</f>
        <v/>
      </c>
      <c r="H1319" s="62" t="str">
        <f t="shared" si="45"/>
        <v/>
      </c>
      <c r="I1319" s="62" t="str">
        <f t="shared" si="46"/>
        <v/>
      </c>
      <c r="J1319" s="62"/>
      <c r="K1319" s="48" t="str">
        <f>IF('Sundry Creditor'!K1325="", "",CONCATENATE('Sundry Creditor'!K1325," ",'Sundry Creditor'!O1325))</f>
        <v/>
      </c>
    </row>
    <row r="1320" spans="1:11" x14ac:dyDescent="0.2">
      <c r="A1320" s="63" t="str">
        <f>IF('Sundry Creditor'!G1326="","",'Sundry Creditor'!G1326)</f>
        <v/>
      </c>
      <c r="B1320" s="63" t="str">
        <f>IF('Sundry Creditor'!C1326="","",IF('Sundry Creditor'!G1326&lt;70000,'Sundry Creditor'!C1326,""))</f>
        <v/>
      </c>
      <c r="C1320" s="62" t="str">
        <f>IF('Sundry Creditor'!C1326="","",IF('Sundry Creditor'!G1326&gt;69999,'Sundry Creditor'!C1326,""))</f>
        <v/>
      </c>
      <c r="D1320" s="62" t="str">
        <f>IF('Sundry Creditor'!D1326="","",'Sundry Creditor'!D1326)</f>
        <v/>
      </c>
      <c r="E1320" s="62" t="str">
        <f>IF('Sundry Creditor'!F1326="","",'Sundry Creditor'!F1326)</f>
        <v/>
      </c>
      <c r="F1320" s="130" t="str">
        <f>IF('Sundry Creditor'!I1326="","",IF('Sundry Creditor'!J1326="D",'Sundry Creditor'!I1326,""))</f>
        <v/>
      </c>
      <c r="G1320" s="130" t="str">
        <f>IF('Sundry Creditor'!I1326="","",IF('Sundry Creditor'!J1326="C",'Sundry Creditor'!I1326,""))</f>
        <v/>
      </c>
      <c r="H1320" s="62" t="str">
        <f t="shared" si="45"/>
        <v/>
      </c>
      <c r="I1320" s="62" t="str">
        <f t="shared" si="46"/>
        <v/>
      </c>
      <c r="J1320" s="62"/>
      <c r="K1320" s="48" t="str">
        <f>IF('Sundry Creditor'!K1326="", "",CONCATENATE('Sundry Creditor'!K1326," ",'Sundry Creditor'!O1326))</f>
        <v/>
      </c>
    </row>
    <row r="1321" spans="1:11" x14ac:dyDescent="0.2">
      <c r="A1321" s="63" t="str">
        <f>IF('Sundry Creditor'!G1327="","",'Sundry Creditor'!G1327)</f>
        <v/>
      </c>
      <c r="B1321" s="63" t="str">
        <f>IF('Sundry Creditor'!C1327="","",IF('Sundry Creditor'!G1327&lt;70000,'Sundry Creditor'!C1327,""))</f>
        <v/>
      </c>
      <c r="C1321" s="62" t="str">
        <f>IF('Sundry Creditor'!C1327="","",IF('Sundry Creditor'!G1327&gt;69999,'Sundry Creditor'!C1327,""))</f>
        <v/>
      </c>
      <c r="D1321" s="62" t="str">
        <f>IF('Sundry Creditor'!D1327="","",'Sundry Creditor'!D1327)</f>
        <v/>
      </c>
      <c r="E1321" s="62" t="str">
        <f>IF('Sundry Creditor'!F1327="","",'Sundry Creditor'!F1327)</f>
        <v/>
      </c>
      <c r="F1321" s="130" t="str">
        <f>IF('Sundry Creditor'!I1327="","",IF('Sundry Creditor'!J1327="D",'Sundry Creditor'!I1327,""))</f>
        <v/>
      </c>
      <c r="G1321" s="130" t="str">
        <f>IF('Sundry Creditor'!I1327="","",IF('Sundry Creditor'!J1327="C",'Sundry Creditor'!I1327,""))</f>
        <v/>
      </c>
      <c r="H1321" s="62" t="str">
        <f t="shared" si="45"/>
        <v/>
      </c>
      <c r="I1321" s="62" t="str">
        <f t="shared" si="46"/>
        <v/>
      </c>
      <c r="J1321" s="62"/>
      <c r="K1321" s="48" t="str">
        <f>IF('Sundry Creditor'!K1327="", "",CONCATENATE('Sundry Creditor'!K1327," ",'Sundry Creditor'!O1327))</f>
        <v/>
      </c>
    </row>
    <row r="1322" spans="1:11" x14ac:dyDescent="0.2">
      <c r="A1322" s="63" t="str">
        <f>IF('Sundry Creditor'!G1328="","",'Sundry Creditor'!G1328)</f>
        <v/>
      </c>
      <c r="B1322" s="63" t="str">
        <f>IF('Sundry Creditor'!C1328="","",IF('Sundry Creditor'!G1328&lt;70000,'Sundry Creditor'!C1328,""))</f>
        <v/>
      </c>
      <c r="C1322" s="62" t="str">
        <f>IF('Sundry Creditor'!C1328="","",IF('Sundry Creditor'!G1328&gt;69999,'Sundry Creditor'!C1328,""))</f>
        <v/>
      </c>
      <c r="D1322" s="62" t="str">
        <f>IF('Sundry Creditor'!D1328="","",'Sundry Creditor'!D1328)</f>
        <v/>
      </c>
      <c r="E1322" s="62" t="str">
        <f>IF('Sundry Creditor'!F1328="","",'Sundry Creditor'!F1328)</f>
        <v/>
      </c>
      <c r="F1322" s="130" t="str">
        <f>IF('Sundry Creditor'!I1328="","",IF('Sundry Creditor'!J1328="D",'Sundry Creditor'!I1328,""))</f>
        <v/>
      </c>
      <c r="G1322" s="130" t="str">
        <f>IF('Sundry Creditor'!I1328="","",IF('Sundry Creditor'!J1328="C",'Sundry Creditor'!I1328,""))</f>
        <v/>
      </c>
      <c r="H1322" s="62" t="str">
        <f t="shared" si="45"/>
        <v/>
      </c>
      <c r="I1322" s="62" t="str">
        <f t="shared" si="46"/>
        <v/>
      </c>
      <c r="J1322" s="62"/>
      <c r="K1322" s="48" t="str">
        <f>IF('Sundry Creditor'!K1328="", "",CONCATENATE('Sundry Creditor'!K1328," ",'Sundry Creditor'!O1328))</f>
        <v/>
      </c>
    </row>
    <row r="1323" spans="1:11" x14ac:dyDescent="0.2">
      <c r="A1323" s="63" t="str">
        <f>IF('Sundry Creditor'!G1329="","",'Sundry Creditor'!G1329)</f>
        <v/>
      </c>
      <c r="B1323" s="63" t="str">
        <f>IF('Sundry Creditor'!C1329="","",IF('Sundry Creditor'!G1329&lt;70000,'Sundry Creditor'!C1329,""))</f>
        <v/>
      </c>
      <c r="C1323" s="62" t="str">
        <f>IF('Sundry Creditor'!C1329="","",IF('Sundry Creditor'!G1329&gt;69999,'Sundry Creditor'!C1329,""))</f>
        <v/>
      </c>
      <c r="D1323" s="62" t="str">
        <f>IF('Sundry Creditor'!D1329="","",'Sundry Creditor'!D1329)</f>
        <v/>
      </c>
      <c r="E1323" s="62" t="str">
        <f>IF('Sundry Creditor'!F1329="","",'Sundry Creditor'!F1329)</f>
        <v/>
      </c>
      <c r="F1323" s="130" t="str">
        <f>IF('Sundry Creditor'!I1329="","",IF('Sundry Creditor'!J1329="D",'Sundry Creditor'!I1329,""))</f>
        <v/>
      </c>
      <c r="G1323" s="130" t="str">
        <f>IF('Sundry Creditor'!I1329="","",IF('Sundry Creditor'!J1329="C",'Sundry Creditor'!I1329,""))</f>
        <v/>
      </c>
      <c r="H1323" s="62" t="str">
        <f t="shared" si="45"/>
        <v/>
      </c>
      <c r="I1323" s="62" t="str">
        <f t="shared" si="46"/>
        <v/>
      </c>
      <c r="J1323" s="62"/>
      <c r="K1323" s="48" t="str">
        <f>IF('Sundry Creditor'!K1329="", "",CONCATENATE('Sundry Creditor'!K1329," ",'Sundry Creditor'!O1329))</f>
        <v/>
      </c>
    </row>
    <row r="1324" spans="1:11" x14ac:dyDescent="0.2">
      <c r="A1324" s="63" t="str">
        <f>IF('Sundry Creditor'!G1330="","",'Sundry Creditor'!G1330)</f>
        <v/>
      </c>
      <c r="B1324" s="63" t="str">
        <f>IF('Sundry Creditor'!C1330="","",IF('Sundry Creditor'!G1330&lt;70000,'Sundry Creditor'!C1330,""))</f>
        <v/>
      </c>
      <c r="C1324" s="62" t="str">
        <f>IF('Sundry Creditor'!C1330="","",IF('Sundry Creditor'!G1330&gt;69999,'Sundry Creditor'!C1330,""))</f>
        <v/>
      </c>
      <c r="D1324" s="62" t="str">
        <f>IF('Sundry Creditor'!D1330="","",'Sundry Creditor'!D1330)</f>
        <v/>
      </c>
      <c r="E1324" s="62" t="str">
        <f>IF('Sundry Creditor'!F1330="","",'Sundry Creditor'!F1330)</f>
        <v/>
      </c>
      <c r="F1324" s="130" t="str">
        <f>IF('Sundry Creditor'!I1330="","",IF('Sundry Creditor'!J1330="D",'Sundry Creditor'!I1330,""))</f>
        <v/>
      </c>
      <c r="G1324" s="130" t="str">
        <f>IF('Sundry Creditor'!I1330="","",IF('Sundry Creditor'!J1330="C",'Sundry Creditor'!I1330,""))</f>
        <v/>
      </c>
      <c r="H1324" s="62" t="str">
        <f t="shared" si="45"/>
        <v/>
      </c>
      <c r="I1324" s="62" t="str">
        <f t="shared" si="46"/>
        <v/>
      </c>
      <c r="J1324" s="62"/>
      <c r="K1324" s="48" t="str">
        <f>IF('Sundry Creditor'!K1330="", "",CONCATENATE('Sundry Creditor'!K1330," ",'Sundry Creditor'!O1330))</f>
        <v/>
      </c>
    </row>
    <row r="1325" spans="1:11" x14ac:dyDescent="0.2">
      <c r="A1325" s="63" t="str">
        <f>IF('Sundry Creditor'!G1331="","",'Sundry Creditor'!G1331)</f>
        <v/>
      </c>
      <c r="B1325" s="63" t="str">
        <f>IF('Sundry Creditor'!C1331="","",IF('Sundry Creditor'!G1331&lt;70000,'Sundry Creditor'!C1331,""))</f>
        <v/>
      </c>
      <c r="C1325" s="62" t="str">
        <f>IF('Sundry Creditor'!C1331="","",IF('Sundry Creditor'!G1331&gt;69999,'Sundry Creditor'!C1331,""))</f>
        <v/>
      </c>
      <c r="D1325" s="62" t="str">
        <f>IF('Sundry Creditor'!D1331="","",'Sundry Creditor'!D1331)</f>
        <v/>
      </c>
      <c r="E1325" s="62" t="str">
        <f>IF('Sundry Creditor'!F1331="","",'Sundry Creditor'!F1331)</f>
        <v/>
      </c>
      <c r="F1325" s="130" t="str">
        <f>IF('Sundry Creditor'!I1331="","",IF('Sundry Creditor'!J1331="D",'Sundry Creditor'!I1331,""))</f>
        <v/>
      </c>
      <c r="G1325" s="130" t="str">
        <f>IF('Sundry Creditor'!I1331="","",IF('Sundry Creditor'!J1331="C",'Sundry Creditor'!I1331,""))</f>
        <v/>
      </c>
      <c r="H1325" s="62" t="str">
        <f t="shared" si="45"/>
        <v/>
      </c>
      <c r="I1325" s="62" t="str">
        <f t="shared" si="46"/>
        <v/>
      </c>
      <c r="J1325" s="62"/>
      <c r="K1325" s="48" t="str">
        <f>IF('Sundry Creditor'!K1331="", "",CONCATENATE('Sundry Creditor'!K1331," ",'Sundry Creditor'!O1331))</f>
        <v/>
      </c>
    </row>
    <row r="1326" spans="1:11" x14ac:dyDescent="0.2">
      <c r="A1326" s="63" t="str">
        <f>IF('Sundry Creditor'!G1332="","",'Sundry Creditor'!G1332)</f>
        <v/>
      </c>
      <c r="B1326" s="63" t="str">
        <f>IF('Sundry Creditor'!C1332="","",IF('Sundry Creditor'!G1332&lt;70000,'Sundry Creditor'!C1332,""))</f>
        <v/>
      </c>
      <c r="C1326" s="62" t="str">
        <f>IF('Sundry Creditor'!C1332="","",IF('Sundry Creditor'!G1332&gt;69999,'Sundry Creditor'!C1332,""))</f>
        <v/>
      </c>
      <c r="D1326" s="62" t="str">
        <f>IF('Sundry Creditor'!D1332="","",'Sundry Creditor'!D1332)</f>
        <v/>
      </c>
      <c r="E1326" s="62" t="str">
        <f>IF('Sundry Creditor'!F1332="","",'Sundry Creditor'!F1332)</f>
        <v/>
      </c>
      <c r="F1326" s="130" t="str">
        <f>IF('Sundry Creditor'!I1332="","",IF('Sundry Creditor'!J1332="D",'Sundry Creditor'!I1332,""))</f>
        <v/>
      </c>
      <c r="G1326" s="130" t="str">
        <f>IF('Sundry Creditor'!I1332="","",IF('Sundry Creditor'!J1332="C",'Sundry Creditor'!I1332,""))</f>
        <v/>
      </c>
      <c r="H1326" s="62" t="str">
        <f t="shared" si="45"/>
        <v/>
      </c>
      <c r="I1326" s="62" t="str">
        <f t="shared" si="46"/>
        <v/>
      </c>
      <c r="J1326" s="62"/>
      <c r="K1326" s="48" t="str">
        <f>IF('Sundry Creditor'!K1332="", "",CONCATENATE('Sundry Creditor'!K1332," ",'Sundry Creditor'!O1332))</f>
        <v/>
      </c>
    </row>
    <row r="1327" spans="1:11" x14ac:dyDescent="0.2">
      <c r="A1327" s="63" t="str">
        <f>IF('Sundry Creditor'!G1333="","",'Sundry Creditor'!G1333)</f>
        <v/>
      </c>
      <c r="B1327" s="63" t="str">
        <f>IF('Sundry Creditor'!C1333="","",IF('Sundry Creditor'!G1333&lt;70000,'Sundry Creditor'!C1333,""))</f>
        <v/>
      </c>
      <c r="C1327" s="62" t="str">
        <f>IF('Sundry Creditor'!C1333="","",IF('Sundry Creditor'!G1333&gt;69999,'Sundry Creditor'!C1333,""))</f>
        <v/>
      </c>
      <c r="D1327" s="62" t="str">
        <f>IF('Sundry Creditor'!D1333="","",'Sundry Creditor'!D1333)</f>
        <v/>
      </c>
      <c r="E1327" s="62" t="str">
        <f>IF('Sundry Creditor'!F1333="","",'Sundry Creditor'!F1333)</f>
        <v/>
      </c>
      <c r="F1327" s="130" t="str">
        <f>IF('Sundry Creditor'!I1333="","",IF('Sundry Creditor'!J1333="D",'Sundry Creditor'!I1333,""))</f>
        <v/>
      </c>
      <c r="G1327" s="130" t="str">
        <f>IF('Sundry Creditor'!I1333="","",IF('Sundry Creditor'!J1333="C",'Sundry Creditor'!I1333,""))</f>
        <v/>
      </c>
      <c r="H1327" s="62" t="str">
        <f t="shared" si="45"/>
        <v/>
      </c>
      <c r="I1327" s="62" t="str">
        <f t="shared" si="46"/>
        <v/>
      </c>
      <c r="J1327" s="62"/>
      <c r="K1327" s="48" t="str">
        <f>IF('Sundry Creditor'!K1333="", "",CONCATENATE('Sundry Creditor'!K1333," ",'Sundry Creditor'!O1333))</f>
        <v/>
      </c>
    </row>
    <row r="1328" spans="1:11" x14ac:dyDescent="0.2">
      <c r="A1328" s="63" t="str">
        <f>IF('Sundry Creditor'!G1334="","",'Sundry Creditor'!G1334)</f>
        <v/>
      </c>
      <c r="B1328" s="63" t="str">
        <f>IF('Sundry Creditor'!C1334="","",IF('Sundry Creditor'!G1334&lt;70000,'Sundry Creditor'!C1334,""))</f>
        <v/>
      </c>
      <c r="C1328" s="62" t="str">
        <f>IF('Sundry Creditor'!C1334="","",IF('Sundry Creditor'!G1334&gt;69999,'Sundry Creditor'!C1334,""))</f>
        <v/>
      </c>
      <c r="D1328" s="62" t="str">
        <f>IF('Sundry Creditor'!D1334="","",'Sundry Creditor'!D1334)</f>
        <v/>
      </c>
      <c r="E1328" s="62" t="str">
        <f>IF('Sundry Creditor'!F1334="","",'Sundry Creditor'!F1334)</f>
        <v/>
      </c>
      <c r="F1328" s="130" t="str">
        <f>IF('Sundry Creditor'!I1334="","",IF('Sundry Creditor'!J1334="D",'Sundry Creditor'!I1334,""))</f>
        <v/>
      </c>
      <c r="G1328" s="130" t="str">
        <f>IF('Sundry Creditor'!I1334="","",IF('Sundry Creditor'!J1334="C",'Sundry Creditor'!I1334,""))</f>
        <v/>
      </c>
      <c r="H1328" s="62" t="str">
        <f t="shared" si="45"/>
        <v/>
      </c>
      <c r="I1328" s="62" t="str">
        <f t="shared" si="46"/>
        <v/>
      </c>
      <c r="J1328" s="62"/>
      <c r="K1328" s="48" t="str">
        <f>IF('Sundry Creditor'!K1334="", "",CONCATENATE('Sundry Creditor'!K1334," ",'Sundry Creditor'!O1334))</f>
        <v/>
      </c>
    </row>
    <row r="1329" spans="1:11" x14ac:dyDescent="0.2">
      <c r="A1329" s="63" t="str">
        <f>IF('Sundry Creditor'!G1335="","",'Sundry Creditor'!G1335)</f>
        <v/>
      </c>
      <c r="B1329" s="63" t="str">
        <f>IF('Sundry Creditor'!C1335="","",IF('Sundry Creditor'!G1335&lt;70000,'Sundry Creditor'!C1335,""))</f>
        <v/>
      </c>
      <c r="C1329" s="62" t="str">
        <f>IF('Sundry Creditor'!C1335="","",IF('Sundry Creditor'!G1335&gt;69999,'Sundry Creditor'!C1335,""))</f>
        <v/>
      </c>
      <c r="D1329" s="62" t="str">
        <f>IF('Sundry Creditor'!D1335="","",'Sundry Creditor'!D1335)</f>
        <v/>
      </c>
      <c r="E1329" s="62" t="str">
        <f>IF('Sundry Creditor'!F1335="","",'Sundry Creditor'!F1335)</f>
        <v/>
      </c>
      <c r="F1329" s="130" t="str">
        <f>IF('Sundry Creditor'!I1335="","",IF('Sundry Creditor'!J1335="D",'Sundry Creditor'!I1335,""))</f>
        <v/>
      </c>
      <c r="G1329" s="130" t="str">
        <f>IF('Sundry Creditor'!I1335="","",IF('Sundry Creditor'!J1335="C",'Sundry Creditor'!I1335,""))</f>
        <v/>
      </c>
      <c r="H1329" s="62" t="str">
        <f t="shared" si="45"/>
        <v/>
      </c>
      <c r="I1329" s="62" t="str">
        <f t="shared" si="46"/>
        <v/>
      </c>
      <c r="J1329" s="62"/>
      <c r="K1329" s="48" t="str">
        <f>IF('Sundry Creditor'!K1335="", "",CONCATENATE('Sundry Creditor'!K1335," ",'Sundry Creditor'!O1335))</f>
        <v/>
      </c>
    </row>
    <row r="1330" spans="1:11" x14ac:dyDescent="0.2">
      <c r="A1330" s="63" t="str">
        <f>IF('Sundry Creditor'!G1336="","",'Sundry Creditor'!G1336)</f>
        <v/>
      </c>
      <c r="B1330" s="63" t="str">
        <f>IF('Sundry Creditor'!C1336="","",IF('Sundry Creditor'!G1336&lt;70000,'Sundry Creditor'!C1336,""))</f>
        <v/>
      </c>
      <c r="C1330" s="62" t="str">
        <f>IF('Sundry Creditor'!C1336="","",IF('Sundry Creditor'!G1336&gt;69999,'Sundry Creditor'!C1336,""))</f>
        <v/>
      </c>
      <c r="D1330" s="62" t="str">
        <f>IF('Sundry Creditor'!D1336="","",'Sundry Creditor'!D1336)</f>
        <v/>
      </c>
      <c r="E1330" s="62" t="str">
        <f>IF('Sundry Creditor'!F1336="","",'Sundry Creditor'!F1336)</f>
        <v/>
      </c>
      <c r="F1330" s="130" t="str">
        <f>IF('Sundry Creditor'!I1336="","",IF('Sundry Creditor'!J1336="D",'Sundry Creditor'!I1336,""))</f>
        <v/>
      </c>
      <c r="G1330" s="130" t="str">
        <f>IF('Sundry Creditor'!I1336="","",IF('Sundry Creditor'!J1336="C",'Sundry Creditor'!I1336,""))</f>
        <v/>
      </c>
      <c r="H1330" s="62" t="str">
        <f t="shared" si="45"/>
        <v/>
      </c>
      <c r="I1330" s="62" t="str">
        <f t="shared" si="46"/>
        <v/>
      </c>
      <c r="J1330" s="62"/>
      <c r="K1330" s="48" t="str">
        <f>IF('Sundry Creditor'!K1336="", "",CONCATENATE('Sundry Creditor'!K1336," ",'Sundry Creditor'!O1336))</f>
        <v/>
      </c>
    </row>
    <row r="1331" spans="1:11" x14ac:dyDescent="0.2">
      <c r="A1331" s="63" t="str">
        <f>IF('Sundry Creditor'!G1337="","",'Sundry Creditor'!G1337)</f>
        <v/>
      </c>
      <c r="B1331" s="63" t="str">
        <f>IF('Sundry Creditor'!C1337="","",IF('Sundry Creditor'!G1337&lt;70000,'Sundry Creditor'!C1337,""))</f>
        <v/>
      </c>
      <c r="C1331" s="62" t="str">
        <f>IF('Sundry Creditor'!C1337="","",IF('Sundry Creditor'!G1337&gt;69999,'Sundry Creditor'!C1337,""))</f>
        <v/>
      </c>
      <c r="D1331" s="62" t="str">
        <f>IF('Sundry Creditor'!D1337="","",'Sundry Creditor'!D1337)</f>
        <v/>
      </c>
      <c r="E1331" s="62" t="str">
        <f>IF('Sundry Creditor'!F1337="","",'Sundry Creditor'!F1337)</f>
        <v/>
      </c>
      <c r="F1331" s="130" t="str">
        <f>IF('Sundry Creditor'!I1337="","",IF('Sundry Creditor'!J1337="D",'Sundry Creditor'!I1337,""))</f>
        <v/>
      </c>
      <c r="G1331" s="130" t="str">
        <f>IF('Sundry Creditor'!I1337="","",IF('Sundry Creditor'!J1337="C",'Sundry Creditor'!I1337,""))</f>
        <v/>
      </c>
      <c r="H1331" s="62" t="str">
        <f t="shared" si="45"/>
        <v/>
      </c>
      <c r="I1331" s="62" t="str">
        <f t="shared" si="46"/>
        <v/>
      </c>
      <c r="J1331" s="62"/>
      <c r="K1331" s="48" t="str">
        <f>IF('Sundry Creditor'!K1337="", "",CONCATENATE('Sundry Creditor'!K1337," ",'Sundry Creditor'!O1337))</f>
        <v/>
      </c>
    </row>
    <row r="1332" spans="1:11" x14ac:dyDescent="0.2">
      <c r="A1332" s="63" t="str">
        <f>IF('Sundry Creditor'!G1338="","",'Sundry Creditor'!G1338)</f>
        <v/>
      </c>
      <c r="B1332" s="63" t="str">
        <f>IF('Sundry Creditor'!C1338="","",IF('Sundry Creditor'!G1338&lt;70000,'Sundry Creditor'!C1338,""))</f>
        <v/>
      </c>
      <c r="C1332" s="62" t="str">
        <f>IF('Sundry Creditor'!C1338="","",IF('Sundry Creditor'!G1338&gt;69999,'Sundry Creditor'!C1338,""))</f>
        <v/>
      </c>
      <c r="D1332" s="62" t="str">
        <f>IF('Sundry Creditor'!D1338="","",'Sundry Creditor'!D1338)</f>
        <v/>
      </c>
      <c r="E1332" s="62" t="str">
        <f>IF('Sundry Creditor'!F1338="","",'Sundry Creditor'!F1338)</f>
        <v/>
      </c>
      <c r="F1332" s="130" t="str">
        <f>IF('Sundry Creditor'!I1338="","",IF('Sundry Creditor'!J1338="D",'Sundry Creditor'!I1338,""))</f>
        <v/>
      </c>
      <c r="G1332" s="130" t="str">
        <f>IF('Sundry Creditor'!I1338="","",IF('Sundry Creditor'!J1338="C",'Sundry Creditor'!I1338,""))</f>
        <v/>
      </c>
      <c r="H1332" s="62" t="str">
        <f t="shared" si="45"/>
        <v/>
      </c>
      <c r="I1332" s="62" t="str">
        <f t="shared" si="46"/>
        <v/>
      </c>
      <c r="J1332" s="62"/>
      <c r="K1332" s="48" t="str">
        <f>IF('Sundry Creditor'!K1338="", "",CONCATENATE('Sundry Creditor'!K1338," ",'Sundry Creditor'!O1338))</f>
        <v/>
      </c>
    </row>
    <row r="1333" spans="1:11" x14ac:dyDescent="0.2">
      <c r="A1333" s="63" t="str">
        <f>IF('Sundry Creditor'!G1339="","",'Sundry Creditor'!G1339)</f>
        <v/>
      </c>
      <c r="B1333" s="63" t="str">
        <f>IF('Sundry Creditor'!C1339="","",IF('Sundry Creditor'!G1339&lt;70000,'Sundry Creditor'!C1339,""))</f>
        <v/>
      </c>
      <c r="C1333" s="62" t="str">
        <f>IF('Sundry Creditor'!C1339="","",IF('Sundry Creditor'!G1339&gt;69999,'Sundry Creditor'!C1339,""))</f>
        <v/>
      </c>
      <c r="D1333" s="62" t="str">
        <f>IF('Sundry Creditor'!D1339="","",'Sundry Creditor'!D1339)</f>
        <v/>
      </c>
      <c r="E1333" s="62" t="str">
        <f>IF('Sundry Creditor'!F1339="","",'Sundry Creditor'!F1339)</f>
        <v/>
      </c>
      <c r="F1333" s="130" t="str">
        <f>IF('Sundry Creditor'!I1339="","",IF('Sundry Creditor'!J1339="D",'Sundry Creditor'!I1339,""))</f>
        <v/>
      </c>
      <c r="G1333" s="130" t="str">
        <f>IF('Sundry Creditor'!I1339="","",IF('Sundry Creditor'!J1339="C",'Sundry Creditor'!I1339,""))</f>
        <v/>
      </c>
      <c r="H1333" s="62" t="str">
        <f t="shared" si="45"/>
        <v/>
      </c>
      <c r="I1333" s="62" t="str">
        <f t="shared" si="46"/>
        <v/>
      </c>
      <c r="J1333" s="62"/>
      <c r="K1333" s="48" t="str">
        <f>IF('Sundry Creditor'!K1339="", "",CONCATENATE('Sundry Creditor'!K1339," ",'Sundry Creditor'!O1339))</f>
        <v/>
      </c>
    </row>
    <row r="1334" spans="1:11" x14ac:dyDescent="0.2">
      <c r="A1334" s="63" t="str">
        <f>IF('Sundry Creditor'!G1340="","",'Sundry Creditor'!G1340)</f>
        <v/>
      </c>
      <c r="B1334" s="63" t="str">
        <f>IF('Sundry Creditor'!C1340="","",IF('Sundry Creditor'!G1340&lt;70000,'Sundry Creditor'!C1340,""))</f>
        <v/>
      </c>
      <c r="C1334" s="62" t="str">
        <f>IF('Sundry Creditor'!C1340="","",IF('Sundry Creditor'!G1340&gt;69999,'Sundry Creditor'!C1340,""))</f>
        <v/>
      </c>
      <c r="D1334" s="62" t="str">
        <f>IF('Sundry Creditor'!D1340="","",'Sundry Creditor'!D1340)</f>
        <v/>
      </c>
      <c r="E1334" s="62" t="str">
        <f>IF('Sundry Creditor'!F1340="","",'Sundry Creditor'!F1340)</f>
        <v/>
      </c>
      <c r="F1334" s="130" t="str">
        <f>IF('Sundry Creditor'!I1340="","",IF('Sundry Creditor'!J1340="D",'Sundry Creditor'!I1340,""))</f>
        <v/>
      </c>
      <c r="G1334" s="130" t="str">
        <f>IF('Sundry Creditor'!I1340="","",IF('Sundry Creditor'!J1340="C",'Sundry Creditor'!I1340,""))</f>
        <v/>
      </c>
      <c r="H1334" s="62" t="str">
        <f t="shared" si="45"/>
        <v/>
      </c>
      <c r="I1334" s="62" t="str">
        <f t="shared" si="46"/>
        <v/>
      </c>
      <c r="J1334" s="62"/>
      <c r="K1334" s="48" t="str">
        <f>IF('Sundry Creditor'!K1340="", "",CONCATENATE('Sundry Creditor'!K1340," ",'Sundry Creditor'!O1340))</f>
        <v/>
      </c>
    </row>
    <row r="1335" spans="1:11" x14ac:dyDescent="0.2">
      <c r="A1335" s="63" t="str">
        <f>IF('Sundry Creditor'!G1341="","",'Sundry Creditor'!G1341)</f>
        <v/>
      </c>
      <c r="B1335" s="63" t="str">
        <f>IF('Sundry Creditor'!C1341="","",IF('Sundry Creditor'!G1341&lt;70000,'Sundry Creditor'!C1341,""))</f>
        <v/>
      </c>
      <c r="C1335" s="62" t="str">
        <f>IF('Sundry Creditor'!C1341="","",IF('Sundry Creditor'!G1341&gt;69999,'Sundry Creditor'!C1341,""))</f>
        <v/>
      </c>
      <c r="D1335" s="62" t="str">
        <f>IF('Sundry Creditor'!D1341="","",'Sundry Creditor'!D1341)</f>
        <v/>
      </c>
      <c r="E1335" s="62" t="str">
        <f>IF('Sundry Creditor'!F1341="","",'Sundry Creditor'!F1341)</f>
        <v/>
      </c>
      <c r="F1335" s="130" t="str">
        <f>IF('Sundry Creditor'!I1341="","",IF('Sundry Creditor'!J1341="D",'Sundry Creditor'!I1341,""))</f>
        <v/>
      </c>
      <c r="G1335" s="130" t="str">
        <f>IF('Sundry Creditor'!I1341="","",IF('Sundry Creditor'!J1341="C",'Sundry Creditor'!I1341,""))</f>
        <v/>
      </c>
      <c r="H1335" s="62" t="str">
        <f t="shared" si="45"/>
        <v/>
      </c>
      <c r="I1335" s="62" t="str">
        <f t="shared" si="46"/>
        <v/>
      </c>
      <c r="J1335" s="62"/>
      <c r="K1335" s="48" t="str">
        <f>IF('Sundry Creditor'!K1341="", "",CONCATENATE('Sundry Creditor'!K1341," ",'Sundry Creditor'!O1341))</f>
        <v/>
      </c>
    </row>
    <row r="1336" spans="1:11" x14ac:dyDescent="0.2">
      <c r="A1336" s="63" t="str">
        <f>IF('Sundry Creditor'!G1342="","",'Sundry Creditor'!G1342)</f>
        <v/>
      </c>
      <c r="B1336" s="63" t="str">
        <f>IF('Sundry Creditor'!C1342="","",IF('Sundry Creditor'!G1342&lt;70000,'Sundry Creditor'!C1342,""))</f>
        <v/>
      </c>
      <c r="C1336" s="62" t="str">
        <f>IF('Sundry Creditor'!C1342="","",IF('Sundry Creditor'!G1342&gt;69999,'Sundry Creditor'!C1342,""))</f>
        <v/>
      </c>
      <c r="D1336" s="62" t="str">
        <f>IF('Sundry Creditor'!D1342="","",'Sundry Creditor'!D1342)</f>
        <v/>
      </c>
      <c r="E1336" s="62" t="str">
        <f>IF('Sundry Creditor'!F1342="","",'Sundry Creditor'!F1342)</f>
        <v/>
      </c>
      <c r="F1336" s="130" t="str">
        <f>IF('Sundry Creditor'!I1342="","",IF('Sundry Creditor'!J1342="D",'Sundry Creditor'!I1342,""))</f>
        <v/>
      </c>
      <c r="G1336" s="130" t="str">
        <f>IF('Sundry Creditor'!I1342="","",IF('Sundry Creditor'!J1342="C",'Sundry Creditor'!I1342,""))</f>
        <v/>
      </c>
      <c r="H1336" s="62" t="str">
        <f t="shared" si="45"/>
        <v/>
      </c>
      <c r="I1336" s="62" t="str">
        <f t="shared" si="46"/>
        <v/>
      </c>
      <c r="J1336" s="62"/>
      <c r="K1336" s="48" t="str">
        <f>IF('Sundry Creditor'!K1342="", "",CONCATENATE('Sundry Creditor'!K1342," ",'Sundry Creditor'!O1342))</f>
        <v/>
      </c>
    </row>
    <row r="1337" spans="1:11" x14ac:dyDescent="0.2">
      <c r="A1337" s="63" t="str">
        <f>IF('Sundry Creditor'!G1343="","",'Sundry Creditor'!G1343)</f>
        <v/>
      </c>
      <c r="B1337" s="63" t="str">
        <f>IF('Sundry Creditor'!C1343="","",IF('Sundry Creditor'!G1343&lt;70000,'Sundry Creditor'!C1343,""))</f>
        <v/>
      </c>
      <c r="C1337" s="62" t="str">
        <f>IF('Sundry Creditor'!C1343="","",IF('Sundry Creditor'!G1343&gt;69999,'Sundry Creditor'!C1343,""))</f>
        <v/>
      </c>
      <c r="D1337" s="62" t="str">
        <f>IF('Sundry Creditor'!D1343="","",'Sundry Creditor'!D1343)</f>
        <v/>
      </c>
      <c r="E1337" s="62" t="str">
        <f>IF('Sundry Creditor'!F1343="","",'Sundry Creditor'!F1343)</f>
        <v/>
      </c>
      <c r="F1337" s="130" t="str">
        <f>IF('Sundry Creditor'!I1343="","",IF('Sundry Creditor'!J1343="D",'Sundry Creditor'!I1343,""))</f>
        <v/>
      </c>
      <c r="G1337" s="130" t="str">
        <f>IF('Sundry Creditor'!I1343="","",IF('Sundry Creditor'!J1343="C",'Sundry Creditor'!I1343,""))</f>
        <v/>
      </c>
      <c r="H1337" s="62" t="str">
        <f t="shared" si="45"/>
        <v/>
      </c>
      <c r="I1337" s="62" t="str">
        <f t="shared" si="46"/>
        <v/>
      </c>
      <c r="J1337" s="62"/>
      <c r="K1337" s="48" t="str">
        <f>IF('Sundry Creditor'!K1343="", "",CONCATENATE('Sundry Creditor'!K1343," ",'Sundry Creditor'!O1343))</f>
        <v/>
      </c>
    </row>
    <row r="1338" spans="1:11" x14ac:dyDescent="0.2">
      <c r="A1338" s="63" t="str">
        <f>IF('Sundry Creditor'!G1344="","",'Sundry Creditor'!G1344)</f>
        <v/>
      </c>
      <c r="B1338" s="63" t="str">
        <f>IF('Sundry Creditor'!C1344="","",IF('Sundry Creditor'!G1344&lt;70000,'Sundry Creditor'!C1344,""))</f>
        <v/>
      </c>
      <c r="C1338" s="62" t="str">
        <f>IF('Sundry Creditor'!C1344="","",IF('Sundry Creditor'!G1344&gt;69999,'Sundry Creditor'!C1344,""))</f>
        <v/>
      </c>
      <c r="D1338" s="62" t="str">
        <f>IF('Sundry Creditor'!D1344="","",'Sundry Creditor'!D1344)</f>
        <v/>
      </c>
      <c r="E1338" s="62" t="str">
        <f>IF('Sundry Creditor'!F1344="","",'Sundry Creditor'!F1344)</f>
        <v/>
      </c>
      <c r="F1338" s="130" t="str">
        <f>IF('Sundry Creditor'!I1344="","",IF('Sundry Creditor'!J1344="D",'Sundry Creditor'!I1344,""))</f>
        <v/>
      </c>
      <c r="G1338" s="130" t="str">
        <f>IF('Sundry Creditor'!I1344="","",IF('Sundry Creditor'!J1344="C",'Sundry Creditor'!I1344,""))</f>
        <v/>
      </c>
      <c r="H1338" s="62" t="str">
        <f t="shared" si="45"/>
        <v/>
      </c>
      <c r="I1338" s="62" t="str">
        <f t="shared" si="46"/>
        <v/>
      </c>
      <c r="J1338" s="62"/>
      <c r="K1338" s="48" t="str">
        <f>IF('Sundry Creditor'!K1344="", "",CONCATENATE('Sundry Creditor'!K1344," ",'Sundry Creditor'!O1344))</f>
        <v/>
      </c>
    </row>
    <row r="1339" spans="1:11" x14ac:dyDescent="0.2">
      <c r="A1339" s="63" t="str">
        <f>IF('Sundry Creditor'!G1345="","",'Sundry Creditor'!G1345)</f>
        <v/>
      </c>
      <c r="B1339" s="63" t="str">
        <f>IF('Sundry Creditor'!C1345="","",IF('Sundry Creditor'!G1345&lt;70000,'Sundry Creditor'!C1345,""))</f>
        <v/>
      </c>
      <c r="C1339" s="62" t="str">
        <f>IF('Sundry Creditor'!C1345="","",IF('Sundry Creditor'!G1345&gt;69999,'Sundry Creditor'!C1345,""))</f>
        <v/>
      </c>
      <c r="D1339" s="62" t="str">
        <f>IF('Sundry Creditor'!D1345="","",'Sundry Creditor'!D1345)</f>
        <v/>
      </c>
      <c r="E1339" s="62" t="str">
        <f>IF('Sundry Creditor'!F1345="","",'Sundry Creditor'!F1345)</f>
        <v/>
      </c>
      <c r="F1339" s="130" t="str">
        <f>IF('Sundry Creditor'!I1345="","",IF('Sundry Creditor'!J1345="D",'Sundry Creditor'!I1345,""))</f>
        <v/>
      </c>
      <c r="G1339" s="130" t="str">
        <f>IF('Sundry Creditor'!I1345="","",IF('Sundry Creditor'!J1345="C",'Sundry Creditor'!I1345,""))</f>
        <v/>
      </c>
      <c r="H1339" s="62" t="str">
        <f t="shared" si="45"/>
        <v/>
      </c>
      <c r="I1339" s="62" t="str">
        <f t="shared" si="46"/>
        <v/>
      </c>
      <c r="J1339" s="62"/>
      <c r="K1339" s="48" t="str">
        <f>IF('Sundry Creditor'!K1345="", "",CONCATENATE('Sundry Creditor'!K1345," ",'Sundry Creditor'!O1345))</f>
        <v/>
      </c>
    </row>
    <row r="1340" spans="1:11" x14ac:dyDescent="0.2">
      <c r="A1340" s="63" t="str">
        <f>IF('Sundry Creditor'!G1346="","",'Sundry Creditor'!G1346)</f>
        <v/>
      </c>
      <c r="B1340" s="63" t="str">
        <f>IF('Sundry Creditor'!C1346="","",IF('Sundry Creditor'!G1346&lt;70000,'Sundry Creditor'!C1346,""))</f>
        <v/>
      </c>
      <c r="C1340" s="62" t="str">
        <f>IF('Sundry Creditor'!C1346="","",IF('Sundry Creditor'!G1346&gt;69999,'Sundry Creditor'!C1346,""))</f>
        <v/>
      </c>
      <c r="D1340" s="62" t="str">
        <f>IF('Sundry Creditor'!D1346="","",'Sundry Creditor'!D1346)</f>
        <v/>
      </c>
      <c r="E1340" s="62" t="str">
        <f>IF('Sundry Creditor'!F1346="","",'Sundry Creditor'!F1346)</f>
        <v/>
      </c>
      <c r="F1340" s="130" t="str">
        <f>IF('Sundry Creditor'!I1346="","",IF('Sundry Creditor'!J1346="D",'Sundry Creditor'!I1346,""))</f>
        <v/>
      </c>
      <c r="G1340" s="130" t="str">
        <f>IF('Sundry Creditor'!I1346="","",IF('Sundry Creditor'!J1346="C",'Sundry Creditor'!I1346,""))</f>
        <v/>
      </c>
      <c r="H1340" s="62" t="str">
        <f t="shared" si="45"/>
        <v/>
      </c>
      <c r="I1340" s="62" t="str">
        <f t="shared" si="46"/>
        <v/>
      </c>
      <c r="J1340" s="62"/>
      <c r="K1340" s="48" t="str">
        <f>IF('Sundry Creditor'!K1346="", "",CONCATENATE('Sundry Creditor'!K1346," ",'Sundry Creditor'!O1346))</f>
        <v/>
      </c>
    </row>
    <row r="1341" spans="1:11" x14ac:dyDescent="0.2">
      <c r="A1341" s="63" t="str">
        <f>IF('Sundry Creditor'!G1347="","",'Sundry Creditor'!G1347)</f>
        <v/>
      </c>
      <c r="B1341" s="63" t="str">
        <f>IF('Sundry Creditor'!C1347="","",IF('Sundry Creditor'!G1347&lt;70000,'Sundry Creditor'!C1347,""))</f>
        <v/>
      </c>
      <c r="C1341" s="62" t="str">
        <f>IF('Sundry Creditor'!C1347="","",IF('Sundry Creditor'!G1347&gt;69999,'Sundry Creditor'!C1347,""))</f>
        <v/>
      </c>
      <c r="D1341" s="62" t="str">
        <f>IF('Sundry Creditor'!D1347="","",'Sundry Creditor'!D1347)</f>
        <v/>
      </c>
      <c r="E1341" s="62" t="str">
        <f>IF('Sundry Creditor'!F1347="","",'Sundry Creditor'!F1347)</f>
        <v/>
      </c>
      <c r="F1341" s="130" t="str">
        <f>IF('Sundry Creditor'!I1347="","",IF('Sundry Creditor'!J1347="D",'Sundry Creditor'!I1347,""))</f>
        <v/>
      </c>
      <c r="G1341" s="130" t="str">
        <f>IF('Sundry Creditor'!I1347="","",IF('Sundry Creditor'!J1347="C",'Sundry Creditor'!I1347,""))</f>
        <v/>
      </c>
      <c r="H1341" s="62" t="str">
        <f t="shared" si="45"/>
        <v/>
      </c>
      <c r="I1341" s="62" t="str">
        <f t="shared" si="46"/>
        <v/>
      </c>
      <c r="J1341" s="62"/>
      <c r="K1341" s="48" t="str">
        <f>IF('Sundry Creditor'!K1347="", "",CONCATENATE('Sundry Creditor'!K1347," ",'Sundry Creditor'!O1347))</f>
        <v/>
      </c>
    </row>
    <row r="1342" spans="1:11" x14ac:dyDescent="0.2">
      <c r="A1342" s="63" t="str">
        <f>IF('Sundry Creditor'!G1348="","",'Sundry Creditor'!G1348)</f>
        <v/>
      </c>
      <c r="B1342" s="63" t="str">
        <f>IF('Sundry Creditor'!C1348="","",IF('Sundry Creditor'!G1348&lt;70000,'Sundry Creditor'!C1348,""))</f>
        <v/>
      </c>
      <c r="C1342" s="62" t="str">
        <f>IF('Sundry Creditor'!C1348="","",IF('Sundry Creditor'!G1348&gt;69999,'Sundry Creditor'!C1348,""))</f>
        <v/>
      </c>
      <c r="D1342" s="62" t="str">
        <f>IF('Sundry Creditor'!D1348="","",'Sundry Creditor'!D1348)</f>
        <v/>
      </c>
      <c r="E1342" s="62" t="str">
        <f>IF('Sundry Creditor'!F1348="","",'Sundry Creditor'!F1348)</f>
        <v/>
      </c>
      <c r="F1342" s="130" t="str">
        <f>IF('Sundry Creditor'!I1348="","",IF('Sundry Creditor'!J1348="D",'Sundry Creditor'!I1348,""))</f>
        <v/>
      </c>
      <c r="G1342" s="130" t="str">
        <f>IF('Sundry Creditor'!I1348="","",IF('Sundry Creditor'!J1348="C",'Sundry Creditor'!I1348,""))</f>
        <v/>
      </c>
      <c r="H1342" s="62" t="str">
        <f t="shared" si="45"/>
        <v/>
      </c>
      <c r="I1342" s="62" t="str">
        <f t="shared" si="46"/>
        <v/>
      </c>
      <c r="J1342" s="62"/>
      <c r="K1342" s="48" t="str">
        <f>IF('Sundry Creditor'!K1348="", "",CONCATENATE('Sundry Creditor'!K1348," ",'Sundry Creditor'!O1348))</f>
        <v/>
      </c>
    </row>
    <row r="1343" spans="1:11" x14ac:dyDescent="0.2">
      <c r="A1343" s="63" t="str">
        <f>IF('Sundry Creditor'!G1349="","",'Sundry Creditor'!G1349)</f>
        <v/>
      </c>
      <c r="B1343" s="63" t="str">
        <f>IF('Sundry Creditor'!C1349="","",IF('Sundry Creditor'!G1349&lt;70000,'Sundry Creditor'!C1349,""))</f>
        <v/>
      </c>
      <c r="C1343" s="62" t="str">
        <f>IF('Sundry Creditor'!C1349="","",IF('Sundry Creditor'!G1349&gt;69999,'Sundry Creditor'!C1349,""))</f>
        <v/>
      </c>
      <c r="D1343" s="62" t="str">
        <f>IF('Sundry Creditor'!D1349="","",'Sundry Creditor'!D1349)</f>
        <v/>
      </c>
      <c r="E1343" s="62" t="str">
        <f>IF('Sundry Creditor'!F1349="","",'Sundry Creditor'!F1349)</f>
        <v/>
      </c>
      <c r="F1343" s="130" t="str">
        <f>IF('Sundry Creditor'!I1349="","",IF('Sundry Creditor'!J1349="D",'Sundry Creditor'!I1349,""))</f>
        <v/>
      </c>
      <c r="G1343" s="130" t="str">
        <f>IF('Sundry Creditor'!I1349="","",IF('Sundry Creditor'!J1349="C",'Sundry Creditor'!I1349,""))</f>
        <v/>
      </c>
      <c r="H1343" s="62" t="str">
        <f t="shared" si="45"/>
        <v/>
      </c>
      <c r="I1343" s="62" t="str">
        <f t="shared" si="46"/>
        <v/>
      </c>
      <c r="J1343" s="62"/>
      <c r="K1343" s="48" t="str">
        <f>IF('Sundry Creditor'!K1349="", "",CONCATENATE('Sundry Creditor'!K1349," ",'Sundry Creditor'!O1349))</f>
        <v/>
      </c>
    </row>
    <row r="1344" spans="1:11" x14ac:dyDescent="0.2">
      <c r="A1344" s="63" t="str">
        <f>IF('Sundry Creditor'!G1350="","",'Sundry Creditor'!G1350)</f>
        <v/>
      </c>
      <c r="B1344" s="63" t="str">
        <f>IF('Sundry Creditor'!C1350="","",IF('Sundry Creditor'!G1350&lt;70000,'Sundry Creditor'!C1350,""))</f>
        <v/>
      </c>
      <c r="C1344" s="62" t="str">
        <f>IF('Sundry Creditor'!C1350="","",IF('Sundry Creditor'!G1350&gt;69999,'Sundry Creditor'!C1350,""))</f>
        <v/>
      </c>
      <c r="D1344" s="62" t="str">
        <f>IF('Sundry Creditor'!D1350="","",'Sundry Creditor'!D1350)</f>
        <v/>
      </c>
      <c r="E1344" s="62" t="str">
        <f>IF('Sundry Creditor'!F1350="","",'Sundry Creditor'!F1350)</f>
        <v/>
      </c>
      <c r="F1344" s="130" t="str">
        <f>IF('Sundry Creditor'!I1350="","",IF('Sundry Creditor'!J1350="D",'Sundry Creditor'!I1350,""))</f>
        <v/>
      </c>
      <c r="G1344" s="130" t="str">
        <f>IF('Sundry Creditor'!I1350="","",IF('Sundry Creditor'!J1350="C",'Sundry Creditor'!I1350,""))</f>
        <v/>
      </c>
      <c r="H1344" s="62" t="str">
        <f t="shared" si="45"/>
        <v/>
      </c>
      <c r="I1344" s="62" t="str">
        <f t="shared" si="46"/>
        <v/>
      </c>
      <c r="J1344" s="62"/>
      <c r="K1344" s="48" t="str">
        <f>IF('Sundry Creditor'!K1350="", "",CONCATENATE('Sundry Creditor'!K1350," ",'Sundry Creditor'!O1350))</f>
        <v/>
      </c>
    </row>
    <row r="1345" spans="1:11" x14ac:dyDescent="0.2">
      <c r="A1345" s="63" t="str">
        <f>IF('Sundry Creditor'!G1351="","",'Sundry Creditor'!G1351)</f>
        <v/>
      </c>
      <c r="B1345" s="63" t="str">
        <f>IF('Sundry Creditor'!C1351="","",IF('Sundry Creditor'!G1351&lt;70000,'Sundry Creditor'!C1351,""))</f>
        <v/>
      </c>
      <c r="C1345" s="62" t="str">
        <f>IF('Sundry Creditor'!C1351="","",IF('Sundry Creditor'!G1351&gt;69999,'Sundry Creditor'!C1351,""))</f>
        <v/>
      </c>
      <c r="D1345" s="62" t="str">
        <f>IF('Sundry Creditor'!D1351="","",'Sundry Creditor'!D1351)</f>
        <v/>
      </c>
      <c r="E1345" s="62" t="str">
        <f>IF('Sundry Creditor'!F1351="","",'Sundry Creditor'!F1351)</f>
        <v/>
      </c>
      <c r="F1345" s="130" t="str">
        <f>IF('Sundry Creditor'!I1351="","",IF('Sundry Creditor'!J1351="D",'Sundry Creditor'!I1351,""))</f>
        <v/>
      </c>
      <c r="G1345" s="130" t="str">
        <f>IF('Sundry Creditor'!I1351="","",IF('Sundry Creditor'!J1351="C",'Sundry Creditor'!I1351,""))</f>
        <v/>
      </c>
      <c r="H1345" s="62" t="str">
        <f t="shared" si="45"/>
        <v/>
      </c>
      <c r="I1345" s="62" t="str">
        <f t="shared" si="46"/>
        <v/>
      </c>
      <c r="J1345" s="62"/>
      <c r="K1345" s="48" t="str">
        <f>IF('Sundry Creditor'!K1351="", "",CONCATENATE('Sundry Creditor'!K1351," ",'Sundry Creditor'!O1351))</f>
        <v/>
      </c>
    </row>
    <row r="1346" spans="1:11" x14ac:dyDescent="0.2">
      <c r="A1346" s="63" t="str">
        <f>IF('Sundry Creditor'!G1352="","",'Sundry Creditor'!G1352)</f>
        <v/>
      </c>
      <c r="B1346" s="63" t="str">
        <f>IF('Sundry Creditor'!C1352="","",IF('Sundry Creditor'!G1352&lt;70000,'Sundry Creditor'!C1352,""))</f>
        <v/>
      </c>
      <c r="C1346" s="62" t="str">
        <f>IF('Sundry Creditor'!C1352="","",IF('Sundry Creditor'!G1352&gt;69999,'Sundry Creditor'!C1352,""))</f>
        <v/>
      </c>
      <c r="D1346" s="62" t="str">
        <f>IF('Sundry Creditor'!D1352="","",'Sundry Creditor'!D1352)</f>
        <v/>
      </c>
      <c r="E1346" s="62" t="str">
        <f>IF('Sundry Creditor'!F1352="","",'Sundry Creditor'!F1352)</f>
        <v/>
      </c>
      <c r="F1346" s="130" t="str">
        <f>IF('Sundry Creditor'!I1352="","",IF('Sundry Creditor'!J1352="D",'Sundry Creditor'!I1352,""))</f>
        <v/>
      </c>
      <c r="G1346" s="130" t="str">
        <f>IF('Sundry Creditor'!I1352="","",IF('Sundry Creditor'!J1352="C",'Sundry Creditor'!I1352,""))</f>
        <v/>
      </c>
      <c r="H1346" s="62" t="str">
        <f t="shared" si="45"/>
        <v/>
      </c>
      <c r="I1346" s="62" t="str">
        <f t="shared" si="46"/>
        <v/>
      </c>
      <c r="J1346" s="62"/>
      <c r="K1346" s="48" t="str">
        <f>IF('Sundry Creditor'!K1352="", "",CONCATENATE('Sundry Creditor'!K1352," ",'Sundry Creditor'!O1352))</f>
        <v/>
      </c>
    </row>
    <row r="1347" spans="1:11" x14ac:dyDescent="0.2">
      <c r="A1347" s="63" t="str">
        <f>IF('Sundry Creditor'!G1353="","",'Sundry Creditor'!G1353)</f>
        <v/>
      </c>
      <c r="B1347" s="63" t="str">
        <f>IF('Sundry Creditor'!C1353="","",IF('Sundry Creditor'!G1353&lt;70000,'Sundry Creditor'!C1353,""))</f>
        <v/>
      </c>
      <c r="C1347" s="62" t="str">
        <f>IF('Sundry Creditor'!C1353="","",IF('Sundry Creditor'!G1353&gt;69999,'Sundry Creditor'!C1353,""))</f>
        <v/>
      </c>
      <c r="D1347" s="62" t="str">
        <f>IF('Sundry Creditor'!D1353="","",'Sundry Creditor'!D1353)</f>
        <v/>
      </c>
      <c r="E1347" s="62" t="str">
        <f>IF('Sundry Creditor'!F1353="","",'Sundry Creditor'!F1353)</f>
        <v/>
      </c>
      <c r="F1347" s="130" t="str">
        <f>IF('Sundry Creditor'!I1353="","",IF('Sundry Creditor'!J1353="D",'Sundry Creditor'!I1353,""))</f>
        <v/>
      </c>
      <c r="G1347" s="130" t="str">
        <f>IF('Sundry Creditor'!I1353="","",IF('Sundry Creditor'!J1353="C",'Sundry Creditor'!I1353,""))</f>
        <v/>
      </c>
      <c r="H1347" s="62" t="str">
        <f t="shared" si="45"/>
        <v/>
      </c>
      <c r="I1347" s="62" t="str">
        <f t="shared" si="46"/>
        <v/>
      </c>
      <c r="J1347" s="62"/>
      <c r="K1347" s="48" t="str">
        <f>IF('Sundry Creditor'!K1353="", "",CONCATENATE('Sundry Creditor'!K1353," ",'Sundry Creditor'!O1353))</f>
        <v/>
      </c>
    </row>
    <row r="1348" spans="1:11" x14ac:dyDescent="0.2">
      <c r="A1348" s="63" t="str">
        <f>IF('Sundry Creditor'!G1354="","",'Sundry Creditor'!G1354)</f>
        <v/>
      </c>
      <c r="B1348" s="63" t="str">
        <f>IF('Sundry Creditor'!C1354="","",IF('Sundry Creditor'!G1354&lt;70000,'Sundry Creditor'!C1354,""))</f>
        <v/>
      </c>
      <c r="C1348" s="62" t="str">
        <f>IF('Sundry Creditor'!C1354="","",IF('Sundry Creditor'!G1354&gt;69999,'Sundry Creditor'!C1354,""))</f>
        <v/>
      </c>
      <c r="D1348" s="62" t="str">
        <f>IF('Sundry Creditor'!D1354="","",'Sundry Creditor'!D1354)</f>
        <v/>
      </c>
      <c r="E1348" s="62" t="str">
        <f>IF('Sundry Creditor'!F1354="","",'Sundry Creditor'!F1354)</f>
        <v/>
      </c>
      <c r="F1348" s="130" t="str">
        <f>IF('Sundry Creditor'!I1354="","",IF('Sundry Creditor'!J1354="D",'Sundry Creditor'!I1354,""))</f>
        <v/>
      </c>
      <c r="G1348" s="130" t="str">
        <f>IF('Sundry Creditor'!I1354="","",IF('Sundry Creditor'!J1354="C",'Sundry Creditor'!I1354,""))</f>
        <v/>
      </c>
      <c r="H1348" s="62" t="str">
        <f t="shared" si="45"/>
        <v/>
      </c>
      <c r="I1348" s="62" t="str">
        <f t="shared" si="46"/>
        <v/>
      </c>
      <c r="J1348" s="62"/>
      <c r="K1348" s="48" t="str">
        <f>IF('Sundry Creditor'!K1354="", "",CONCATENATE('Sundry Creditor'!K1354," ",'Sundry Creditor'!O1354))</f>
        <v/>
      </c>
    </row>
    <row r="1349" spans="1:11" x14ac:dyDescent="0.2">
      <c r="A1349" s="63" t="str">
        <f>IF('Sundry Creditor'!G1355="","",'Sundry Creditor'!G1355)</f>
        <v/>
      </c>
      <c r="B1349" s="63" t="str">
        <f>IF('Sundry Creditor'!C1355="","",IF('Sundry Creditor'!G1355&lt;70000,'Sundry Creditor'!C1355,""))</f>
        <v/>
      </c>
      <c r="C1349" s="62" t="str">
        <f>IF('Sundry Creditor'!C1355="","",IF('Sundry Creditor'!G1355&gt;69999,'Sundry Creditor'!C1355,""))</f>
        <v/>
      </c>
      <c r="D1349" s="62" t="str">
        <f>IF('Sundry Creditor'!D1355="","",'Sundry Creditor'!D1355)</f>
        <v/>
      </c>
      <c r="E1349" s="62" t="str">
        <f>IF('Sundry Creditor'!F1355="","",'Sundry Creditor'!F1355)</f>
        <v/>
      </c>
      <c r="F1349" s="130" t="str">
        <f>IF('Sundry Creditor'!I1355="","",IF('Sundry Creditor'!J1355="D",'Sundry Creditor'!I1355,""))</f>
        <v/>
      </c>
      <c r="G1349" s="130" t="str">
        <f>IF('Sundry Creditor'!I1355="","",IF('Sundry Creditor'!J1355="C",'Sundry Creditor'!I1355,""))</f>
        <v/>
      </c>
      <c r="H1349" s="62" t="str">
        <f t="shared" si="45"/>
        <v/>
      </c>
      <c r="I1349" s="62" t="str">
        <f t="shared" si="46"/>
        <v/>
      </c>
      <c r="J1349" s="62"/>
      <c r="K1349" s="48" t="str">
        <f>IF('Sundry Creditor'!K1355="", "",CONCATENATE('Sundry Creditor'!K1355," ",'Sundry Creditor'!O1355))</f>
        <v/>
      </c>
    </row>
    <row r="1350" spans="1:11" x14ac:dyDescent="0.2">
      <c r="A1350" s="63" t="str">
        <f>IF('Sundry Creditor'!G1356="","",'Sundry Creditor'!G1356)</f>
        <v/>
      </c>
      <c r="B1350" s="63" t="str">
        <f>IF('Sundry Creditor'!C1356="","",IF('Sundry Creditor'!G1356&lt;70000,'Sundry Creditor'!C1356,""))</f>
        <v/>
      </c>
      <c r="C1350" s="62" t="str">
        <f>IF('Sundry Creditor'!C1356="","",IF('Sundry Creditor'!G1356&gt;69999,'Sundry Creditor'!C1356,""))</f>
        <v/>
      </c>
      <c r="D1350" s="62" t="str">
        <f>IF('Sundry Creditor'!D1356="","",'Sundry Creditor'!D1356)</f>
        <v/>
      </c>
      <c r="E1350" s="62" t="str">
        <f>IF('Sundry Creditor'!F1356="","",'Sundry Creditor'!F1356)</f>
        <v/>
      </c>
      <c r="F1350" s="130" t="str">
        <f>IF('Sundry Creditor'!I1356="","",IF('Sundry Creditor'!J1356="D",'Sundry Creditor'!I1356,""))</f>
        <v/>
      </c>
      <c r="G1350" s="130" t="str">
        <f>IF('Sundry Creditor'!I1356="","",IF('Sundry Creditor'!J1356="C",'Sundry Creditor'!I1356,""))</f>
        <v/>
      </c>
      <c r="H1350" s="62" t="str">
        <f t="shared" si="45"/>
        <v/>
      </c>
      <c r="I1350" s="62" t="str">
        <f t="shared" si="46"/>
        <v/>
      </c>
      <c r="J1350" s="62"/>
      <c r="K1350" s="48" t="str">
        <f>IF('Sundry Creditor'!K1356="", "",CONCATENATE('Sundry Creditor'!K1356," ",'Sundry Creditor'!O1356))</f>
        <v/>
      </c>
    </row>
    <row r="1351" spans="1:11" x14ac:dyDescent="0.2">
      <c r="A1351" s="63" t="str">
        <f>IF('Sundry Creditor'!G1357="","",'Sundry Creditor'!G1357)</f>
        <v/>
      </c>
      <c r="B1351" s="63" t="str">
        <f>IF('Sundry Creditor'!C1357="","",IF('Sundry Creditor'!G1357&lt;70000,'Sundry Creditor'!C1357,""))</f>
        <v/>
      </c>
      <c r="C1351" s="62" t="str">
        <f>IF('Sundry Creditor'!C1357="","",IF('Sundry Creditor'!G1357&gt;69999,'Sundry Creditor'!C1357,""))</f>
        <v/>
      </c>
      <c r="D1351" s="62" t="str">
        <f>IF('Sundry Creditor'!D1357="","",'Sundry Creditor'!D1357)</f>
        <v/>
      </c>
      <c r="E1351" s="62" t="str">
        <f>IF('Sundry Creditor'!F1357="","",'Sundry Creditor'!F1357)</f>
        <v/>
      </c>
      <c r="F1351" s="130" t="str">
        <f>IF('Sundry Creditor'!I1357="","",IF('Sundry Creditor'!J1357="D",'Sundry Creditor'!I1357,""))</f>
        <v/>
      </c>
      <c r="G1351" s="130" t="str">
        <f>IF('Sundry Creditor'!I1357="","",IF('Sundry Creditor'!J1357="C",'Sundry Creditor'!I1357,""))</f>
        <v/>
      </c>
      <c r="H1351" s="62" t="str">
        <f t="shared" si="45"/>
        <v/>
      </c>
      <c r="I1351" s="62" t="str">
        <f t="shared" si="46"/>
        <v/>
      </c>
      <c r="J1351" s="62"/>
      <c r="K1351" s="48" t="str">
        <f>IF('Sundry Creditor'!K1357="", "",CONCATENATE('Sundry Creditor'!K1357," ",'Sundry Creditor'!O1357))</f>
        <v/>
      </c>
    </row>
    <row r="1352" spans="1:11" x14ac:dyDescent="0.2">
      <c r="A1352" s="63" t="str">
        <f>IF('Sundry Creditor'!G1358="","",'Sundry Creditor'!G1358)</f>
        <v/>
      </c>
      <c r="B1352" s="63" t="str">
        <f>IF('Sundry Creditor'!C1358="","",IF('Sundry Creditor'!G1358&lt;70000,'Sundry Creditor'!C1358,""))</f>
        <v/>
      </c>
      <c r="C1352" s="62" t="str">
        <f>IF('Sundry Creditor'!C1358="","",IF('Sundry Creditor'!G1358&gt;69999,'Sundry Creditor'!C1358,""))</f>
        <v/>
      </c>
      <c r="D1352" s="62" t="str">
        <f>IF('Sundry Creditor'!D1358="","",'Sundry Creditor'!D1358)</f>
        <v/>
      </c>
      <c r="E1352" s="62" t="str">
        <f>IF('Sundry Creditor'!F1358="","",'Sundry Creditor'!F1358)</f>
        <v/>
      </c>
      <c r="F1352" s="130" t="str">
        <f>IF('Sundry Creditor'!I1358="","",IF('Sundry Creditor'!J1358="D",'Sundry Creditor'!I1358,""))</f>
        <v/>
      </c>
      <c r="G1352" s="130" t="str">
        <f>IF('Sundry Creditor'!I1358="","",IF('Sundry Creditor'!J1358="C",'Sundry Creditor'!I1358,""))</f>
        <v/>
      </c>
      <c r="H1352" s="62" t="str">
        <f t="shared" si="45"/>
        <v/>
      </c>
      <c r="I1352" s="62" t="str">
        <f t="shared" si="46"/>
        <v/>
      </c>
      <c r="J1352" s="62"/>
      <c r="K1352" s="48" t="str">
        <f>IF('Sundry Creditor'!K1358="", "",CONCATENATE('Sundry Creditor'!K1358," ",'Sundry Creditor'!O1358))</f>
        <v/>
      </c>
    </row>
    <row r="1353" spans="1:11" x14ac:dyDescent="0.2">
      <c r="A1353" s="63" t="str">
        <f>IF('Sundry Creditor'!G1359="","",'Sundry Creditor'!G1359)</f>
        <v/>
      </c>
      <c r="B1353" s="63" t="str">
        <f>IF('Sundry Creditor'!C1359="","",IF('Sundry Creditor'!G1359&lt;70000,'Sundry Creditor'!C1359,""))</f>
        <v/>
      </c>
      <c r="C1353" s="62" t="str">
        <f>IF('Sundry Creditor'!C1359="","",IF('Sundry Creditor'!G1359&gt;69999,'Sundry Creditor'!C1359,""))</f>
        <v/>
      </c>
      <c r="D1353" s="62" t="str">
        <f>IF('Sundry Creditor'!D1359="","",'Sundry Creditor'!D1359)</f>
        <v/>
      </c>
      <c r="E1353" s="62" t="str">
        <f>IF('Sundry Creditor'!F1359="","",'Sundry Creditor'!F1359)</f>
        <v/>
      </c>
      <c r="F1353" s="130" t="str">
        <f>IF('Sundry Creditor'!I1359="","",IF('Sundry Creditor'!J1359="D",'Sundry Creditor'!I1359,""))</f>
        <v/>
      </c>
      <c r="G1353" s="130" t="str">
        <f>IF('Sundry Creditor'!I1359="","",IF('Sundry Creditor'!J1359="C",'Sundry Creditor'!I1359,""))</f>
        <v/>
      </c>
      <c r="H1353" s="62" t="str">
        <f t="shared" si="45"/>
        <v/>
      </c>
      <c r="I1353" s="62" t="str">
        <f t="shared" si="46"/>
        <v/>
      </c>
      <c r="J1353" s="62"/>
      <c r="K1353" s="48" t="str">
        <f>IF('Sundry Creditor'!K1359="", "",CONCATENATE('Sundry Creditor'!K1359," ",'Sundry Creditor'!O1359))</f>
        <v/>
      </c>
    </row>
    <row r="1354" spans="1:11" x14ac:dyDescent="0.2">
      <c r="A1354" s="63" t="str">
        <f>IF('Sundry Creditor'!G1360="","",'Sundry Creditor'!G1360)</f>
        <v/>
      </c>
      <c r="B1354" s="63" t="str">
        <f>IF('Sundry Creditor'!C1360="","",IF('Sundry Creditor'!G1360&lt;70000,'Sundry Creditor'!C1360,""))</f>
        <v/>
      </c>
      <c r="C1354" s="62" t="str">
        <f>IF('Sundry Creditor'!C1360="","",IF('Sundry Creditor'!G1360&gt;69999,'Sundry Creditor'!C1360,""))</f>
        <v/>
      </c>
      <c r="D1354" s="62" t="str">
        <f>IF('Sundry Creditor'!D1360="","",'Sundry Creditor'!D1360)</f>
        <v/>
      </c>
      <c r="E1354" s="62" t="str">
        <f>IF('Sundry Creditor'!F1360="","",'Sundry Creditor'!F1360)</f>
        <v/>
      </c>
      <c r="F1354" s="130" t="str">
        <f>IF('Sundry Creditor'!I1360="","",IF('Sundry Creditor'!J1360="D",'Sundry Creditor'!I1360,""))</f>
        <v/>
      </c>
      <c r="G1354" s="130" t="str">
        <f>IF('Sundry Creditor'!I1360="","",IF('Sundry Creditor'!J1360="C",'Sundry Creditor'!I1360,""))</f>
        <v/>
      </c>
      <c r="H1354" s="62" t="str">
        <f t="shared" si="45"/>
        <v/>
      </c>
      <c r="I1354" s="62" t="str">
        <f t="shared" si="46"/>
        <v/>
      </c>
      <c r="J1354" s="62"/>
      <c r="K1354" s="48" t="str">
        <f>IF('Sundry Creditor'!K1360="", "",CONCATENATE('Sundry Creditor'!K1360," ",'Sundry Creditor'!O1360))</f>
        <v/>
      </c>
    </row>
    <row r="1355" spans="1:11" x14ac:dyDescent="0.2">
      <c r="A1355" s="63" t="str">
        <f>IF('Sundry Creditor'!G1361="","",'Sundry Creditor'!G1361)</f>
        <v/>
      </c>
      <c r="B1355" s="63" t="str">
        <f>IF('Sundry Creditor'!C1361="","",IF('Sundry Creditor'!G1361&lt;70000,'Sundry Creditor'!C1361,""))</f>
        <v/>
      </c>
      <c r="C1355" s="62" t="str">
        <f>IF('Sundry Creditor'!C1361="","",IF('Sundry Creditor'!G1361&gt;69999,'Sundry Creditor'!C1361,""))</f>
        <v/>
      </c>
      <c r="D1355" s="62" t="str">
        <f>IF('Sundry Creditor'!D1361="","",'Sundry Creditor'!D1361)</f>
        <v/>
      </c>
      <c r="E1355" s="62" t="str">
        <f>IF('Sundry Creditor'!F1361="","",'Sundry Creditor'!F1361)</f>
        <v/>
      </c>
      <c r="F1355" s="130" t="str">
        <f>IF('Sundry Creditor'!I1361="","",IF('Sundry Creditor'!J1361="D",'Sundry Creditor'!I1361,""))</f>
        <v/>
      </c>
      <c r="G1355" s="130" t="str">
        <f>IF('Sundry Creditor'!I1361="","",IF('Sundry Creditor'!J1361="C",'Sundry Creditor'!I1361,""))</f>
        <v/>
      </c>
      <c r="H1355" s="62" t="str">
        <f t="shared" si="45"/>
        <v/>
      </c>
      <c r="I1355" s="62" t="str">
        <f t="shared" si="46"/>
        <v/>
      </c>
      <c r="J1355" s="62"/>
      <c r="K1355" s="48" t="str">
        <f>IF('Sundry Creditor'!K1361="", "",CONCATENATE('Sundry Creditor'!K1361," ",'Sundry Creditor'!O1361))</f>
        <v/>
      </c>
    </row>
    <row r="1356" spans="1:11" x14ac:dyDescent="0.2">
      <c r="A1356" s="63" t="str">
        <f>IF('Sundry Creditor'!G1362="","",'Sundry Creditor'!G1362)</f>
        <v/>
      </c>
      <c r="B1356" s="63" t="str">
        <f>IF('Sundry Creditor'!C1362="","",IF('Sundry Creditor'!G1362&lt;70000,'Sundry Creditor'!C1362,""))</f>
        <v/>
      </c>
      <c r="C1356" s="62" t="str">
        <f>IF('Sundry Creditor'!C1362="","",IF('Sundry Creditor'!G1362&gt;69999,'Sundry Creditor'!C1362,""))</f>
        <v/>
      </c>
      <c r="D1356" s="62" t="str">
        <f>IF('Sundry Creditor'!D1362="","",'Sundry Creditor'!D1362)</f>
        <v/>
      </c>
      <c r="E1356" s="62" t="str">
        <f>IF('Sundry Creditor'!F1362="","",'Sundry Creditor'!F1362)</f>
        <v/>
      </c>
      <c r="F1356" s="130" t="str">
        <f>IF('Sundry Creditor'!I1362="","",IF('Sundry Creditor'!J1362="D",'Sundry Creditor'!I1362,""))</f>
        <v/>
      </c>
      <c r="G1356" s="130" t="str">
        <f>IF('Sundry Creditor'!I1362="","",IF('Sundry Creditor'!J1362="C",'Sundry Creditor'!I1362,""))</f>
        <v/>
      </c>
      <c r="H1356" s="62" t="str">
        <f t="shared" si="45"/>
        <v/>
      </c>
      <c r="I1356" s="62" t="str">
        <f t="shared" si="46"/>
        <v/>
      </c>
      <c r="J1356" s="62"/>
      <c r="K1356" s="48" t="str">
        <f>IF('Sundry Creditor'!K1362="", "",CONCATENATE('Sundry Creditor'!K1362," ",'Sundry Creditor'!O1362))</f>
        <v/>
      </c>
    </row>
    <row r="1357" spans="1:11" x14ac:dyDescent="0.2">
      <c r="A1357" s="63" t="str">
        <f>IF('Sundry Creditor'!G1363="","",'Sundry Creditor'!G1363)</f>
        <v/>
      </c>
      <c r="B1357" s="63" t="str">
        <f>IF('Sundry Creditor'!C1363="","",IF('Sundry Creditor'!G1363&lt;70000,'Sundry Creditor'!C1363,""))</f>
        <v/>
      </c>
      <c r="C1357" s="62" t="str">
        <f>IF('Sundry Creditor'!C1363="","",IF('Sundry Creditor'!G1363&gt;69999,'Sundry Creditor'!C1363,""))</f>
        <v/>
      </c>
      <c r="D1357" s="62" t="str">
        <f>IF('Sundry Creditor'!D1363="","",'Sundry Creditor'!D1363)</f>
        <v/>
      </c>
      <c r="E1357" s="62" t="str">
        <f>IF('Sundry Creditor'!F1363="","",'Sundry Creditor'!F1363)</f>
        <v/>
      </c>
      <c r="F1357" s="130" t="str">
        <f>IF('Sundry Creditor'!I1363="","",IF('Sundry Creditor'!J1363="D",'Sundry Creditor'!I1363,""))</f>
        <v/>
      </c>
      <c r="G1357" s="130" t="str">
        <f>IF('Sundry Creditor'!I1363="","",IF('Sundry Creditor'!J1363="C",'Sundry Creditor'!I1363,""))</f>
        <v/>
      </c>
      <c r="H1357" s="62" t="str">
        <f t="shared" si="45"/>
        <v/>
      </c>
      <c r="I1357" s="62" t="str">
        <f t="shared" si="46"/>
        <v/>
      </c>
      <c r="J1357" s="62"/>
      <c r="K1357" s="48" t="str">
        <f>IF('Sundry Creditor'!K1363="", "",CONCATENATE('Sundry Creditor'!K1363," ",'Sundry Creditor'!O1363))</f>
        <v/>
      </c>
    </row>
    <row r="1358" spans="1:11" x14ac:dyDescent="0.2">
      <c r="A1358" s="63" t="str">
        <f>IF('Sundry Creditor'!G1364="","",'Sundry Creditor'!G1364)</f>
        <v/>
      </c>
      <c r="B1358" s="63" t="str">
        <f>IF('Sundry Creditor'!C1364="","",IF('Sundry Creditor'!G1364&lt;70000,'Sundry Creditor'!C1364,""))</f>
        <v/>
      </c>
      <c r="C1358" s="62" t="str">
        <f>IF('Sundry Creditor'!C1364="","",IF('Sundry Creditor'!G1364&gt;69999,'Sundry Creditor'!C1364,""))</f>
        <v/>
      </c>
      <c r="D1358" s="62" t="str">
        <f>IF('Sundry Creditor'!D1364="","",'Sundry Creditor'!D1364)</f>
        <v/>
      </c>
      <c r="E1358" s="62" t="str">
        <f>IF('Sundry Creditor'!F1364="","",'Sundry Creditor'!F1364)</f>
        <v/>
      </c>
      <c r="F1358" s="130" t="str">
        <f>IF('Sundry Creditor'!I1364="","",IF('Sundry Creditor'!J1364="D",'Sundry Creditor'!I1364,""))</f>
        <v/>
      </c>
      <c r="G1358" s="130" t="str">
        <f>IF('Sundry Creditor'!I1364="","",IF('Sundry Creditor'!J1364="C",'Sundry Creditor'!I1364,""))</f>
        <v/>
      </c>
      <c r="H1358" s="62" t="str">
        <f t="shared" si="45"/>
        <v/>
      </c>
      <c r="I1358" s="62" t="str">
        <f t="shared" si="46"/>
        <v/>
      </c>
      <c r="J1358" s="62"/>
      <c r="K1358" s="48" t="str">
        <f>IF('Sundry Creditor'!K1364="", "",CONCATENATE('Sundry Creditor'!K1364," ",'Sundry Creditor'!O1364))</f>
        <v/>
      </c>
    </row>
    <row r="1359" spans="1:11" x14ac:dyDescent="0.2">
      <c r="A1359" s="63" t="str">
        <f>IF('Sundry Creditor'!G1365="","",'Sundry Creditor'!G1365)</f>
        <v/>
      </c>
      <c r="B1359" s="63" t="str">
        <f>IF('Sundry Creditor'!C1365="","",IF('Sundry Creditor'!G1365&lt;70000,'Sundry Creditor'!C1365,""))</f>
        <v/>
      </c>
      <c r="C1359" s="62" t="str">
        <f>IF('Sundry Creditor'!C1365="","",IF('Sundry Creditor'!G1365&gt;69999,'Sundry Creditor'!C1365,""))</f>
        <v/>
      </c>
      <c r="D1359" s="62" t="str">
        <f>IF('Sundry Creditor'!D1365="","",'Sundry Creditor'!D1365)</f>
        <v/>
      </c>
      <c r="E1359" s="62" t="str">
        <f>IF('Sundry Creditor'!F1365="","",'Sundry Creditor'!F1365)</f>
        <v/>
      </c>
      <c r="F1359" s="130" t="str">
        <f>IF('Sundry Creditor'!I1365="","",IF('Sundry Creditor'!J1365="D",'Sundry Creditor'!I1365,""))</f>
        <v/>
      </c>
      <c r="G1359" s="130" t="str">
        <f>IF('Sundry Creditor'!I1365="","",IF('Sundry Creditor'!J1365="C",'Sundry Creditor'!I1365,""))</f>
        <v/>
      </c>
      <c r="H1359" s="62" t="str">
        <f t="shared" si="45"/>
        <v/>
      </c>
      <c r="I1359" s="62" t="str">
        <f t="shared" si="46"/>
        <v/>
      </c>
      <c r="J1359" s="62"/>
      <c r="K1359" s="48" t="str">
        <f>IF('Sundry Creditor'!K1365="", "",CONCATENATE('Sundry Creditor'!K1365," ",'Sundry Creditor'!O1365))</f>
        <v/>
      </c>
    </row>
    <row r="1360" spans="1:11" x14ac:dyDescent="0.2">
      <c r="A1360" s="63" t="str">
        <f>IF('Sundry Creditor'!G1366="","",'Sundry Creditor'!G1366)</f>
        <v/>
      </c>
      <c r="B1360" s="63" t="str">
        <f>IF('Sundry Creditor'!C1366="","",IF('Sundry Creditor'!G1366&lt;70000,'Sundry Creditor'!C1366,""))</f>
        <v/>
      </c>
      <c r="C1360" s="62" t="str">
        <f>IF('Sundry Creditor'!C1366="","",IF('Sundry Creditor'!G1366&gt;69999,'Sundry Creditor'!C1366,""))</f>
        <v/>
      </c>
      <c r="D1360" s="62" t="str">
        <f>IF('Sundry Creditor'!D1366="","",'Sundry Creditor'!D1366)</f>
        <v/>
      </c>
      <c r="E1360" s="62" t="str">
        <f>IF('Sundry Creditor'!F1366="","",'Sundry Creditor'!F1366)</f>
        <v/>
      </c>
      <c r="F1360" s="130" t="str">
        <f>IF('Sundry Creditor'!I1366="","",IF('Sundry Creditor'!J1366="D",'Sundry Creditor'!I1366,""))</f>
        <v/>
      </c>
      <c r="G1360" s="130" t="str">
        <f>IF('Sundry Creditor'!I1366="","",IF('Sundry Creditor'!J1366="C",'Sundry Creditor'!I1366,""))</f>
        <v/>
      </c>
      <c r="H1360" s="62" t="str">
        <f t="shared" si="45"/>
        <v/>
      </c>
      <c r="I1360" s="62" t="str">
        <f t="shared" si="46"/>
        <v/>
      </c>
      <c r="J1360" s="62"/>
      <c r="K1360" s="48" t="str">
        <f>IF('Sundry Creditor'!K1366="", "",CONCATENATE('Sundry Creditor'!K1366," ",'Sundry Creditor'!O1366))</f>
        <v/>
      </c>
    </row>
    <row r="1361" spans="1:11" x14ac:dyDescent="0.2">
      <c r="A1361" s="63" t="str">
        <f>IF('Sundry Creditor'!G1367="","",'Sundry Creditor'!G1367)</f>
        <v/>
      </c>
      <c r="B1361" s="63" t="str">
        <f>IF('Sundry Creditor'!C1367="","",IF('Sundry Creditor'!G1367&lt;70000,'Sundry Creditor'!C1367,""))</f>
        <v/>
      </c>
      <c r="C1361" s="62" t="str">
        <f>IF('Sundry Creditor'!C1367="","",IF('Sundry Creditor'!G1367&gt;69999,'Sundry Creditor'!C1367,""))</f>
        <v/>
      </c>
      <c r="D1361" s="62" t="str">
        <f>IF('Sundry Creditor'!D1367="","",'Sundry Creditor'!D1367)</f>
        <v/>
      </c>
      <c r="E1361" s="62" t="str">
        <f>IF('Sundry Creditor'!F1367="","",'Sundry Creditor'!F1367)</f>
        <v/>
      </c>
      <c r="F1361" s="130" t="str">
        <f>IF('Sundry Creditor'!I1367="","",IF('Sundry Creditor'!J1367="D",'Sundry Creditor'!I1367,""))</f>
        <v/>
      </c>
      <c r="G1361" s="130" t="str">
        <f>IF('Sundry Creditor'!I1367="","",IF('Sundry Creditor'!J1367="C",'Sundry Creditor'!I1367,""))</f>
        <v/>
      </c>
      <c r="H1361" s="62" t="str">
        <f t="shared" si="45"/>
        <v/>
      </c>
      <c r="I1361" s="62" t="str">
        <f t="shared" si="46"/>
        <v/>
      </c>
      <c r="J1361" s="62"/>
      <c r="K1361" s="48" t="str">
        <f>IF('Sundry Creditor'!K1367="", "",CONCATENATE('Sundry Creditor'!K1367," ",'Sundry Creditor'!O1367))</f>
        <v/>
      </c>
    </row>
    <row r="1362" spans="1:11" x14ac:dyDescent="0.2">
      <c r="A1362" s="63" t="str">
        <f>IF('Sundry Creditor'!G1368="","",'Sundry Creditor'!G1368)</f>
        <v/>
      </c>
      <c r="B1362" s="63" t="str">
        <f>IF('Sundry Creditor'!C1368="","",IF('Sundry Creditor'!G1368&lt;70000,'Sundry Creditor'!C1368,""))</f>
        <v/>
      </c>
      <c r="C1362" s="62" t="str">
        <f>IF('Sundry Creditor'!C1368="","",IF('Sundry Creditor'!G1368&gt;69999,'Sundry Creditor'!C1368,""))</f>
        <v/>
      </c>
      <c r="D1362" s="62" t="str">
        <f>IF('Sundry Creditor'!D1368="","",'Sundry Creditor'!D1368)</f>
        <v/>
      </c>
      <c r="E1362" s="62" t="str">
        <f>IF('Sundry Creditor'!F1368="","",'Sundry Creditor'!F1368)</f>
        <v/>
      </c>
      <c r="F1362" s="130" t="str">
        <f>IF('Sundry Creditor'!I1368="","",IF('Sundry Creditor'!J1368="D",'Sundry Creditor'!I1368,""))</f>
        <v/>
      </c>
      <c r="G1362" s="130" t="str">
        <f>IF('Sundry Creditor'!I1368="","",IF('Sundry Creditor'!J1368="C",'Sundry Creditor'!I1368,""))</f>
        <v/>
      </c>
      <c r="H1362" s="62" t="str">
        <f t="shared" si="45"/>
        <v/>
      </c>
      <c r="I1362" s="62" t="str">
        <f t="shared" si="46"/>
        <v/>
      </c>
      <c r="J1362" s="62"/>
      <c r="K1362" s="48" t="str">
        <f>IF('Sundry Creditor'!K1368="", "",CONCATENATE('Sundry Creditor'!K1368," ",'Sundry Creditor'!O1368))</f>
        <v/>
      </c>
    </row>
    <row r="1363" spans="1:11" x14ac:dyDescent="0.2">
      <c r="A1363" s="63" t="str">
        <f>IF('Sundry Creditor'!G1369="","",'Sundry Creditor'!G1369)</f>
        <v/>
      </c>
      <c r="B1363" s="63" t="str">
        <f>IF('Sundry Creditor'!C1369="","",IF('Sundry Creditor'!G1369&lt;70000,'Sundry Creditor'!C1369,""))</f>
        <v/>
      </c>
      <c r="C1363" s="62" t="str">
        <f>IF('Sundry Creditor'!C1369="","",IF('Sundry Creditor'!G1369&gt;69999,'Sundry Creditor'!C1369,""))</f>
        <v/>
      </c>
      <c r="D1363" s="62" t="str">
        <f>IF('Sundry Creditor'!D1369="","",'Sundry Creditor'!D1369)</f>
        <v/>
      </c>
      <c r="E1363" s="62" t="str">
        <f>IF('Sundry Creditor'!F1369="","",'Sundry Creditor'!F1369)</f>
        <v/>
      </c>
      <c r="F1363" s="130" t="str">
        <f>IF('Sundry Creditor'!I1369="","",IF('Sundry Creditor'!J1369="D",'Sundry Creditor'!I1369,""))</f>
        <v/>
      </c>
      <c r="G1363" s="130" t="str">
        <f>IF('Sundry Creditor'!I1369="","",IF('Sundry Creditor'!J1369="C",'Sundry Creditor'!I1369,""))</f>
        <v/>
      </c>
      <c r="H1363" s="62" t="str">
        <f t="shared" si="45"/>
        <v/>
      </c>
      <c r="I1363" s="62" t="str">
        <f t="shared" si="46"/>
        <v/>
      </c>
      <c r="J1363" s="62"/>
      <c r="K1363" s="48" t="str">
        <f>IF('Sundry Creditor'!K1369="", "",CONCATENATE('Sundry Creditor'!K1369," ",'Sundry Creditor'!O1369))</f>
        <v/>
      </c>
    </row>
    <row r="1364" spans="1:11" x14ac:dyDescent="0.2">
      <c r="A1364" s="63" t="str">
        <f>IF('Sundry Creditor'!G1370="","",'Sundry Creditor'!G1370)</f>
        <v/>
      </c>
      <c r="B1364" s="63" t="str">
        <f>IF('Sundry Creditor'!C1370="","",IF('Sundry Creditor'!G1370&lt;70000,'Sundry Creditor'!C1370,""))</f>
        <v/>
      </c>
      <c r="C1364" s="62" t="str">
        <f>IF('Sundry Creditor'!C1370="","",IF('Sundry Creditor'!G1370&gt;69999,'Sundry Creditor'!C1370,""))</f>
        <v/>
      </c>
      <c r="D1364" s="62" t="str">
        <f>IF('Sundry Creditor'!D1370="","",'Sundry Creditor'!D1370)</f>
        <v/>
      </c>
      <c r="E1364" s="62" t="str">
        <f>IF('Sundry Creditor'!F1370="","",'Sundry Creditor'!F1370)</f>
        <v/>
      </c>
      <c r="F1364" s="130" t="str">
        <f>IF('Sundry Creditor'!I1370="","",IF('Sundry Creditor'!J1370="D",'Sundry Creditor'!I1370,""))</f>
        <v/>
      </c>
      <c r="G1364" s="130" t="str">
        <f>IF('Sundry Creditor'!I1370="","",IF('Sundry Creditor'!J1370="C",'Sundry Creditor'!I1370,""))</f>
        <v/>
      </c>
      <c r="H1364" s="62" t="str">
        <f t="shared" ref="H1364:H1427" si="47">IF(A1364="","",IF(OR(A1364=96030,A1364=96040),"AN",IF(A1364=80061,"VN",IF(LEFT(A1364,1)="7","AN",IF(LEFT(A1364,1)="8","AN","VN")))))</f>
        <v/>
      </c>
      <c r="I1364" s="62" t="str">
        <f t="shared" si="46"/>
        <v/>
      </c>
      <c r="J1364" s="62"/>
      <c r="K1364" s="48" t="str">
        <f>IF('Sundry Creditor'!K1370="", "",CONCATENATE('Sundry Creditor'!K1370," ",'Sundry Creditor'!O1370))</f>
        <v/>
      </c>
    </row>
    <row r="1365" spans="1:11" x14ac:dyDescent="0.2">
      <c r="A1365" s="63" t="str">
        <f>IF('Sundry Creditor'!G1371="","",'Sundry Creditor'!G1371)</f>
        <v/>
      </c>
      <c r="B1365" s="63" t="str">
        <f>IF('Sundry Creditor'!C1371="","",IF('Sundry Creditor'!G1371&lt;70000,'Sundry Creditor'!C1371,""))</f>
        <v/>
      </c>
      <c r="C1365" s="62" t="str">
        <f>IF('Sundry Creditor'!C1371="","",IF('Sundry Creditor'!G1371&gt;69999,'Sundry Creditor'!C1371,""))</f>
        <v/>
      </c>
      <c r="D1365" s="62" t="str">
        <f>IF('Sundry Creditor'!D1371="","",'Sundry Creditor'!D1371)</f>
        <v/>
      </c>
      <c r="E1365" s="62" t="str">
        <f>IF('Sundry Creditor'!F1371="","",'Sundry Creditor'!F1371)</f>
        <v/>
      </c>
      <c r="F1365" s="130" t="str">
        <f>IF('Sundry Creditor'!I1371="","",IF('Sundry Creditor'!J1371="D",'Sundry Creditor'!I1371,""))</f>
        <v/>
      </c>
      <c r="G1365" s="130" t="str">
        <f>IF('Sundry Creditor'!I1371="","",IF('Sundry Creditor'!J1371="C",'Sundry Creditor'!I1371,""))</f>
        <v/>
      </c>
      <c r="H1365" s="62" t="str">
        <f t="shared" si="47"/>
        <v/>
      </c>
      <c r="I1365" s="62" t="str">
        <f t="shared" si="46"/>
        <v/>
      </c>
      <c r="J1365" s="62"/>
      <c r="K1365" s="48" t="str">
        <f>IF('Sundry Creditor'!K1371="", "",CONCATENATE('Sundry Creditor'!K1371," ",'Sundry Creditor'!O1371))</f>
        <v/>
      </c>
    </row>
    <row r="1366" spans="1:11" x14ac:dyDescent="0.2">
      <c r="A1366" s="63" t="str">
        <f>IF('Sundry Creditor'!G1372="","",'Sundry Creditor'!G1372)</f>
        <v/>
      </c>
      <c r="B1366" s="63" t="str">
        <f>IF('Sundry Creditor'!C1372="","",IF('Sundry Creditor'!G1372&lt;70000,'Sundry Creditor'!C1372,""))</f>
        <v/>
      </c>
      <c r="C1366" s="62" t="str">
        <f>IF('Sundry Creditor'!C1372="","",IF('Sundry Creditor'!G1372&gt;69999,'Sundry Creditor'!C1372,""))</f>
        <v/>
      </c>
      <c r="D1366" s="62" t="str">
        <f>IF('Sundry Creditor'!D1372="","",'Sundry Creditor'!D1372)</f>
        <v/>
      </c>
      <c r="E1366" s="62" t="str">
        <f>IF('Sundry Creditor'!F1372="","",'Sundry Creditor'!F1372)</f>
        <v/>
      </c>
      <c r="F1366" s="130" t="str">
        <f>IF('Sundry Creditor'!I1372="","",IF('Sundry Creditor'!J1372="D",'Sundry Creditor'!I1372,""))</f>
        <v/>
      </c>
      <c r="G1366" s="130" t="str">
        <f>IF('Sundry Creditor'!I1372="","",IF('Sundry Creditor'!J1372="C",'Sundry Creditor'!I1372,""))</f>
        <v/>
      </c>
      <c r="H1366" s="62" t="str">
        <f t="shared" si="47"/>
        <v/>
      </c>
      <c r="I1366" s="62" t="str">
        <f t="shared" si="46"/>
        <v/>
      </c>
      <c r="J1366" s="62"/>
      <c r="K1366" s="48" t="str">
        <f>IF('Sundry Creditor'!K1372="", "",CONCATENATE('Sundry Creditor'!K1372," ",'Sundry Creditor'!O1372))</f>
        <v/>
      </c>
    </row>
    <row r="1367" spans="1:11" x14ac:dyDescent="0.2">
      <c r="A1367" s="63" t="str">
        <f>IF('Sundry Creditor'!G1373="","",'Sundry Creditor'!G1373)</f>
        <v/>
      </c>
      <c r="B1367" s="63" t="str">
        <f>IF('Sundry Creditor'!C1373="","",IF('Sundry Creditor'!G1373&lt;70000,'Sundry Creditor'!C1373,""))</f>
        <v/>
      </c>
      <c r="C1367" s="62" t="str">
        <f>IF('Sundry Creditor'!C1373="","",IF('Sundry Creditor'!G1373&gt;69999,'Sundry Creditor'!C1373,""))</f>
        <v/>
      </c>
      <c r="D1367" s="62" t="str">
        <f>IF('Sundry Creditor'!D1373="","",'Sundry Creditor'!D1373)</f>
        <v/>
      </c>
      <c r="E1367" s="62" t="str">
        <f>IF('Sundry Creditor'!F1373="","",'Sundry Creditor'!F1373)</f>
        <v/>
      </c>
      <c r="F1367" s="130" t="str">
        <f>IF('Sundry Creditor'!I1373="","",IF('Sundry Creditor'!J1373="D",'Sundry Creditor'!I1373,""))</f>
        <v/>
      </c>
      <c r="G1367" s="130" t="str">
        <f>IF('Sundry Creditor'!I1373="","",IF('Sundry Creditor'!J1373="C",'Sundry Creditor'!I1373,""))</f>
        <v/>
      </c>
      <c r="H1367" s="62" t="str">
        <f t="shared" si="47"/>
        <v/>
      </c>
      <c r="I1367" s="62" t="str">
        <f t="shared" si="46"/>
        <v/>
      </c>
      <c r="J1367" s="62"/>
      <c r="K1367" s="48" t="str">
        <f>IF('Sundry Creditor'!K1373="", "",CONCATENATE('Sundry Creditor'!K1373," ",'Sundry Creditor'!O1373))</f>
        <v/>
      </c>
    </row>
    <row r="1368" spans="1:11" x14ac:dyDescent="0.2">
      <c r="A1368" s="63" t="str">
        <f>IF('Sundry Creditor'!G1374="","",'Sundry Creditor'!G1374)</f>
        <v/>
      </c>
      <c r="B1368" s="63" t="str">
        <f>IF('Sundry Creditor'!C1374="","",IF('Sundry Creditor'!G1374&lt;70000,'Sundry Creditor'!C1374,""))</f>
        <v/>
      </c>
      <c r="C1368" s="62" t="str">
        <f>IF('Sundry Creditor'!C1374="","",IF('Sundry Creditor'!G1374&gt;69999,'Sundry Creditor'!C1374,""))</f>
        <v/>
      </c>
      <c r="D1368" s="62" t="str">
        <f>IF('Sundry Creditor'!D1374="","",'Sundry Creditor'!D1374)</f>
        <v/>
      </c>
      <c r="E1368" s="62" t="str">
        <f>IF('Sundry Creditor'!F1374="","",'Sundry Creditor'!F1374)</f>
        <v/>
      </c>
      <c r="F1368" s="130" t="str">
        <f>IF('Sundry Creditor'!I1374="","",IF('Sundry Creditor'!J1374="D",'Sundry Creditor'!I1374,""))</f>
        <v/>
      </c>
      <c r="G1368" s="130" t="str">
        <f>IF('Sundry Creditor'!I1374="","",IF('Sundry Creditor'!J1374="C",'Sundry Creditor'!I1374,""))</f>
        <v/>
      </c>
      <c r="H1368" s="62" t="str">
        <f t="shared" si="47"/>
        <v/>
      </c>
      <c r="I1368" s="62" t="str">
        <f t="shared" si="46"/>
        <v/>
      </c>
      <c r="J1368" s="62"/>
      <c r="K1368" s="48" t="str">
        <f>IF('Sundry Creditor'!K1374="", "",CONCATENATE('Sundry Creditor'!K1374," ",'Sundry Creditor'!O1374))</f>
        <v/>
      </c>
    </row>
    <row r="1369" spans="1:11" x14ac:dyDescent="0.2">
      <c r="A1369" s="63" t="str">
        <f>IF('Sundry Creditor'!G1375="","",'Sundry Creditor'!G1375)</f>
        <v/>
      </c>
      <c r="B1369" s="63" t="str">
        <f>IF('Sundry Creditor'!C1375="","",IF('Sundry Creditor'!G1375&lt;70000,'Sundry Creditor'!C1375,""))</f>
        <v/>
      </c>
      <c r="C1369" s="62" t="str">
        <f>IF('Sundry Creditor'!C1375="","",IF('Sundry Creditor'!G1375&gt;69999,'Sundry Creditor'!C1375,""))</f>
        <v/>
      </c>
      <c r="D1369" s="62" t="str">
        <f>IF('Sundry Creditor'!D1375="","",'Sundry Creditor'!D1375)</f>
        <v/>
      </c>
      <c r="E1369" s="62" t="str">
        <f>IF('Sundry Creditor'!F1375="","",'Sundry Creditor'!F1375)</f>
        <v/>
      </c>
      <c r="F1369" s="130" t="str">
        <f>IF('Sundry Creditor'!I1375="","",IF('Sundry Creditor'!J1375="D",'Sundry Creditor'!I1375,""))</f>
        <v/>
      </c>
      <c r="G1369" s="130" t="str">
        <f>IF('Sundry Creditor'!I1375="","",IF('Sundry Creditor'!J1375="C",'Sundry Creditor'!I1375,""))</f>
        <v/>
      </c>
      <c r="H1369" s="62" t="str">
        <f t="shared" si="47"/>
        <v/>
      </c>
      <c r="I1369" s="62" t="str">
        <f t="shared" si="46"/>
        <v/>
      </c>
      <c r="J1369" s="62"/>
      <c r="K1369" s="48" t="str">
        <f>IF('Sundry Creditor'!K1375="", "",CONCATENATE('Sundry Creditor'!K1375," ",'Sundry Creditor'!O1375))</f>
        <v/>
      </c>
    </row>
    <row r="1370" spans="1:11" x14ac:dyDescent="0.2">
      <c r="A1370" s="63" t="str">
        <f>IF('Sundry Creditor'!G1376="","",'Sundry Creditor'!G1376)</f>
        <v/>
      </c>
      <c r="B1370" s="63" t="str">
        <f>IF('Sundry Creditor'!C1376="","",IF('Sundry Creditor'!G1376&lt;70000,'Sundry Creditor'!C1376,""))</f>
        <v/>
      </c>
      <c r="C1370" s="62" t="str">
        <f>IF('Sundry Creditor'!C1376="","",IF('Sundry Creditor'!G1376&gt;69999,'Sundry Creditor'!C1376,""))</f>
        <v/>
      </c>
      <c r="D1370" s="62" t="str">
        <f>IF('Sundry Creditor'!D1376="","",'Sundry Creditor'!D1376)</f>
        <v/>
      </c>
      <c r="E1370" s="62" t="str">
        <f>IF('Sundry Creditor'!F1376="","",'Sundry Creditor'!F1376)</f>
        <v/>
      </c>
      <c r="F1370" s="130" t="str">
        <f>IF('Sundry Creditor'!I1376="","",IF('Sundry Creditor'!J1376="D",'Sundry Creditor'!I1376,""))</f>
        <v/>
      </c>
      <c r="G1370" s="130" t="str">
        <f>IF('Sundry Creditor'!I1376="","",IF('Sundry Creditor'!J1376="C",'Sundry Creditor'!I1376,""))</f>
        <v/>
      </c>
      <c r="H1370" s="62" t="str">
        <f t="shared" si="47"/>
        <v/>
      </c>
      <c r="I1370" s="62" t="str">
        <f t="shared" ref="I1370:I1433" si="48">IF(A1370="","",1000)</f>
        <v/>
      </c>
      <c r="J1370" s="62"/>
      <c r="K1370" s="48" t="str">
        <f>IF('Sundry Creditor'!K1376="", "",CONCATENATE('Sundry Creditor'!K1376," ",'Sundry Creditor'!O1376))</f>
        <v/>
      </c>
    </row>
    <row r="1371" spans="1:11" x14ac:dyDescent="0.2">
      <c r="A1371" s="63" t="str">
        <f>IF('Sundry Creditor'!G1377="","",'Sundry Creditor'!G1377)</f>
        <v/>
      </c>
      <c r="B1371" s="63" t="str">
        <f>IF('Sundry Creditor'!C1377="","",IF('Sundry Creditor'!G1377&lt;70000,'Sundry Creditor'!C1377,""))</f>
        <v/>
      </c>
      <c r="C1371" s="62" t="str">
        <f>IF('Sundry Creditor'!C1377="","",IF('Sundry Creditor'!G1377&gt;69999,'Sundry Creditor'!C1377,""))</f>
        <v/>
      </c>
      <c r="D1371" s="62" t="str">
        <f>IF('Sundry Creditor'!D1377="","",'Sundry Creditor'!D1377)</f>
        <v/>
      </c>
      <c r="E1371" s="62" t="str">
        <f>IF('Sundry Creditor'!F1377="","",'Sundry Creditor'!F1377)</f>
        <v/>
      </c>
      <c r="F1371" s="130" t="str">
        <f>IF('Sundry Creditor'!I1377="","",IF('Sundry Creditor'!J1377="D",'Sundry Creditor'!I1377,""))</f>
        <v/>
      </c>
      <c r="G1371" s="130" t="str">
        <f>IF('Sundry Creditor'!I1377="","",IF('Sundry Creditor'!J1377="C",'Sundry Creditor'!I1377,""))</f>
        <v/>
      </c>
      <c r="H1371" s="62" t="str">
        <f t="shared" si="47"/>
        <v/>
      </c>
      <c r="I1371" s="62" t="str">
        <f t="shared" si="48"/>
        <v/>
      </c>
      <c r="J1371" s="62"/>
      <c r="K1371" s="48" t="str">
        <f>IF('Sundry Creditor'!K1377="", "",CONCATENATE('Sundry Creditor'!K1377," ",'Sundry Creditor'!O1377))</f>
        <v/>
      </c>
    </row>
    <row r="1372" spans="1:11" x14ac:dyDescent="0.2">
      <c r="A1372" s="63" t="str">
        <f>IF('Sundry Creditor'!G1378="","",'Sundry Creditor'!G1378)</f>
        <v/>
      </c>
      <c r="B1372" s="63" t="str">
        <f>IF('Sundry Creditor'!C1378="","",IF('Sundry Creditor'!G1378&lt;70000,'Sundry Creditor'!C1378,""))</f>
        <v/>
      </c>
      <c r="C1372" s="62" t="str">
        <f>IF('Sundry Creditor'!C1378="","",IF('Sundry Creditor'!G1378&gt;69999,'Sundry Creditor'!C1378,""))</f>
        <v/>
      </c>
      <c r="D1372" s="62" t="str">
        <f>IF('Sundry Creditor'!D1378="","",'Sundry Creditor'!D1378)</f>
        <v/>
      </c>
      <c r="E1372" s="62" t="str">
        <f>IF('Sundry Creditor'!F1378="","",'Sundry Creditor'!F1378)</f>
        <v/>
      </c>
      <c r="F1372" s="130" t="str">
        <f>IF('Sundry Creditor'!I1378="","",IF('Sundry Creditor'!J1378="D",'Sundry Creditor'!I1378,""))</f>
        <v/>
      </c>
      <c r="G1372" s="130" t="str">
        <f>IF('Sundry Creditor'!I1378="","",IF('Sundry Creditor'!J1378="C",'Sundry Creditor'!I1378,""))</f>
        <v/>
      </c>
      <c r="H1372" s="62" t="str">
        <f t="shared" si="47"/>
        <v/>
      </c>
      <c r="I1372" s="62" t="str">
        <f t="shared" si="48"/>
        <v/>
      </c>
      <c r="J1372" s="62"/>
      <c r="K1372" s="48" t="str">
        <f>IF('Sundry Creditor'!K1378="", "",CONCATENATE('Sundry Creditor'!K1378," ",'Sundry Creditor'!O1378))</f>
        <v/>
      </c>
    </row>
    <row r="1373" spans="1:11" x14ac:dyDescent="0.2">
      <c r="A1373" s="63" t="str">
        <f>IF('Sundry Creditor'!G1379="","",'Sundry Creditor'!G1379)</f>
        <v/>
      </c>
      <c r="B1373" s="63" t="str">
        <f>IF('Sundry Creditor'!C1379="","",IF('Sundry Creditor'!G1379&lt;70000,'Sundry Creditor'!C1379,""))</f>
        <v/>
      </c>
      <c r="C1373" s="62" t="str">
        <f>IF('Sundry Creditor'!C1379="","",IF('Sundry Creditor'!G1379&gt;69999,'Sundry Creditor'!C1379,""))</f>
        <v/>
      </c>
      <c r="D1373" s="62" t="str">
        <f>IF('Sundry Creditor'!D1379="","",'Sundry Creditor'!D1379)</f>
        <v/>
      </c>
      <c r="E1373" s="62" t="str">
        <f>IF('Sundry Creditor'!F1379="","",'Sundry Creditor'!F1379)</f>
        <v/>
      </c>
      <c r="F1373" s="130" t="str">
        <f>IF('Sundry Creditor'!I1379="","",IF('Sundry Creditor'!J1379="D",'Sundry Creditor'!I1379,""))</f>
        <v/>
      </c>
      <c r="G1373" s="130" t="str">
        <f>IF('Sundry Creditor'!I1379="","",IF('Sundry Creditor'!J1379="C",'Sundry Creditor'!I1379,""))</f>
        <v/>
      </c>
      <c r="H1373" s="62" t="str">
        <f t="shared" si="47"/>
        <v/>
      </c>
      <c r="I1373" s="62" t="str">
        <f t="shared" si="48"/>
        <v/>
      </c>
      <c r="J1373" s="62"/>
      <c r="K1373" s="48" t="str">
        <f>IF('Sundry Creditor'!K1379="", "",CONCATENATE('Sundry Creditor'!K1379," ",'Sundry Creditor'!O1379))</f>
        <v/>
      </c>
    </row>
    <row r="1374" spans="1:11" x14ac:dyDescent="0.2">
      <c r="A1374" s="63" t="str">
        <f>IF('Sundry Creditor'!G1380="","",'Sundry Creditor'!G1380)</f>
        <v/>
      </c>
      <c r="B1374" s="63" t="str">
        <f>IF('Sundry Creditor'!C1380="","",IF('Sundry Creditor'!G1380&lt;70000,'Sundry Creditor'!C1380,""))</f>
        <v/>
      </c>
      <c r="C1374" s="62" t="str">
        <f>IF('Sundry Creditor'!C1380="","",IF('Sundry Creditor'!G1380&gt;69999,'Sundry Creditor'!C1380,""))</f>
        <v/>
      </c>
      <c r="D1374" s="62" t="str">
        <f>IF('Sundry Creditor'!D1380="","",'Sundry Creditor'!D1380)</f>
        <v/>
      </c>
      <c r="E1374" s="62" t="str">
        <f>IF('Sundry Creditor'!F1380="","",'Sundry Creditor'!F1380)</f>
        <v/>
      </c>
      <c r="F1374" s="130" t="str">
        <f>IF('Sundry Creditor'!I1380="","",IF('Sundry Creditor'!J1380="D",'Sundry Creditor'!I1380,""))</f>
        <v/>
      </c>
      <c r="G1374" s="130" t="str">
        <f>IF('Sundry Creditor'!I1380="","",IF('Sundry Creditor'!J1380="C",'Sundry Creditor'!I1380,""))</f>
        <v/>
      </c>
      <c r="H1374" s="62" t="str">
        <f t="shared" si="47"/>
        <v/>
      </c>
      <c r="I1374" s="62" t="str">
        <f t="shared" si="48"/>
        <v/>
      </c>
      <c r="J1374" s="62"/>
      <c r="K1374" s="48" t="str">
        <f>IF('Sundry Creditor'!K1380="", "",CONCATENATE('Sundry Creditor'!K1380," ",'Sundry Creditor'!O1380))</f>
        <v/>
      </c>
    </row>
    <row r="1375" spans="1:11" x14ac:dyDescent="0.2">
      <c r="A1375" s="63" t="str">
        <f>IF('Sundry Creditor'!G1381="","",'Sundry Creditor'!G1381)</f>
        <v/>
      </c>
      <c r="B1375" s="63" t="str">
        <f>IF('Sundry Creditor'!C1381="","",IF('Sundry Creditor'!G1381&lt;70000,'Sundry Creditor'!C1381,""))</f>
        <v/>
      </c>
      <c r="C1375" s="62" t="str">
        <f>IF('Sundry Creditor'!C1381="","",IF('Sundry Creditor'!G1381&gt;69999,'Sundry Creditor'!C1381,""))</f>
        <v/>
      </c>
      <c r="D1375" s="62" t="str">
        <f>IF('Sundry Creditor'!D1381="","",'Sundry Creditor'!D1381)</f>
        <v/>
      </c>
      <c r="E1375" s="62" t="str">
        <f>IF('Sundry Creditor'!F1381="","",'Sundry Creditor'!F1381)</f>
        <v/>
      </c>
      <c r="F1375" s="130" t="str">
        <f>IF('Sundry Creditor'!I1381="","",IF('Sundry Creditor'!J1381="D",'Sundry Creditor'!I1381,""))</f>
        <v/>
      </c>
      <c r="G1375" s="130" t="str">
        <f>IF('Sundry Creditor'!I1381="","",IF('Sundry Creditor'!J1381="C",'Sundry Creditor'!I1381,""))</f>
        <v/>
      </c>
      <c r="H1375" s="62" t="str">
        <f t="shared" si="47"/>
        <v/>
      </c>
      <c r="I1375" s="62" t="str">
        <f t="shared" si="48"/>
        <v/>
      </c>
      <c r="J1375" s="62"/>
      <c r="K1375" s="48" t="str">
        <f>IF('Sundry Creditor'!K1381="", "",CONCATENATE('Sundry Creditor'!K1381," ",'Sundry Creditor'!O1381))</f>
        <v/>
      </c>
    </row>
    <row r="1376" spans="1:11" x14ac:dyDescent="0.2">
      <c r="A1376" s="63" t="str">
        <f>IF('Sundry Creditor'!G1382="","",'Sundry Creditor'!G1382)</f>
        <v/>
      </c>
      <c r="B1376" s="63" t="str">
        <f>IF('Sundry Creditor'!C1382="","",IF('Sundry Creditor'!G1382&lt;70000,'Sundry Creditor'!C1382,""))</f>
        <v/>
      </c>
      <c r="C1376" s="62" t="str">
        <f>IF('Sundry Creditor'!C1382="","",IF('Sundry Creditor'!G1382&gt;69999,'Sundry Creditor'!C1382,""))</f>
        <v/>
      </c>
      <c r="D1376" s="62" t="str">
        <f>IF('Sundry Creditor'!D1382="","",'Sundry Creditor'!D1382)</f>
        <v/>
      </c>
      <c r="E1376" s="62" t="str">
        <f>IF('Sundry Creditor'!F1382="","",'Sundry Creditor'!F1382)</f>
        <v/>
      </c>
      <c r="F1376" s="130" t="str">
        <f>IF('Sundry Creditor'!I1382="","",IF('Sundry Creditor'!J1382="D",'Sundry Creditor'!I1382,""))</f>
        <v/>
      </c>
      <c r="G1376" s="130" t="str">
        <f>IF('Sundry Creditor'!I1382="","",IF('Sundry Creditor'!J1382="C",'Sundry Creditor'!I1382,""))</f>
        <v/>
      </c>
      <c r="H1376" s="62" t="str">
        <f t="shared" si="47"/>
        <v/>
      </c>
      <c r="I1376" s="62" t="str">
        <f t="shared" si="48"/>
        <v/>
      </c>
      <c r="J1376" s="62"/>
      <c r="K1376" s="48" t="str">
        <f>IF('Sundry Creditor'!K1382="", "",CONCATENATE('Sundry Creditor'!K1382," ",'Sundry Creditor'!O1382))</f>
        <v/>
      </c>
    </row>
    <row r="1377" spans="1:11" x14ac:dyDescent="0.2">
      <c r="A1377" s="63" t="str">
        <f>IF('Sundry Creditor'!G1383="","",'Sundry Creditor'!G1383)</f>
        <v/>
      </c>
      <c r="B1377" s="63" t="str">
        <f>IF('Sundry Creditor'!C1383="","",IF('Sundry Creditor'!G1383&lt;70000,'Sundry Creditor'!C1383,""))</f>
        <v/>
      </c>
      <c r="C1377" s="62" t="str">
        <f>IF('Sundry Creditor'!C1383="","",IF('Sundry Creditor'!G1383&gt;69999,'Sundry Creditor'!C1383,""))</f>
        <v/>
      </c>
      <c r="D1377" s="62" t="str">
        <f>IF('Sundry Creditor'!D1383="","",'Sundry Creditor'!D1383)</f>
        <v/>
      </c>
      <c r="E1377" s="62" t="str">
        <f>IF('Sundry Creditor'!F1383="","",'Sundry Creditor'!F1383)</f>
        <v/>
      </c>
      <c r="F1377" s="130" t="str">
        <f>IF('Sundry Creditor'!I1383="","",IF('Sundry Creditor'!J1383="D",'Sundry Creditor'!I1383,""))</f>
        <v/>
      </c>
      <c r="G1377" s="130" t="str">
        <f>IF('Sundry Creditor'!I1383="","",IF('Sundry Creditor'!J1383="C",'Sundry Creditor'!I1383,""))</f>
        <v/>
      </c>
      <c r="H1377" s="62" t="str">
        <f t="shared" si="47"/>
        <v/>
      </c>
      <c r="I1377" s="62" t="str">
        <f t="shared" si="48"/>
        <v/>
      </c>
      <c r="J1377" s="62"/>
      <c r="K1377" s="48" t="str">
        <f>IF('Sundry Creditor'!K1383="", "",CONCATENATE('Sundry Creditor'!K1383," ",'Sundry Creditor'!O1383))</f>
        <v/>
      </c>
    </row>
    <row r="1378" spans="1:11" x14ac:dyDescent="0.2">
      <c r="A1378" s="63" t="str">
        <f>IF('Sundry Creditor'!G1384="","",'Sundry Creditor'!G1384)</f>
        <v/>
      </c>
      <c r="B1378" s="63" t="str">
        <f>IF('Sundry Creditor'!C1384="","",IF('Sundry Creditor'!G1384&lt;70000,'Sundry Creditor'!C1384,""))</f>
        <v/>
      </c>
      <c r="C1378" s="62" t="str">
        <f>IF('Sundry Creditor'!C1384="","",IF('Sundry Creditor'!G1384&gt;69999,'Sundry Creditor'!C1384,""))</f>
        <v/>
      </c>
      <c r="D1378" s="62" t="str">
        <f>IF('Sundry Creditor'!D1384="","",'Sundry Creditor'!D1384)</f>
        <v/>
      </c>
      <c r="E1378" s="62" t="str">
        <f>IF('Sundry Creditor'!F1384="","",'Sundry Creditor'!F1384)</f>
        <v/>
      </c>
      <c r="F1378" s="130" t="str">
        <f>IF('Sundry Creditor'!I1384="","",IF('Sundry Creditor'!J1384="D",'Sundry Creditor'!I1384,""))</f>
        <v/>
      </c>
      <c r="G1378" s="130" t="str">
        <f>IF('Sundry Creditor'!I1384="","",IF('Sundry Creditor'!J1384="C",'Sundry Creditor'!I1384,""))</f>
        <v/>
      </c>
      <c r="H1378" s="62" t="str">
        <f t="shared" si="47"/>
        <v/>
      </c>
      <c r="I1378" s="62" t="str">
        <f t="shared" si="48"/>
        <v/>
      </c>
      <c r="J1378" s="62"/>
      <c r="K1378" s="48" t="str">
        <f>IF('Sundry Creditor'!K1384="", "",CONCATENATE('Sundry Creditor'!K1384," ",'Sundry Creditor'!O1384))</f>
        <v/>
      </c>
    </row>
    <row r="1379" spans="1:11" x14ac:dyDescent="0.2">
      <c r="A1379" s="63" t="str">
        <f>IF('Sundry Creditor'!G1385="","",'Sundry Creditor'!G1385)</f>
        <v/>
      </c>
      <c r="B1379" s="63" t="str">
        <f>IF('Sundry Creditor'!C1385="","",IF('Sundry Creditor'!G1385&lt;70000,'Sundry Creditor'!C1385,""))</f>
        <v/>
      </c>
      <c r="C1379" s="62" t="str">
        <f>IF('Sundry Creditor'!C1385="","",IF('Sundry Creditor'!G1385&gt;69999,'Sundry Creditor'!C1385,""))</f>
        <v/>
      </c>
      <c r="D1379" s="62" t="str">
        <f>IF('Sundry Creditor'!D1385="","",'Sundry Creditor'!D1385)</f>
        <v/>
      </c>
      <c r="E1379" s="62" t="str">
        <f>IF('Sundry Creditor'!F1385="","",'Sundry Creditor'!F1385)</f>
        <v/>
      </c>
      <c r="F1379" s="130" t="str">
        <f>IF('Sundry Creditor'!I1385="","",IF('Sundry Creditor'!J1385="D",'Sundry Creditor'!I1385,""))</f>
        <v/>
      </c>
      <c r="G1379" s="130" t="str">
        <f>IF('Sundry Creditor'!I1385="","",IF('Sundry Creditor'!J1385="C",'Sundry Creditor'!I1385,""))</f>
        <v/>
      </c>
      <c r="H1379" s="62" t="str">
        <f t="shared" si="47"/>
        <v/>
      </c>
      <c r="I1379" s="62" t="str">
        <f t="shared" si="48"/>
        <v/>
      </c>
      <c r="J1379" s="62"/>
      <c r="K1379" s="48" t="str">
        <f>IF('Sundry Creditor'!K1385="", "",CONCATENATE('Sundry Creditor'!K1385," ",'Sundry Creditor'!O1385))</f>
        <v/>
      </c>
    </row>
    <row r="1380" spans="1:11" x14ac:dyDescent="0.2">
      <c r="A1380" s="63" t="str">
        <f>IF('Sundry Creditor'!G1386="","",'Sundry Creditor'!G1386)</f>
        <v/>
      </c>
      <c r="B1380" s="63" t="str">
        <f>IF('Sundry Creditor'!C1386="","",IF('Sundry Creditor'!G1386&lt;70000,'Sundry Creditor'!C1386,""))</f>
        <v/>
      </c>
      <c r="C1380" s="62" t="str">
        <f>IF('Sundry Creditor'!C1386="","",IF('Sundry Creditor'!G1386&gt;69999,'Sundry Creditor'!C1386,""))</f>
        <v/>
      </c>
      <c r="D1380" s="62" t="str">
        <f>IF('Sundry Creditor'!D1386="","",'Sundry Creditor'!D1386)</f>
        <v/>
      </c>
      <c r="E1380" s="62" t="str">
        <f>IF('Sundry Creditor'!F1386="","",'Sundry Creditor'!F1386)</f>
        <v/>
      </c>
      <c r="F1380" s="130" t="str">
        <f>IF('Sundry Creditor'!I1386="","",IF('Sundry Creditor'!J1386="D",'Sundry Creditor'!I1386,""))</f>
        <v/>
      </c>
      <c r="G1380" s="130" t="str">
        <f>IF('Sundry Creditor'!I1386="","",IF('Sundry Creditor'!J1386="C",'Sundry Creditor'!I1386,""))</f>
        <v/>
      </c>
      <c r="H1380" s="62" t="str">
        <f t="shared" si="47"/>
        <v/>
      </c>
      <c r="I1380" s="62" t="str">
        <f t="shared" si="48"/>
        <v/>
      </c>
      <c r="J1380" s="62"/>
      <c r="K1380" s="48" t="str">
        <f>IF('Sundry Creditor'!K1386="", "",CONCATENATE('Sundry Creditor'!K1386," ",'Sundry Creditor'!O1386))</f>
        <v/>
      </c>
    </row>
    <row r="1381" spans="1:11" x14ac:dyDescent="0.2">
      <c r="A1381" s="63" t="str">
        <f>IF('Sundry Creditor'!G1387="","",'Sundry Creditor'!G1387)</f>
        <v/>
      </c>
      <c r="B1381" s="63" t="str">
        <f>IF('Sundry Creditor'!C1387="","",IF('Sundry Creditor'!G1387&lt;70000,'Sundry Creditor'!C1387,""))</f>
        <v/>
      </c>
      <c r="C1381" s="62" t="str">
        <f>IF('Sundry Creditor'!C1387="","",IF('Sundry Creditor'!G1387&gt;69999,'Sundry Creditor'!C1387,""))</f>
        <v/>
      </c>
      <c r="D1381" s="62" t="str">
        <f>IF('Sundry Creditor'!D1387="","",'Sundry Creditor'!D1387)</f>
        <v/>
      </c>
      <c r="E1381" s="62" t="str">
        <f>IF('Sundry Creditor'!F1387="","",'Sundry Creditor'!F1387)</f>
        <v/>
      </c>
      <c r="F1381" s="130" t="str">
        <f>IF('Sundry Creditor'!I1387="","",IF('Sundry Creditor'!J1387="D",'Sundry Creditor'!I1387,""))</f>
        <v/>
      </c>
      <c r="G1381" s="130" t="str">
        <f>IF('Sundry Creditor'!I1387="","",IF('Sundry Creditor'!J1387="C",'Sundry Creditor'!I1387,""))</f>
        <v/>
      </c>
      <c r="H1381" s="62" t="str">
        <f t="shared" si="47"/>
        <v/>
      </c>
      <c r="I1381" s="62" t="str">
        <f t="shared" si="48"/>
        <v/>
      </c>
      <c r="J1381" s="62"/>
      <c r="K1381" s="48" t="str">
        <f>IF('Sundry Creditor'!K1387="", "",CONCATENATE('Sundry Creditor'!K1387," ",'Sundry Creditor'!O1387))</f>
        <v/>
      </c>
    </row>
    <row r="1382" spans="1:11" x14ac:dyDescent="0.2">
      <c r="A1382" s="63" t="str">
        <f>IF('Sundry Creditor'!G1388="","",'Sundry Creditor'!G1388)</f>
        <v/>
      </c>
      <c r="B1382" s="63" t="str">
        <f>IF('Sundry Creditor'!C1388="","",IF('Sundry Creditor'!G1388&lt;70000,'Sundry Creditor'!C1388,""))</f>
        <v/>
      </c>
      <c r="C1382" s="62" t="str">
        <f>IF('Sundry Creditor'!C1388="","",IF('Sundry Creditor'!G1388&gt;69999,'Sundry Creditor'!C1388,""))</f>
        <v/>
      </c>
      <c r="D1382" s="62" t="str">
        <f>IF('Sundry Creditor'!D1388="","",'Sundry Creditor'!D1388)</f>
        <v/>
      </c>
      <c r="E1382" s="62" t="str">
        <f>IF('Sundry Creditor'!F1388="","",'Sundry Creditor'!F1388)</f>
        <v/>
      </c>
      <c r="F1382" s="130" t="str">
        <f>IF('Sundry Creditor'!I1388="","",IF('Sundry Creditor'!J1388="D",'Sundry Creditor'!I1388,""))</f>
        <v/>
      </c>
      <c r="G1382" s="130" t="str">
        <f>IF('Sundry Creditor'!I1388="","",IF('Sundry Creditor'!J1388="C",'Sundry Creditor'!I1388,""))</f>
        <v/>
      </c>
      <c r="H1382" s="62" t="str">
        <f t="shared" si="47"/>
        <v/>
      </c>
      <c r="I1382" s="62" t="str">
        <f t="shared" si="48"/>
        <v/>
      </c>
      <c r="J1382" s="62"/>
      <c r="K1382" s="48" t="str">
        <f>IF('Sundry Creditor'!K1388="", "",CONCATENATE('Sundry Creditor'!K1388," ",'Sundry Creditor'!O1388))</f>
        <v/>
      </c>
    </row>
    <row r="1383" spans="1:11" x14ac:dyDescent="0.2">
      <c r="A1383" s="63" t="str">
        <f>IF('Sundry Creditor'!G1389="","",'Sundry Creditor'!G1389)</f>
        <v/>
      </c>
      <c r="B1383" s="63" t="str">
        <f>IF('Sundry Creditor'!C1389="","",IF('Sundry Creditor'!G1389&lt;70000,'Sundry Creditor'!C1389,""))</f>
        <v/>
      </c>
      <c r="C1383" s="62" t="str">
        <f>IF('Sundry Creditor'!C1389="","",IF('Sundry Creditor'!G1389&gt;69999,'Sundry Creditor'!C1389,""))</f>
        <v/>
      </c>
      <c r="D1383" s="62" t="str">
        <f>IF('Sundry Creditor'!D1389="","",'Sundry Creditor'!D1389)</f>
        <v/>
      </c>
      <c r="E1383" s="62" t="str">
        <f>IF('Sundry Creditor'!F1389="","",'Sundry Creditor'!F1389)</f>
        <v/>
      </c>
      <c r="F1383" s="130" t="str">
        <f>IF('Sundry Creditor'!I1389="","",IF('Sundry Creditor'!J1389="D",'Sundry Creditor'!I1389,""))</f>
        <v/>
      </c>
      <c r="G1383" s="130" t="str">
        <f>IF('Sundry Creditor'!I1389="","",IF('Sundry Creditor'!J1389="C",'Sundry Creditor'!I1389,""))</f>
        <v/>
      </c>
      <c r="H1383" s="62" t="str">
        <f t="shared" si="47"/>
        <v/>
      </c>
      <c r="I1383" s="62" t="str">
        <f t="shared" si="48"/>
        <v/>
      </c>
      <c r="J1383" s="62"/>
      <c r="K1383" s="48" t="str">
        <f>IF('Sundry Creditor'!K1389="", "",CONCATENATE('Sundry Creditor'!K1389," ",'Sundry Creditor'!O1389))</f>
        <v/>
      </c>
    </row>
    <row r="1384" spans="1:11" x14ac:dyDescent="0.2">
      <c r="A1384" s="63" t="str">
        <f>IF('Sundry Creditor'!G1390="","",'Sundry Creditor'!G1390)</f>
        <v/>
      </c>
      <c r="B1384" s="63" t="str">
        <f>IF('Sundry Creditor'!C1390="","",IF('Sundry Creditor'!G1390&lt;70000,'Sundry Creditor'!C1390,""))</f>
        <v/>
      </c>
      <c r="C1384" s="62" t="str">
        <f>IF('Sundry Creditor'!C1390="","",IF('Sundry Creditor'!G1390&gt;69999,'Sundry Creditor'!C1390,""))</f>
        <v/>
      </c>
      <c r="D1384" s="62" t="str">
        <f>IF('Sundry Creditor'!D1390="","",'Sundry Creditor'!D1390)</f>
        <v/>
      </c>
      <c r="E1384" s="62" t="str">
        <f>IF('Sundry Creditor'!F1390="","",'Sundry Creditor'!F1390)</f>
        <v/>
      </c>
      <c r="F1384" s="130" t="str">
        <f>IF('Sundry Creditor'!I1390="","",IF('Sundry Creditor'!J1390="D",'Sundry Creditor'!I1390,""))</f>
        <v/>
      </c>
      <c r="G1384" s="130" t="str">
        <f>IF('Sundry Creditor'!I1390="","",IF('Sundry Creditor'!J1390="C",'Sundry Creditor'!I1390,""))</f>
        <v/>
      </c>
      <c r="H1384" s="62" t="str">
        <f t="shared" si="47"/>
        <v/>
      </c>
      <c r="I1384" s="62" t="str">
        <f t="shared" si="48"/>
        <v/>
      </c>
      <c r="J1384" s="62"/>
      <c r="K1384" s="48" t="str">
        <f>IF('Sundry Creditor'!K1390="", "",CONCATENATE('Sundry Creditor'!K1390," ",'Sundry Creditor'!O1390))</f>
        <v/>
      </c>
    </row>
    <row r="1385" spans="1:11" x14ac:dyDescent="0.2">
      <c r="A1385" s="63" t="str">
        <f>IF('Sundry Creditor'!G1391="","",'Sundry Creditor'!G1391)</f>
        <v/>
      </c>
      <c r="B1385" s="63" t="str">
        <f>IF('Sundry Creditor'!C1391="","",IF('Sundry Creditor'!G1391&lt;70000,'Sundry Creditor'!C1391,""))</f>
        <v/>
      </c>
      <c r="C1385" s="62" t="str">
        <f>IF('Sundry Creditor'!C1391="","",IF('Sundry Creditor'!G1391&gt;69999,'Sundry Creditor'!C1391,""))</f>
        <v/>
      </c>
      <c r="D1385" s="62" t="str">
        <f>IF('Sundry Creditor'!D1391="","",'Sundry Creditor'!D1391)</f>
        <v/>
      </c>
      <c r="E1385" s="62" t="str">
        <f>IF('Sundry Creditor'!F1391="","",'Sundry Creditor'!F1391)</f>
        <v/>
      </c>
      <c r="F1385" s="130" t="str">
        <f>IF('Sundry Creditor'!I1391="","",IF('Sundry Creditor'!J1391="D",'Sundry Creditor'!I1391,""))</f>
        <v/>
      </c>
      <c r="G1385" s="130" t="str">
        <f>IF('Sundry Creditor'!I1391="","",IF('Sundry Creditor'!J1391="C",'Sundry Creditor'!I1391,""))</f>
        <v/>
      </c>
      <c r="H1385" s="62" t="str">
        <f t="shared" si="47"/>
        <v/>
      </c>
      <c r="I1385" s="62" t="str">
        <f t="shared" si="48"/>
        <v/>
      </c>
      <c r="J1385" s="62"/>
      <c r="K1385" s="48" t="str">
        <f>IF('Sundry Creditor'!K1391="", "",CONCATENATE('Sundry Creditor'!K1391," ",'Sundry Creditor'!O1391))</f>
        <v/>
      </c>
    </row>
    <row r="1386" spans="1:11" x14ac:dyDescent="0.2">
      <c r="A1386" s="63" t="str">
        <f>IF('Sundry Creditor'!G1392="","",'Sundry Creditor'!G1392)</f>
        <v/>
      </c>
      <c r="B1386" s="63" t="str">
        <f>IF('Sundry Creditor'!C1392="","",IF('Sundry Creditor'!G1392&lt;70000,'Sundry Creditor'!C1392,""))</f>
        <v/>
      </c>
      <c r="C1386" s="62" t="str">
        <f>IF('Sundry Creditor'!C1392="","",IF('Sundry Creditor'!G1392&gt;69999,'Sundry Creditor'!C1392,""))</f>
        <v/>
      </c>
      <c r="D1386" s="62" t="str">
        <f>IF('Sundry Creditor'!D1392="","",'Sundry Creditor'!D1392)</f>
        <v/>
      </c>
      <c r="E1386" s="62" t="str">
        <f>IF('Sundry Creditor'!F1392="","",'Sundry Creditor'!F1392)</f>
        <v/>
      </c>
      <c r="F1386" s="130" t="str">
        <f>IF('Sundry Creditor'!I1392="","",IF('Sundry Creditor'!J1392="D",'Sundry Creditor'!I1392,""))</f>
        <v/>
      </c>
      <c r="G1386" s="130" t="str">
        <f>IF('Sundry Creditor'!I1392="","",IF('Sundry Creditor'!J1392="C",'Sundry Creditor'!I1392,""))</f>
        <v/>
      </c>
      <c r="H1386" s="62" t="str">
        <f t="shared" si="47"/>
        <v/>
      </c>
      <c r="I1386" s="62" t="str">
        <f t="shared" si="48"/>
        <v/>
      </c>
      <c r="J1386" s="62"/>
      <c r="K1386" s="48" t="str">
        <f>IF('Sundry Creditor'!K1392="", "",CONCATENATE('Sundry Creditor'!K1392," ",'Sundry Creditor'!O1392))</f>
        <v/>
      </c>
    </row>
    <row r="1387" spans="1:11" x14ac:dyDescent="0.2">
      <c r="A1387" s="63" t="str">
        <f>IF('Sundry Creditor'!G1393="","",'Sundry Creditor'!G1393)</f>
        <v/>
      </c>
      <c r="B1387" s="63" t="str">
        <f>IF('Sundry Creditor'!C1393="","",IF('Sundry Creditor'!G1393&lt;70000,'Sundry Creditor'!C1393,""))</f>
        <v/>
      </c>
      <c r="C1387" s="62" t="str">
        <f>IF('Sundry Creditor'!C1393="","",IF('Sundry Creditor'!G1393&gt;69999,'Sundry Creditor'!C1393,""))</f>
        <v/>
      </c>
      <c r="D1387" s="62" t="str">
        <f>IF('Sundry Creditor'!D1393="","",'Sundry Creditor'!D1393)</f>
        <v/>
      </c>
      <c r="E1387" s="62" t="str">
        <f>IF('Sundry Creditor'!F1393="","",'Sundry Creditor'!F1393)</f>
        <v/>
      </c>
      <c r="F1387" s="130" t="str">
        <f>IF('Sundry Creditor'!I1393="","",IF('Sundry Creditor'!J1393="D",'Sundry Creditor'!I1393,""))</f>
        <v/>
      </c>
      <c r="G1387" s="130" t="str">
        <f>IF('Sundry Creditor'!I1393="","",IF('Sundry Creditor'!J1393="C",'Sundry Creditor'!I1393,""))</f>
        <v/>
      </c>
      <c r="H1387" s="62" t="str">
        <f t="shared" si="47"/>
        <v/>
      </c>
      <c r="I1387" s="62" t="str">
        <f t="shared" si="48"/>
        <v/>
      </c>
      <c r="J1387" s="62"/>
      <c r="K1387" s="48" t="str">
        <f>IF('Sundry Creditor'!K1393="", "",CONCATENATE('Sundry Creditor'!K1393," ",'Sundry Creditor'!O1393))</f>
        <v/>
      </c>
    </row>
    <row r="1388" spans="1:11" x14ac:dyDescent="0.2">
      <c r="A1388" s="63" t="str">
        <f>IF('Sundry Creditor'!G1394="","",'Sundry Creditor'!G1394)</f>
        <v/>
      </c>
      <c r="B1388" s="63" t="str">
        <f>IF('Sundry Creditor'!C1394="","",IF('Sundry Creditor'!G1394&lt;70000,'Sundry Creditor'!C1394,""))</f>
        <v/>
      </c>
      <c r="C1388" s="62" t="str">
        <f>IF('Sundry Creditor'!C1394="","",IF('Sundry Creditor'!G1394&gt;69999,'Sundry Creditor'!C1394,""))</f>
        <v/>
      </c>
      <c r="D1388" s="62" t="str">
        <f>IF('Sundry Creditor'!D1394="","",'Sundry Creditor'!D1394)</f>
        <v/>
      </c>
      <c r="E1388" s="62" t="str">
        <f>IF('Sundry Creditor'!F1394="","",'Sundry Creditor'!F1394)</f>
        <v/>
      </c>
      <c r="F1388" s="130" t="str">
        <f>IF('Sundry Creditor'!I1394="","",IF('Sundry Creditor'!J1394="D",'Sundry Creditor'!I1394,""))</f>
        <v/>
      </c>
      <c r="G1388" s="130" t="str">
        <f>IF('Sundry Creditor'!I1394="","",IF('Sundry Creditor'!J1394="C",'Sundry Creditor'!I1394,""))</f>
        <v/>
      </c>
      <c r="H1388" s="62" t="str">
        <f t="shared" si="47"/>
        <v/>
      </c>
      <c r="I1388" s="62" t="str">
        <f t="shared" si="48"/>
        <v/>
      </c>
      <c r="J1388" s="62"/>
      <c r="K1388" s="48" t="str">
        <f>IF('Sundry Creditor'!K1394="", "",CONCATENATE('Sundry Creditor'!K1394," ",'Sundry Creditor'!O1394))</f>
        <v/>
      </c>
    </row>
    <row r="1389" spans="1:11" x14ac:dyDescent="0.2">
      <c r="A1389" s="63" t="str">
        <f>IF('Sundry Creditor'!G1395="","",'Sundry Creditor'!G1395)</f>
        <v/>
      </c>
      <c r="B1389" s="63" t="str">
        <f>IF('Sundry Creditor'!C1395="","",IF('Sundry Creditor'!G1395&lt;70000,'Sundry Creditor'!C1395,""))</f>
        <v/>
      </c>
      <c r="C1389" s="62" t="str">
        <f>IF('Sundry Creditor'!C1395="","",IF('Sundry Creditor'!G1395&gt;69999,'Sundry Creditor'!C1395,""))</f>
        <v/>
      </c>
      <c r="D1389" s="62" t="str">
        <f>IF('Sundry Creditor'!D1395="","",'Sundry Creditor'!D1395)</f>
        <v/>
      </c>
      <c r="E1389" s="62" t="str">
        <f>IF('Sundry Creditor'!F1395="","",'Sundry Creditor'!F1395)</f>
        <v/>
      </c>
      <c r="F1389" s="130" t="str">
        <f>IF('Sundry Creditor'!I1395="","",IF('Sundry Creditor'!J1395="D",'Sundry Creditor'!I1395,""))</f>
        <v/>
      </c>
      <c r="G1389" s="130" t="str">
        <f>IF('Sundry Creditor'!I1395="","",IF('Sundry Creditor'!J1395="C",'Sundry Creditor'!I1395,""))</f>
        <v/>
      </c>
      <c r="H1389" s="62" t="str">
        <f t="shared" si="47"/>
        <v/>
      </c>
      <c r="I1389" s="62" t="str">
        <f t="shared" si="48"/>
        <v/>
      </c>
      <c r="J1389" s="62"/>
      <c r="K1389" s="48" t="str">
        <f>IF('Sundry Creditor'!K1395="", "",CONCATENATE('Sundry Creditor'!K1395," ",'Sundry Creditor'!O1395))</f>
        <v/>
      </c>
    </row>
    <row r="1390" spans="1:11" x14ac:dyDescent="0.2">
      <c r="A1390" s="63" t="str">
        <f>IF('Sundry Creditor'!G1396="","",'Sundry Creditor'!G1396)</f>
        <v/>
      </c>
      <c r="B1390" s="63" t="str">
        <f>IF('Sundry Creditor'!C1396="","",IF('Sundry Creditor'!G1396&lt;70000,'Sundry Creditor'!C1396,""))</f>
        <v/>
      </c>
      <c r="C1390" s="62" t="str">
        <f>IF('Sundry Creditor'!C1396="","",IF('Sundry Creditor'!G1396&gt;69999,'Sundry Creditor'!C1396,""))</f>
        <v/>
      </c>
      <c r="D1390" s="62" t="str">
        <f>IF('Sundry Creditor'!D1396="","",'Sundry Creditor'!D1396)</f>
        <v/>
      </c>
      <c r="E1390" s="62" t="str">
        <f>IF('Sundry Creditor'!F1396="","",'Sundry Creditor'!F1396)</f>
        <v/>
      </c>
      <c r="F1390" s="130" t="str">
        <f>IF('Sundry Creditor'!I1396="","",IF('Sundry Creditor'!J1396="D",'Sundry Creditor'!I1396,""))</f>
        <v/>
      </c>
      <c r="G1390" s="130" t="str">
        <f>IF('Sundry Creditor'!I1396="","",IF('Sundry Creditor'!J1396="C",'Sundry Creditor'!I1396,""))</f>
        <v/>
      </c>
      <c r="H1390" s="62" t="str">
        <f t="shared" si="47"/>
        <v/>
      </c>
      <c r="I1390" s="62" t="str">
        <f t="shared" si="48"/>
        <v/>
      </c>
      <c r="J1390" s="62"/>
      <c r="K1390" s="48" t="str">
        <f>IF('Sundry Creditor'!K1396="", "",CONCATENATE('Sundry Creditor'!K1396," ",'Sundry Creditor'!O1396))</f>
        <v/>
      </c>
    </row>
    <row r="1391" spans="1:11" x14ac:dyDescent="0.2">
      <c r="A1391" s="63" t="str">
        <f>IF('Sundry Creditor'!G1397="","",'Sundry Creditor'!G1397)</f>
        <v/>
      </c>
      <c r="B1391" s="63" t="str">
        <f>IF('Sundry Creditor'!C1397="","",IF('Sundry Creditor'!G1397&lt;70000,'Sundry Creditor'!C1397,""))</f>
        <v/>
      </c>
      <c r="C1391" s="62" t="str">
        <f>IF('Sundry Creditor'!C1397="","",IF('Sundry Creditor'!G1397&gt;69999,'Sundry Creditor'!C1397,""))</f>
        <v/>
      </c>
      <c r="D1391" s="62" t="str">
        <f>IF('Sundry Creditor'!D1397="","",'Sundry Creditor'!D1397)</f>
        <v/>
      </c>
      <c r="E1391" s="62" t="str">
        <f>IF('Sundry Creditor'!F1397="","",'Sundry Creditor'!F1397)</f>
        <v/>
      </c>
      <c r="F1391" s="130" t="str">
        <f>IF('Sundry Creditor'!I1397="","",IF('Sundry Creditor'!J1397="D",'Sundry Creditor'!I1397,""))</f>
        <v/>
      </c>
      <c r="G1391" s="130" t="str">
        <f>IF('Sundry Creditor'!I1397="","",IF('Sundry Creditor'!J1397="C",'Sundry Creditor'!I1397,""))</f>
        <v/>
      </c>
      <c r="H1391" s="62" t="str">
        <f t="shared" si="47"/>
        <v/>
      </c>
      <c r="I1391" s="62" t="str">
        <f t="shared" si="48"/>
        <v/>
      </c>
      <c r="J1391" s="62"/>
      <c r="K1391" s="48" t="str">
        <f>IF('Sundry Creditor'!K1397="", "",CONCATENATE('Sundry Creditor'!K1397," ",'Sundry Creditor'!O1397))</f>
        <v/>
      </c>
    </row>
    <row r="1392" spans="1:11" x14ac:dyDescent="0.2">
      <c r="A1392" s="63" t="str">
        <f>IF('Sundry Creditor'!G1398="","",'Sundry Creditor'!G1398)</f>
        <v/>
      </c>
      <c r="B1392" s="63" t="str">
        <f>IF('Sundry Creditor'!C1398="","",IF('Sundry Creditor'!G1398&lt;70000,'Sundry Creditor'!C1398,""))</f>
        <v/>
      </c>
      <c r="C1392" s="62" t="str">
        <f>IF('Sundry Creditor'!C1398="","",IF('Sundry Creditor'!G1398&gt;69999,'Sundry Creditor'!C1398,""))</f>
        <v/>
      </c>
      <c r="D1392" s="62" t="str">
        <f>IF('Sundry Creditor'!D1398="","",'Sundry Creditor'!D1398)</f>
        <v/>
      </c>
      <c r="E1392" s="62" t="str">
        <f>IF('Sundry Creditor'!F1398="","",'Sundry Creditor'!F1398)</f>
        <v/>
      </c>
      <c r="F1392" s="130" t="str">
        <f>IF('Sundry Creditor'!I1398="","",IF('Sundry Creditor'!J1398="D",'Sundry Creditor'!I1398,""))</f>
        <v/>
      </c>
      <c r="G1392" s="130" t="str">
        <f>IF('Sundry Creditor'!I1398="","",IF('Sundry Creditor'!J1398="C",'Sundry Creditor'!I1398,""))</f>
        <v/>
      </c>
      <c r="H1392" s="62" t="str">
        <f t="shared" si="47"/>
        <v/>
      </c>
      <c r="I1392" s="62" t="str">
        <f t="shared" si="48"/>
        <v/>
      </c>
      <c r="J1392" s="62"/>
      <c r="K1392" s="48" t="str">
        <f>IF('Sundry Creditor'!K1398="", "",CONCATENATE('Sundry Creditor'!K1398," ",'Sundry Creditor'!O1398))</f>
        <v/>
      </c>
    </row>
    <row r="1393" spans="1:11" x14ac:dyDescent="0.2">
      <c r="A1393" s="63" t="str">
        <f>IF('Sundry Creditor'!G1399="","",'Sundry Creditor'!G1399)</f>
        <v/>
      </c>
      <c r="B1393" s="63" t="str">
        <f>IF('Sundry Creditor'!C1399="","",IF('Sundry Creditor'!G1399&lt;70000,'Sundry Creditor'!C1399,""))</f>
        <v/>
      </c>
      <c r="C1393" s="62" t="str">
        <f>IF('Sundry Creditor'!C1399="","",IF('Sundry Creditor'!G1399&gt;69999,'Sundry Creditor'!C1399,""))</f>
        <v/>
      </c>
      <c r="D1393" s="62" t="str">
        <f>IF('Sundry Creditor'!D1399="","",'Sundry Creditor'!D1399)</f>
        <v/>
      </c>
      <c r="E1393" s="62" t="str">
        <f>IF('Sundry Creditor'!F1399="","",'Sundry Creditor'!F1399)</f>
        <v/>
      </c>
      <c r="F1393" s="130" t="str">
        <f>IF('Sundry Creditor'!I1399="","",IF('Sundry Creditor'!J1399="D",'Sundry Creditor'!I1399,""))</f>
        <v/>
      </c>
      <c r="G1393" s="130" t="str">
        <f>IF('Sundry Creditor'!I1399="","",IF('Sundry Creditor'!J1399="C",'Sundry Creditor'!I1399,""))</f>
        <v/>
      </c>
      <c r="H1393" s="62" t="str">
        <f t="shared" si="47"/>
        <v/>
      </c>
      <c r="I1393" s="62" t="str">
        <f t="shared" si="48"/>
        <v/>
      </c>
      <c r="J1393" s="62"/>
      <c r="K1393" s="48" t="str">
        <f>IF('Sundry Creditor'!K1399="", "",CONCATENATE('Sundry Creditor'!K1399," ",'Sundry Creditor'!O1399))</f>
        <v/>
      </c>
    </row>
    <row r="1394" spans="1:11" x14ac:dyDescent="0.2">
      <c r="A1394" s="63" t="str">
        <f>IF('Sundry Creditor'!G1400="","",'Sundry Creditor'!G1400)</f>
        <v/>
      </c>
      <c r="B1394" s="63" t="str">
        <f>IF('Sundry Creditor'!C1400="","",IF('Sundry Creditor'!G1400&lt;70000,'Sundry Creditor'!C1400,""))</f>
        <v/>
      </c>
      <c r="C1394" s="62" t="str">
        <f>IF('Sundry Creditor'!C1400="","",IF('Sundry Creditor'!G1400&gt;69999,'Sundry Creditor'!C1400,""))</f>
        <v/>
      </c>
      <c r="D1394" s="62" t="str">
        <f>IF('Sundry Creditor'!D1400="","",'Sundry Creditor'!D1400)</f>
        <v/>
      </c>
      <c r="E1394" s="62" t="str">
        <f>IF('Sundry Creditor'!F1400="","",'Sundry Creditor'!F1400)</f>
        <v/>
      </c>
      <c r="F1394" s="130" t="str">
        <f>IF('Sundry Creditor'!I1400="","",IF('Sundry Creditor'!J1400="D",'Sundry Creditor'!I1400,""))</f>
        <v/>
      </c>
      <c r="G1394" s="130" t="str">
        <f>IF('Sundry Creditor'!I1400="","",IF('Sundry Creditor'!J1400="C",'Sundry Creditor'!I1400,""))</f>
        <v/>
      </c>
      <c r="H1394" s="62" t="str">
        <f t="shared" si="47"/>
        <v/>
      </c>
      <c r="I1394" s="62" t="str">
        <f t="shared" si="48"/>
        <v/>
      </c>
      <c r="J1394" s="62"/>
      <c r="K1394" s="48" t="str">
        <f>IF('Sundry Creditor'!K1400="", "",CONCATENATE('Sundry Creditor'!K1400," ",'Sundry Creditor'!O1400))</f>
        <v/>
      </c>
    </row>
    <row r="1395" spans="1:11" x14ac:dyDescent="0.2">
      <c r="A1395" s="63" t="str">
        <f>IF('Sundry Creditor'!G1401="","",'Sundry Creditor'!G1401)</f>
        <v/>
      </c>
      <c r="B1395" s="63" t="str">
        <f>IF('Sundry Creditor'!C1401="","",IF('Sundry Creditor'!G1401&lt;70000,'Sundry Creditor'!C1401,""))</f>
        <v/>
      </c>
      <c r="C1395" s="62" t="str">
        <f>IF('Sundry Creditor'!C1401="","",IF('Sundry Creditor'!G1401&gt;69999,'Sundry Creditor'!C1401,""))</f>
        <v/>
      </c>
      <c r="D1395" s="62" t="str">
        <f>IF('Sundry Creditor'!D1401="","",'Sundry Creditor'!D1401)</f>
        <v/>
      </c>
      <c r="E1395" s="62" t="str">
        <f>IF('Sundry Creditor'!F1401="","",'Sundry Creditor'!F1401)</f>
        <v/>
      </c>
      <c r="F1395" s="130" t="str">
        <f>IF('Sundry Creditor'!I1401="","",IF('Sundry Creditor'!J1401="D",'Sundry Creditor'!I1401,""))</f>
        <v/>
      </c>
      <c r="G1395" s="130" t="str">
        <f>IF('Sundry Creditor'!I1401="","",IF('Sundry Creditor'!J1401="C",'Sundry Creditor'!I1401,""))</f>
        <v/>
      </c>
      <c r="H1395" s="62" t="str">
        <f t="shared" si="47"/>
        <v/>
      </c>
      <c r="I1395" s="62" t="str">
        <f t="shared" si="48"/>
        <v/>
      </c>
      <c r="J1395" s="62"/>
      <c r="K1395" s="48" t="str">
        <f>IF('Sundry Creditor'!K1401="", "",CONCATENATE('Sundry Creditor'!K1401," ",'Sundry Creditor'!O1401))</f>
        <v/>
      </c>
    </row>
    <row r="1396" spans="1:11" x14ac:dyDescent="0.2">
      <c r="A1396" s="63" t="str">
        <f>IF('Sundry Creditor'!G1402="","",'Sundry Creditor'!G1402)</f>
        <v/>
      </c>
      <c r="B1396" s="63" t="str">
        <f>IF('Sundry Creditor'!C1402="","",IF('Sundry Creditor'!G1402&lt;70000,'Sundry Creditor'!C1402,""))</f>
        <v/>
      </c>
      <c r="C1396" s="62" t="str">
        <f>IF('Sundry Creditor'!C1402="","",IF('Sundry Creditor'!G1402&gt;69999,'Sundry Creditor'!C1402,""))</f>
        <v/>
      </c>
      <c r="D1396" s="62" t="str">
        <f>IF('Sundry Creditor'!D1402="","",'Sundry Creditor'!D1402)</f>
        <v/>
      </c>
      <c r="E1396" s="62" t="str">
        <f>IF('Sundry Creditor'!F1402="","",'Sundry Creditor'!F1402)</f>
        <v/>
      </c>
      <c r="F1396" s="130" t="str">
        <f>IF('Sundry Creditor'!I1402="","",IF('Sundry Creditor'!J1402="D",'Sundry Creditor'!I1402,""))</f>
        <v/>
      </c>
      <c r="G1396" s="130" t="str">
        <f>IF('Sundry Creditor'!I1402="","",IF('Sundry Creditor'!J1402="C",'Sundry Creditor'!I1402,""))</f>
        <v/>
      </c>
      <c r="H1396" s="62" t="str">
        <f t="shared" si="47"/>
        <v/>
      </c>
      <c r="I1396" s="62" t="str">
        <f t="shared" si="48"/>
        <v/>
      </c>
      <c r="J1396" s="62"/>
      <c r="K1396" s="48" t="str">
        <f>IF('Sundry Creditor'!K1402="", "",CONCATENATE('Sundry Creditor'!K1402," ",'Sundry Creditor'!O1402))</f>
        <v/>
      </c>
    </row>
    <row r="1397" spans="1:11" x14ac:dyDescent="0.2">
      <c r="A1397" s="63" t="str">
        <f>IF('Sundry Creditor'!G1403="","",'Sundry Creditor'!G1403)</f>
        <v/>
      </c>
      <c r="B1397" s="63" t="str">
        <f>IF('Sundry Creditor'!C1403="","",IF('Sundry Creditor'!G1403&lt;70000,'Sundry Creditor'!C1403,""))</f>
        <v/>
      </c>
      <c r="C1397" s="62" t="str">
        <f>IF('Sundry Creditor'!C1403="","",IF('Sundry Creditor'!G1403&gt;69999,'Sundry Creditor'!C1403,""))</f>
        <v/>
      </c>
      <c r="D1397" s="62" t="str">
        <f>IF('Sundry Creditor'!D1403="","",'Sundry Creditor'!D1403)</f>
        <v/>
      </c>
      <c r="E1397" s="62" t="str">
        <f>IF('Sundry Creditor'!F1403="","",'Sundry Creditor'!F1403)</f>
        <v/>
      </c>
      <c r="F1397" s="130" t="str">
        <f>IF('Sundry Creditor'!I1403="","",IF('Sundry Creditor'!J1403="D",'Sundry Creditor'!I1403,""))</f>
        <v/>
      </c>
      <c r="G1397" s="130" t="str">
        <f>IF('Sundry Creditor'!I1403="","",IF('Sundry Creditor'!J1403="C",'Sundry Creditor'!I1403,""))</f>
        <v/>
      </c>
      <c r="H1397" s="62" t="str">
        <f t="shared" si="47"/>
        <v/>
      </c>
      <c r="I1397" s="62" t="str">
        <f t="shared" si="48"/>
        <v/>
      </c>
      <c r="J1397" s="62"/>
      <c r="K1397" s="48" t="str">
        <f>IF('Sundry Creditor'!K1403="", "",CONCATENATE('Sundry Creditor'!K1403," ",'Sundry Creditor'!O1403))</f>
        <v/>
      </c>
    </row>
    <row r="1398" spans="1:11" x14ac:dyDescent="0.2">
      <c r="A1398" s="63" t="str">
        <f>IF('Sundry Creditor'!G1404="","",'Sundry Creditor'!G1404)</f>
        <v/>
      </c>
      <c r="B1398" s="63" t="str">
        <f>IF('Sundry Creditor'!C1404="","",IF('Sundry Creditor'!G1404&lt;70000,'Sundry Creditor'!C1404,""))</f>
        <v/>
      </c>
      <c r="C1398" s="62" t="str">
        <f>IF('Sundry Creditor'!C1404="","",IF('Sundry Creditor'!G1404&gt;69999,'Sundry Creditor'!C1404,""))</f>
        <v/>
      </c>
      <c r="D1398" s="62" t="str">
        <f>IF('Sundry Creditor'!D1404="","",'Sundry Creditor'!D1404)</f>
        <v/>
      </c>
      <c r="E1398" s="62" t="str">
        <f>IF('Sundry Creditor'!F1404="","",'Sundry Creditor'!F1404)</f>
        <v/>
      </c>
      <c r="F1398" s="130" t="str">
        <f>IF('Sundry Creditor'!I1404="","",IF('Sundry Creditor'!J1404="D",'Sundry Creditor'!I1404,""))</f>
        <v/>
      </c>
      <c r="G1398" s="130" t="str">
        <f>IF('Sundry Creditor'!I1404="","",IF('Sundry Creditor'!J1404="C",'Sundry Creditor'!I1404,""))</f>
        <v/>
      </c>
      <c r="H1398" s="62" t="str">
        <f t="shared" si="47"/>
        <v/>
      </c>
      <c r="I1398" s="62" t="str">
        <f t="shared" si="48"/>
        <v/>
      </c>
      <c r="J1398" s="62"/>
      <c r="K1398" s="48" t="str">
        <f>IF('Sundry Creditor'!K1404="", "",CONCATENATE('Sundry Creditor'!K1404," ",'Sundry Creditor'!O1404))</f>
        <v/>
      </c>
    </row>
    <row r="1399" spans="1:11" x14ac:dyDescent="0.2">
      <c r="A1399" s="63" t="str">
        <f>IF('Sundry Creditor'!G1405="","",'Sundry Creditor'!G1405)</f>
        <v/>
      </c>
      <c r="B1399" s="63" t="str">
        <f>IF('Sundry Creditor'!C1405="","",IF('Sundry Creditor'!G1405&lt;70000,'Sundry Creditor'!C1405,""))</f>
        <v/>
      </c>
      <c r="C1399" s="62" t="str">
        <f>IF('Sundry Creditor'!C1405="","",IF('Sundry Creditor'!G1405&gt;69999,'Sundry Creditor'!C1405,""))</f>
        <v/>
      </c>
      <c r="D1399" s="62" t="str">
        <f>IF('Sundry Creditor'!D1405="","",'Sundry Creditor'!D1405)</f>
        <v/>
      </c>
      <c r="E1399" s="62" t="str">
        <f>IF('Sundry Creditor'!F1405="","",'Sundry Creditor'!F1405)</f>
        <v/>
      </c>
      <c r="F1399" s="130" t="str">
        <f>IF('Sundry Creditor'!I1405="","",IF('Sundry Creditor'!J1405="D",'Sundry Creditor'!I1405,""))</f>
        <v/>
      </c>
      <c r="G1399" s="130" t="str">
        <f>IF('Sundry Creditor'!I1405="","",IF('Sundry Creditor'!J1405="C",'Sundry Creditor'!I1405,""))</f>
        <v/>
      </c>
      <c r="H1399" s="62" t="str">
        <f t="shared" si="47"/>
        <v/>
      </c>
      <c r="I1399" s="62" t="str">
        <f t="shared" si="48"/>
        <v/>
      </c>
      <c r="J1399" s="62"/>
      <c r="K1399" s="48" t="str">
        <f>IF('Sundry Creditor'!K1405="", "",CONCATENATE('Sundry Creditor'!K1405," ",'Sundry Creditor'!O1405))</f>
        <v/>
      </c>
    </row>
    <row r="1400" spans="1:11" x14ac:dyDescent="0.2">
      <c r="A1400" s="63" t="str">
        <f>IF('Sundry Creditor'!G1406="","",'Sundry Creditor'!G1406)</f>
        <v/>
      </c>
      <c r="B1400" s="63" t="str">
        <f>IF('Sundry Creditor'!C1406="","",IF('Sundry Creditor'!G1406&lt;70000,'Sundry Creditor'!C1406,""))</f>
        <v/>
      </c>
      <c r="C1400" s="62" t="str">
        <f>IF('Sundry Creditor'!C1406="","",IF('Sundry Creditor'!G1406&gt;69999,'Sundry Creditor'!C1406,""))</f>
        <v/>
      </c>
      <c r="D1400" s="62" t="str">
        <f>IF('Sundry Creditor'!D1406="","",'Sundry Creditor'!D1406)</f>
        <v/>
      </c>
      <c r="E1400" s="62" t="str">
        <f>IF('Sundry Creditor'!F1406="","",'Sundry Creditor'!F1406)</f>
        <v/>
      </c>
      <c r="F1400" s="130" t="str">
        <f>IF('Sundry Creditor'!I1406="","",IF('Sundry Creditor'!J1406="D",'Sundry Creditor'!I1406,""))</f>
        <v/>
      </c>
      <c r="G1400" s="130" t="str">
        <f>IF('Sundry Creditor'!I1406="","",IF('Sundry Creditor'!J1406="C",'Sundry Creditor'!I1406,""))</f>
        <v/>
      </c>
      <c r="H1400" s="62" t="str">
        <f t="shared" si="47"/>
        <v/>
      </c>
      <c r="I1400" s="62" t="str">
        <f t="shared" si="48"/>
        <v/>
      </c>
      <c r="J1400" s="62"/>
      <c r="K1400" s="48" t="str">
        <f>IF('Sundry Creditor'!K1406="", "",CONCATENATE('Sundry Creditor'!K1406," ",'Sundry Creditor'!O1406))</f>
        <v/>
      </c>
    </row>
    <row r="1401" spans="1:11" x14ac:dyDescent="0.2">
      <c r="A1401" s="63" t="str">
        <f>IF('Sundry Creditor'!G1407="","",'Sundry Creditor'!G1407)</f>
        <v/>
      </c>
      <c r="B1401" s="63" t="str">
        <f>IF('Sundry Creditor'!C1407="","",IF('Sundry Creditor'!G1407&lt;70000,'Sundry Creditor'!C1407,""))</f>
        <v/>
      </c>
      <c r="C1401" s="62" t="str">
        <f>IF('Sundry Creditor'!C1407="","",IF('Sundry Creditor'!G1407&gt;69999,'Sundry Creditor'!C1407,""))</f>
        <v/>
      </c>
      <c r="D1401" s="62" t="str">
        <f>IF('Sundry Creditor'!D1407="","",'Sundry Creditor'!D1407)</f>
        <v/>
      </c>
      <c r="E1401" s="62" t="str">
        <f>IF('Sundry Creditor'!F1407="","",'Sundry Creditor'!F1407)</f>
        <v/>
      </c>
      <c r="F1401" s="130" t="str">
        <f>IF('Sundry Creditor'!I1407="","",IF('Sundry Creditor'!J1407="D",'Sundry Creditor'!I1407,""))</f>
        <v/>
      </c>
      <c r="G1401" s="130" t="str">
        <f>IF('Sundry Creditor'!I1407="","",IF('Sundry Creditor'!J1407="C",'Sundry Creditor'!I1407,""))</f>
        <v/>
      </c>
      <c r="H1401" s="62" t="str">
        <f t="shared" si="47"/>
        <v/>
      </c>
      <c r="I1401" s="62" t="str">
        <f t="shared" si="48"/>
        <v/>
      </c>
      <c r="J1401" s="62"/>
      <c r="K1401" s="48" t="str">
        <f>IF('Sundry Creditor'!K1407="", "",CONCATENATE('Sundry Creditor'!K1407," ",'Sundry Creditor'!O1407))</f>
        <v/>
      </c>
    </row>
    <row r="1402" spans="1:11" x14ac:dyDescent="0.2">
      <c r="A1402" s="63" t="str">
        <f>IF('Sundry Creditor'!G1408="","",'Sundry Creditor'!G1408)</f>
        <v/>
      </c>
      <c r="B1402" s="63" t="str">
        <f>IF('Sundry Creditor'!C1408="","",IF('Sundry Creditor'!G1408&lt;70000,'Sundry Creditor'!C1408,""))</f>
        <v/>
      </c>
      <c r="C1402" s="62" t="str">
        <f>IF('Sundry Creditor'!C1408="","",IF('Sundry Creditor'!G1408&gt;69999,'Sundry Creditor'!C1408,""))</f>
        <v/>
      </c>
      <c r="D1402" s="62" t="str">
        <f>IF('Sundry Creditor'!D1408="","",'Sundry Creditor'!D1408)</f>
        <v/>
      </c>
      <c r="E1402" s="62" t="str">
        <f>IF('Sundry Creditor'!F1408="","",'Sundry Creditor'!F1408)</f>
        <v/>
      </c>
      <c r="F1402" s="130" t="str">
        <f>IF('Sundry Creditor'!I1408="","",IF('Sundry Creditor'!J1408="D",'Sundry Creditor'!I1408,""))</f>
        <v/>
      </c>
      <c r="G1402" s="130" t="str">
        <f>IF('Sundry Creditor'!I1408="","",IF('Sundry Creditor'!J1408="C",'Sundry Creditor'!I1408,""))</f>
        <v/>
      </c>
      <c r="H1402" s="62" t="str">
        <f t="shared" si="47"/>
        <v/>
      </c>
      <c r="I1402" s="62" t="str">
        <f t="shared" si="48"/>
        <v/>
      </c>
      <c r="J1402" s="62"/>
      <c r="K1402" s="48" t="str">
        <f>IF('Sundry Creditor'!K1408="", "",CONCATENATE('Sundry Creditor'!K1408," ",'Sundry Creditor'!O1408))</f>
        <v/>
      </c>
    </row>
    <row r="1403" spans="1:11" x14ac:dyDescent="0.2">
      <c r="A1403" s="63" t="str">
        <f>IF('Sundry Creditor'!G1409="","",'Sundry Creditor'!G1409)</f>
        <v/>
      </c>
      <c r="B1403" s="63" t="str">
        <f>IF('Sundry Creditor'!C1409="","",IF('Sundry Creditor'!G1409&lt;70000,'Sundry Creditor'!C1409,""))</f>
        <v/>
      </c>
      <c r="C1403" s="62" t="str">
        <f>IF('Sundry Creditor'!C1409="","",IF('Sundry Creditor'!G1409&gt;69999,'Sundry Creditor'!C1409,""))</f>
        <v/>
      </c>
      <c r="D1403" s="62" t="str">
        <f>IF('Sundry Creditor'!D1409="","",'Sundry Creditor'!D1409)</f>
        <v/>
      </c>
      <c r="E1403" s="62" t="str">
        <f>IF('Sundry Creditor'!F1409="","",'Sundry Creditor'!F1409)</f>
        <v/>
      </c>
      <c r="F1403" s="130" t="str">
        <f>IF('Sundry Creditor'!I1409="","",IF('Sundry Creditor'!J1409="D",'Sundry Creditor'!I1409,""))</f>
        <v/>
      </c>
      <c r="G1403" s="130" t="str">
        <f>IF('Sundry Creditor'!I1409="","",IF('Sundry Creditor'!J1409="C",'Sundry Creditor'!I1409,""))</f>
        <v/>
      </c>
      <c r="H1403" s="62" t="str">
        <f t="shared" si="47"/>
        <v/>
      </c>
      <c r="I1403" s="62" t="str">
        <f t="shared" si="48"/>
        <v/>
      </c>
      <c r="J1403" s="62"/>
      <c r="K1403" s="48" t="str">
        <f>IF('Sundry Creditor'!K1409="", "",CONCATENATE('Sundry Creditor'!K1409," ",'Sundry Creditor'!O1409))</f>
        <v/>
      </c>
    </row>
    <row r="1404" spans="1:11" x14ac:dyDescent="0.2">
      <c r="A1404" s="63" t="str">
        <f>IF('Sundry Creditor'!G1410="","",'Sundry Creditor'!G1410)</f>
        <v/>
      </c>
      <c r="B1404" s="63" t="str">
        <f>IF('Sundry Creditor'!C1410="","",IF('Sundry Creditor'!G1410&lt;70000,'Sundry Creditor'!C1410,""))</f>
        <v/>
      </c>
      <c r="C1404" s="62" t="str">
        <f>IF('Sundry Creditor'!C1410="","",IF('Sundry Creditor'!G1410&gt;69999,'Sundry Creditor'!C1410,""))</f>
        <v/>
      </c>
      <c r="D1404" s="62" t="str">
        <f>IF('Sundry Creditor'!D1410="","",'Sundry Creditor'!D1410)</f>
        <v/>
      </c>
      <c r="E1404" s="62" t="str">
        <f>IF('Sundry Creditor'!F1410="","",'Sundry Creditor'!F1410)</f>
        <v/>
      </c>
      <c r="F1404" s="130" t="str">
        <f>IF('Sundry Creditor'!I1410="","",IF('Sundry Creditor'!J1410="D",'Sundry Creditor'!I1410,""))</f>
        <v/>
      </c>
      <c r="G1404" s="130" t="str">
        <f>IF('Sundry Creditor'!I1410="","",IF('Sundry Creditor'!J1410="C",'Sundry Creditor'!I1410,""))</f>
        <v/>
      </c>
      <c r="H1404" s="62" t="str">
        <f t="shared" si="47"/>
        <v/>
      </c>
      <c r="I1404" s="62" t="str">
        <f t="shared" si="48"/>
        <v/>
      </c>
      <c r="J1404" s="62"/>
      <c r="K1404" s="48" t="str">
        <f>IF('Sundry Creditor'!K1410="", "",CONCATENATE('Sundry Creditor'!K1410," ",'Sundry Creditor'!O1410))</f>
        <v/>
      </c>
    </row>
    <row r="1405" spans="1:11" x14ac:dyDescent="0.2">
      <c r="A1405" s="63" t="str">
        <f>IF('Sundry Creditor'!G1411="","",'Sundry Creditor'!G1411)</f>
        <v/>
      </c>
      <c r="B1405" s="63" t="str">
        <f>IF('Sundry Creditor'!C1411="","",IF('Sundry Creditor'!G1411&lt;70000,'Sundry Creditor'!C1411,""))</f>
        <v/>
      </c>
      <c r="C1405" s="62" t="str">
        <f>IF('Sundry Creditor'!C1411="","",IF('Sundry Creditor'!G1411&gt;69999,'Sundry Creditor'!C1411,""))</f>
        <v/>
      </c>
      <c r="D1405" s="62" t="str">
        <f>IF('Sundry Creditor'!D1411="","",'Sundry Creditor'!D1411)</f>
        <v/>
      </c>
      <c r="E1405" s="62" t="str">
        <f>IF('Sundry Creditor'!F1411="","",'Sundry Creditor'!F1411)</f>
        <v/>
      </c>
      <c r="F1405" s="130" t="str">
        <f>IF('Sundry Creditor'!I1411="","",IF('Sundry Creditor'!J1411="D",'Sundry Creditor'!I1411,""))</f>
        <v/>
      </c>
      <c r="G1405" s="130" t="str">
        <f>IF('Sundry Creditor'!I1411="","",IF('Sundry Creditor'!J1411="C",'Sundry Creditor'!I1411,""))</f>
        <v/>
      </c>
      <c r="H1405" s="62" t="str">
        <f t="shared" si="47"/>
        <v/>
      </c>
      <c r="I1405" s="62" t="str">
        <f t="shared" si="48"/>
        <v/>
      </c>
      <c r="J1405" s="62"/>
      <c r="K1405" s="48" t="str">
        <f>IF('Sundry Creditor'!K1411="", "",CONCATENATE('Sundry Creditor'!K1411," ",'Sundry Creditor'!O1411))</f>
        <v/>
      </c>
    </row>
    <row r="1406" spans="1:11" x14ac:dyDescent="0.2">
      <c r="A1406" s="63" t="str">
        <f>IF('Sundry Creditor'!G1412="","",'Sundry Creditor'!G1412)</f>
        <v/>
      </c>
      <c r="B1406" s="63" t="str">
        <f>IF('Sundry Creditor'!C1412="","",IF('Sundry Creditor'!G1412&lt;70000,'Sundry Creditor'!C1412,""))</f>
        <v/>
      </c>
      <c r="C1406" s="62" t="str">
        <f>IF('Sundry Creditor'!C1412="","",IF('Sundry Creditor'!G1412&gt;69999,'Sundry Creditor'!C1412,""))</f>
        <v/>
      </c>
      <c r="D1406" s="62" t="str">
        <f>IF('Sundry Creditor'!D1412="","",'Sundry Creditor'!D1412)</f>
        <v/>
      </c>
      <c r="E1406" s="62" t="str">
        <f>IF('Sundry Creditor'!F1412="","",'Sundry Creditor'!F1412)</f>
        <v/>
      </c>
      <c r="F1406" s="130" t="str">
        <f>IF('Sundry Creditor'!I1412="","",IF('Sundry Creditor'!J1412="D",'Sundry Creditor'!I1412,""))</f>
        <v/>
      </c>
      <c r="G1406" s="130" t="str">
        <f>IF('Sundry Creditor'!I1412="","",IF('Sundry Creditor'!J1412="C",'Sundry Creditor'!I1412,""))</f>
        <v/>
      </c>
      <c r="H1406" s="62" t="str">
        <f t="shared" si="47"/>
        <v/>
      </c>
      <c r="I1406" s="62" t="str">
        <f t="shared" si="48"/>
        <v/>
      </c>
      <c r="J1406" s="62"/>
      <c r="K1406" s="48" t="str">
        <f>IF('Sundry Creditor'!K1412="", "",CONCATENATE('Sundry Creditor'!K1412," ",'Sundry Creditor'!O1412))</f>
        <v/>
      </c>
    </row>
    <row r="1407" spans="1:11" x14ac:dyDescent="0.2">
      <c r="A1407" s="63" t="str">
        <f>IF('Sundry Creditor'!G1413="","",'Sundry Creditor'!G1413)</f>
        <v/>
      </c>
      <c r="B1407" s="63" t="str">
        <f>IF('Sundry Creditor'!C1413="","",IF('Sundry Creditor'!G1413&lt;70000,'Sundry Creditor'!C1413,""))</f>
        <v/>
      </c>
      <c r="C1407" s="62" t="str">
        <f>IF('Sundry Creditor'!C1413="","",IF('Sundry Creditor'!G1413&gt;69999,'Sundry Creditor'!C1413,""))</f>
        <v/>
      </c>
      <c r="D1407" s="62" t="str">
        <f>IF('Sundry Creditor'!D1413="","",'Sundry Creditor'!D1413)</f>
        <v/>
      </c>
      <c r="E1407" s="62" t="str">
        <f>IF('Sundry Creditor'!F1413="","",'Sundry Creditor'!F1413)</f>
        <v/>
      </c>
      <c r="F1407" s="130" t="str">
        <f>IF('Sundry Creditor'!I1413="","",IF('Sundry Creditor'!J1413="D",'Sundry Creditor'!I1413,""))</f>
        <v/>
      </c>
      <c r="G1407" s="130" t="str">
        <f>IF('Sundry Creditor'!I1413="","",IF('Sundry Creditor'!J1413="C",'Sundry Creditor'!I1413,""))</f>
        <v/>
      </c>
      <c r="H1407" s="62" t="str">
        <f t="shared" si="47"/>
        <v/>
      </c>
      <c r="I1407" s="62" t="str">
        <f t="shared" si="48"/>
        <v/>
      </c>
      <c r="J1407" s="62"/>
      <c r="K1407" s="48" t="str">
        <f>IF('Sundry Creditor'!K1413="", "",CONCATENATE('Sundry Creditor'!K1413," ",'Sundry Creditor'!O1413))</f>
        <v/>
      </c>
    </row>
    <row r="1408" spans="1:11" x14ac:dyDescent="0.2">
      <c r="A1408" s="63" t="str">
        <f>IF('Sundry Creditor'!G1414="","",'Sundry Creditor'!G1414)</f>
        <v/>
      </c>
      <c r="B1408" s="63" t="str">
        <f>IF('Sundry Creditor'!C1414="","",IF('Sundry Creditor'!G1414&lt;70000,'Sundry Creditor'!C1414,""))</f>
        <v/>
      </c>
      <c r="C1408" s="62" t="str">
        <f>IF('Sundry Creditor'!C1414="","",IF('Sundry Creditor'!G1414&gt;69999,'Sundry Creditor'!C1414,""))</f>
        <v/>
      </c>
      <c r="D1408" s="62" t="str">
        <f>IF('Sundry Creditor'!D1414="","",'Sundry Creditor'!D1414)</f>
        <v/>
      </c>
      <c r="E1408" s="62" t="str">
        <f>IF('Sundry Creditor'!F1414="","",'Sundry Creditor'!F1414)</f>
        <v/>
      </c>
      <c r="F1408" s="130" t="str">
        <f>IF('Sundry Creditor'!I1414="","",IF('Sundry Creditor'!J1414="D",'Sundry Creditor'!I1414,""))</f>
        <v/>
      </c>
      <c r="G1408" s="130" t="str">
        <f>IF('Sundry Creditor'!I1414="","",IF('Sundry Creditor'!J1414="C",'Sundry Creditor'!I1414,""))</f>
        <v/>
      </c>
      <c r="H1408" s="62" t="str">
        <f t="shared" si="47"/>
        <v/>
      </c>
      <c r="I1408" s="62" t="str">
        <f t="shared" si="48"/>
        <v/>
      </c>
      <c r="J1408" s="62"/>
      <c r="K1408" s="48" t="str">
        <f>IF('Sundry Creditor'!K1414="", "",CONCATENATE('Sundry Creditor'!K1414," ",'Sundry Creditor'!O1414))</f>
        <v/>
      </c>
    </row>
    <row r="1409" spans="1:11" x14ac:dyDescent="0.2">
      <c r="A1409" s="63" t="str">
        <f>IF('Sundry Creditor'!G1415="","",'Sundry Creditor'!G1415)</f>
        <v/>
      </c>
      <c r="B1409" s="63" t="str">
        <f>IF('Sundry Creditor'!C1415="","",IF('Sundry Creditor'!G1415&lt;70000,'Sundry Creditor'!C1415,""))</f>
        <v/>
      </c>
      <c r="C1409" s="62" t="str">
        <f>IF('Sundry Creditor'!C1415="","",IF('Sundry Creditor'!G1415&gt;69999,'Sundry Creditor'!C1415,""))</f>
        <v/>
      </c>
      <c r="D1409" s="62" t="str">
        <f>IF('Sundry Creditor'!D1415="","",'Sundry Creditor'!D1415)</f>
        <v/>
      </c>
      <c r="E1409" s="62" t="str">
        <f>IF('Sundry Creditor'!F1415="","",'Sundry Creditor'!F1415)</f>
        <v/>
      </c>
      <c r="F1409" s="130" t="str">
        <f>IF('Sundry Creditor'!I1415="","",IF('Sundry Creditor'!J1415="D",'Sundry Creditor'!I1415,""))</f>
        <v/>
      </c>
      <c r="G1409" s="130" t="str">
        <f>IF('Sundry Creditor'!I1415="","",IF('Sundry Creditor'!J1415="C",'Sundry Creditor'!I1415,""))</f>
        <v/>
      </c>
      <c r="H1409" s="62" t="str">
        <f t="shared" si="47"/>
        <v/>
      </c>
      <c r="I1409" s="62" t="str">
        <f t="shared" si="48"/>
        <v/>
      </c>
      <c r="J1409" s="62"/>
      <c r="K1409" s="48" t="str">
        <f>IF('Sundry Creditor'!K1415="", "",CONCATENATE('Sundry Creditor'!K1415," ",'Sundry Creditor'!O1415))</f>
        <v/>
      </c>
    </row>
    <row r="1410" spans="1:11" x14ac:dyDescent="0.2">
      <c r="A1410" s="63" t="str">
        <f>IF('Sundry Creditor'!G1416="","",'Sundry Creditor'!G1416)</f>
        <v/>
      </c>
      <c r="B1410" s="63" t="str">
        <f>IF('Sundry Creditor'!C1416="","",IF('Sundry Creditor'!G1416&lt;70000,'Sundry Creditor'!C1416,""))</f>
        <v/>
      </c>
      <c r="C1410" s="62" t="str">
        <f>IF('Sundry Creditor'!C1416="","",IF('Sundry Creditor'!G1416&gt;69999,'Sundry Creditor'!C1416,""))</f>
        <v/>
      </c>
      <c r="D1410" s="62" t="str">
        <f>IF('Sundry Creditor'!D1416="","",'Sundry Creditor'!D1416)</f>
        <v/>
      </c>
      <c r="E1410" s="62" t="str">
        <f>IF('Sundry Creditor'!F1416="","",'Sundry Creditor'!F1416)</f>
        <v/>
      </c>
      <c r="F1410" s="130" t="str">
        <f>IF('Sundry Creditor'!I1416="","",IF('Sundry Creditor'!J1416="D",'Sundry Creditor'!I1416,""))</f>
        <v/>
      </c>
      <c r="G1410" s="130" t="str">
        <f>IF('Sundry Creditor'!I1416="","",IF('Sundry Creditor'!J1416="C",'Sundry Creditor'!I1416,""))</f>
        <v/>
      </c>
      <c r="H1410" s="62" t="str">
        <f t="shared" si="47"/>
        <v/>
      </c>
      <c r="I1410" s="62" t="str">
        <f t="shared" si="48"/>
        <v/>
      </c>
      <c r="J1410" s="62"/>
      <c r="K1410" s="48" t="str">
        <f>IF('Sundry Creditor'!K1416="", "",CONCATENATE('Sundry Creditor'!K1416," ",'Sundry Creditor'!O1416))</f>
        <v/>
      </c>
    </row>
    <row r="1411" spans="1:11" x14ac:dyDescent="0.2">
      <c r="A1411" s="63" t="str">
        <f>IF('Sundry Creditor'!G1417="","",'Sundry Creditor'!G1417)</f>
        <v/>
      </c>
      <c r="B1411" s="63" t="str">
        <f>IF('Sundry Creditor'!C1417="","",IF('Sundry Creditor'!G1417&lt;70000,'Sundry Creditor'!C1417,""))</f>
        <v/>
      </c>
      <c r="C1411" s="62" t="str">
        <f>IF('Sundry Creditor'!C1417="","",IF('Sundry Creditor'!G1417&gt;69999,'Sundry Creditor'!C1417,""))</f>
        <v/>
      </c>
      <c r="D1411" s="62" t="str">
        <f>IF('Sundry Creditor'!D1417="","",'Sundry Creditor'!D1417)</f>
        <v/>
      </c>
      <c r="E1411" s="62" t="str">
        <f>IF('Sundry Creditor'!F1417="","",'Sundry Creditor'!F1417)</f>
        <v/>
      </c>
      <c r="F1411" s="130" t="str">
        <f>IF('Sundry Creditor'!I1417="","",IF('Sundry Creditor'!J1417="D",'Sundry Creditor'!I1417,""))</f>
        <v/>
      </c>
      <c r="G1411" s="130" t="str">
        <f>IF('Sundry Creditor'!I1417="","",IF('Sundry Creditor'!J1417="C",'Sundry Creditor'!I1417,""))</f>
        <v/>
      </c>
      <c r="H1411" s="62" t="str">
        <f t="shared" si="47"/>
        <v/>
      </c>
      <c r="I1411" s="62" t="str">
        <f t="shared" si="48"/>
        <v/>
      </c>
      <c r="J1411" s="62"/>
      <c r="K1411" s="48" t="str">
        <f>IF('Sundry Creditor'!K1417="", "",CONCATENATE('Sundry Creditor'!K1417," ",'Sundry Creditor'!O1417))</f>
        <v/>
      </c>
    </row>
    <row r="1412" spans="1:11" x14ac:dyDescent="0.2">
      <c r="A1412" s="63" t="str">
        <f>IF('Sundry Creditor'!G1418="","",'Sundry Creditor'!G1418)</f>
        <v/>
      </c>
      <c r="B1412" s="63" t="str">
        <f>IF('Sundry Creditor'!C1418="","",IF('Sundry Creditor'!G1418&lt;70000,'Sundry Creditor'!C1418,""))</f>
        <v/>
      </c>
      <c r="C1412" s="62" t="str">
        <f>IF('Sundry Creditor'!C1418="","",IF('Sundry Creditor'!G1418&gt;69999,'Sundry Creditor'!C1418,""))</f>
        <v/>
      </c>
      <c r="D1412" s="62" t="str">
        <f>IF('Sundry Creditor'!D1418="","",'Sundry Creditor'!D1418)</f>
        <v/>
      </c>
      <c r="E1412" s="62" t="str">
        <f>IF('Sundry Creditor'!F1418="","",'Sundry Creditor'!F1418)</f>
        <v/>
      </c>
      <c r="F1412" s="130" t="str">
        <f>IF('Sundry Creditor'!I1418="","",IF('Sundry Creditor'!J1418="D",'Sundry Creditor'!I1418,""))</f>
        <v/>
      </c>
      <c r="G1412" s="130" t="str">
        <f>IF('Sundry Creditor'!I1418="","",IF('Sundry Creditor'!J1418="C",'Sundry Creditor'!I1418,""))</f>
        <v/>
      </c>
      <c r="H1412" s="62" t="str">
        <f t="shared" si="47"/>
        <v/>
      </c>
      <c r="I1412" s="62" t="str">
        <f t="shared" si="48"/>
        <v/>
      </c>
      <c r="J1412" s="62"/>
      <c r="K1412" s="48" t="str">
        <f>IF('Sundry Creditor'!K1418="", "",CONCATENATE('Sundry Creditor'!K1418," ",'Sundry Creditor'!O1418))</f>
        <v/>
      </c>
    </row>
    <row r="1413" spans="1:11" x14ac:dyDescent="0.2">
      <c r="A1413" s="63" t="str">
        <f>IF('Sundry Creditor'!G1419="","",'Sundry Creditor'!G1419)</f>
        <v/>
      </c>
      <c r="B1413" s="63" t="str">
        <f>IF('Sundry Creditor'!C1419="","",IF('Sundry Creditor'!G1419&lt;70000,'Sundry Creditor'!C1419,""))</f>
        <v/>
      </c>
      <c r="C1413" s="62" t="str">
        <f>IF('Sundry Creditor'!C1419="","",IF('Sundry Creditor'!G1419&gt;69999,'Sundry Creditor'!C1419,""))</f>
        <v/>
      </c>
      <c r="D1413" s="62" t="str">
        <f>IF('Sundry Creditor'!D1419="","",'Sundry Creditor'!D1419)</f>
        <v/>
      </c>
      <c r="E1413" s="62" t="str">
        <f>IF('Sundry Creditor'!F1419="","",'Sundry Creditor'!F1419)</f>
        <v/>
      </c>
      <c r="F1413" s="130" t="str">
        <f>IF('Sundry Creditor'!I1419="","",IF('Sundry Creditor'!J1419="D",'Sundry Creditor'!I1419,""))</f>
        <v/>
      </c>
      <c r="G1413" s="130" t="str">
        <f>IF('Sundry Creditor'!I1419="","",IF('Sundry Creditor'!J1419="C",'Sundry Creditor'!I1419,""))</f>
        <v/>
      </c>
      <c r="H1413" s="62" t="str">
        <f t="shared" si="47"/>
        <v/>
      </c>
      <c r="I1413" s="62" t="str">
        <f t="shared" si="48"/>
        <v/>
      </c>
      <c r="J1413" s="62"/>
      <c r="K1413" s="48" t="str">
        <f>IF('Sundry Creditor'!K1419="", "",CONCATENATE('Sundry Creditor'!K1419," ",'Sundry Creditor'!O1419))</f>
        <v/>
      </c>
    </row>
    <row r="1414" spans="1:11" x14ac:dyDescent="0.2">
      <c r="A1414" s="63" t="str">
        <f>IF('Sundry Creditor'!G1420="","",'Sundry Creditor'!G1420)</f>
        <v/>
      </c>
      <c r="B1414" s="63" t="str">
        <f>IF('Sundry Creditor'!C1420="","",IF('Sundry Creditor'!G1420&lt;70000,'Sundry Creditor'!C1420,""))</f>
        <v/>
      </c>
      <c r="C1414" s="62" t="str">
        <f>IF('Sundry Creditor'!C1420="","",IF('Sundry Creditor'!G1420&gt;69999,'Sundry Creditor'!C1420,""))</f>
        <v/>
      </c>
      <c r="D1414" s="62" t="str">
        <f>IF('Sundry Creditor'!D1420="","",'Sundry Creditor'!D1420)</f>
        <v/>
      </c>
      <c r="E1414" s="62" t="str">
        <f>IF('Sundry Creditor'!F1420="","",'Sundry Creditor'!F1420)</f>
        <v/>
      </c>
      <c r="F1414" s="130" t="str">
        <f>IF('Sundry Creditor'!I1420="","",IF('Sundry Creditor'!J1420="D",'Sundry Creditor'!I1420,""))</f>
        <v/>
      </c>
      <c r="G1414" s="130" t="str">
        <f>IF('Sundry Creditor'!I1420="","",IF('Sundry Creditor'!J1420="C",'Sundry Creditor'!I1420,""))</f>
        <v/>
      </c>
      <c r="H1414" s="62" t="str">
        <f t="shared" si="47"/>
        <v/>
      </c>
      <c r="I1414" s="62" t="str">
        <f t="shared" si="48"/>
        <v/>
      </c>
      <c r="J1414" s="62"/>
      <c r="K1414" s="48" t="str">
        <f>IF('Sundry Creditor'!K1420="", "",CONCATENATE('Sundry Creditor'!K1420," ",'Sundry Creditor'!O1420))</f>
        <v/>
      </c>
    </row>
    <row r="1415" spans="1:11" x14ac:dyDescent="0.2">
      <c r="A1415" s="63" t="str">
        <f>IF('Sundry Creditor'!G1421="","",'Sundry Creditor'!G1421)</f>
        <v/>
      </c>
      <c r="B1415" s="63" t="str">
        <f>IF('Sundry Creditor'!C1421="","",IF('Sundry Creditor'!G1421&lt;70000,'Sundry Creditor'!C1421,""))</f>
        <v/>
      </c>
      <c r="C1415" s="62" t="str">
        <f>IF('Sundry Creditor'!C1421="","",IF('Sundry Creditor'!G1421&gt;69999,'Sundry Creditor'!C1421,""))</f>
        <v/>
      </c>
      <c r="D1415" s="62" t="str">
        <f>IF('Sundry Creditor'!D1421="","",'Sundry Creditor'!D1421)</f>
        <v/>
      </c>
      <c r="E1415" s="62" t="str">
        <f>IF('Sundry Creditor'!F1421="","",'Sundry Creditor'!F1421)</f>
        <v/>
      </c>
      <c r="F1415" s="130" t="str">
        <f>IF('Sundry Creditor'!I1421="","",IF('Sundry Creditor'!J1421="D",'Sundry Creditor'!I1421,""))</f>
        <v/>
      </c>
      <c r="G1415" s="130" t="str">
        <f>IF('Sundry Creditor'!I1421="","",IF('Sundry Creditor'!J1421="C",'Sundry Creditor'!I1421,""))</f>
        <v/>
      </c>
      <c r="H1415" s="62" t="str">
        <f t="shared" si="47"/>
        <v/>
      </c>
      <c r="I1415" s="62" t="str">
        <f t="shared" si="48"/>
        <v/>
      </c>
      <c r="J1415" s="62"/>
      <c r="K1415" s="48" t="str">
        <f>IF('Sundry Creditor'!K1421="", "",CONCATENATE('Sundry Creditor'!K1421," ",'Sundry Creditor'!O1421))</f>
        <v/>
      </c>
    </row>
    <row r="1416" spans="1:11" x14ac:dyDescent="0.2">
      <c r="A1416" s="63" t="str">
        <f>IF('Sundry Creditor'!G1422="","",'Sundry Creditor'!G1422)</f>
        <v/>
      </c>
      <c r="B1416" s="63" t="str">
        <f>IF('Sundry Creditor'!C1422="","",IF('Sundry Creditor'!G1422&lt;70000,'Sundry Creditor'!C1422,""))</f>
        <v/>
      </c>
      <c r="C1416" s="62" t="str">
        <f>IF('Sundry Creditor'!C1422="","",IF('Sundry Creditor'!G1422&gt;69999,'Sundry Creditor'!C1422,""))</f>
        <v/>
      </c>
      <c r="D1416" s="62" t="str">
        <f>IF('Sundry Creditor'!D1422="","",'Sundry Creditor'!D1422)</f>
        <v/>
      </c>
      <c r="E1416" s="62" t="str">
        <f>IF('Sundry Creditor'!F1422="","",'Sundry Creditor'!F1422)</f>
        <v/>
      </c>
      <c r="F1416" s="130" t="str">
        <f>IF('Sundry Creditor'!I1422="","",IF('Sundry Creditor'!J1422="D",'Sundry Creditor'!I1422,""))</f>
        <v/>
      </c>
      <c r="G1416" s="130" t="str">
        <f>IF('Sundry Creditor'!I1422="","",IF('Sundry Creditor'!J1422="C",'Sundry Creditor'!I1422,""))</f>
        <v/>
      </c>
      <c r="H1416" s="62" t="str">
        <f t="shared" si="47"/>
        <v/>
      </c>
      <c r="I1416" s="62" t="str">
        <f t="shared" si="48"/>
        <v/>
      </c>
      <c r="J1416" s="62"/>
      <c r="K1416" s="48" t="str">
        <f>IF('Sundry Creditor'!K1422="", "",CONCATENATE('Sundry Creditor'!K1422," ",'Sundry Creditor'!O1422))</f>
        <v/>
      </c>
    </row>
    <row r="1417" spans="1:11" x14ac:dyDescent="0.2">
      <c r="A1417" s="63" t="str">
        <f>IF('Sundry Creditor'!G1423="","",'Sundry Creditor'!G1423)</f>
        <v/>
      </c>
      <c r="B1417" s="63" t="str">
        <f>IF('Sundry Creditor'!C1423="","",IF('Sundry Creditor'!G1423&lt;70000,'Sundry Creditor'!C1423,""))</f>
        <v/>
      </c>
      <c r="C1417" s="62" t="str">
        <f>IF('Sundry Creditor'!C1423="","",IF('Sundry Creditor'!G1423&gt;69999,'Sundry Creditor'!C1423,""))</f>
        <v/>
      </c>
      <c r="D1417" s="62" t="str">
        <f>IF('Sundry Creditor'!D1423="","",'Sundry Creditor'!D1423)</f>
        <v/>
      </c>
      <c r="E1417" s="62" t="str">
        <f>IF('Sundry Creditor'!F1423="","",'Sundry Creditor'!F1423)</f>
        <v/>
      </c>
      <c r="F1417" s="130" t="str">
        <f>IF('Sundry Creditor'!I1423="","",IF('Sundry Creditor'!J1423="D",'Sundry Creditor'!I1423,""))</f>
        <v/>
      </c>
      <c r="G1417" s="130" t="str">
        <f>IF('Sundry Creditor'!I1423="","",IF('Sundry Creditor'!J1423="C",'Sundry Creditor'!I1423,""))</f>
        <v/>
      </c>
      <c r="H1417" s="62" t="str">
        <f t="shared" si="47"/>
        <v/>
      </c>
      <c r="I1417" s="62" t="str">
        <f t="shared" si="48"/>
        <v/>
      </c>
      <c r="J1417" s="62"/>
      <c r="K1417" s="48" t="str">
        <f>IF('Sundry Creditor'!K1423="", "",CONCATENATE('Sundry Creditor'!K1423," ",'Sundry Creditor'!O1423))</f>
        <v/>
      </c>
    </row>
    <row r="1418" spans="1:11" x14ac:dyDescent="0.2">
      <c r="A1418" s="63" t="str">
        <f>IF('Sundry Creditor'!G1424="","",'Sundry Creditor'!G1424)</f>
        <v/>
      </c>
      <c r="B1418" s="63" t="str">
        <f>IF('Sundry Creditor'!C1424="","",IF('Sundry Creditor'!G1424&lt;70000,'Sundry Creditor'!C1424,""))</f>
        <v/>
      </c>
      <c r="C1418" s="62" t="str">
        <f>IF('Sundry Creditor'!C1424="","",IF('Sundry Creditor'!G1424&gt;69999,'Sundry Creditor'!C1424,""))</f>
        <v/>
      </c>
      <c r="D1418" s="62" t="str">
        <f>IF('Sundry Creditor'!D1424="","",'Sundry Creditor'!D1424)</f>
        <v/>
      </c>
      <c r="E1418" s="62" t="str">
        <f>IF('Sundry Creditor'!F1424="","",'Sundry Creditor'!F1424)</f>
        <v/>
      </c>
      <c r="F1418" s="130" t="str">
        <f>IF('Sundry Creditor'!I1424="","",IF('Sundry Creditor'!J1424="D",'Sundry Creditor'!I1424,""))</f>
        <v/>
      </c>
      <c r="G1418" s="130" t="str">
        <f>IF('Sundry Creditor'!I1424="","",IF('Sundry Creditor'!J1424="C",'Sundry Creditor'!I1424,""))</f>
        <v/>
      </c>
      <c r="H1418" s="62" t="str">
        <f t="shared" si="47"/>
        <v/>
      </c>
      <c r="I1418" s="62" t="str">
        <f t="shared" si="48"/>
        <v/>
      </c>
      <c r="J1418" s="62"/>
      <c r="K1418" s="48" t="str">
        <f>IF('Sundry Creditor'!K1424="", "",CONCATENATE('Sundry Creditor'!K1424," ",'Sundry Creditor'!O1424))</f>
        <v/>
      </c>
    </row>
    <row r="1419" spans="1:11" x14ac:dyDescent="0.2">
      <c r="A1419" s="63" t="str">
        <f>IF('Sundry Creditor'!G1425="","",'Sundry Creditor'!G1425)</f>
        <v/>
      </c>
      <c r="B1419" s="63" t="str">
        <f>IF('Sundry Creditor'!C1425="","",IF('Sundry Creditor'!G1425&lt;70000,'Sundry Creditor'!C1425,""))</f>
        <v/>
      </c>
      <c r="C1419" s="62" t="str">
        <f>IF('Sundry Creditor'!C1425="","",IF('Sundry Creditor'!G1425&gt;69999,'Sundry Creditor'!C1425,""))</f>
        <v/>
      </c>
      <c r="D1419" s="62" t="str">
        <f>IF('Sundry Creditor'!D1425="","",'Sundry Creditor'!D1425)</f>
        <v/>
      </c>
      <c r="E1419" s="62" t="str">
        <f>IF('Sundry Creditor'!F1425="","",'Sundry Creditor'!F1425)</f>
        <v/>
      </c>
      <c r="F1419" s="130" t="str">
        <f>IF('Sundry Creditor'!I1425="","",IF('Sundry Creditor'!J1425="D",'Sundry Creditor'!I1425,""))</f>
        <v/>
      </c>
      <c r="G1419" s="130" t="str">
        <f>IF('Sundry Creditor'!I1425="","",IF('Sundry Creditor'!J1425="C",'Sundry Creditor'!I1425,""))</f>
        <v/>
      </c>
      <c r="H1419" s="62" t="str">
        <f t="shared" si="47"/>
        <v/>
      </c>
      <c r="I1419" s="62" t="str">
        <f t="shared" si="48"/>
        <v/>
      </c>
      <c r="J1419" s="62"/>
      <c r="K1419" s="48" t="str">
        <f>IF('Sundry Creditor'!K1425="", "",CONCATENATE('Sundry Creditor'!K1425," ",'Sundry Creditor'!O1425))</f>
        <v/>
      </c>
    </row>
    <row r="1420" spans="1:11" x14ac:dyDescent="0.2">
      <c r="A1420" s="63" t="str">
        <f>IF('Sundry Creditor'!G1426="","",'Sundry Creditor'!G1426)</f>
        <v/>
      </c>
      <c r="B1420" s="63" t="str">
        <f>IF('Sundry Creditor'!C1426="","",IF('Sundry Creditor'!G1426&lt;70000,'Sundry Creditor'!C1426,""))</f>
        <v/>
      </c>
      <c r="C1420" s="62" t="str">
        <f>IF('Sundry Creditor'!C1426="","",IF('Sundry Creditor'!G1426&gt;69999,'Sundry Creditor'!C1426,""))</f>
        <v/>
      </c>
      <c r="D1420" s="62" t="str">
        <f>IF('Sundry Creditor'!D1426="","",'Sundry Creditor'!D1426)</f>
        <v/>
      </c>
      <c r="E1420" s="62" t="str">
        <f>IF('Sundry Creditor'!F1426="","",'Sundry Creditor'!F1426)</f>
        <v/>
      </c>
      <c r="F1420" s="130" t="str">
        <f>IF('Sundry Creditor'!I1426="","",IF('Sundry Creditor'!J1426="D",'Sundry Creditor'!I1426,""))</f>
        <v/>
      </c>
      <c r="G1420" s="130" t="str">
        <f>IF('Sundry Creditor'!I1426="","",IF('Sundry Creditor'!J1426="C",'Sundry Creditor'!I1426,""))</f>
        <v/>
      </c>
      <c r="H1420" s="62" t="str">
        <f t="shared" si="47"/>
        <v/>
      </c>
      <c r="I1420" s="62" t="str">
        <f t="shared" si="48"/>
        <v/>
      </c>
      <c r="J1420" s="62"/>
      <c r="K1420" s="48" t="str">
        <f>IF('Sundry Creditor'!K1426="", "",CONCATENATE('Sundry Creditor'!K1426," ",'Sundry Creditor'!O1426))</f>
        <v/>
      </c>
    </row>
    <row r="1421" spans="1:11" x14ac:dyDescent="0.2">
      <c r="A1421" s="63" t="str">
        <f>IF('Sundry Creditor'!G1427="","",'Sundry Creditor'!G1427)</f>
        <v/>
      </c>
      <c r="B1421" s="63" t="str">
        <f>IF('Sundry Creditor'!C1427="","",IF('Sundry Creditor'!G1427&lt;70000,'Sundry Creditor'!C1427,""))</f>
        <v/>
      </c>
      <c r="C1421" s="62" t="str">
        <f>IF('Sundry Creditor'!C1427="","",IF('Sundry Creditor'!G1427&gt;69999,'Sundry Creditor'!C1427,""))</f>
        <v/>
      </c>
      <c r="D1421" s="62" t="str">
        <f>IF('Sundry Creditor'!D1427="","",'Sundry Creditor'!D1427)</f>
        <v/>
      </c>
      <c r="E1421" s="62" t="str">
        <f>IF('Sundry Creditor'!F1427="","",'Sundry Creditor'!F1427)</f>
        <v/>
      </c>
      <c r="F1421" s="130" t="str">
        <f>IF('Sundry Creditor'!I1427="","",IF('Sundry Creditor'!J1427="D",'Sundry Creditor'!I1427,""))</f>
        <v/>
      </c>
      <c r="G1421" s="130" t="str">
        <f>IF('Sundry Creditor'!I1427="","",IF('Sundry Creditor'!J1427="C",'Sundry Creditor'!I1427,""))</f>
        <v/>
      </c>
      <c r="H1421" s="62" t="str">
        <f t="shared" si="47"/>
        <v/>
      </c>
      <c r="I1421" s="62" t="str">
        <f t="shared" si="48"/>
        <v/>
      </c>
      <c r="J1421" s="62"/>
      <c r="K1421" s="48" t="str">
        <f>IF('Sundry Creditor'!K1427="", "",CONCATENATE('Sundry Creditor'!K1427," ",'Sundry Creditor'!O1427))</f>
        <v/>
      </c>
    </row>
    <row r="1422" spans="1:11" x14ac:dyDescent="0.2">
      <c r="A1422" s="63" t="str">
        <f>IF('Sundry Creditor'!G1428="","",'Sundry Creditor'!G1428)</f>
        <v/>
      </c>
      <c r="B1422" s="63" t="str">
        <f>IF('Sundry Creditor'!C1428="","",IF('Sundry Creditor'!G1428&lt;70000,'Sundry Creditor'!C1428,""))</f>
        <v/>
      </c>
      <c r="C1422" s="62" t="str">
        <f>IF('Sundry Creditor'!C1428="","",IF('Sundry Creditor'!G1428&gt;69999,'Sundry Creditor'!C1428,""))</f>
        <v/>
      </c>
      <c r="D1422" s="62" t="str">
        <f>IF('Sundry Creditor'!D1428="","",'Sundry Creditor'!D1428)</f>
        <v/>
      </c>
      <c r="E1422" s="62" t="str">
        <f>IF('Sundry Creditor'!F1428="","",'Sundry Creditor'!F1428)</f>
        <v/>
      </c>
      <c r="F1422" s="130" t="str">
        <f>IF('Sundry Creditor'!I1428="","",IF('Sundry Creditor'!J1428="D",'Sundry Creditor'!I1428,""))</f>
        <v/>
      </c>
      <c r="G1422" s="130" t="str">
        <f>IF('Sundry Creditor'!I1428="","",IF('Sundry Creditor'!J1428="C",'Sundry Creditor'!I1428,""))</f>
        <v/>
      </c>
      <c r="H1422" s="62" t="str">
        <f t="shared" si="47"/>
        <v/>
      </c>
      <c r="I1422" s="62" t="str">
        <f t="shared" si="48"/>
        <v/>
      </c>
      <c r="J1422" s="62"/>
      <c r="K1422" s="48" t="str">
        <f>IF('Sundry Creditor'!K1428="", "",CONCATENATE('Sundry Creditor'!K1428," ",'Sundry Creditor'!O1428))</f>
        <v/>
      </c>
    </row>
    <row r="1423" spans="1:11" x14ac:dyDescent="0.2">
      <c r="A1423" s="63" t="str">
        <f>IF('Sundry Creditor'!G1429="","",'Sundry Creditor'!G1429)</f>
        <v/>
      </c>
      <c r="B1423" s="63" t="str">
        <f>IF('Sundry Creditor'!C1429="","",IF('Sundry Creditor'!G1429&lt;70000,'Sundry Creditor'!C1429,""))</f>
        <v/>
      </c>
      <c r="C1423" s="62" t="str">
        <f>IF('Sundry Creditor'!C1429="","",IF('Sundry Creditor'!G1429&gt;69999,'Sundry Creditor'!C1429,""))</f>
        <v/>
      </c>
      <c r="D1423" s="62" t="str">
        <f>IF('Sundry Creditor'!D1429="","",'Sundry Creditor'!D1429)</f>
        <v/>
      </c>
      <c r="E1423" s="62" t="str">
        <f>IF('Sundry Creditor'!F1429="","",'Sundry Creditor'!F1429)</f>
        <v/>
      </c>
      <c r="F1423" s="130" t="str">
        <f>IF('Sundry Creditor'!I1429="","",IF('Sundry Creditor'!J1429="D",'Sundry Creditor'!I1429,""))</f>
        <v/>
      </c>
      <c r="G1423" s="130" t="str">
        <f>IF('Sundry Creditor'!I1429="","",IF('Sundry Creditor'!J1429="C",'Sundry Creditor'!I1429,""))</f>
        <v/>
      </c>
      <c r="H1423" s="62" t="str">
        <f t="shared" si="47"/>
        <v/>
      </c>
      <c r="I1423" s="62" t="str">
        <f t="shared" si="48"/>
        <v/>
      </c>
      <c r="J1423" s="62"/>
      <c r="K1423" s="48" t="str">
        <f>IF('Sundry Creditor'!K1429="", "",CONCATENATE('Sundry Creditor'!K1429," ",'Sundry Creditor'!O1429))</f>
        <v/>
      </c>
    </row>
    <row r="1424" spans="1:11" x14ac:dyDescent="0.2">
      <c r="A1424" s="63" t="str">
        <f>IF('Sundry Creditor'!G1430="","",'Sundry Creditor'!G1430)</f>
        <v/>
      </c>
      <c r="B1424" s="63" t="str">
        <f>IF('Sundry Creditor'!C1430="","",IF('Sundry Creditor'!G1430&lt;70000,'Sundry Creditor'!C1430,""))</f>
        <v/>
      </c>
      <c r="C1424" s="62" t="str">
        <f>IF('Sundry Creditor'!C1430="","",IF('Sundry Creditor'!G1430&gt;69999,'Sundry Creditor'!C1430,""))</f>
        <v/>
      </c>
      <c r="D1424" s="62" t="str">
        <f>IF('Sundry Creditor'!D1430="","",'Sundry Creditor'!D1430)</f>
        <v/>
      </c>
      <c r="E1424" s="62" t="str">
        <f>IF('Sundry Creditor'!F1430="","",'Sundry Creditor'!F1430)</f>
        <v/>
      </c>
      <c r="F1424" s="130" t="str">
        <f>IF('Sundry Creditor'!I1430="","",IF('Sundry Creditor'!J1430="D",'Sundry Creditor'!I1430,""))</f>
        <v/>
      </c>
      <c r="G1424" s="130" t="str">
        <f>IF('Sundry Creditor'!I1430="","",IF('Sundry Creditor'!J1430="C",'Sundry Creditor'!I1430,""))</f>
        <v/>
      </c>
      <c r="H1424" s="62" t="str">
        <f t="shared" si="47"/>
        <v/>
      </c>
      <c r="I1424" s="62" t="str">
        <f t="shared" si="48"/>
        <v/>
      </c>
      <c r="J1424" s="62"/>
      <c r="K1424" s="48" t="str">
        <f>IF('Sundry Creditor'!K1430="", "",CONCATENATE('Sundry Creditor'!K1430," ",'Sundry Creditor'!O1430))</f>
        <v/>
      </c>
    </row>
    <row r="1425" spans="1:11" x14ac:dyDescent="0.2">
      <c r="A1425" s="63" t="str">
        <f>IF('Sundry Creditor'!G1431="","",'Sundry Creditor'!G1431)</f>
        <v/>
      </c>
      <c r="B1425" s="63" t="str">
        <f>IF('Sundry Creditor'!C1431="","",IF('Sundry Creditor'!G1431&lt;70000,'Sundry Creditor'!C1431,""))</f>
        <v/>
      </c>
      <c r="C1425" s="62" t="str">
        <f>IF('Sundry Creditor'!C1431="","",IF('Sundry Creditor'!G1431&gt;69999,'Sundry Creditor'!C1431,""))</f>
        <v/>
      </c>
      <c r="D1425" s="62" t="str">
        <f>IF('Sundry Creditor'!D1431="","",'Sundry Creditor'!D1431)</f>
        <v/>
      </c>
      <c r="E1425" s="62" t="str">
        <f>IF('Sundry Creditor'!F1431="","",'Sundry Creditor'!F1431)</f>
        <v/>
      </c>
      <c r="F1425" s="130" t="str">
        <f>IF('Sundry Creditor'!I1431="","",IF('Sundry Creditor'!J1431="D",'Sundry Creditor'!I1431,""))</f>
        <v/>
      </c>
      <c r="G1425" s="130" t="str">
        <f>IF('Sundry Creditor'!I1431="","",IF('Sundry Creditor'!J1431="C",'Sundry Creditor'!I1431,""))</f>
        <v/>
      </c>
      <c r="H1425" s="62" t="str">
        <f t="shared" si="47"/>
        <v/>
      </c>
      <c r="I1425" s="62" t="str">
        <f t="shared" si="48"/>
        <v/>
      </c>
      <c r="J1425" s="62"/>
      <c r="K1425" s="48" t="str">
        <f>IF('Sundry Creditor'!K1431="", "",CONCATENATE('Sundry Creditor'!K1431," ",'Sundry Creditor'!O1431))</f>
        <v/>
      </c>
    </row>
    <row r="1426" spans="1:11" x14ac:dyDescent="0.2">
      <c r="A1426" s="63" t="str">
        <f>IF('Sundry Creditor'!G1432="","",'Sundry Creditor'!G1432)</f>
        <v/>
      </c>
      <c r="B1426" s="63" t="str">
        <f>IF('Sundry Creditor'!C1432="","",IF('Sundry Creditor'!G1432&lt;70000,'Sundry Creditor'!C1432,""))</f>
        <v/>
      </c>
      <c r="C1426" s="62" t="str">
        <f>IF('Sundry Creditor'!C1432="","",IF('Sundry Creditor'!G1432&gt;69999,'Sundry Creditor'!C1432,""))</f>
        <v/>
      </c>
      <c r="D1426" s="62" t="str">
        <f>IF('Sundry Creditor'!D1432="","",'Sundry Creditor'!D1432)</f>
        <v/>
      </c>
      <c r="E1426" s="62" t="str">
        <f>IF('Sundry Creditor'!F1432="","",'Sundry Creditor'!F1432)</f>
        <v/>
      </c>
      <c r="F1426" s="130" t="str">
        <f>IF('Sundry Creditor'!I1432="","",IF('Sundry Creditor'!J1432="D",'Sundry Creditor'!I1432,""))</f>
        <v/>
      </c>
      <c r="G1426" s="130" t="str">
        <f>IF('Sundry Creditor'!I1432="","",IF('Sundry Creditor'!J1432="C",'Sundry Creditor'!I1432,""))</f>
        <v/>
      </c>
      <c r="H1426" s="62" t="str">
        <f t="shared" si="47"/>
        <v/>
      </c>
      <c r="I1426" s="62" t="str">
        <f t="shared" si="48"/>
        <v/>
      </c>
      <c r="J1426" s="62"/>
      <c r="K1426" s="48" t="str">
        <f>IF('Sundry Creditor'!K1432="", "",CONCATENATE('Sundry Creditor'!K1432," ",'Sundry Creditor'!O1432))</f>
        <v/>
      </c>
    </row>
    <row r="1427" spans="1:11" x14ac:dyDescent="0.2">
      <c r="A1427" s="63" t="str">
        <f>IF('Sundry Creditor'!G1433="","",'Sundry Creditor'!G1433)</f>
        <v/>
      </c>
      <c r="B1427" s="63" t="str">
        <f>IF('Sundry Creditor'!C1433="","",IF('Sundry Creditor'!G1433&lt;70000,'Sundry Creditor'!C1433,""))</f>
        <v/>
      </c>
      <c r="C1427" s="62" t="str">
        <f>IF('Sundry Creditor'!C1433="","",IF('Sundry Creditor'!G1433&gt;69999,'Sundry Creditor'!C1433,""))</f>
        <v/>
      </c>
      <c r="D1427" s="62" t="str">
        <f>IF('Sundry Creditor'!D1433="","",'Sundry Creditor'!D1433)</f>
        <v/>
      </c>
      <c r="E1427" s="62" t="str">
        <f>IF('Sundry Creditor'!F1433="","",'Sundry Creditor'!F1433)</f>
        <v/>
      </c>
      <c r="F1427" s="130" t="str">
        <f>IF('Sundry Creditor'!I1433="","",IF('Sundry Creditor'!J1433="D",'Sundry Creditor'!I1433,""))</f>
        <v/>
      </c>
      <c r="G1427" s="130" t="str">
        <f>IF('Sundry Creditor'!I1433="","",IF('Sundry Creditor'!J1433="C",'Sundry Creditor'!I1433,""))</f>
        <v/>
      </c>
      <c r="H1427" s="62" t="str">
        <f t="shared" si="47"/>
        <v/>
      </c>
      <c r="I1427" s="62" t="str">
        <f t="shared" si="48"/>
        <v/>
      </c>
      <c r="J1427" s="62"/>
      <c r="K1427" s="48" t="str">
        <f>IF('Sundry Creditor'!K1433="", "",CONCATENATE('Sundry Creditor'!K1433," ",'Sundry Creditor'!O1433))</f>
        <v/>
      </c>
    </row>
    <row r="1428" spans="1:11" x14ac:dyDescent="0.2">
      <c r="A1428" s="63" t="str">
        <f>IF('Sundry Creditor'!G1434="","",'Sundry Creditor'!G1434)</f>
        <v/>
      </c>
      <c r="B1428" s="63" t="str">
        <f>IF('Sundry Creditor'!C1434="","",IF('Sundry Creditor'!G1434&lt;70000,'Sundry Creditor'!C1434,""))</f>
        <v/>
      </c>
      <c r="C1428" s="62" t="str">
        <f>IF('Sundry Creditor'!C1434="","",IF('Sundry Creditor'!G1434&gt;69999,'Sundry Creditor'!C1434,""))</f>
        <v/>
      </c>
      <c r="D1428" s="62" t="str">
        <f>IF('Sundry Creditor'!D1434="","",'Sundry Creditor'!D1434)</f>
        <v/>
      </c>
      <c r="E1428" s="62" t="str">
        <f>IF('Sundry Creditor'!F1434="","",'Sundry Creditor'!F1434)</f>
        <v/>
      </c>
      <c r="F1428" s="130" t="str">
        <f>IF('Sundry Creditor'!I1434="","",IF('Sundry Creditor'!J1434="D",'Sundry Creditor'!I1434,""))</f>
        <v/>
      </c>
      <c r="G1428" s="130" t="str">
        <f>IF('Sundry Creditor'!I1434="","",IF('Sundry Creditor'!J1434="C",'Sundry Creditor'!I1434,""))</f>
        <v/>
      </c>
      <c r="H1428" s="62" t="str">
        <f t="shared" ref="H1428:H1491" si="49">IF(A1428="","",IF(OR(A1428=96030,A1428=96040),"AN",IF(A1428=80061,"VN",IF(LEFT(A1428,1)="7","AN",IF(LEFT(A1428,1)="8","AN","VN")))))</f>
        <v/>
      </c>
      <c r="I1428" s="62" t="str">
        <f t="shared" si="48"/>
        <v/>
      </c>
      <c r="J1428" s="62"/>
      <c r="K1428" s="48" t="str">
        <f>IF('Sundry Creditor'!K1434="", "",CONCATENATE('Sundry Creditor'!K1434," ",'Sundry Creditor'!O1434))</f>
        <v/>
      </c>
    </row>
    <row r="1429" spans="1:11" x14ac:dyDescent="0.2">
      <c r="A1429" s="63" t="str">
        <f>IF('Sundry Creditor'!G1435="","",'Sundry Creditor'!G1435)</f>
        <v/>
      </c>
      <c r="B1429" s="63" t="str">
        <f>IF('Sundry Creditor'!C1435="","",IF('Sundry Creditor'!G1435&lt;70000,'Sundry Creditor'!C1435,""))</f>
        <v/>
      </c>
      <c r="C1429" s="62" t="str">
        <f>IF('Sundry Creditor'!C1435="","",IF('Sundry Creditor'!G1435&gt;69999,'Sundry Creditor'!C1435,""))</f>
        <v/>
      </c>
      <c r="D1429" s="62" t="str">
        <f>IF('Sundry Creditor'!D1435="","",'Sundry Creditor'!D1435)</f>
        <v/>
      </c>
      <c r="E1429" s="62" t="str">
        <f>IF('Sundry Creditor'!F1435="","",'Sundry Creditor'!F1435)</f>
        <v/>
      </c>
      <c r="F1429" s="130" t="str">
        <f>IF('Sundry Creditor'!I1435="","",IF('Sundry Creditor'!J1435="D",'Sundry Creditor'!I1435,""))</f>
        <v/>
      </c>
      <c r="G1429" s="130" t="str">
        <f>IF('Sundry Creditor'!I1435="","",IF('Sundry Creditor'!J1435="C",'Sundry Creditor'!I1435,""))</f>
        <v/>
      </c>
      <c r="H1429" s="62" t="str">
        <f t="shared" si="49"/>
        <v/>
      </c>
      <c r="I1429" s="62" t="str">
        <f t="shared" si="48"/>
        <v/>
      </c>
      <c r="J1429" s="62"/>
      <c r="K1429" s="48" t="str">
        <f>IF('Sundry Creditor'!K1435="", "",CONCATENATE('Sundry Creditor'!K1435," ",'Sundry Creditor'!O1435))</f>
        <v/>
      </c>
    </row>
    <row r="1430" spans="1:11" x14ac:dyDescent="0.2">
      <c r="A1430" s="63" t="str">
        <f>IF('Sundry Creditor'!G1436="","",'Sundry Creditor'!G1436)</f>
        <v/>
      </c>
      <c r="B1430" s="63" t="str">
        <f>IF('Sundry Creditor'!C1436="","",IF('Sundry Creditor'!G1436&lt;70000,'Sundry Creditor'!C1436,""))</f>
        <v/>
      </c>
      <c r="C1430" s="62" t="str">
        <f>IF('Sundry Creditor'!C1436="","",IF('Sundry Creditor'!G1436&gt;69999,'Sundry Creditor'!C1436,""))</f>
        <v/>
      </c>
      <c r="D1430" s="62" t="str">
        <f>IF('Sundry Creditor'!D1436="","",'Sundry Creditor'!D1436)</f>
        <v/>
      </c>
      <c r="E1430" s="62" t="str">
        <f>IF('Sundry Creditor'!F1436="","",'Sundry Creditor'!F1436)</f>
        <v/>
      </c>
      <c r="F1430" s="130" t="str">
        <f>IF('Sundry Creditor'!I1436="","",IF('Sundry Creditor'!J1436="D",'Sundry Creditor'!I1436,""))</f>
        <v/>
      </c>
      <c r="G1430" s="130" t="str">
        <f>IF('Sundry Creditor'!I1436="","",IF('Sundry Creditor'!J1436="C",'Sundry Creditor'!I1436,""))</f>
        <v/>
      </c>
      <c r="H1430" s="62" t="str">
        <f t="shared" si="49"/>
        <v/>
      </c>
      <c r="I1430" s="62" t="str">
        <f t="shared" si="48"/>
        <v/>
      </c>
      <c r="J1430" s="62"/>
      <c r="K1430" s="48" t="str">
        <f>IF('Sundry Creditor'!K1436="", "",CONCATENATE('Sundry Creditor'!K1436," ",'Sundry Creditor'!O1436))</f>
        <v/>
      </c>
    </row>
    <row r="1431" spans="1:11" x14ac:dyDescent="0.2">
      <c r="A1431" s="63" t="str">
        <f>IF('Sundry Creditor'!G1437="","",'Sundry Creditor'!G1437)</f>
        <v/>
      </c>
      <c r="B1431" s="63" t="str">
        <f>IF('Sundry Creditor'!C1437="","",IF('Sundry Creditor'!G1437&lt;70000,'Sundry Creditor'!C1437,""))</f>
        <v/>
      </c>
      <c r="C1431" s="62" t="str">
        <f>IF('Sundry Creditor'!C1437="","",IF('Sundry Creditor'!G1437&gt;69999,'Sundry Creditor'!C1437,""))</f>
        <v/>
      </c>
      <c r="D1431" s="62" t="str">
        <f>IF('Sundry Creditor'!D1437="","",'Sundry Creditor'!D1437)</f>
        <v/>
      </c>
      <c r="E1431" s="62" t="str">
        <f>IF('Sundry Creditor'!F1437="","",'Sundry Creditor'!F1437)</f>
        <v/>
      </c>
      <c r="F1431" s="130" t="str">
        <f>IF('Sundry Creditor'!I1437="","",IF('Sundry Creditor'!J1437="D",'Sundry Creditor'!I1437,""))</f>
        <v/>
      </c>
      <c r="G1431" s="130" t="str">
        <f>IF('Sundry Creditor'!I1437="","",IF('Sundry Creditor'!J1437="C",'Sundry Creditor'!I1437,""))</f>
        <v/>
      </c>
      <c r="H1431" s="62" t="str">
        <f t="shared" si="49"/>
        <v/>
      </c>
      <c r="I1431" s="62" t="str">
        <f t="shared" si="48"/>
        <v/>
      </c>
      <c r="J1431" s="62"/>
      <c r="K1431" s="48" t="str">
        <f>IF('Sundry Creditor'!K1437="", "",CONCATENATE('Sundry Creditor'!K1437," ",'Sundry Creditor'!O1437))</f>
        <v/>
      </c>
    </row>
    <row r="1432" spans="1:11" x14ac:dyDescent="0.2">
      <c r="A1432" s="63" t="str">
        <f>IF('Sundry Creditor'!G1438="","",'Sundry Creditor'!G1438)</f>
        <v/>
      </c>
      <c r="B1432" s="63" t="str">
        <f>IF('Sundry Creditor'!C1438="","",IF('Sundry Creditor'!G1438&lt;70000,'Sundry Creditor'!C1438,""))</f>
        <v/>
      </c>
      <c r="C1432" s="62" t="str">
        <f>IF('Sundry Creditor'!C1438="","",IF('Sundry Creditor'!G1438&gt;69999,'Sundry Creditor'!C1438,""))</f>
        <v/>
      </c>
      <c r="D1432" s="62" t="str">
        <f>IF('Sundry Creditor'!D1438="","",'Sundry Creditor'!D1438)</f>
        <v/>
      </c>
      <c r="E1432" s="62" t="str">
        <f>IF('Sundry Creditor'!F1438="","",'Sundry Creditor'!F1438)</f>
        <v/>
      </c>
      <c r="F1432" s="130" t="str">
        <f>IF('Sundry Creditor'!I1438="","",IF('Sundry Creditor'!J1438="D",'Sundry Creditor'!I1438,""))</f>
        <v/>
      </c>
      <c r="G1432" s="130" t="str">
        <f>IF('Sundry Creditor'!I1438="","",IF('Sundry Creditor'!J1438="C",'Sundry Creditor'!I1438,""))</f>
        <v/>
      </c>
      <c r="H1432" s="62" t="str">
        <f t="shared" si="49"/>
        <v/>
      </c>
      <c r="I1432" s="62" t="str">
        <f t="shared" si="48"/>
        <v/>
      </c>
      <c r="J1432" s="62"/>
      <c r="K1432" s="48" t="str">
        <f>IF('Sundry Creditor'!K1438="", "",CONCATENATE('Sundry Creditor'!K1438," ",'Sundry Creditor'!O1438))</f>
        <v/>
      </c>
    </row>
    <row r="1433" spans="1:11" x14ac:dyDescent="0.2">
      <c r="A1433" s="63" t="str">
        <f>IF('Sundry Creditor'!G1439="","",'Sundry Creditor'!G1439)</f>
        <v/>
      </c>
      <c r="B1433" s="63" t="str">
        <f>IF('Sundry Creditor'!C1439="","",IF('Sundry Creditor'!G1439&lt;70000,'Sundry Creditor'!C1439,""))</f>
        <v/>
      </c>
      <c r="C1433" s="62" t="str">
        <f>IF('Sundry Creditor'!C1439="","",IF('Sundry Creditor'!G1439&gt;69999,'Sundry Creditor'!C1439,""))</f>
        <v/>
      </c>
      <c r="D1433" s="62" t="str">
        <f>IF('Sundry Creditor'!D1439="","",'Sundry Creditor'!D1439)</f>
        <v/>
      </c>
      <c r="E1433" s="62" t="str">
        <f>IF('Sundry Creditor'!F1439="","",'Sundry Creditor'!F1439)</f>
        <v/>
      </c>
      <c r="F1433" s="130" t="str">
        <f>IF('Sundry Creditor'!I1439="","",IF('Sundry Creditor'!J1439="D",'Sundry Creditor'!I1439,""))</f>
        <v/>
      </c>
      <c r="G1433" s="130" t="str">
        <f>IF('Sundry Creditor'!I1439="","",IF('Sundry Creditor'!J1439="C",'Sundry Creditor'!I1439,""))</f>
        <v/>
      </c>
      <c r="H1433" s="62" t="str">
        <f t="shared" si="49"/>
        <v/>
      </c>
      <c r="I1433" s="62" t="str">
        <f t="shared" si="48"/>
        <v/>
      </c>
      <c r="J1433" s="62"/>
      <c r="K1433" s="48" t="str">
        <f>IF('Sundry Creditor'!K1439="", "",CONCATENATE('Sundry Creditor'!K1439," ",'Sundry Creditor'!O1439))</f>
        <v/>
      </c>
    </row>
    <row r="1434" spans="1:11" x14ac:dyDescent="0.2">
      <c r="A1434" s="63" t="str">
        <f>IF('Sundry Creditor'!G1440="","",'Sundry Creditor'!G1440)</f>
        <v/>
      </c>
      <c r="B1434" s="63" t="str">
        <f>IF('Sundry Creditor'!C1440="","",IF('Sundry Creditor'!G1440&lt;70000,'Sundry Creditor'!C1440,""))</f>
        <v/>
      </c>
      <c r="C1434" s="62" t="str">
        <f>IF('Sundry Creditor'!C1440="","",IF('Sundry Creditor'!G1440&gt;69999,'Sundry Creditor'!C1440,""))</f>
        <v/>
      </c>
      <c r="D1434" s="62" t="str">
        <f>IF('Sundry Creditor'!D1440="","",'Sundry Creditor'!D1440)</f>
        <v/>
      </c>
      <c r="E1434" s="62" t="str">
        <f>IF('Sundry Creditor'!F1440="","",'Sundry Creditor'!F1440)</f>
        <v/>
      </c>
      <c r="F1434" s="130" t="str">
        <f>IF('Sundry Creditor'!I1440="","",IF('Sundry Creditor'!J1440="D",'Sundry Creditor'!I1440,""))</f>
        <v/>
      </c>
      <c r="G1434" s="130" t="str">
        <f>IF('Sundry Creditor'!I1440="","",IF('Sundry Creditor'!J1440="C",'Sundry Creditor'!I1440,""))</f>
        <v/>
      </c>
      <c r="H1434" s="62" t="str">
        <f t="shared" si="49"/>
        <v/>
      </c>
      <c r="I1434" s="62" t="str">
        <f t="shared" ref="I1434:I1497" si="50">IF(A1434="","",1000)</f>
        <v/>
      </c>
      <c r="J1434" s="62"/>
      <c r="K1434" s="48" t="str">
        <f>IF('Sundry Creditor'!K1440="", "",CONCATENATE('Sundry Creditor'!K1440," ",'Sundry Creditor'!O1440))</f>
        <v/>
      </c>
    </row>
    <row r="1435" spans="1:11" x14ac:dyDescent="0.2">
      <c r="A1435" s="63" t="str">
        <f>IF('Sundry Creditor'!G1441="","",'Sundry Creditor'!G1441)</f>
        <v/>
      </c>
      <c r="B1435" s="63" t="str">
        <f>IF('Sundry Creditor'!C1441="","",IF('Sundry Creditor'!G1441&lt;70000,'Sundry Creditor'!C1441,""))</f>
        <v/>
      </c>
      <c r="C1435" s="62" t="str">
        <f>IF('Sundry Creditor'!C1441="","",IF('Sundry Creditor'!G1441&gt;69999,'Sundry Creditor'!C1441,""))</f>
        <v/>
      </c>
      <c r="D1435" s="62" t="str">
        <f>IF('Sundry Creditor'!D1441="","",'Sundry Creditor'!D1441)</f>
        <v/>
      </c>
      <c r="E1435" s="62" t="str">
        <f>IF('Sundry Creditor'!F1441="","",'Sundry Creditor'!F1441)</f>
        <v/>
      </c>
      <c r="F1435" s="130" t="str">
        <f>IF('Sundry Creditor'!I1441="","",IF('Sundry Creditor'!J1441="D",'Sundry Creditor'!I1441,""))</f>
        <v/>
      </c>
      <c r="G1435" s="130" t="str">
        <f>IF('Sundry Creditor'!I1441="","",IF('Sundry Creditor'!J1441="C",'Sundry Creditor'!I1441,""))</f>
        <v/>
      </c>
      <c r="H1435" s="62" t="str">
        <f t="shared" si="49"/>
        <v/>
      </c>
      <c r="I1435" s="62" t="str">
        <f t="shared" si="50"/>
        <v/>
      </c>
      <c r="J1435" s="62"/>
      <c r="K1435" s="48" t="str">
        <f>IF('Sundry Creditor'!K1441="", "",CONCATENATE('Sundry Creditor'!K1441," ",'Sundry Creditor'!O1441))</f>
        <v/>
      </c>
    </row>
    <row r="1436" spans="1:11" x14ac:dyDescent="0.2">
      <c r="A1436" s="63" t="str">
        <f>IF('Sundry Creditor'!G1442="","",'Sundry Creditor'!G1442)</f>
        <v/>
      </c>
      <c r="B1436" s="63" t="str">
        <f>IF('Sundry Creditor'!C1442="","",IF('Sundry Creditor'!G1442&lt;70000,'Sundry Creditor'!C1442,""))</f>
        <v/>
      </c>
      <c r="C1436" s="62" t="str">
        <f>IF('Sundry Creditor'!C1442="","",IF('Sundry Creditor'!G1442&gt;69999,'Sundry Creditor'!C1442,""))</f>
        <v/>
      </c>
      <c r="D1436" s="62" t="str">
        <f>IF('Sundry Creditor'!D1442="","",'Sundry Creditor'!D1442)</f>
        <v/>
      </c>
      <c r="E1436" s="62" t="str">
        <f>IF('Sundry Creditor'!F1442="","",'Sundry Creditor'!F1442)</f>
        <v/>
      </c>
      <c r="F1436" s="130" t="str">
        <f>IF('Sundry Creditor'!I1442="","",IF('Sundry Creditor'!J1442="D",'Sundry Creditor'!I1442,""))</f>
        <v/>
      </c>
      <c r="G1436" s="130" t="str">
        <f>IF('Sundry Creditor'!I1442="","",IF('Sundry Creditor'!J1442="C",'Sundry Creditor'!I1442,""))</f>
        <v/>
      </c>
      <c r="H1436" s="62" t="str">
        <f t="shared" si="49"/>
        <v/>
      </c>
      <c r="I1436" s="62" t="str">
        <f t="shared" si="50"/>
        <v/>
      </c>
      <c r="J1436" s="62"/>
      <c r="K1436" s="48" t="str">
        <f>IF('Sundry Creditor'!K1442="", "",CONCATENATE('Sundry Creditor'!K1442," ",'Sundry Creditor'!O1442))</f>
        <v/>
      </c>
    </row>
    <row r="1437" spans="1:11" x14ac:dyDescent="0.2">
      <c r="A1437" s="63" t="str">
        <f>IF('Sundry Creditor'!G1443="","",'Sundry Creditor'!G1443)</f>
        <v/>
      </c>
      <c r="B1437" s="63" t="str">
        <f>IF('Sundry Creditor'!C1443="","",IF('Sundry Creditor'!G1443&lt;70000,'Sundry Creditor'!C1443,""))</f>
        <v/>
      </c>
      <c r="C1437" s="62" t="str">
        <f>IF('Sundry Creditor'!C1443="","",IF('Sundry Creditor'!G1443&gt;69999,'Sundry Creditor'!C1443,""))</f>
        <v/>
      </c>
      <c r="D1437" s="62" t="str">
        <f>IF('Sundry Creditor'!D1443="","",'Sundry Creditor'!D1443)</f>
        <v/>
      </c>
      <c r="E1437" s="62" t="str">
        <f>IF('Sundry Creditor'!F1443="","",'Sundry Creditor'!F1443)</f>
        <v/>
      </c>
      <c r="F1437" s="130" t="str">
        <f>IF('Sundry Creditor'!I1443="","",IF('Sundry Creditor'!J1443="D",'Sundry Creditor'!I1443,""))</f>
        <v/>
      </c>
      <c r="G1437" s="130" t="str">
        <f>IF('Sundry Creditor'!I1443="","",IF('Sundry Creditor'!J1443="C",'Sundry Creditor'!I1443,""))</f>
        <v/>
      </c>
      <c r="H1437" s="62" t="str">
        <f t="shared" si="49"/>
        <v/>
      </c>
      <c r="I1437" s="62" t="str">
        <f t="shared" si="50"/>
        <v/>
      </c>
      <c r="J1437" s="62"/>
      <c r="K1437" s="48" t="str">
        <f>IF('Sundry Creditor'!K1443="", "",CONCATENATE('Sundry Creditor'!K1443," ",'Sundry Creditor'!O1443))</f>
        <v/>
      </c>
    </row>
    <row r="1438" spans="1:11" x14ac:dyDescent="0.2">
      <c r="A1438" s="63" t="str">
        <f>IF('Sundry Creditor'!G1444="","",'Sundry Creditor'!G1444)</f>
        <v/>
      </c>
      <c r="B1438" s="63" t="str">
        <f>IF('Sundry Creditor'!C1444="","",IF('Sundry Creditor'!G1444&lt;70000,'Sundry Creditor'!C1444,""))</f>
        <v/>
      </c>
      <c r="C1438" s="62" t="str">
        <f>IF('Sundry Creditor'!C1444="","",IF('Sundry Creditor'!G1444&gt;69999,'Sundry Creditor'!C1444,""))</f>
        <v/>
      </c>
      <c r="D1438" s="62" t="str">
        <f>IF('Sundry Creditor'!D1444="","",'Sundry Creditor'!D1444)</f>
        <v/>
      </c>
      <c r="E1438" s="62" t="str">
        <f>IF('Sundry Creditor'!F1444="","",'Sundry Creditor'!F1444)</f>
        <v/>
      </c>
      <c r="F1438" s="130" t="str">
        <f>IF('Sundry Creditor'!I1444="","",IF('Sundry Creditor'!J1444="D",'Sundry Creditor'!I1444,""))</f>
        <v/>
      </c>
      <c r="G1438" s="130" t="str">
        <f>IF('Sundry Creditor'!I1444="","",IF('Sundry Creditor'!J1444="C",'Sundry Creditor'!I1444,""))</f>
        <v/>
      </c>
      <c r="H1438" s="62" t="str">
        <f t="shared" si="49"/>
        <v/>
      </c>
      <c r="I1438" s="62" t="str">
        <f t="shared" si="50"/>
        <v/>
      </c>
      <c r="J1438" s="62"/>
      <c r="K1438" s="48" t="str">
        <f>IF('Sundry Creditor'!K1444="", "",CONCATENATE('Sundry Creditor'!K1444," ",'Sundry Creditor'!O1444))</f>
        <v/>
      </c>
    </row>
    <row r="1439" spans="1:11" x14ac:dyDescent="0.2">
      <c r="A1439" s="63" t="str">
        <f>IF('Sundry Creditor'!G1445="","",'Sundry Creditor'!G1445)</f>
        <v/>
      </c>
      <c r="B1439" s="63" t="str">
        <f>IF('Sundry Creditor'!C1445="","",IF('Sundry Creditor'!G1445&lt;70000,'Sundry Creditor'!C1445,""))</f>
        <v/>
      </c>
      <c r="C1439" s="62" t="str">
        <f>IF('Sundry Creditor'!C1445="","",IF('Sundry Creditor'!G1445&gt;69999,'Sundry Creditor'!C1445,""))</f>
        <v/>
      </c>
      <c r="D1439" s="62" t="str">
        <f>IF('Sundry Creditor'!D1445="","",'Sundry Creditor'!D1445)</f>
        <v/>
      </c>
      <c r="E1439" s="62" t="str">
        <f>IF('Sundry Creditor'!F1445="","",'Sundry Creditor'!F1445)</f>
        <v/>
      </c>
      <c r="F1439" s="130" t="str">
        <f>IF('Sundry Creditor'!I1445="","",IF('Sundry Creditor'!J1445="D",'Sundry Creditor'!I1445,""))</f>
        <v/>
      </c>
      <c r="G1439" s="130" t="str">
        <f>IF('Sundry Creditor'!I1445="","",IF('Sundry Creditor'!J1445="C",'Sundry Creditor'!I1445,""))</f>
        <v/>
      </c>
      <c r="H1439" s="62" t="str">
        <f t="shared" si="49"/>
        <v/>
      </c>
      <c r="I1439" s="62" t="str">
        <f t="shared" si="50"/>
        <v/>
      </c>
      <c r="J1439" s="62"/>
      <c r="K1439" s="48" t="str">
        <f>IF('Sundry Creditor'!K1445="", "",CONCATENATE('Sundry Creditor'!K1445," ",'Sundry Creditor'!O1445))</f>
        <v/>
      </c>
    </row>
    <row r="1440" spans="1:11" x14ac:dyDescent="0.2">
      <c r="A1440" s="63" t="str">
        <f>IF('Sundry Creditor'!G1446="","",'Sundry Creditor'!G1446)</f>
        <v/>
      </c>
      <c r="B1440" s="63" t="str">
        <f>IF('Sundry Creditor'!C1446="","",IF('Sundry Creditor'!G1446&lt;70000,'Sundry Creditor'!C1446,""))</f>
        <v/>
      </c>
      <c r="C1440" s="62" t="str">
        <f>IF('Sundry Creditor'!C1446="","",IF('Sundry Creditor'!G1446&gt;69999,'Sundry Creditor'!C1446,""))</f>
        <v/>
      </c>
      <c r="D1440" s="62" t="str">
        <f>IF('Sundry Creditor'!D1446="","",'Sundry Creditor'!D1446)</f>
        <v/>
      </c>
      <c r="E1440" s="62" t="str">
        <f>IF('Sundry Creditor'!F1446="","",'Sundry Creditor'!F1446)</f>
        <v/>
      </c>
      <c r="F1440" s="130" t="str">
        <f>IF('Sundry Creditor'!I1446="","",IF('Sundry Creditor'!J1446="D",'Sundry Creditor'!I1446,""))</f>
        <v/>
      </c>
      <c r="G1440" s="130" t="str">
        <f>IF('Sundry Creditor'!I1446="","",IF('Sundry Creditor'!J1446="C",'Sundry Creditor'!I1446,""))</f>
        <v/>
      </c>
      <c r="H1440" s="62" t="str">
        <f t="shared" si="49"/>
        <v/>
      </c>
      <c r="I1440" s="62" t="str">
        <f t="shared" si="50"/>
        <v/>
      </c>
      <c r="J1440" s="62"/>
      <c r="K1440" s="48" t="str">
        <f>IF('Sundry Creditor'!K1446="", "",CONCATENATE('Sundry Creditor'!K1446," ",'Sundry Creditor'!O1446))</f>
        <v/>
      </c>
    </row>
    <row r="1441" spans="1:11" x14ac:dyDescent="0.2">
      <c r="A1441" s="63" t="str">
        <f>IF('Sundry Creditor'!G1447="","",'Sundry Creditor'!G1447)</f>
        <v/>
      </c>
      <c r="B1441" s="63" t="str">
        <f>IF('Sundry Creditor'!C1447="","",IF('Sundry Creditor'!G1447&lt;70000,'Sundry Creditor'!C1447,""))</f>
        <v/>
      </c>
      <c r="C1441" s="62" t="str">
        <f>IF('Sundry Creditor'!C1447="","",IF('Sundry Creditor'!G1447&gt;69999,'Sundry Creditor'!C1447,""))</f>
        <v/>
      </c>
      <c r="D1441" s="62" t="str">
        <f>IF('Sundry Creditor'!D1447="","",'Sundry Creditor'!D1447)</f>
        <v/>
      </c>
      <c r="E1441" s="62" t="str">
        <f>IF('Sundry Creditor'!F1447="","",'Sundry Creditor'!F1447)</f>
        <v/>
      </c>
      <c r="F1441" s="130" t="str">
        <f>IF('Sundry Creditor'!I1447="","",IF('Sundry Creditor'!J1447="D",'Sundry Creditor'!I1447,""))</f>
        <v/>
      </c>
      <c r="G1441" s="130" t="str">
        <f>IF('Sundry Creditor'!I1447="","",IF('Sundry Creditor'!J1447="C",'Sundry Creditor'!I1447,""))</f>
        <v/>
      </c>
      <c r="H1441" s="62" t="str">
        <f t="shared" si="49"/>
        <v/>
      </c>
      <c r="I1441" s="62" t="str">
        <f t="shared" si="50"/>
        <v/>
      </c>
      <c r="J1441" s="62"/>
      <c r="K1441" s="48" t="str">
        <f>IF('Sundry Creditor'!K1447="", "",CONCATENATE('Sundry Creditor'!K1447," ",'Sundry Creditor'!O1447))</f>
        <v/>
      </c>
    </row>
    <row r="1442" spans="1:11" x14ac:dyDescent="0.2">
      <c r="A1442" s="63" t="str">
        <f>IF('Sundry Creditor'!G1448="","",'Sundry Creditor'!G1448)</f>
        <v/>
      </c>
      <c r="B1442" s="63" t="str">
        <f>IF('Sundry Creditor'!C1448="","",IF('Sundry Creditor'!G1448&lt;70000,'Sundry Creditor'!C1448,""))</f>
        <v/>
      </c>
      <c r="C1442" s="62" t="str">
        <f>IF('Sundry Creditor'!C1448="","",IF('Sundry Creditor'!G1448&gt;69999,'Sundry Creditor'!C1448,""))</f>
        <v/>
      </c>
      <c r="D1442" s="62" t="str">
        <f>IF('Sundry Creditor'!D1448="","",'Sundry Creditor'!D1448)</f>
        <v/>
      </c>
      <c r="E1442" s="62" t="str">
        <f>IF('Sundry Creditor'!F1448="","",'Sundry Creditor'!F1448)</f>
        <v/>
      </c>
      <c r="F1442" s="130" t="str">
        <f>IF('Sundry Creditor'!I1448="","",IF('Sundry Creditor'!J1448="D",'Sundry Creditor'!I1448,""))</f>
        <v/>
      </c>
      <c r="G1442" s="130" t="str">
        <f>IF('Sundry Creditor'!I1448="","",IF('Sundry Creditor'!J1448="C",'Sundry Creditor'!I1448,""))</f>
        <v/>
      </c>
      <c r="H1442" s="62" t="str">
        <f t="shared" si="49"/>
        <v/>
      </c>
      <c r="I1442" s="62" t="str">
        <f t="shared" si="50"/>
        <v/>
      </c>
      <c r="J1442" s="62"/>
      <c r="K1442" s="48" t="str">
        <f>IF('Sundry Creditor'!K1448="", "",CONCATENATE('Sundry Creditor'!K1448," ",'Sundry Creditor'!O1448))</f>
        <v/>
      </c>
    </row>
    <row r="1443" spans="1:11" x14ac:dyDescent="0.2">
      <c r="A1443" s="63" t="str">
        <f>IF('Sundry Creditor'!G1449="","",'Sundry Creditor'!G1449)</f>
        <v/>
      </c>
      <c r="B1443" s="63" t="str">
        <f>IF('Sundry Creditor'!C1449="","",IF('Sundry Creditor'!G1449&lt;70000,'Sundry Creditor'!C1449,""))</f>
        <v/>
      </c>
      <c r="C1443" s="62" t="str">
        <f>IF('Sundry Creditor'!C1449="","",IF('Sundry Creditor'!G1449&gt;69999,'Sundry Creditor'!C1449,""))</f>
        <v/>
      </c>
      <c r="D1443" s="62" t="str">
        <f>IF('Sundry Creditor'!D1449="","",'Sundry Creditor'!D1449)</f>
        <v/>
      </c>
      <c r="E1443" s="62" t="str">
        <f>IF('Sundry Creditor'!F1449="","",'Sundry Creditor'!F1449)</f>
        <v/>
      </c>
      <c r="F1443" s="130" t="str">
        <f>IF('Sundry Creditor'!I1449="","",IF('Sundry Creditor'!J1449="D",'Sundry Creditor'!I1449,""))</f>
        <v/>
      </c>
      <c r="G1443" s="130" t="str">
        <f>IF('Sundry Creditor'!I1449="","",IF('Sundry Creditor'!J1449="C",'Sundry Creditor'!I1449,""))</f>
        <v/>
      </c>
      <c r="H1443" s="62" t="str">
        <f t="shared" si="49"/>
        <v/>
      </c>
      <c r="I1443" s="62" t="str">
        <f t="shared" si="50"/>
        <v/>
      </c>
      <c r="J1443" s="62"/>
      <c r="K1443" s="48" t="str">
        <f>IF('Sundry Creditor'!K1449="", "",CONCATENATE('Sundry Creditor'!K1449," ",'Sundry Creditor'!O1449))</f>
        <v/>
      </c>
    </row>
    <row r="1444" spans="1:11" x14ac:dyDescent="0.2">
      <c r="A1444" s="63" t="str">
        <f>IF('Sundry Creditor'!G1450="","",'Sundry Creditor'!G1450)</f>
        <v/>
      </c>
      <c r="B1444" s="63" t="str">
        <f>IF('Sundry Creditor'!C1450="","",IF('Sundry Creditor'!G1450&lt;70000,'Sundry Creditor'!C1450,""))</f>
        <v/>
      </c>
      <c r="C1444" s="62" t="str">
        <f>IF('Sundry Creditor'!C1450="","",IF('Sundry Creditor'!G1450&gt;69999,'Sundry Creditor'!C1450,""))</f>
        <v/>
      </c>
      <c r="D1444" s="62" t="str">
        <f>IF('Sundry Creditor'!D1450="","",'Sundry Creditor'!D1450)</f>
        <v/>
      </c>
      <c r="E1444" s="62" t="str">
        <f>IF('Sundry Creditor'!F1450="","",'Sundry Creditor'!F1450)</f>
        <v/>
      </c>
      <c r="F1444" s="130" t="str">
        <f>IF('Sundry Creditor'!I1450="","",IF('Sundry Creditor'!J1450="D",'Sundry Creditor'!I1450,""))</f>
        <v/>
      </c>
      <c r="G1444" s="130" t="str">
        <f>IF('Sundry Creditor'!I1450="","",IF('Sundry Creditor'!J1450="C",'Sundry Creditor'!I1450,""))</f>
        <v/>
      </c>
      <c r="H1444" s="62" t="str">
        <f t="shared" si="49"/>
        <v/>
      </c>
      <c r="I1444" s="62" t="str">
        <f t="shared" si="50"/>
        <v/>
      </c>
      <c r="J1444" s="62"/>
      <c r="K1444" s="48" t="str">
        <f>IF('Sundry Creditor'!K1450="", "",CONCATENATE('Sundry Creditor'!K1450," ",'Sundry Creditor'!O1450))</f>
        <v/>
      </c>
    </row>
    <row r="1445" spans="1:11" x14ac:dyDescent="0.2">
      <c r="A1445" s="63" t="str">
        <f>IF('Sundry Creditor'!G1451="","",'Sundry Creditor'!G1451)</f>
        <v/>
      </c>
      <c r="B1445" s="63" t="str">
        <f>IF('Sundry Creditor'!C1451="","",IF('Sundry Creditor'!G1451&lt;70000,'Sundry Creditor'!C1451,""))</f>
        <v/>
      </c>
      <c r="C1445" s="62" t="str">
        <f>IF('Sundry Creditor'!C1451="","",IF('Sundry Creditor'!G1451&gt;69999,'Sundry Creditor'!C1451,""))</f>
        <v/>
      </c>
      <c r="D1445" s="62" t="str">
        <f>IF('Sundry Creditor'!D1451="","",'Sundry Creditor'!D1451)</f>
        <v/>
      </c>
      <c r="E1445" s="62" t="str">
        <f>IF('Sundry Creditor'!F1451="","",'Sundry Creditor'!F1451)</f>
        <v/>
      </c>
      <c r="F1445" s="130" t="str">
        <f>IF('Sundry Creditor'!I1451="","",IF('Sundry Creditor'!J1451="D",'Sundry Creditor'!I1451,""))</f>
        <v/>
      </c>
      <c r="G1445" s="130" t="str">
        <f>IF('Sundry Creditor'!I1451="","",IF('Sundry Creditor'!J1451="C",'Sundry Creditor'!I1451,""))</f>
        <v/>
      </c>
      <c r="H1445" s="62" t="str">
        <f t="shared" si="49"/>
        <v/>
      </c>
      <c r="I1445" s="62" t="str">
        <f t="shared" si="50"/>
        <v/>
      </c>
      <c r="J1445" s="62"/>
      <c r="K1445" s="48" t="str">
        <f>IF('Sundry Creditor'!K1451="", "",CONCATENATE('Sundry Creditor'!K1451," ",'Sundry Creditor'!O1451))</f>
        <v/>
      </c>
    </row>
    <row r="1446" spans="1:11" x14ac:dyDescent="0.2">
      <c r="A1446" s="63" t="str">
        <f>IF('Sundry Creditor'!G1452="","",'Sundry Creditor'!G1452)</f>
        <v/>
      </c>
      <c r="B1446" s="63" t="str">
        <f>IF('Sundry Creditor'!C1452="","",IF('Sundry Creditor'!G1452&lt;70000,'Sundry Creditor'!C1452,""))</f>
        <v/>
      </c>
      <c r="C1446" s="62" t="str">
        <f>IF('Sundry Creditor'!C1452="","",IF('Sundry Creditor'!G1452&gt;69999,'Sundry Creditor'!C1452,""))</f>
        <v/>
      </c>
      <c r="D1446" s="62" t="str">
        <f>IF('Sundry Creditor'!D1452="","",'Sundry Creditor'!D1452)</f>
        <v/>
      </c>
      <c r="E1446" s="62" t="str">
        <f>IF('Sundry Creditor'!F1452="","",'Sundry Creditor'!F1452)</f>
        <v/>
      </c>
      <c r="F1446" s="130" t="str">
        <f>IF('Sundry Creditor'!I1452="","",IF('Sundry Creditor'!J1452="D",'Sundry Creditor'!I1452,""))</f>
        <v/>
      </c>
      <c r="G1446" s="130" t="str">
        <f>IF('Sundry Creditor'!I1452="","",IF('Sundry Creditor'!J1452="C",'Sundry Creditor'!I1452,""))</f>
        <v/>
      </c>
      <c r="H1446" s="62" t="str">
        <f t="shared" si="49"/>
        <v/>
      </c>
      <c r="I1446" s="62" t="str">
        <f t="shared" si="50"/>
        <v/>
      </c>
      <c r="J1446" s="62"/>
      <c r="K1446" s="48" t="str">
        <f>IF('Sundry Creditor'!K1452="", "",CONCATENATE('Sundry Creditor'!K1452," ",'Sundry Creditor'!O1452))</f>
        <v/>
      </c>
    </row>
    <row r="1447" spans="1:11" x14ac:dyDescent="0.2">
      <c r="A1447" s="63" t="str">
        <f>IF('Sundry Creditor'!G1453="","",'Sundry Creditor'!G1453)</f>
        <v/>
      </c>
      <c r="B1447" s="63" t="str">
        <f>IF('Sundry Creditor'!C1453="","",IF('Sundry Creditor'!G1453&lt;70000,'Sundry Creditor'!C1453,""))</f>
        <v/>
      </c>
      <c r="C1447" s="62" t="str">
        <f>IF('Sundry Creditor'!C1453="","",IF('Sundry Creditor'!G1453&gt;69999,'Sundry Creditor'!C1453,""))</f>
        <v/>
      </c>
      <c r="D1447" s="62" t="str">
        <f>IF('Sundry Creditor'!D1453="","",'Sundry Creditor'!D1453)</f>
        <v/>
      </c>
      <c r="E1447" s="62" t="str">
        <f>IF('Sundry Creditor'!F1453="","",'Sundry Creditor'!F1453)</f>
        <v/>
      </c>
      <c r="F1447" s="130" t="str">
        <f>IF('Sundry Creditor'!I1453="","",IF('Sundry Creditor'!J1453="D",'Sundry Creditor'!I1453,""))</f>
        <v/>
      </c>
      <c r="G1447" s="130" t="str">
        <f>IF('Sundry Creditor'!I1453="","",IF('Sundry Creditor'!J1453="C",'Sundry Creditor'!I1453,""))</f>
        <v/>
      </c>
      <c r="H1447" s="62" t="str">
        <f t="shared" si="49"/>
        <v/>
      </c>
      <c r="I1447" s="62" t="str">
        <f t="shared" si="50"/>
        <v/>
      </c>
      <c r="J1447" s="62"/>
      <c r="K1447" s="48" t="str">
        <f>IF('Sundry Creditor'!K1453="", "",CONCATENATE('Sundry Creditor'!K1453," ",'Sundry Creditor'!O1453))</f>
        <v/>
      </c>
    </row>
    <row r="1448" spans="1:11" x14ac:dyDescent="0.2">
      <c r="A1448" s="63" t="str">
        <f>IF('Sundry Creditor'!G1454="","",'Sundry Creditor'!G1454)</f>
        <v/>
      </c>
      <c r="B1448" s="63" t="str">
        <f>IF('Sundry Creditor'!C1454="","",IF('Sundry Creditor'!G1454&lt;70000,'Sundry Creditor'!C1454,""))</f>
        <v/>
      </c>
      <c r="C1448" s="62" t="str">
        <f>IF('Sundry Creditor'!C1454="","",IF('Sundry Creditor'!G1454&gt;69999,'Sundry Creditor'!C1454,""))</f>
        <v/>
      </c>
      <c r="D1448" s="62" t="str">
        <f>IF('Sundry Creditor'!D1454="","",'Sundry Creditor'!D1454)</f>
        <v/>
      </c>
      <c r="E1448" s="62" t="str">
        <f>IF('Sundry Creditor'!F1454="","",'Sundry Creditor'!F1454)</f>
        <v/>
      </c>
      <c r="F1448" s="130" t="str">
        <f>IF('Sundry Creditor'!I1454="","",IF('Sundry Creditor'!J1454="D",'Sundry Creditor'!I1454,""))</f>
        <v/>
      </c>
      <c r="G1448" s="130" t="str">
        <f>IF('Sundry Creditor'!I1454="","",IF('Sundry Creditor'!J1454="C",'Sundry Creditor'!I1454,""))</f>
        <v/>
      </c>
      <c r="H1448" s="62" t="str">
        <f t="shared" si="49"/>
        <v/>
      </c>
      <c r="I1448" s="62" t="str">
        <f t="shared" si="50"/>
        <v/>
      </c>
      <c r="J1448" s="62"/>
      <c r="K1448" s="48" t="str">
        <f>IF('Sundry Creditor'!K1454="", "",CONCATENATE('Sundry Creditor'!K1454," ",'Sundry Creditor'!O1454))</f>
        <v/>
      </c>
    </row>
    <row r="1449" spans="1:11" x14ac:dyDescent="0.2">
      <c r="A1449" s="63" t="str">
        <f>IF('Sundry Creditor'!G1455="","",'Sundry Creditor'!G1455)</f>
        <v/>
      </c>
      <c r="B1449" s="63" t="str">
        <f>IF('Sundry Creditor'!C1455="","",IF('Sundry Creditor'!G1455&lt;70000,'Sundry Creditor'!C1455,""))</f>
        <v/>
      </c>
      <c r="C1449" s="62" t="str">
        <f>IF('Sundry Creditor'!C1455="","",IF('Sundry Creditor'!G1455&gt;69999,'Sundry Creditor'!C1455,""))</f>
        <v/>
      </c>
      <c r="D1449" s="62" t="str">
        <f>IF('Sundry Creditor'!D1455="","",'Sundry Creditor'!D1455)</f>
        <v/>
      </c>
      <c r="E1449" s="62" t="str">
        <f>IF('Sundry Creditor'!F1455="","",'Sundry Creditor'!F1455)</f>
        <v/>
      </c>
      <c r="F1449" s="130" t="str">
        <f>IF('Sundry Creditor'!I1455="","",IF('Sundry Creditor'!J1455="D",'Sundry Creditor'!I1455,""))</f>
        <v/>
      </c>
      <c r="G1449" s="130" t="str">
        <f>IF('Sundry Creditor'!I1455="","",IF('Sundry Creditor'!J1455="C",'Sundry Creditor'!I1455,""))</f>
        <v/>
      </c>
      <c r="H1449" s="62" t="str">
        <f t="shared" si="49"/>
        <v/>
      </c>
      <c r="I1449" s="62" t="str">
        <f t="shared" si="50"/>
        <v/>
      </c>
      <c r="J1449" s="62"/>
      <c r="K1449" s="48" t="str">
        <f>IF('Sundry Creditor'!K1455="", "",CONCATENATE('Sundry Creditor'!K1455," ",'Sundry Creditor'!O1455))</f>
        <v/>
      </c>
    </row>
    <row r="1450" spans="1:11" x14ac:dyDescent="0.2">
      <c r="A1450" s="63" t="str">
        <f>IF('Sundry Creditor'!G1456="","",'Sundry Creditor'!G1456)</f>
        <v/>
      </c>
      <c r="B1450" s="63" t="str">
        <f>IF('Sundry Creditor'!C1456="","",IF('Sundry Creditor'!G1456&lt;70000,'Sundry Creditor'!C1456,""))</f>
        <v/>
      </c>
      <c r="C1450" s="62" t="str">
        <f>IF('Sundry Creditor'!C1456="","",IF('Sundry Creditor'!G1456&gt;69999,'Sundry Creditor'!C1456,""))</f>
        <v/>
      </c>
      <c r="D1450" s="62" t="str">
        <f>IF('Sundry Creditor'!D1456="","",'Sundry Creditor'!D1456)</f>
        <v/>
      </c>
      <c r="E1450" s="62" t="str">
        <f>IF('Sundry Creditor'!F1456="","",'Sundry Creditor'!F1456)</f>
        <v/>
      </c>
      <c r="F1450" s="130" t="str">
        <f>IF('Sundry Creditor'!I1456="","",IF('Sundry Creditor'!J1456="D",'Sundry Creditor'!I1456,""))</f>
        <v/>
      </c>
      <c r="G1450" s="130" t="str">
        <f>IF('Sundry Creditor'!I1456="","",IF('Sundry Creditor'!J1456="C",'Sundry Creditor'!I1456,""))</f>
        <v/>
      </c>
      <c r="H1450" s="62" t="str">
        <f t="shared" si="49"/>
        <v/>
      </c>
      <c r="I1450" s="62" t="str">
        <f t="shared" si="50"/>
        <v/>
      </c>
      <c r="J1450" s="62"/>
      <c r="K1450" s="48" t="str">
        <f>IF('Sundry Creditor'!K1456="", "",CONCATENATE('Sundry Creditor'!K1456," ",'Sundry Creditor'!O1456))</f>
        <v/>
      </c>
    </row>
    <row r="1451" spans="1:11" x14ac:dyDescent="0.2">
      <c r="A1451" s="63" t="str">
        <f>IF('Sundry Creditor'!G1457="","",'Sundry Creditor'!G1457)</f>
        <v/>
      </c>
      <c r="B1451" s="63" t="str">
        <f>IF('Sundry Creditor'!C1457="","",IF('Sundry Creditor'!G1457&lt;70000,'Sundry Creditor'!C1457,""))</f>
        <v/>
      </c>
      <c r="C1451" s="62" t="str">
        <f>IF('Sundry Creditor'!C1457="","",IF('Sundry Creditor'!G1457&gt;69999,'Sundry Creditor'!C1457,""))</f>
        <v/>
      </c>
      <c r="D1451" s="62" t="str">
        <f>IF('Sundry Creditor'!D1457="","",'Sundry Creditor'!D1457)</f>
        <v/>
      </c>
      <c r="E1451" s="62" t="str">
        <f>IF('Sundry Creditor'!F1457="","",'Sundry Creditor'!F1457)</f>
        <v/>
      </c>
      <c r="F1451" s="130" t="str">
        <f>IF('Sundry Creditor'!I1457="","",IF('Sundry Creditor'!J1457="D",'Sundry Creditor'!I1457,""))</f>
        <v/>
      </c>
      <c r="G1451" s="130" t="str">
        <f>IF('Sundry Creditor'!I1457="","",IF('Sundry Creditor'!J1457="C",'Sundry Creditor'!I1457,""))</f>
        <v/>
      </c>
      <c r="H1451" s="62" t="str">
        <f t="shared" si="49"/>
        <v/>
      </c>
      <c r="I1451" s="62" t="str">
        <f t="shared" si="50"/>
        <v/>
      </c>
      <c r="J1451" s="62"/>
      <c r="K1451" s="48" t="str">
        <f>IF('Sundry Creditor'!K1457="", "",CONCATENATE('Sundry Creditor'!K1457," ",'Sundry Creditor'!O1457))</f>
        <v/>
      </c>
    </row>
    <row r="1452" spans="1:11" x14ac:dyDescent="0.2">
      <c r="A1452" s="63" t="str">
        <f>IF('Sundry Creditor'!G1458="","",'Sundry Creditor'!G1458)</f>
        <v/>
      </c>
      <c r="B1452" s="63" t="str">
        <f>IF('Sundry Creditor'!C1458="","",IF('Sundry Creditor'!G1458&lt;70000,'Sundry Creditor'!C1458,""))</f>
        <v/>
      </c>
      <c r="C1452" s="62" t="str">
        <f>IF('Sundry Creditor'!C1458="","",IF('Sundry Creditor'!G1458&gt;69999,'Sundry Creditor'!C1458,""))</f>
        <v/>
      </c>
      <c r="D1452" s="62" t="str">
        <f>IF('Sundry Creditor'!D1458="","",'Sundry Creditor'!D1458)</f>
        <v/>
      </c>
      <c r="E1452" s="62" t="str">
        <f>IF('Sundry Creditor'!F1458="","",'Sundry Creditor'!F1458)</f>
        <v/>
      </c>
      <c r="F1452" s="130" t="str">
        <f>IF('Sundry Creditor'!I1458="","",IF('Sundry Creditor'!J1458="D",'Sundry Creditor'!I1458,""))</f>
        <v/>
      </c>
      <c r="G1452" s="130" t="str">
        <f>IF('Sundry Creditor'!I1458="","",IF('Sundry Creditor'!J1458="C",'Sundry Creditor'!I1458,""))</f>
        <v/>
      </c>
      <c r="H1452" s="62" t="str">
        <f t="shared" si="49"/>
        <v/>
      </c>
      <c r="I1452" s="62" t="str">
        <f t="shared" si="50"/>
        <v/>
      </c>
      <c r="J1452" s="62"/>
      <c r="K1452" s="48" t="str">
        <f>IF('Sundry Creditor'!K1458="", "",CONCATENATE('Sundry Creditor'!K1458," ",'Sundry Creditor'!O1458))</f>
        <v/>
      </c>
    </row>
    <row r="1453" spans="1:11" x14ac:dyDescent="0.2">
      <c r="A1453" s="63" t="str">
        <f>IF('Sundry Creditor'!G1459="","",'Sundry Creditor'!G1459)</f>
        <v/>
      </c>
      <c r="B1453" s="63" t="str">
        <f>IF('Sundry Creditor'!C1459="","",IF('Sundry Creditor'!G1459&lt;70000,'Sundry Creditor'!C1459,""))</f>
        <v/>
      </c>
      <c r="C1453" s="62" t="str">
        <f>IF('Sundry Creditor'!C1459="","",IF('Sundry Creditor'!G1459&gt;69999,'Sundry Creditor'!C1459,""))</f>
        <v/>
      </c>
      <c r="D1453" s="62" t="str">
        <f>IF('Sundry Creditor'!D1459="","",'Sundry Creditor'!D1459)</f>
        <v/>
      </c>
      <c r="E1453" s="62" t="str">
        <f>IF('Sundry Creditor'!F1459="","",'Sundry Creditor'!F1459)</f>
        <v/>
      </c>
      <c r="F1453" s="130" t="str">
        <f>IF('Sundry Creditor'!I1459="","",IF('Sundry Creditor'!J1459="D",'Sundry Creditor'!I1459,""))</f>
        <v/>
      </c>
      <c r="G1453" s="130" t="str">
        <f>IF('Sundry Creditor'!I1459="","",IF('Sundry Creditor'!J1459="C",'Sundry Creditor'!I1459,""))</f>
        <v/>
      </c>
      <c r="H1453" s="62" t="str">
        <f t="shared" si="49"/>
        <v/>
      </c>
      <c r="I1453" s="62" t="str">
        <f t="shared" si="50"/>
        <v/>
      </c>
      <c r="J1453" s="62"/>
      <c r="K1453" s="48" t="str">
        <f>IF('Sundry Creditor'!K1459="", "",CONCATENATE('Sundry Creditor'!K1459," ",'Sundry Creditor'!O1459))</f>
        <v/>
      </c>
    </row>
    <row r="1454" spans="1:11" x14ac:dyDescent="0.2">
      <c r="A1454" s="63" t="str">
        <f>IF('Sundry Creditor'!G1460="","",'Sundry Creditor'!G1460)</f>
        <v/>
      </c>
      <c r="B1454" s="63" t="str">
        <f>IF('Sundry Creditor'!C1460="","",IF('Sundry Creditor'!G1460&lt;70000,'Sundry Creditor'!C1460,""))</f>
        <v/>
      </c>
      <c r="C1454" s="62" t="str">
        <f>IF('Sundry Creditor'!C1460="","",IF('Sundry Creditor'!G1460&gt;69999,'Sundry Creditor'!C1460,""))</f>
        <v/>
      </c>
      <c r="D1454" s="62" t="str">
        <f>IF('Sundry Creditor'!D1460="","",'Sundry Creditor'!D1460)</f>
        <v/>
      </c>
      <c r="E1454" s="62" t="str">
        <f>IF('Sundry Creditor'!F1460="","",'Sundry Creditor'!F1460)</f>
        <v/>
      </c>
      <c r="F1454" s="130" t="str">
        <f>IF('Sundry Creditor'!I1460="","",IF('Sundry Creditor'!J1460="D",'Sundry Creditor'!I1460,""))</f>
        <v/>
      </c>
      <c r="G1454" s="130" t="str">
        <f>IF('Sundry Creditor'!I1460="","",IF('Sundry Creditor'!J1460="C",'Sundry Creditor'!I1460,""))</f>
        <v/>
      </c>
      <c r="H1454" s="62" t="str">
        <f t="shared" si="49"/>
        <v/>
      </c>
      <c r="I1454" s="62" t="str">
        <f t="shared" si="50"/>
        <v/>
      </c>
      <c r="J1454" s="62"/>
      <c r="K1454" s="48" t="str">
        <f>IF('Sundry Creditor'!K1460="", "",CONCATENATE('Sundry Creditor'!K1460," ",'Sundry Creditor'!O1460))</f>
        <v/>
      </c>
    </row>
    <row r="1455" spans="1:11" x14ac:dyDescent="0.2">
      <c r="A1455" s="63" t="str">
        <f>IF('Sundry Creditor'!G1461="","",'Sundry Creditor'!G1461)</f>
        <v/>
      </c>
      <c r="B1455" s="63" t="str">
        <f>IF('Sundry Creditor'!C1461="","",IF('Sundry Creditor'!G1461&lt;70000,'Sundry Creditor'!C1461,""))</f>
        <v/>
      </c>
      <c r="C1455" s="62" t="str">
        <f>IF('Sundry Creditor'!C1461="","",IF('Sundry Creditor'!G1461&gt;69999,'Sundry Creditor'!C1461,""))</f>
        <v/>
      </c>
      <c r="D1455" s="62" t="str">
        <f>IF('Sundry Creditor'!D1461="","",'Sundry Creditor'!D1461)</f>
        <v/>
      </c>
      <c r="E1455" s="62" t="str">
        <f>IF('Sundry Creditor'!F1461="","",'Sundry Creditor'!F1461)</f>
        <v/>
      </c>
      <c r="F1455" s="130" t="str">
        <f>IF('Sundry Creditor'!I1461="","",IF('Sundry Creditor'!J1461="D",'Sundry Creditor'!I1461,""))</f>
        <v/>
      </c>
      <c r="G1455" s="130" t="str">
        <f>IF('Sundry Creditor'!I1461="","",IF('Sundry Creditor'!J1461="C",'Sundry Creditor'!I1461,""))</f>
        <v/>
      </c>
      <c r="H1455" s="62" t="str">
        <f t="shared" si="49"/>
        <v/>
      </c>
      <c r="I1455" s="62" t="str">
        <f t="shared" si="50"/>
        <v/>
      </c>
      <c r="J1455" s="62"/>
      <c r="K1455" s="48" t="str">
        <f>IF('Sundry Creditor'!K1461="", "",CONCATENATE('Sundry Creditor'!K1461," ",'Sundry Creditor'!O1461))</f>
        <v/>
      </c>
    </row>
    <row r="1456" spans="1:11" x14ac:dyDescent="0.2">
      <c r="A1456" s="63" t="str">
        <f>IF('Sundry Creditor'!G1462="","",'Sundry Creditor'!G1462)</f>
        <v/>
      </c>
      <c r="B1456" s="63" t="str">
        <f>IF('Sundry Creditor'!C1462="","",IF('Sundry Creditor'!G1462&lt;70000,'Sundry Creditor'!C1462,""))</f>
        <v/>
      </c>
      <c r="C1456" s="62" t="str">
        <f>IF('Sundry Creditor'!C1462="","",IF('Sundry Creditor'!G1462&gt;69999,'Sundry Creditor'!C1462,""))</f>
        <v/>
      </c>
      <c r="D1456" s="62" t="str">
        <f>IF('Sundry Creditor'!D1462="","",'Sundry Creditor'!D1462)</f>
        <v/>
      </c>
      <c r="E1456" s="62" t="str">
        <f>IF('Sundry Creditor'!F1462="","",'Sundry Creditor'!F1462)</f>
        <v/>
      </c>
      <c r="F1456" s="130" t="str">
        <f>IF('Sundry Creditor'!I1462="","",IF('Sundry Creditor'!J1462="D",'Sundry Creditor'!I1462,""))</f>
        <v/>
      </c>
      <c r="G1456" s="130" t="str">
        <f>IF('Sundry Creditor'!I1462="","",IF('Sundry Creditor'!J1462="C",'Sundry Creditor'!I1462,""))</f>
        <v/>
      </c>
      <c r="H1456" s="62" t="str">
        <f t="shared" si="49"/>
        <v/>
      </c>
      <c r="I1456" s="62" t="str">
        <f t="shared" si="50"/>
        <v/>
      </c>
      <c r="J1456" s="62"/>
      <c r="K1456" s="48" t="str">
        <f>IF('Sundry Creditor'!K1462="", "",CONCATENATE('Sundry Creditor'!K1462," ",'Sundry Creditor'!O1462))</f>
        <v/>
      </c>
    </row>
    <row r="1457" spans="1:11" x14ac:dyDescent="0.2">
      <c r="A1457" s="63" t="str">
        <f>IF('Sundry Creditor'!G1463="","",'Sundry Creditor'!G1463)</f>
        <v/>
      </c>
      <c r="B1457" s="63" t="str">
        <f>IF('Sundry Creditor'!C1463="","",IF('Sundry Creditor'!G1463&lt;70000,'Sundry Creditor'!C1463,""))</f>
        <v/>
      </c>
      <c r="C1457" s="62" t="str">
        <f>IF('Sundry Creditor'!C1463="","",IF('Sundry Creditor'!G1463&gt;69999,'Sundry Creditor'!C1463,""))</f>
        <v/>
      </c>
      <c r="D1457" s="62" t="str">
        <f>IF('Sundry Creditor'!D1463="","",'Sundry Creditor'!D1463)</f>
        <v/>
      </c>
      <c r="E1457" s="62" t="str">
        <f>IF('Sundry Creditor'!F1463="","",'Sundry Creditor'!F1463)</f>
        <v/>
      </c>
      <c r="F1457" s="130" t="str">
        <f>IF('Sundry Creditor'!I1463="","",IF('Sundry Creditor'!J1463="D",'Sundry Creditor'!I1463,""))</f>
        <v/>
      </c>
      <c r="G1457" s="130" t="str">
        <f>IF('Sundry Creditor'!I1463="","",IF('Sundry Creditor'!J1463="C",'Sundry Creditor'!I1463,""))</f>
        <v/>
      </c>
      <c r="H1457" s="62" t="str">
        <f t="shared" si="49"/>
        <v/>
      </c>
      <c r="I1457" s="62" t="str">
        <f t="shared" si="50"/>
        <v/>
      </c>
      <c r="J1457" s="62"/>
      <c r="K1457" s="48" t="str">
        <f>IF('Sundry Creditor'!K1463="", "",CONCATENATE('Sundry Creditor'!K1463," ",'Sundry Creditor'!O1463))</f>
        <v/>
      </c>
    </row>
    <row r="1458" spans="1:11" x14ac:dyDescent="0.2">
      <c r="A1458" s="63" t="str">
        <f>IF('Sundry Creditor'!G1464="","",'Sundry Creditor'!G1464)</f>
        <v/>
      </c>
      <c r="B1458" s="63" t="str">
        <f>IF('Sundry Creditor'!C1464="","",IF('Sundry Creditor'!G1464&lt;70000,'Sundry Creditor'!C1464,""))</f>
        <v/>
      </c>
      <c r="C1458" s="62" t="str">
        <f>IF('Sundry Creditor'!C1464="","",IF('Sundry Creditor'!G1464&gt;69999,'Sundry Creditor'!C1464,""))</f>
        <v/>
      </c>
      <c r="D1458" s="62" t="str">
        <f>IF('Sundry Creditor'!D1464="","",'Sundry Creditor'!D1464)</f>
        <v/>
      </c>
      <c r="E1458" s="62" t="str">
        <f>IF('Sundry Creditor'!F1464="","",'Sundry Creditor'!F1464)</f>
        <v/>
      </c>
      <c r="F1458" s="130" t="str">
        <f>IF('Sundry Creditor'!I1464="","",IF('Sundry Creditor'!J1464="D",'Sundry Creditor'!I1464,""))</f>
        <v/>
      </c>
      <c r="G1458" s="130" t="str">
        <f>IF('Sundry Creditor'!I1464="","",IF('Sundry Creditor'!J1464="C",'Sundry Creditor'!I1464,""))</f>
        <v/>
      </c>
      <c r="H1458" s="62" t="str">
        <f t="shared" si="49"/>
        <v/>
      </c>
      <c r="I1458" s="62" t="str">
        <f t="shared" si="50"/>
        <v/>
      </c>
      <c r="J1458" s="62"/>
      <c r="K1458" s="48" t="str">
        <f>IF('Sundry Creditor'!K1464="", "",CONCATENATE('Sundry Creditor'!K1464," ",'Sundry Creditor'!O1464))</f>
        <v/>
      </c>
    </row>
    <row r="1459" spans="1:11" x14ac:dyDescent="0.2">
      <c r="A1459" s="63" t="str">
        <f>IF('Sundry Creditor'!G1465="","",'Sundry Creditor'!G1465)</f>
        <v/>
      </c>
      <c r="B1459" s="63" t="str">
        <f>IF('Sundry Creditor'!C1465="","",IF('Sundry Creditor'!G1465&lt;70000,'Sundry Creditor'!C1465,""))</f>
        <v/>
      </c>
      <c r="C1459" s="62" t="str">
        <f>IF('Sundry Creditor'!C1465="","",IF('Sundry Creditor'!G1465&gt;69999,'Sundry Creditor'!C1465,""))</f>
        <v/>
      </c>
      <c r="D1459" s="62" t="str">
        <f>IF('Sundry Creditor'!D1465="","",'Sundry Creditor'!D1465)</f>
        <v/>
      </c>
      <c r="E1459" s="62" t="str">
        <f>IF('Sundry Creditor'!F1465="","",'Sundry Creditor'!F1465)</f>
        <v/>
      </c>
      <c r="F1459" s="130" t="str">
        <f>IF('Sundry Creditor'!I1465="","",IF('Sundry Creditor'!J1465="D",'Sundry Creditor'!I1465,""))</f>
        <v/>
      </c>
      <c r="G1459" s="130" t="str">
        <f>IF('Sundry Creditor'!I1465="","",IF('Sundry Creditor'!J1465="C",'Sundry Creditor'!I1465,""))</f>
        <v/>
      </c>
      <c r="H1459" s="62" t="str">
        <f t="shared" si="49"/>
        <v/>
      </c>
      <c r="I1459" s="62" t="str">
        <f t="shared" si="50"/>
        <v/>
      </c>
      <c r="J1459" s="62"/>
      <c r="K1459" s="48" t="str">
        <f>IF('Sundry Creditor'!K1465="", "",CONCATENATE('Sundry Creditor'!K1465," ",'Sundry Creditor'!O1465))</f>
        <v/>
      </c>
    </row>
    <row r="1460" spans="1:11" x14ac:dyDescent="0.2">
      <c r="A1460" s="63" t="str">
        <f>IF('Sundry Creditor'!G1466="","",'Sundry Creditor'!G1466)</f>
        <v/>
      </c>
      <c r="B1460" s="63" t="str">
        <f>IF('Sundry Creditor'!C1466="","",IF('Sundry Creditor'!G1466&lt;70000,'Sundry Creditor'!C1466,""))</f>
        <v/>
      </c>
      <c r="C1460" s="62" t="str">
        <f>IF('Sundry Creditor'!C1466="","",IF('Sundry Creditor'!G1466&gt;69999,'Sundry Creditor'!C1466,""))</f>
        <v/>
      </c>
      <c r="D1460" s="62" t="str">
        <f>IF('Sundry Creditor'!D1466="","",'Sundry Creditor'!D1466)</f>
        <v/>
      </c>
      <c r="E1460" s="62" t="str">
        <f>IF('Sundry Creditor'!F1466="","",'Sundry Creditor'!F1466)</f>
        <v/>
      </c>
      <c r="F1460" s="130" t="str">
        <f>IF('Sundry Creditor'!I1466="","",IF('Sundry Creditor'!J1466="D",'Sundry Creditor'!I1466,""))</f>
        <v/>
      </c>
      <c r="G1460" s="130" t="str">
        <f>IF('Sundry Creditor'!I1466="","",IF('Sundry Creditor'!J1466="C",'Sundry Creditor'!I1466,""))</f>
        <v/>
      </c>
      <c r="H1460" s="62" t="str">
        <f t="shared" si="49"/>
        <v/>
      </c>
      <c r="I1460" s="62" t="str">
        <f t="shared" si="50"/>
        <v/>
      </c>
      <c r="J1460" s="62"/>
      <c r="K1460" s="48" t="str">
        <f>IF('Sundry Creditor'!K1466="", "",CONCATENATE('Sundry Creditor'!K1466," ",'Sundry Creditor'!O1466))</f>
        <v/>
      </c>
    </row>
    <row r="1461" spans="1:11" x14ac:dyDescent="0.2">
      <c r="A1461" s="63" t="str">
        <f>IF('Sundry Creditor'!G1467="","",'Sundry Creditor'!G1467)</f>
        <v/>
      </c>
      <c r="B1461" s="63" t="str">
        <f>IF('Sundry Creditor'!C1467="","",IF('Sundry Creditor'!G1467&lt;70000,'Sundry Creditor'!C1467,""))</f>
        <v/>
      </c>
      <c r="C1461" s="62" t="str">
        <f>IF('Sundry Creditor'!C1467="","",IF('Sundry Creditor'!G1467&gt;69999,'Sundry Creditor'!C1467,""))</f>
        <v/>
      </c>
      <c r="D1461" s="62" t="str">
        <f>IF('Sundry Creditor'!D1467="","",'Sundry Creditor'!D1467)</f>
        <v/>
      </c>
      <c r="E1461" s="62" t="str">
        <f>IF('Sundry Creditor'!F1467="","",'Sundry Creditor'!F1467)</f>
        <v/>
      </c>
      <c r="F1461" s="130" t="str">
        <f>IF('Sundry Creditor'!I1467="","",IF('Sundry Creditor'!J1467="D",'Sundry Creditor'!I1467,""))</f>
        <v/>
      </c>
      <c r="G1461" s="130" t="str">
        <f>IF('Sundry Creditor'!I1467="","",IF('Sundry Creditor'!J1467="C",'Sundry Creditor'!I1467,""))</f>
        <v/>
      </c>
      <c r="H1461" s="62" t="str">
        <f t="shared" si="49"/>
        <v/>
      </c>
      <c r="I1461" s="62" t="str">
        <f t="shared" si="50"/>
        <v/>
      </c>
      <c r="J1461" s="62"/>
      <c r="K1461" s="48" t="str">
        <f>IF('Sundry Creditor'!K1467="", "",CONCATENATE('Sundry Creditor'!K1467," ",'Sundry Creditor'!O1467))</f>
        <v/>
      </c>
    </row>
    <row r="1462" spans="1:11" x14ac:dyDescent="0.2">
      <c r="A1462" s="63" t="str">
        <f>IF('Sundry Creditor'!G1468="","",'Sundry Creditor'!G1468)</f>
        <v/>
      </c>
      <c r="B1462" s="63" t="str">
        <f>IF('Sundry Creditor'!C1468="","",IF('Sundry Creditor'!G1468&lt;70000,'Sundry Creditor'!C1468,""))</f>
        <v/>
      </c>
      <c r="C1462" s="62" t="str">
        <f>IF('Sundry Creditor'!C1468="","",IF('Sundry Creditor'!G1468&gt;69999,'Sundry Creditor'!C1468,""))</f>
        <v/>
      </c>
      <c r="D1462" s="62" t="str">
        <f>IF('Sundry Creditor'!D1468="","",'Sundry Creditor'!D1468)</f>
        <v/>
      </c>
      <c r="E1462" s="62" t="str">
        <f>IF('Sundry Creditor'!F1468="","",'Sundry Creditor'!F1468)</f>
        <v/>
      </c>
      <c r="F1462" s="130" t="str">
        <f>IF('Sundry Creditor'!I1468="","",IF('Sundry Creditor'!J1468="D",'Sundry Creditor'!I1468,""))</f>
        <v/>
      </c>
      <c r="G1462" s="130" t="str">
        <f>IF('Sundry Creditor'!I1468="","",IF('Sundry Creditor'!J1468="C",'Sundry Creditor'!I1468,""))</f>
        <v/>
      </c>
      <c r="H1462" s="62" t="str">
        <f t="shared" si="49"/>
        <v/>
      </c>
      <c r="I1462" s="62" t="str">
        <f t="shared" si="50"/>
        <v/>
      </c>
      <c r="J1462" s="62"/>
      <c r="K1462" s="48" t="str">
        <f>IF('Sundry Creditor'!K1468="", "",CONCATENATE('Sundry Creditor'!K1468," ",'Sundry Creditor'!O1468))</f>
        <v/>
      </c>
    </row>
    <row r="1463" spans="1:11" x14ac:dyDescent="0.2">
      <c r="A1463" s="63" t="str">
        <f>IF('Sundry Creditor'!G1469="","",'Sundry Creditor'!G1469)</f>
        <v/>
      </c>
      <c r="B1463" s="63" t="str">
        <f>IF('Sundry Creditor'!C1469="","",IF('Sundry Creditor'!G1469&lt;70000,'Sundry Creditor'!C1469,""))</f>
        <v/>
      </c>
      <c r="C1463" s="62" t="str">
        <f>IF('Sundry Creditor'!C1469="","",IF('Sundry Creditor'!G1469&gt;69999,'Sundry Creditor'!C1469,""))</f>
        <v/>
      </c>
      <c r="D1463" s="62" t="str">
        <f>IF('Sundry Creditor'!D1469="","",'Sundry Creditor'!D1469)</f>
        <v/>
      </c>
      <c r="E1463" s="62" t="str">
        <f>IF('Sundry Creditor'!F1469="","",'Sundry Creditor'!F1469)</f>
        <v/>
      </c>
      <c r="F1463" s="130" t="str">
        <f>IF('Sundry Creditor'!I1469="","",IF('Sundry Creditor'!J1469="D",'Sundry Creditor'!I1469,""))</f>
        <v/>
      </c>
      <c r="G1463" s="130" t="str">
        <f>IF('Sundry Creditor'!I1469="","",IF('Sundry Creditor'!J1469="C",'Sundry Creditor'!I1469,""))</f>
        <v/>
      </c>
      <c r="H1463" s="62" t="str">
        <f t="shared" si="49"/>
        <v/>
      </c>
      <c r="I1463" s="62" t="str">
        <f t="shared" si="50"/>
        <v/>
      </c>
      <c r="J1463" s="62"/>
      <c r="K1463" s="48" t="str">
        <f>IF('Sundry Creditor'!K1469="", "",CONCATENATE('Sundry Creditor'!K1469," ",'Sundry Creditor'!O1469))</f>
        <v/>
      </c>
    </row>
    <row r="1464" spans="1:11" x14ac:dyDescent="0.2">
      <c r="A1464" s="63" t="str">
        <f>IF('Sundry Creditor'!G1470="","",'Sundry Creditor'!G1470)</f>
        <v/>
      </c>
      <c r="B1464" s="63" t="str">
        <f>IF('Sundry Creditor'!C1470="","",IF('Sundry Creditor'!G1470&lt;70000,'Sundry Creditor'!C1470,""))</f>
        <v/>
      </c>
      <c r="C1464" s="62" t="str">
        <f>IF('Sundry Creditor'!C1470="","",IF('Sundry Creditor'!G1470&gt;69999,'Sundry Creditor'!C1470,""))</f>
        <v/>
      </c>
      <c r="D1464" s="62" t="str">
        <f>IF('Sundry Creditor'!D1470="","",'Sundry Creditor'!D1470)</f>
        <v/>
      </c>
      <c r="E1464" s="62" t="str">
        <f>IF('Sundry Creditor'!F1470="","",'Sundry Creditor'!F1470)</f>
        <v/>
      </c>
      <c r="F1464" s="130" t="str">
        <f>IF('Sundry Creditor'!I1470="","",IF('Sundry Creditor'!J1470="D",'Sundry Creditor'!I1470,""))</f>
        <v/>
      </c>
      <c r="G1464" s="130" t="str">
        <f>IF('Sundry Creditor'!I1470="","",IF('Sundry Creditor'!J1470="C",'Sundry Creditor'!I1470,""))</f>
        <v/>
      </c>
      <c r="H1464" s="62" t="str">
        <f t="shared" si="49"/>
        <v/>
      </c>
      <c r="I1464" s="62" t="str">
        <f t="shared" si="50"/>
        <v/>
      </c>
      <c r="J1464" s="62"/>
      <c r="K1464" s="48" t="str">
        <f>IF('Sundry Creditor'!K1470="", "",CONCATENATE('Sundry Creditor'!K1470," ",'Sundry Creditor'!O1470))</f>
        <v/>
      </c>
    </row>
    <row r="1465" spans="1:11" x14ac:dyDescent="0.2">
      <c r="A1465" s="63" t="str">
        <f>IF('Sundry Creditor'!G1471="","",'Sundry Creditor'!G1471)</f>
        <v/>
      </c>
      <c r="B1465" s="63" t="str">
        <f>IF('Sundry Creditor'!C1471="","",IF('Sundry Creditor'!G1471&lt;70000,'Sundry Creditor'!C1471,""))</f>
        <v/>
      </c>
      <c r="C1465" s="62" t="str">
        <f>IF('Sundry Creditor'!C1471="","",IF('Sundry Creditor'!G1471&gt;69999,'Sundry Creditor'!C1471,""))</f>
        <v/>
      </c>
      <c r="D1465" s="62" t="str">
        <f>IF('Sundry Creditor'!D1471="","",'Sundry Creditor'!D1471)</f>
        <v/>
      </c>
      <c r="E1465" s="62" t="str">
        <f>IF('Sundry Creditor'!F1471="","",'Sundry Creditor'!F1471)</f>
        <v/>
      </c>
      <c r="F1465" s="130" t="str">
        <f>IF('Sundry Creditor'!I1471="","",IF('Sundry Creditor'!J1471="D",'Sundry Creditor'!I1471,""))</f>
        <v/>
      </c>
      <c r="G1465" s="130" t="str">
        <f>IF('Sundry Creditor'!I1471="","",IF('Sundry Creditor'!J1471="C",'Sundry Creditor'!I1471,""))</f>
        <v/>
      </c>
      <c r="H1465" s="62" t="str">
        <f t="shared" si="49"/>
        <v/>
      </c>
      <c r="I1465" s="62" t="str">
        <f t="shared" si="50"/>
        <v/>
      </c>
      <c r="J1465" s="62"/>
      <c r="K1465" s="48" t="str">
        <f>IF('Sundry Creditor'!K1471="", "",CONCATENATE('Sundry Creditor'!K1471," ",'Sundry Creditor'!O1471))</f>
        <v/>
      </c>
    </row>
    <row r="1466" spans="1:11" x14ac:dyDescent="0.2">
      <c r="A1466" s="63" t="str">
        <f>IF('Sundry Creditor'!G1472="","",'Sundry Creditor'!G1472)</f>
        <v/>
      </c>
      <c r="B1466" s="63" t="str">
        <f>IF('Sundry Creditor'!C1472="","",IF('Sundry Creditor'!G1472&lt;70000,'Sundry Creditor'!C1472,""))</f>
        <v/>
      </c>
      <c r="C1466" s="62" t="str">
        <f>IF('Sundry Creditor'!C1472="","",IF('Sundry Creditor'!G1472&gt;69999,'Sundry Creditor'!C1472,""))</f>
        <v/>
      </c>
      <c r="D1466" s="62" t="str">
        <f>IF('Sundry Creditor'!D1472="","",'Sundry Creditor'!D1472)</f>
        <v/>
      </c>
      <c r="E1466" s="62" t="str">
        <f>IF('Sundry Creditor'!F1472="","",'Sundry Creditor'!F1472)</f>
        <v/>
      </c>
      <c r="F1466" s="130" t="str">
        <f>IF('Sundry Creditor'!I1472="","",IF('Sundry Creditor'!J1472="D",'Sundry Creditor'!I1472,""))</f>
        <v/>
      </c>
      <c r="G1466" s="130" t="str">
        <f>IF('Sundry Creditor'!I1472="","",IF('Sundry Creditor'!J1472="C",'Sundry Creditor'!I1472,""))</f>
        <v/>
      </c>
      <c r="H1466" s="62" t="str">
        <f t="shared" si="49"/>
        <v/>
      </c>
      <c r="I1466" s="62" t="str">
        <f t="shared" si="50"/>
        <v/>
      </c>
      <c r="J1466" s="62"/>
      <c r="K1466" s="48" t="str">
        <f>IF('Sundry Creditor'!K1472="", "",CONCATENATE('Sundry Creditor'!K1472," ",'Sundry Creditor'!O1472))</f>
        <v/>
      </c>
    </row>
    <row r="1467" spans="1:11" x14ac:dyDescent="0.2">
      <c r="A1467" s="63" t="str">
        <f>IF('Sundry Creditor'!G1473="","",'Sundry Creditor'!G1473)</f>
        <v/>
      </c>
      <c r="B1467" s="63" t="str">
        <f>IF('Sundry Creditor'!C1473="","",IF('Sundry Creditor'!G1473&lt;70000,'Sundry Creditor'!C1473,""))</f>
        <v/>
      </c>
      <c r="C1467" s="62" t="str">
        <f>IF('Sundry Creditor'!C1473="","",IF('Sundry Creditor'!G1473&gt;69999,'Sundry Creditor'!C1473,""))</f>
        <v/>
      </c>
      <c r="D1467" s="62" t="str">
        <f>IF('Sundry Creditor'!D1473="","",'Sundry Creditor'!D1473)</f>
        <v/>
      </c>
      <c r="E1467" s="62" t="str">
        <f>IF('Sundry Creditor'!F1473="","",'Sundry Creditor'!F1473)</f>
        <v/>
      </c>
      <c r="F1467" s="130" t="str">
        <f>IF('Sundry Creditor'!I1473="","",IF('Sundry Creditor'!J1473="D",'Sundry Creditor'!I1473,""))</f>
        <v/>
      </c>
      <c r="G1467" s="130" t="str">
        <f>IF('Sundry Creditor'!I1473="","",IF('Sundry Creditor'!J1473="C",'Sundry Creditor'!I1473,""))</f>
        <v/>
      </c>
      <c r="H1467" s="62" t="str">
        <f t="shared" si="49"/>
        <v/>
      </c>
      <c r="I1467" s="62" t="str">
        <f t="shared" si="50"/>
        <v/>
      </c>
      <c r="J1467" s="62"/>
      <c r="K1467" s="48" t="str">
        <f>IF('Sundry Creditor'!K1473="", "",CONCATENATE('Sundry Creditor'!K1473," ",'Sundry Creditor'!O1473))</f>
        <v/>
      </c>
    </row>
    <row r="1468" spans="1:11" x14ac:dyDescent="0.2">
      <c r="A1468" s="63" t="str">
        <f>IF('Sundry Creditor'!G1474="","",'Sundry Creditor'!G1474)</f>
        <v/>
      </c>
      <c r="B1468" s="63" t="str">
        <f>IF('Sundry Creditor'!C1474="","",IF('Sundry Creditor'!G1474&lt;70000,'Sundry Creditor'!C1474,""))</f>
        <v/>
      </c>
      <c r="C1468" s="62" t="str">
        <f>IF('Sundry Creditor'!C1474="","",IF('Sundry Creditor'!G1474&gt;69999,'Sundry Creditor'!C1474,""))</f>
        <v/>
      </c>
      <c r="D1468" s="62" t="str">
        <f>IF('Sundry Creditor'!D1474="","",'Sundry Creditor'!D1474)</f>
        <v/>
      </c>
      <c r="E1468" s="62" t="str">
        <f>IF('Sundry Creditor'!F1474="","",'Sundry Creditor'!F1474)</f>
        <v/>
      </c>
      <c r="F1468" s="130" t="str">
        <f>IF('Sundry Creditor'!I1474="","",IF('Sundry Creditor'!J1474="D",'Sundry Creditor'!I1474,""))</f>
        <v/>
      </c>
      <c r="G1468" s="130" t="str">
        <f>IF('Sundry Creditor'!I1474="","",IF('Sundry Creditor'!J1474="C",'Sundry Creditor'!I1474,""))</f>
        <v/>
      </c>
      <c r="H1468" s="62" t="str">
        <f t="shared" si="49"/>
        <v/>
      </c>
      <c r="I1468" s="62" t="str">
        <f t="shared" si="50"/>
        <v/>
      </c>
      <c r="J1468" s="62"/>
      <c r="K1468" s="48" t="str">
        <f>IF('Sundry Creditor'!K1474="", "",CONCATENATE('Sundry Creditor'!K1474," ",'Sundry Creditor'!O1474))</f>
        <v/>
      </c>
    </row>
    <row r="1469" spans="1:11" x14ac:dyDescent="0.2">
      <c r="A1469" s="63" t="str">
        <f>IF('Sundry Creditor'!G1475="","",'Sundry Creditor'!G1475)</f>
        <v/>
      </c>
      <c r="B1469" s="63" t="str">
        <f>IF('Sundry Creditor'!C1475="","",IF('Sundry Creditor'!G1475&lt;70000,'Sundry Creditor'!C1475,""))</f>
        <v/>
      </c>
      <c r="C1469" s="62" t="str">
        <f>IF('Sundry Creditor'!C1475="","",IF('Sundry Creditor'!G1475&gt;69999,'Sundry Creditor'!C1475,""))</f>
        <v/>
      </c>
      <c r="D1469" s="62" t="str">
        <f>IF('Sundry Creditor'!D1475="","",'Sundry Creditor'!D1475)</f>
        <v/>
      </c>
      <c r="E1469" s="62" t="str">
        <f>IF('Sundry Creditor'!F1475="","",'Sundry Creditor'!F1475)</f>
        <v/>
      </c>
      <c r="F1469" s="130" t="str">
        <f>IF('Sundry Creditor'!I1475="","",IF('Sundry Creditor'!J1475="D",'Sundry Creditor'!I1475,""))</f>
        <v/>
      </c>
      <c r="G1469" s="130" t="str">
        <f>IF('Sundry Creditor'!I1475="","",IF('Sundry Creditor'!J1475="C",'Sundry Creditor'!I1475,""))</f>
        <v/>
      </c>
      <c r="H1469" s="62" t="str">
        <f t="shared" si="49"/>
        <v/>
      </c>
      <c r="I1469" s="62" t="str">
        <f t="shared" si="50"/>
        <v/>
      </c>
      <c r="J1469" s="62"/>
      <c r="K1469" s="48" t="str">
        <f>IF('Sundry Creditor'!K1475="", "",CONCATENATE('Sundry Creditor'!K1475," ",'Sundry Creditor'!O1475))</f>
        <v/>
      </c>
    </row>
    <row r="1470" spans="1:11" x14ac:dyDescent="0.2">
      <c r="A1470" s="63" t="str">
        <f>IF('Sundry Creditor'!G1476="","",'Sundry Creditor'!G1476)</f>
        <v/>
      </c>
      <c r="B1470" s="63" t="str">
        <f>IF('Sundry Creditor'!C1476="","",IF('Sundry Creditor'!G1476&lt;70000,'Sundry Creditor'!C1476,""))</f>
        <v/>
      </c>
      <c r="C1470" s="62" t="str">
        <f>IF('Sundry Creditor'!C1476="","",IF('Sundry Creditor'!G1476&gt;69999,'Sundry Creditor'!C1476,""))</f>
        <v/>
      </c>
      <c r="D1470" s="62" t="str">
        <f>IF('Sundry Creditor'!D1476="","",'Sundry Creditor'!D1476)</f>
        <v/>
      </c>
      <c r="E1470" s="62" t="str">
        <f>IF('Sundry Creditor'!F1476="","",'Sundry Creditor'!F1476)</f>
        <v/>
      </c>
      <c r="F1470" s="130" t="str">
        <f>IF('Sundry Creditor'!I1476="","",IF('Sundry Creditor'!J1476="D",'Sundry Creditor'!I1476,""))</f>
        <v/>
      </c>
      <c r="G1470" s="130" t="str">
        <f>IF('Sundry Creditor'!I1476="","",IF('Sundry Creditor'!J1476="C",'Sundry Creditor'!I1476,""))</f>
        <v/>
      </c>
      <c r="H1470" s="62" t="str">
        <f t="shared" si="49"/>
        <v/>
      </c>
      <c r="I1470" s="62" t="str">
        <f t="shared" si="50"/>
        <v/>
      </c>
      <c r="J1470" s="62"/>
      <c r="K1470" s="48" t="str">
        <f>IF('Sundry Creditor'!K1476="", "",CONCATENATE('Sundry Creditor'!K1476," ",'Sundry Creditor'!O1476))</f>
        <v/>
      </c>
    </row>
    <row r="1471" spans="1:11" x14ac:dyDescent="0.2">
      <c r="A1471" s="63" t="str">
        <f>IF('Sundry Creditor'!G1477="","",'Sundry Creditor'!G1477)</f>
        <v/>
      </c>
      <c r="B1471" s="63" t="str">
        <f>IF('Sundry Creditor'!C1477="","",IF('Sundry Creditor'!G1477&lt;70000,'Sundry Creditor'!C1477,""))</f>
        <v/>
      </c>
      <c r="C1471" s="62" t="str">
        <f>IF('Sundry Creditor'!C1477="","",IF('Sundry Creditor'!G1477&gt;69999,'Sundry Creditor'!C1477,""))</f>
        <v/>
      </c>
      <c r="D1471" s="62" t="str">
        <f>IF('Sundry Creditor'!D1477="","",'Sundry Creditor'!D1477)</f>
        <v/>
      </c>
      <c r="E1471" s="62" t="str">
        <f>IF('Sundry Creditor'!F1477="","",'Sundry Creditor'!F1477)</f>
        <v/>
      </c>
      <c r="F1471" s="130" t="str">
        <f>IF('Sundry Creditor'!I1477="","",IF('Sundry Creditor'!J1477="D",'Sundry Creditor'!I1477,""))</f>
        <v/>
      </c>
      <c r="G1471" s="130" t="str">
        <f>IF('Sundry Creditor'!I1477="","",IF('Sundry Creditor'!J1477="C",'Sundry Creditor'!I1477,""))</f>
        <v/>
      </c>
      <c r="H1471" s="62" t="str">
        <f t="shared" si="49"/>
        <v/>
      </c>
      <c r="I1471" s="62" t="str">
        <f t="shared" si="50"/>
        <v/>
      </c>
      <c r="J1471" s="62"/>
      <c r="K1471" s="48" t="str">
        <f>IF('Sundry Creditor'!K1477="", "",CONCATENATE('Sundry Creditor'!K1477," ",'Sundry Creditor'!O1477))</f>
        <v/>
      </c>
    </row>
    <row r="1472" spans="1:11" x14ac:dyDescent="0.2">
      <c r="A1472" s="63" t="str">
        <f>IF('Sundry Creditor'!G1478="","",'Sundry Creditor'!G1478)</f>
        <v/>
      </c>
      <c r="B1472" s="63" t="str">
        <f>IF('Sundry Creditor'!C1478="","",IF('Sundry Creditor'!G1478&lt;70000,'Sundry Creditor'!C1478,""))</f>
        <v/>
      </c>
      <c r="C1472" s="62" t="str">
        <f>IF('Sundry Creditor'!C1478="","",IF('Sundry Creditor'!G1478&gt;69999,'Sundry Creditor'!C1478,""))</f>
        <v/>
      </c>
      <c r="D1472" s="62" t="str">
        <f>IF('Sundry Creditor'!D1478="","",'Sundry Creditor'!D1478)</f>
        <v/>
      </c>
      <c r="E1472" s="62" t="str">
        <f>IF('Sundry Creditor'!F1478="","",'Sundry Creditor'!F1478)</f>
        <v/>
      </c>
      <c r="F1472" s="130" t="str">
        <f>IF('Sundry Creditor'!I1478="","",IF('Sundry Creditor'!J1478="D",'Sundry Creditor'!I1478,""))</f>
        <v/>
      </c>
      <c r="G1472" s="130" t="str">
        <f>IF('Sundry Creditor'!I1478="","",IF('Sundry Creditor'!J1478="C",'Sundry Creditor'!I1478,""))</f>
        <v/>
      </c>
      <c r="H1472" s="62" t="str">
        <f t="shared" si="49"/>
        <v/>
      </c>
      <c r="I1472" s="62" t="str">
        <f t="shared" si="50"/>
        <v/>
      </c>
      <c r="J1472" s="62"/>
      <c r="K1472" s="48" t="str">
        <f>IF('Sundry Creditor'!K1478="", "",CONCATENATE('Sundry Creditor'!K1478," ",'Sundry Creditor'!O1478))</f>
        <v/>
      </c>
    </row>
    <row r="1473" spans="1:11" x14ac:dyDescent="0.2">
      <c r="A1473" s="63" t="str">
        <f>IF('Sundry Creditor'!G1479="","",'Sundry Creditor'!G1479)</f>
        <v/>
      </c>
      <c r="B1473" s="63" t="str">
        <f>IF('Sundry Creditor'!C1479="","",IF('Sundry Creditor'!G1479&lt;70000,'Sundry Creditor'!C1479,""))</f>
        <v/>
      </c>
      <c r="C1473" s="62" t="str">
        <f>IF('Sundry Creditor'!C1479="","",IF('Sundry Creditor'!G1479&gt;69999,'Sundry Creditor'!C1479,""))</f>
        <v/>
      </c>
      <c r="D1473" s="62" t="str">
        <f>IF('Sundry Creditor'!D1479="","",'Sundry Creditor'!D1479)</f>
        <v/>
      </c>
      <c r="E1473" s="62" t="str">
        <f>IF('Sundry Creditor'!F1479="","",'Sundry Creditor'!F1479)</f>
        <v/>
      </c>
      <c r="F1473" s="130" t="str">
        <f>IF('Sundry Creditor'!I1479="","",IF('Sundry Creditor'!J1479="D",'Sundry Creditor'!I1479,""))</f>
        <v/>
      </c>
      <c r="G1473" s="130" t="str">
        <f>IF('Sundry Creditor'!I1479="","",IF('Sundry Creditor'!J1479="C",'Sundry Creditor'!I1479,""))</f>
        <v/>
      </c>
      <c r="H1473" s="62" t="str">
        <f t="shared" si="49"/>
        <v/>
      </c>
      <c r="I1473" s="62" t="str">
        <f t="shared" si="50"/>
        <v/>
      </c>
      <c r="J1473" s="62"/>
      <c r="K1473" s="48" t="str">
        <f>IF('Sundry Creditor'!K1479="", "",CONCATENATE('Sundry Creditor'!K1479," ",'Sundry Creditor'!O1479))</f>
        <v/>
      </c>
    </row>
    <row r="1474" spans="1:11" x14ac:dyDescent="0.2">
      <c r="A1474" s="63" t="str">
        <f>IF('Sundry Creditor'!G1480="","",'Sundry Creditor'!G1480)</f>
        <v/>
      </c>
      <c r="B1474" s="63" t="str">
        <f>IF('Sundry Creditor'!C1480="","",IF('Sundry Creditor'!G1480&lt;70000,'Sundry Creditor'!C1480,""))</f>
        <v/>
      </c>
      <c r="C1474" s="62" t="str">
        <f>IF('Sundry Creditor'!C1480="","",IF('Sundry Creditor'!G1480&gt;69999,'Sundry Creditor'!C1480,""))</f>
        <v/>
      </c>
      <c r="D1474" s="62" t="str">
        <f>IF('Sundry Creditor'!D1480="","",'Sundry Creditor'!D1480)</f>
        <v/>
      </c>
      <c r="E1474" s="62" t="str">
        <f>IF('Sundry Creditor'!F1480="","",'Sundry Creditor'!F1480)</f>
        <v/>
      </c>
      <c r="F1474" s="130" t="str">
        <f>IF('Sundry Creditor'!I1480="","",IF('Sundry Creditor'!J1480="D",'Sundry Creditor'!I1480,""))</f>
        <v/>
      </c>
      <c r="G1474" s="130" t="str">
        <f>IF('Sundry Creditor'!I1480="","",IF('Sundry Creditor'!J1480="C",'Sundry Creditor'!I1480,""))</f>
        <v/>
      </c>
      <c r="H1474" s="62" t="str">
        <f t="shared" si="49"/>
        <v/>
      </c>
      <c r="I1474" s="62" t="str">
        <f t="shared" si="50"/>
        <v/>
      </c>
      <c r="J1474" s="62"/>
      <c r="K1474" s="48" t="str">
        <f>IF('Sundry Creditor'!K1480="", "",CONCATENATE('Sundry Creditor'!K1480," ",'Sundry Creditor'!O1480))</f>
        <v/>
      </c>
    </row>
    <row r="1475" spans="1:11" x14ac:dyDescent="0.2">
      <c r="A1475" s="63" t="str">
        <f>IF('Sundry Creditor'!G1481="","",'Sundry Creditor'!G1481)</f>
        <v/>
      </c>
      <c r="B1475" s="63" t="str">
        <f>IF('Sundry Creditor'!C1481="","",IF('Sundry Creditor'!G1481&lt;70000,'Sundry Creditor'!C1481,""))</f>
        <v/>
      </c>
      <c r="C1475" s="62" t="str">
        <f>IF('Sundry Creditor'!C1481="","",IF('Sundry Creditor'!G1481&gt;69999,'Sundry Creditor'!C1481,""))</f>
        <v/>
      </c>
      <c r="D1475" s="62" t="str">
        <f>IF('Sundry Creditor'!D1481="","",'Sundry Creditor'!D1481)</f>
        <v/>
      </c>
      <c r="E1475" s="62" t="str">
        <f>IF('Sundry Creditor'!F1481="","",'Sundry Creditor'!F1481)</f>
        <v/>
      </c>
      <c r="F1475" s="130" t="str">
        <f>IF('Sundry Creditor'!I1481="","",IF('Sundry Creditor'!J1481="D",'Sundry Creditor'!I1481,""))</f>
        <v/>
      </c>
      <c r="G1475" s="130" t="str">
        <f>IF('Sundry Creditor'!I1481="","",IF('Sundry Creditor'!J1481="C",'Sundry Creditor'!I1481,""))</f>
        <v/>
      </c>
      <c r="H1475" s="62" t="str">
        <f t="shared" si="49"/>
        <v/>
      </c>
      <c r="I1475" s="62" t="str">
        <f t="shared" si="50"/>
        <v/>
      </c>
      <c r="J1475" s="62"/>
      <c r="K1475" s="48" t="str">
        <f>IF('Sundry Creditor'!K1481="", "",CONCATENATE('Sundry Creditor'!K1481," ",'Sundry Creditor'!O1481))</f>
        <v/>
      </c>
    </row>
    <row r="1476" spans="1:11" x14ac:dyDescent="0.2">
      <c r="A1476" s="63" t="str">
        <f>IF('Sundry Creditor'!G1482="","",'Sundry Creditor'!G1482)</f>
        <v/>
      </c>
      <c r="B1476" s="63" t="str">
        <f>IF('Sundry Creditor'!C1482="","",IF('Sundry Creditor'!G1482&lt;70000,'Sundry Creditor'!C1482,""))</f>
        <v/>
      </c>
      <c r="C1476" s="62" t="str">
        <f>IF('Sundry Creditor'!C1482="","",IF('Sundry Creditor'!G1482&gt;69999,'Sundry Creditor'!C1482,""))</f>
        <v/>
      </c>
      <c r="D1476" s="62" t="str">
        <f>IF('Sundry Creditor'!D1482="","",'Sundry Creditor'!D1482)</f>
        <v/>
      </c>
      <c r="E1476" s="62" t="str">
        <f>IF('Sundry Creditor'!F1482="","",'Sundry Creditor'!F1482)</f>
        <v/>
      </c>
      <c r="F1476" s="130" t="str">
        <f>IF('Sundry Creditor'!I1482="","",IF('Sundry Creditor'!J1482="D",'Sundry Creditor'!I1482,""))</f>
        <v/>
      </c>
      <c r="G1476" s="130" t="str">
        <f>IF('Sundry Creditor'!I1482="","",IF('Sundry Creditor'!J1482="C",'Sundry Creditor'!I1482,""))</f>
        <v/>
      </c>
      <c r="H1476" s="62" t="str">
        <f t="shared" si="49"/>
        <v/>
      </c>
      <c r="I1476" s="62" t="str">
        <f t="shared" si="50"/>
        <v/>
      </c>
      <c r="J1476" s="62"/>
      <c r="K1476" s="48" t="str">
        <f>IF('Sundry Creditor'!K1482="", "",CONCATENATE('Sundry Creditor'!K1482," ",'Sundry Creditor'!O1482))</f>
        <v/>
      </c>
    </row>
    <row r="1477" spans="1:11" x14ac:dyDescent="0.2">
      <c r="A1477" s="63" t="str">
        <f>IF('Sundry Creditor'!G1483="","",'Sundry Creditor'!G1483)</f>
        <v/>
      </c>
      <c r="B1477" s="63" t="str">
        <f>IF('Sundry Creditor'!C1483="","",IF('Sundry Creditor'!G1483&lt;70000,'Sundry Creditor'!C1483,""))</f>
        <v/>
      </c>
      <c r="C1477" s="62" t="str">
        <f>IF('Sundry Creditor'!C1483="","",IF('Sundry Creditor'!G1483&gt;69999,'Sundry Creditor'!C1483,""))</f>
        <v/>
      </c>
      <c r="D1477" s="62" t="str">
        <f>IF('Sundry Creditor'!D1483="","",'Sundry Creditor'!D1483)</f>
        <v/>
      </c>
      <c r="E1477" s="62" t="str">
        <f>IF('Sundry Creditor'!F1483="","",'Sundry Creditor'!F1483)</f>
        <v/>
      </c>
      <c r="F1477" s="130" t="str">
        <f>IF('Sundry Creditor'!I1483="","",IF('Sundry Creditor'!J1483="D",'Sundry Creditor'!I1483,""))</f>
        <v/>
      </c>
      <c r="G1477" s="130" t="str">
        <f>IF('Sundry Creditor'!I1483="","",IF('Sundry Creditor'!J1483="C",'Sundry Creditor'!I1483,""))</f>
        <v/>
      </c>
      <c r="H1477" s="62" t="str">
        <f t="shared" si="49"/>
        <v/>
      </c>
      <c r="I1477" s="62" t="str">
        <f t="shared" si="50"/>
        <v/>
      </c>
      <c r="J1477" s="62"/>
      <c r="K1477" s="48" t="str">
        <f>IF('Sundry Creditor'!K1483="", "",CONCATENATE('Sundry Creditor'!K1483," ",'Sundry Creditor'!O1483))</f>
        <v/>
      </c>
    </row>
    <row r="1478" spans="1:11" x14ac:dyDescent="0.2">
      <c r="A1478" s="63" t="str">
        <f>IF('Sundry Creditor'!G1484="","",'Sundry Creditor'!G1484)</f>
        <v/>
      </c>
      <c r="B1478" s="63" t="str">
        <f>IF('Sundry Creditor'!C1484="","",IF('Sundry Creditor'!G1484&lt;70000,'Sundry Creditor'!C1484,""))</f>
        <v/>
      </c>
      <c r="C1478" s="62" t="str">
        <f>IF('Sundry Creditor'!C1484="","",IF('Sundry Creditor'!G1484&gt;69999,'Sundry Creditor'!C1484,""))</f>
        <v/>
      </c>
      <c r="D1478" s="62" t="str">
        <f>IF('Sundry Creditor'!D1484="","",'Sundry Creditor'!D1484)</f>
        <v/>
      </c>
      <c r="E1478" s="62" t="str">
        <f>IF('Sundry Creditor'!F1484="","",'Sundry Creditor'!F1484)</f>
        <v/>
      </c>
      <c r="F1478" s="130" t="str">
        <f>IF('Sundry Creditor'!I1484="","",IF('Sundry Creditor'!J1484="D",'Sundry Creditor'!I1484,""))</f>
        <v/>
      </c>
      <c r="G1478" s="130" t="str">
        <f>IF('Sundry Creditor'!I1484="","",IF('Sundry Creditor'!J1484="C",'Sundry Creditor'!I1484,""))</f>
        <v/>
      </c>
      <c r="H1478" s="62" t="str">
        <f t="shared" si="49"/>
        <v/>
      </c>
      <c r="I1478" s="62" t="str">
        <f t="shared" si="50"/>
        <v/>
      </c>
      <c r="J1478" s="62"/>
      <c r="K1478" s="48" t="str">
        <f>IF('Sundry Creditor'!K1484="", "",CONCATENATE('Sundry Creditor'!K1484," ",'Sundry Creditor'!O1484))</f>
        <v/>
      </c>
    </row>
    <row r="1479" spans="1:11" x14ac:dyDescent="0.2">
      <c r="A1479" s="63" t="str">
        <f>IF('Sundry Creditor'!G1485="","",'Sundry Creditor'!G1485)</f>
        <v/>
      </c>
      <c r="B1479" s="63" t="str">
        <f>IF('Sundry Creditor'!C1485="","",IF('Sundry Creditor'!G1485&lt;70000,'Sundry Creditor'!C1485,""))</f>
        <v/>
      </c>
      <c r="C1479" s="62" t="str">
        <f>IF('Sundry Creditor'!C1485="","",IF('Sundry Creditor'!G1485&gt;69999,'Sundry Creditor'!C1485,""))</f>
        <v/>
      </c>
      <c r="D1479" s="62" t="str">
        <f>IF('Sundry Creditor'!D1485="","",'Sundry Creditor'!D1485)</f>
        <v/>
      </c>
      <c r="E1479" s="62" t="str">
        <f>IF('Sundry Creditor'!F1485="","",'Sundry Creditor'!F1485)</f>
        <v/>
      </c>
      <c r="F1479" s="130" t="str">
        <f>IF('Sundry Creditor'!I1485="","",IF('Sundry Creditor'!J1485="D",'Sundry Creditor'!I1485,""))</f>
        <v/>
      </c>
      <c r="G1479" s="130" t="str">
        <f>IF('Sundry Creditor'!I1485="","",IF('Sundry Creditor'!J1485="C",'Sundry Creditor'!I1485,""))</f>
        <v/>
      </c>
      <c r="H1479" s="62" t="str">
        <f t="shared" si="49"/>
        <v/>
      </c>
      <c r="I1479" s="62" t="str">
        <f t="shared" si="50"/>
        <v/>
      </c>
      <c r="J1479" s="62"/>
      <c r="K1479" s="48" t="str">
        <f>IF('Sundry Creditor'!K1485="", "",CONCATENATE('Sundry Creditor'!K1485," ",'Sundry Creditor'!O1485))</f>
        <v/>
      </c>
    </row>
    <row r="1480" spans="1:11" x14ac:dyDescent="0.2">
      <c r="A1480" s="63" t="str">
        <f>IF('Sundry Creditor'!G1486="","",'Sundry Creditor'!G1486)</f>
        <v/>
      </c>
      <c r="B1480" s="63" t="str">
        <f>IF('Sundry Creditor'!C1486="","",IF('Sundry Creditor'!G1486&lt;70000,'Sundry Creditor'!C1486,""))</f>
        <v/>
      </c>
      <c r="C1480" s="62" t="str">
        <f>IF('Sundry Creditor'!C1486="","",IF('Sundry Creditor'!G1486&gt;69999,'Sundry Creditor'!C1486,""))</f>
        <v/>
      </c>
      <c r="D1480" s="62" t="str">
        <f>IF('Sundry Creditor'!D1486="","",'Sundry Creditor'!D1486)</f>
        <v/>
      </c>
      <c r="E1480" s="62" t="str">
        <f>IF('Sundry Creditor'!F1486="","",'Sundry Creditor'!F1486)</f>
        <v/>
      </c>
      <c r="F1480" s="130" t="str">
        <f>IF('Sundry Creditor'!I1486="","",IF('Sundry Creditor'!J1486="D",'Sundry Creditor'!I1486,""))</f>
        <v/>
      </c>
      <c r="G1480" s="130" t="str">
        <f>IF('Sundry Creditor'!I1486="","",IF('Sundry Creditor'!J1486="C",'Sundry Creditor'!I1486,""))</f>
        <v/>
      </c>
      <c r="H1480" s="62" t="str">
        <f t="shared" si="49"/>
        <v/>
      </c>
      <c r="I1480" s="62" t="str">
        <f t="shared" si="50"/>
        <v/>
      </c>
      <c r="J1480" s="62"/>
      <c r="K1480" s="48" t="str">
        <f>IF('Sundry Creditor'!K1486="", "",CONCATENATE('Sundry Creditor'!K1486," ",'Sundry Creditor'!O1486))</f>
        <v/>
      </c>
    </row>
    <row r="1481" spans="1:11" x14ac:dyDescent="0.2">
      <c r="A1481" s="63" t="str">
        <f>IF('Sundry Creditor'!G1487="","",'Sundry Creditor'!G1487)</f>
        <v/>
      </c>
      <c r="B1481" s="63" t="str">
        <f>IF('Sundry Creditor'!C1487="","",IF('Sundry Creditor'!G1487&lt;70000,'Sundry Creditor'!C1487,""))</f>
        <v/>
      </c>
      <c r="C1481" s="62" t="str">
        <f>IF('Sundry Creditor'!C1487="","",IF('Sundry Creditor'!G1487&gt;69999,'Sundry Creditor'!C1487,""))</f>
        <v/>
      </c>
      <c r="D1481" s="62" t="str">
        <f>IF('Sundry Creditor'!D1487="","",'Sundry Creditor'!D1487)</f>
        <v/>
      </c>
      <c r="E1481" s="62" t="str">
        <f>IF('Sundry Creditor'!F1487="","",'Sundry Creditor'!F1487)</f>
        <v/>
      </c>
      <c r="F1481" s="130" t="str">
        <f>IF('Sundry Creditor'!I1487="","",IF('Sundry Creditor'!J1487="D",'Sundry Creditor'!I1487,""))</f>
        <v/>
      </c>
      <c r="G1481" s="130" t="str">
        <f>IF('Sundry Creditor'!I1487="","",IF('Sundry Creditor'!J1487="C",'Sundry Creditor'!I1487,""))</f>
        <v/>
      </c>
      <c r="H1481" s="62" t="str">
        <f t="shared" si="49"/>
        <v/>
      </c>
      <c r="I1481" s="62" t="str">
        <f t="shared" si="50"/>
        <v/>
      </c>
      <c r="J1481" s="62"/>
      <c r="K1481" s="48" t="str">
        <f>IF('Sundry Creditor'!K1487="", "",CONCATENATE('Sundry Creditor'!K1487," ",'Sundry Creditor'!O1487))</f>
        <v/>
      </c>
    </row>
    <row r="1482" spans="1:11" x14ac:dyDescent="0.2">
      <c r="A1482" s="63" t="str">
        <f>IF('Sundry Creditor'!G1488="","",'Sundry Creditor'!G1488)</f>
        <v/>
      </c>
      <c r="B1482" s="63" t="str">
        <f>IF('Sundry Creditor'!C1488="","",IF('Sundry Creditor'!G1488&lt;70000,'Sundry Creditor'!C1488,""))</f>
        <v/>
      </c>
      <c r="C1482" s="62" t="str">
        <f>IF('Sundry Creditor'!C1488="","",IF('Sundry Creditor'!G1488&gt;69999,'Sundry Creditor'!C1488,""))</f>
        <v/>
      </c>
      <c r="D1482" s="62" t="str">
        <f>IF('Sundry Creditor'!D1488="","",'Sundry Creditor'!D1488)</f>
        <v/>
      </c>
      <c r="E1482" s="62" t="str">
        <f>IF('Sundry Creditor'!F1488="","",'Sundry Creditor'!F1488)</f>
        <v/>
      </c>
      <c r="F1482" s="130" t="str">
        <f>IF('Sundry Creditor'!I1488="","",IF('Sundry Creditor'!J1488="D",'Sundry Creditor'!I1488,""))</f>
        <v/>
      </c>
      <c r="G1482" s="130" t="str">
        <f>IF('Sundry Creditor'!I1488="","",IF('Sundry Creditor'!J1488="C",'Sundry Creditor'!I1488,""))</f>
        <v/>
      </c>
      <c r="H1482" s="62" t="str">
        <f t="shared" si="49"/>
        <v/>
      </c>
      <c r="I1482" s="62" t="str">
        <f t="shared" si="50"/>
        <v/>
      </c>
      <c r="J1482" s="62"/>
      <c r="K1482" s="48" t="str">
        <f>IF('Sundry Creditor'!K1488="", "",CONCATENATE('Sundry Creditor'!K1488," ",'Sundry Creditor'!O1488))</f>
        <v/>
      </c>
    </row>
    <row r="1483" spans="1:11" x14ac:dyDescent="0.2">
      <c r="A1483" s="63" t="str">
        <f>IF('Sundry Creditor'!G1489="","",'Sundry Creditor'!G1489)</f>
        <v/>
      </c>
      <c r="B1483" s="63" t="str">
        <f>IF('Sundry Creditor'!C1489="","",IF('Sundry Creditor'!G1489&lt;70000,'Sundry Creditor'!C1489,""))</f>
        <v/>
      </c>
      <c r="C1483" s="62" t="str">
        <f>IF('Sundry Creditor'!C1489="","",IF('Sundry Creditor'!G1489&gt;69999,'Sundry Creditor'!C1489,""))</f>
        <v/>
      </c>
      <c r="D1483" s="62" t="str">
        <f>IF('Sundry Creditor'!D1489="","",'Sundry Creditor'!D1489)</f>
        <v/>
      </c>
      <c r="E1483" s="62" t="str">
        <f>IF('Sundry Creditor'!F1489="","",'Sundry Creditor'!F1489)</f>
        <v/>
      </c>
      <c r="F1483" s="130" t="str">
        <f>IF('Sundry Creditor'!I1489="","",IF('Sundry Creditor'!J1489="D",'Sundry Creditor'!I1489,""))</f>
        <v/>
      </c>
      <c r="G1483" s="130" t="str">
        <f>IF('Sundry Creditor'!I1489="","",IF('Sundry Creditor'!J1489="C",'Sundry Creditor'!I1489,""))</f>
        <v/>
      </c>
      <c r="H1483" s="62" t="str">
        <f t="shared" si="49"/>
        <v/>
      </c>
      <c r="I1483" s="62" t="str">
        <f t="shared" si="50"/>
        <v/>
      </c>
      <c r="J1483" s="62"/>
      <c r="K1483" s="48" t="str">
        <f>IF('Sundry Creditor'!K1489="", "",CONCATENATE('Sundry Creditor'!K1489," ",'Sundry Creditor'!O1489))</f>
        <v/>
      </c>
    </row>
    <row r="1484" spans="1:11" x14ac:dyDescent="0.2">
      <c r="A1484" s="63" t="str">
        <f>IF('Sundry Creditor'!G1490="","",'Sundry Creditor'!G1490)</f>
        <v/>
      </c>
      <c r="B1484" s="63" t="str">
        <f>IF('Sundry Creditor'!C1490="","",IF('Sundry Creditor'!G1490&lt;70000,'Sundry Creditor'!C1490,""))</f>
        <v/>
      </c>
      <c r="C1484" s="62" t="str">
        <f>IF('Sundry Creditor'!C1490="","",IF('Sundry Creditor'!G1490&gt;69999,'Sundry Creditor'!C1490,""))</f>
        <v/>
      </c>
      <c r="D1484" s="62" t="str">
        <f>IF('Sundry Creditor'!D1490="","",'Sundry Creditor'!D1490)</f>
        <v/>
      </c>
      <c r="E1484" s="62" t="str">
        <f>IF('Sundry Creditor'!F1490="","",'Sundry Creditor'!F1490)</f>
        <v/>
      </c>
      <c r="F1484" s="130" t="str">
        <f>IF('Sundry Creditor'!I1490="","",IF('Sundry Creditor'!J1490="D",'Sundry Creditor'!I1490,""))</f>
        <v/>
      </c>
      <c r="G1484" s="130" t="str">
        <f>IF('Sundry Creditor'!I1490="","",IF('Sundry Creditor'!J1490="C",'Sundry Creditor'!I1490,""))</f>
        <v/>
      </c>
      <c r="H1484" s="62" t="str">
        <f t="shared" si="49"/>
        <v/>
      </c>
      <c r="I1484" s="62" t="str">
        <f t="shared" si="50"/>
        <v/>
      </c>
      <c r="J1484" s="62"/>
      <c r="K1484" s="48" t="str">
        <f>IF('Sundry Creditor'!K1490="", "",CONCATENATE('Sundry Creditor'!K1490," ",'Sundry Creditor'!O1490))</f>
        <v/>
      </c>
    </row>
    <row r="1485" spans="1:11" x14ac:dyDescent="0.2">
      <c r="A1485" s="63" t="str">
        <f>IF('Sundry Creditor'!G1491="","",'Sundry Creditor'!G1491)</f>
        <v/>
      </c>
      <c r="B1485" s="63" t="str">
        <f>IF('Sundry Creditor'!C1491="","",IF('Sundry Creditor'!G1491&lt;70000,'Sundry Creditor'!C1491,""))</f>
        <v/>
      </c>
      <c r="C1485" s="62" t="str">
        <f>IF('Sundry Creditor'!C1491="","",IF('Sundry Creditor'!G1491&gt;69999,'Sundry Creditor'!C1491,""))</f>
        <v/>
      </c>
      <c r="D1485" s="62" t="str">
        <f>IF('Sundry Creditor'!D1491="","",'Sundry Creditor'!D1491)</f>
        <v/>
      </c>
      <c r="E1485" s="62" t="str">
        <f>IF('Sundry Creditor'!F1491="","",'Sundry Creditor'!F1491)</f>
        <v/>
      </c>
      <c r="F1485" s="130" t="str">
        <f>IF('Sundry Creditor'!I1491="","",IF('Sundry Creditor'!J1491="D",'Sundry Creditor'!I1491,""))</f>
        <v/>
      </c>
      <c r="G1485" s="130" t="str">
        <f>IF('Sundry Creditor'!I1491="","",IF('Sundry Creditor'!J1491="C",'Sundry Creditor'!I1491,""))</f>
        <v/>
      </c>
      <c r="H1485" s="62" t="str">
        <f t="shared" si="49"/>
        <v/>
      </c>
      <c r="I1485" s="62" t="str">
        <f t="shared" si="50"/>
        <v/>
      </c>
      <c r="J1485" s="62"/>
      <c r="K1485" s="48" t="str">
        <f>IF('Sundry Creditor'!K1491="", "",CONCATENATE('Sundry Creditor'!K1491," ",'Sundry Creditor'!O1491))</f>
        <v/>
      </c>
    </row>
    <row r="1486" spans="1:11" x14ac:dyDescent="0.2">
      <c r="A1486" s="63" t="str">
        <f>IF('Sundry Creditor'!G1492="","",'Sundry Creditor'!G1492)</f>
        <v/>
      </c>
      <c r="B1486" s="63" t="str">
        <f>IF('Sundry Creditor'!C1492="","",IF('Sundry Creditor'!G1492&lt;70000,'Sundry Creditor'!C1492,""))</f>
        <v/>
      </c>
      <c r="C1486" s="62" t="str">
        <f>IF('Sundry Creditor'!C1492="","",IF('Sundry Creditor'!G1492&gt;69999,'Sundry Creditor'!C1492,""))</f>
        <v/>
      </c>
      <c r="D1486" s="62" t="str">
        <f>IF('Sundry Creditor'!D1492="","",'Sundry Creditor'!D1492)</f>
        <v/>
      </c>
      <c r="E1486" s="62" t="str">
        <f>IF('Sundry Creditor'!F1492="","",'Sundry Creditor'!F1492)</f>
        <v/>
      </c>
      <c r="F1486" s="130" t="str">
        <f>IF('Sundry Creditor'!I1492="","",IF('Sundry Creditor'!J1492="D",'Sundry Creditor'!I1492,""))</f>
        <v/>
      </c>
      <c r="G1486" s="130" t="str">
        <f>IF('Sundry Creditor'!I1492="","",IF('Sundry Creditor'!J1492="C",'Sundry Creditor'!I1492,""))</f>
        <v/>
      </c>
      <c r="H1486" s="62" t="str">
        <f t="shared" si="49"/>
        <v/>
      </c>
      <c r="I1486" s="62" t="str">
        <f t="shared" si="50"/>
        <v/>
      </c>
      <c r="J1486" s="62"/>
      <c r="K1486" s="48" t="str">
        <f>IF('Sundry Creditor'!K1492="", "",CONCATENATE('Sundry Creditor'!K1492," ",'Sundry Creditor'!O1492))</f>
        <v/>
      </c>
    </row>
    <row r="1487" spans="1:11" x14ac:dyDescent="0.2">
      <c r="A1487" s="63" t="str">
        <f>IF('Sundry Creditor'!G1493="","",'Sundry Creditor'!G1493)</f>
        <v/>
      </c>
      <c r="B1487" s="63" t="str">
        <f>IF('Sundry Creditor'!C1493="","",IF('Sundry Creditor'!G1493&lt;70000,'Sundry Creditor'!C1493,""))</f>
        <v/>
      </c>
      <c r="C1487" s="62" t="str">
        <f>IF('Sundry Creditor'!C1493="","",IF('Sundry Creditor'!G1493&gt;69999,'Sundry Creditor'!C1493,""))</f>
        <v/>
      </c>
      <c r="D1487" s="62" t="str">
        <f>IF('Sundry Creditor'!D1493="","",'Sundry Creditor'!D1493)</f>
        <v/>
      </c>
      <c r="E1487" s="62" t="str">
        <f>IF('Sundry Creditor'!F1493="","",'Sundry Creditor'!F1493)</f>
        <v/>
      </c>
      <c r="F1487" s="130" t="str">
        <f>IF('Sundry Creditor'!I1493="","",IF('Sundry Creditor'!J1493="D",'Sundry Creditor'!I1493,""))</f>
        <v/>
      </c>
      <c r="G1487" s="130" t="str">
        <f>IF('Sundry Creditor'!I1493="","",IF('Sundry Creditor'!J1493="C",'Sundry Creditor'!I1493,""))</f>
        <v/>
      </c>
      <c r="H1487" s="62" t="str">
        <f t="shared" si="49"/>
        <v/>
      </c>
      <c r="I1487" s="62" t="str">
        <f t="shared" si="50"/>
        <v/>
      </c>
      <c r="J1487" s="62"/>
      <c r="K1487" s="48" t="str">
        <f>IF('Sundry Creditor'!K1493="", "",CONCATENATE('Sundry Creditor'!K1493," ",'Sundry Creditor'!O1493))</f>
        <v/>
      </c>
    </row>
    <row r="1488" spans="1:11" x14ac:dyDescent="0.2">
      <c r="A1488" s="63" t="str">
        <f>IF('Sundry Creditor'!G1494="","",'Sundry Creditor'!G1494)</f>
        <v/>
      </c>
      <c r="B1488" s="63" t="str">
        <f>IF('Sundry Creditor'!C1494="","",IF('Sundry Creditor'!G1494&lt;70000,'Sundry Creditor'!C1494,""))</f>
        <v/>
      </c>
      <c r="C1488" s="62" t="str">
        <f>IF('Sundry Creditor'!C1494="","",IF('Sundry Creditor'!G1494&gt;69999,'Sundry Creditor'!C1494,""))</f>
        <v/>
      </c>
      <c r="D1488" s="62" t="str">
        <f>IF('Sundry Creditor'!D1494="","",'Sundry Creditor'!D1494)</f>
        <v/>
      </c>
      <c r="E1488" s="62" t="str">
        <f>IF('Sundry Creditor'!F1494="","",'Sundry Creditor'!F1494)</f>
        <v/>
      </c>
      <c r="F1488" s="130" t="str">
        <f>IF('Sundry Creditor'!I1494="","",IF('Sundry Creditor'!J1494="D",'Sundry Creditor'!I1494,""))</f>
        <v/>
      </c>
      <c r="G1488" s="130" t="str">
        <f>IF('Sundry Creditor'!I1494="","",IF('Sundry Creditor'!J1494="C",'Sundry Creditor'!I1494,""))</f>
        <v/>
      </c>
      <c r="H1488" s="62" t="str">
        <f t="shared" si="49"/>
        <v/>
      </c>
      <c r="I1488" s="62" t="str">
        <f t="shared" si="50"/>
        <v/>
      </c>
      <c r="J1488" s="62"/>
      <c r="K1488" s="48" t="str">
        <f>IF('Sundry Creditor'!K1494="", "",CONCATENATE('Sundry Creditor'!K1494," ",'Sundry Creditor'!O1494))</f>
        <v/>
      </c>
    </row>
    <row r="1489" spans="1:11" x14ac:dyDescent="0.2">
      <c r="A1489" s="63" t="str">
        <f>IF('Sundry Creditor'!G1495="","",'Sundry Creditor'!G1495)</f>
        <v/>
      </c>
      <c r="B1489" s="63" t="str">
        <f>IF('Sundry Creditor'!C1495="","",IF('Sundry Creditor'!G1495&lt;70000,'Sundry Creditor'!C1495,""))</f>
        <v/>
      </c>
      <c r="C1489" s="62" t="str">
        <f>IF('Sundry Creditor'!C1495="","",IF('Sundry Creditor'!G1495&gt;69999,'Sundry Creditor'!C1495,""))</f>
        <v/>
      </c>
      <c r="D1489" s="62" t="str">
        <f>IF('Sundry Creditor'!D1495="","",'Sundry Creditor'!D1495)</f>
        <v/>
      </c>
      <c r="E1489" s="62" t="str">
        <f>IF('Sundry Creditor'!F1495="","",'Sundry Creditor'!F1495)</f>
        <v/>
      </c>
      <c r="F1489" s="130" t="str">
        <f>IF('Sundry Creditor'!I1495="","",IF('Sundry Creditor'!J1495="D",'Sundry Creditor'!I1495,""))</f>
        <v/>
      </c>
      <c r="G1489" s="130" t="str">
        <f>IF('Sundry Creditor'!I1495="","",IF('Sundry Creditor'!J1495="C",'Sundry Creditor'!I1495,""))</f>
        <v/>
      </c>
      <c r="H1489" s="62" t="str">
        <f t="shared" si="49"/>
        <v/>
      </c>
      <c r="I1489" s="62" t="str">
        <f t="shared" si="50"/>
        <v/>
      </c>
      <c r="J1489" s="62"/>
      <c r="K1489" s="48" t="str">
        <f>IF('Sundry Creditor'!K1495="", "",CONCATENATE('Sundry Creditor'!K1495," ",'Sundry Creditor'!O1495))</f>
        <v/>
      </c>
    </row>
    <row r="1490" spans="1:11" x14ac:dyDescent="0.2">
      <c r="A1490" s="63" t="str">
        <f>IF('Sundry Creditor'!G1496="","",'Sundry Creditor'!G1496)</f>
        <v/>
      </c>
      <c r="B1490" s="63" t="str">
        <f>IF('Sundry Creditor'!C1496="","",IF('Sundry Creditor'!G1496&lt;70000,'Sundry Creditor'!C1496,""))</f>
        <v/>
      </c>
      <c r="C1490" s="62" t="str">
        <f>IF('Sundry Creditor'!C1496="","",IF('Sundry Creditor'!G1496&gt;69999,'Sundry Creditor'!C1496,""))</f>
        <v/>
      </c>
      <c r="D1490" s="62" t="str">
        <f>IF('Sundry Creditor'!D1496="","",'Sundry Creditor'!D1496)</f>
        <v/>
      </c>
      <c r="E1490" s="62" t="str">
        <f>IF('Sundry Creditor'!F1496="","",'Sundry Creditor'!F1496)</f>
        <v/>
      </c>
      <c r="F1490" s="130" t="str">
        <f>IF('Sundry Creditor'!I1496="","",IF('Sundry Creditor'!J1496="D",'Sundry Creditor'!I1496,""))</f>
        <v/>
      </c>
      <c r="G1490" s="130" t="str">
        <f>IF('Sundry Creditor'!I1496="","",IF('Sundry Creditor'!J1496="C",'Sundry Creditor'!I1496,""))</f>
        <v/>
      </c>
      <c r="H1490" s="62" t="str">
        <f t="shared" si="49"/>
        <v/>
      </c>
      <c r="I1490" s="62" t="str">
        <f t="shared" si="50"/>
        <v/>
      </c>
      <c r="J1490" s="62"/>
      <c r="K1490" s="48" t="str">
        <f>IF('Sundry Creditor'!K1496="", "",CONCATENATE('Sundry Creditor'!K1496," ",'Sundry Creditor'!O1496))</f>
        <v/>
      </c>
    </row>
    <row r="1491" spans="1:11" x14ac:dyDescent="0.2">
      <c r="A1491" s="63" t="str">
        <f>IF('Sundry Creditor'!G1497="","",'Sundry Creditor'!G1497)</f>
        <v/>
      </c>
      <c r="B1491" s="63" t="str">
        <f>IF('Sundry Creditor'!C1497="","",IF('Sundry Creditor'!G1497&lt;70000,'Sundry Creditor'!C1497,""))</f>
        <v/>
      </c>
      <c r="C1491" s="62" t="str">
        <f>IF('Sundry Creditor'!C1497="","",IF('Sundry Creditor'!G1497&gt;69999,'Sundry Creditor'!C1497,""))</f>
        <v/>
      </c>
      <c r="D1491" s="62" t="str">
        <f>IF('Sundry Creditor'!D1497="","",'Sundry Creditor'!D1497)</f>
        <v/>
      </c>
      <c r="E1491" s="62" t="str">
        <f>IF('Sundry Creditor'!F1497="","",'Sundry Creditor'!F1497)</f>
        <v/>
      </c>
      <c r="F1491" s="130" t="str">
        <f>IF('Sundry Creditor'!I1497="","",IF('Sundry Creditor'!J1497="D",'Sundry Creditor'!I1497,""))</f>
        <v/>
      </c>
      <c r="G1491" s="130" t="str">
        <f>IF('Sundry Creditor'!I1497="","",IF('Sundry Creditor'!J1497="C",'Sundry Creditor'!I1497,""))</f>
        <v/>
      </c>
      <c r="H1491" s="62" t="str">
        <f t="shared" si="49"/>
        <v/>
      </c>
      <c r="I1491" s="62" t="str">
        <f t="shared" si="50"/>
        <v/>
      </c>
      <c r="J1491" s="62"/>
      <c r="K1491" s="48" t="str">
        <f>IF('Sundry Creditor'!K1497="", "",CONCATENATE('Sundry Creditor'!K1497," ",'Sundry Creditor'!O1497))</f>
        <v/>
      </c>
    </row>
    <row r="1492" spans="1:11" x14ac:dyDescent="0.2">
      <c r="A1492" s="63" t="str">
        <f>IF('Sundry Creditor'!G1498="","",'Sundry Creditor'!G1498)</f>
        <v/>
      </c>
      <c r="B1492" s="63" t="str">
        <f>IF('Sundry Creditor'!C1498="","",IF('Sundry Creditor'!G1498&lt;70000,'Sundry Creditor'!C1498,""))</f>
        <v/>
      </c>
      <c r="C1492" s="62" t="str">
        <f>IF('Sundry Creditor'!C1498="","",IF('Sundry Creditor'!G1498&gt;69999,'Sundry Creditor'!C1498,""))</f>
        <v/>
      </c>
      <c r="D1492" s="62" t="str">
        <f>IF('Sundry Creditor'!D1498="","",'Sundry Creditor'!D1498)</f>
        <v/>
      </c>
      <c r="E1492" s="62" t="str">
        <f>IF('Sundry Creditor'!F1498="","",'Sundry Creditor'!F1498)</f>
        <v/>
      </c>
      <c r="F1492" s="130" t="str">
        <f>IF('Sundry Creditor'!I1498="","",IF('Sundry Creditor'!J1498="D",'Sundry Creditor'!I1498,""))</f>
        <v/>
      </c>
      <c r="G1492" s="130" t="str">
        <f>IF('Sundry Creditor'!I1498="","",IF('Sundry Creditor'!J1498="C",'Sundry Creditor'!I1498,""))</f>
        <v/>
      </c>
      <c r="H1492" s="62" t="str">
        <f t="shared" ref="H1492:H1555" si="51">IF(A1492="","",IF(OR(A1492=96030,A1492=96040),"AN",IF(A1492=80061,"VN",IF(LEFT(A1492,1)="7","AN",IF(LEFT(A1492,1)="8","AN","VN")))))</f>
        <v/>
      </c>
      <c r="I1492" s="62" t="str">
        <f t="shared" si="50"/>
        <v/>
      </c>
      <c r="J1492" s="62"/>
      <c r="K1492" s="48" t="str">
        <f>IF('Sundry Creditor'!K1498="", "",CONCATENATE('Sundry Creditor'!K1498," ",'Sundry Creditor'!O1498))</f>
        <v/>
      </c>
    </row>
    <row r="1493" spans="1:11" x14ac:dyDescent="0.2">
      <c r="A1493" s="63" t="str">
        <f>IF('Sundry Creditor'!G1499="","",'Sundry Creditor'!G1499)</f>
        <v/>
      </c>
      <c r="B1493" s="63" t="str">
        <f>IF('Sundry Creditor'!C1499="","",IF('Sundry Creditor'!G1499&lt;70000,'Sundry Creditor'!C1499,""))</f>
        <v/>
      </c>
      <c r="C1493" s="62" t="str">
        <f>IF('Sundry Creditor'!C1499="","",IF('Sundry Creditor'!G1499&gt;69999,'Sundry Creditor'!C1499,""))</f>
        <v/>
      </c>
      <c r="D1493" s="62" t="str">
        <f>IF('Sundry Creditor'!D1499="","",'Sundry Creditor'!D1499)</f>
        <v/>
      </c>
      <c r="E1493" s="62" t="str">
        <f>IF('Sundry Creditor'!F1499="","",'Sundry Creditor'!F1499)</f>
        <v/>
      </c>
      <c r="F1493" s="130" t="str">
        <f>IF('Sundry Creditor'!I1499="","",IF('Sundry Creditor'!J1499="D",'Sundry Creditor'!I1499,""))</f>
        <v/>
      </c>
      <c r="G1493" s="130" t="str">
        <f>IF('Sundry Creditor'!I1499="","",IF('Sundry Creditor'!J1499="C",'Sundry Creditor'!I1499,""))</f>
        <v/>
      </c>
      <c r="H1493" s="62" t="str">
        <f t="shared" si="51"/>
        <v/>
      </c>
      <c r="I1493" s="62" t="str">
        <f t="shared" si="50"/>
        <v/>
      </c>
      <c r="J1493" s="62"/>
      <c r="K1493" s="48" t="str">
        <f>IF('Sundry Creditor'!K1499="", "",CONCATENATE('Sundry Creditor'!K1499," ",'Sundry Creditor'!O1499))</f>
        <v/>
      </c>
    </row>
    <row r="1494" spans="1:11" x14ac:dyDescent="0.2">
      <c r="A1494" s="63" t="str">
        <f>IF('Sundry Creditor'!G1500="","",'Sundry Creditor'!G1500)</f>
        <v/>
      </c>
      <c r="B1494" s="63" t="str">
        <f>IF('Sundry Creditor'!C1500="","",IF('Sundry Creditor'!G1500&lt;70000,'Sundry Creditor'!C1500,""))</f>
        <v/>
      </c>
      <c r="C1494" s="62" t="str">
        <f>IF('Sundry Creditor'!C1500="","",IF('Sundry Creditor'!G1500&gt;69999,'Sundry Creditor'!C1500,""))</f>
        <v/>
      </c>
      <c r="D1494" s="62" t="str">
        <f>IF('Sundry Creditor'!D1500="","",'Sundry Creditor'!D1500)</f>
        <v/>
      </c>
      <c r="E1494" s="62" t="str">
        <f>IF('Sundry Creditor'!F1500="","",'Sundry Creditor'!F1500)</f>
        <v/>
      </c>
      <c r="F1494" s="130" t="str">
        <f>IF('Sundry Creditor'!I1500="","",IF('Sundry Creditor'!J1500="D",'Sundry Creditor'!I1500,""))</f>
        <v/>
      </c>
      <c r="G1494" s="130" t="str">
        <f>IF('Sundry Creditor'!I1500="","",IF('Sundry Creditor'!J1500="C",'Sundry Creditor'!I1500,""))</f>
        <v/>
      </c>
      <c r="H1494" s="62" t="str">
        <f t="shared" si="51"/>
        <v/>
      </c>
      <c r="I1494" s="62" t="str">
        <f t="shared" si="50"/>
        <v/>
      </c>
      <c r="J1494" s="62"/>
      <c r="K1494" s="48" t="str">
        <f>IF('Sundry Creditor'!K1500="", "",CONCATENATE('Sundry Creditor'!K1500," ",'Sundry Creditor'!O1500))</f>
        <v/>
      </c>
    </row>
    <row r="1495" spans="1:11" x14ac:dyDescent="0.2">
      <c r="A1495" s="63" t="str">
        <f>IF('Sundry Creditor'!G1501="","",'Sundry Creditor'!G1501)</f>
        <v/>
      </c>
      <c r="B1495" s="63" t="str">
        <f>IF('Sundry Creditor'!C1501="","",IF('Sundry Creditor'!G1501&lt;70000,'Sundry Creditor'!C1501,""))</f>
        <v/>
      </c>
      <c r="C1495" s="62" t="str">
        <f>IF('Sundry Creditor'!C1501="","",IF('Sundry Creditor'!G1501&gt;69999,'Sundry Creditor'!C1501,""))</f>
        <v/>
      </c>
      <c r="D1495" s="62" t="str">
        <f>IF('Sundry Creditor'!D1501="","",'Sundry Creditor'!D1501)</f>
        <v/>
      </c>
      <c r="E1495" s="62" t="str">
        <f>IF('Sundry Creditor'!F1501="","",'Sundry Creditor'!F1501)</f>
        <v/>
      </c>
      <c r="F1495" s="130" t="str">
        <f>IF('Sundry Creditor'!I1501="","",IF('Sundry Creditor'!J1501="D",'Sundry Creditor'!I1501,""))</f>
        <v/>
      </c>
      <c r="G1495" s="130" t="str">
        <f>IF('Sundry Creditor'!I1501="","",IF('Sundry Creditor'!J1501="C",'Sundry Creditor'!I1501,""))</f>
        <v/>
      </c>
      <c r="H1495" s="62" t="str">
        <f t="shared" si="51"/>
        <v/>
      </c>
      <c r="I1495" s="62" t="str">
        <f t="shared" si="50"/>
        <v/>
      </c>
      <c r="J1495" s="62"/>
      <c r="K1495" s="48" t="str">
        <f>IF('Sundry Creditor'!K1501="", "",CONCATENATE('Sundry Creditor'!K1501," ",'Sundry Creditor'!O1501))</f>
        <v/>
      </c>
    </row>
    <row r="1496" spans="1:11" x14ac:dyDescent="0.2">
      <c r="A1496" s="63" t="str">
        <f>IF('Sundry Creditor'!G1502="","",'Sundry Creditor'!G1502)</f>
        <v/>
      </c>
      <c r="B1496" s="63" t="str">
        <f>IF('Sundry Creditor'!C1502="","",IF('Sundry Creditor'!G1502&lt;70000,'Sundry Creditor'!C1502,""))</f>
        <v/>
      </c>
      <c r="C1496" s="62" t="str">
        <f>IF('Sundry Creditor'!C1502="","",IF('Sundry Creditor'!G1502&gt;69999,'Sundry Creditor'!C1502,""))</f>
        <v/>
      </c>
      <c r="D1496" s="62" t="str">
        <f>IF('Sundry Creditor'!D1502="","",'Sundry Creditor'!D1502)</f>
        <v/>
      </c>
      <c r="E1496" s="62" t="str">
        <f>IF('Sundry Creditor'!F1502="","",'Sundry Creditor'!F1502)</f>
        <v/>
      </c>
      <c r="F1496" s="130" t="str">
        <f>IF('Sundry Creditor'!I1502="","",IF('Sundry Creditor'!J1502="D",'Sundry Creditor'!I1502,""))</f>
        <v/>
      </c>
      <c r="G1496" s="130" t="str">
        <f>IF('Sundry Creditor'!I1502="","",IF('Sundry Creditor'!J1502="C",'Sundry Creditor'!I1502,""))</f>
        <v/>
      </c>
      <c r="H1496" s="62" t="str">
        <f t="shared" si="51"/>
        <v/>
      </c>
      <c r="I1496" s="62" t="str">
        <f t="shared" si="50"/>
        <v/>
      </c>
      <c r="J1496" s="62"/>
      <c r="K1496" s="48" t="str">
        <f>IF('Sundry Creditor'!K1502="", "",CONCATENATE('Sundry Creditor'!K1502," ",'Sundry Creditor'!O1502))</f>
        <v/>
      </c>
    </row>
    <row r="1497" spans="1:11" x14ac:dyDescent="0.2">
      <c r="A1497" s="63" t="str">
        <f>IF('Sundry Creditor'!G1503="","",'Sundry Creditor'!G1503)</f>
        <v/>
      </c>
      <c r="B1497" s="63" t="str">
        <f>IF('Sundry Creditor'!C1503="","",IF('Sundry Creditor'!G1503&lt;70000,'Sundry Creditor'!C1503,""))</f>
        <v/>
      </c>
      <c r="C1497" s="62" t="str">
        <f>IF('Sundry Creditor'!C1503="","",IF('Sundry Creditor'!G1503&gt;69999,'Sundry Creditor'!C1503,""))</f>
        <v/>
      </c>
      <c r="D1497" s="62" t="str">
        <f>IF('Sundry Creditor'!D1503="","",'Sundry Creditor'!D1503)</f>
        <v/>
      </c>
      <c r="E1497" s="62" t="str">
        <f>IF('Sundry Creditor'!F1503="","",'Sundry Creditor'!F1503)</f>
        <v/>
      </c>
      <c r="F1497" s="130" t="str">
        <f>IF('Sundry Creditor'!I1503="","",IF('Sundry Creditor'!J1503="D",'Sundry Creditor'!I1503,""))</f>
        <v/>
      </c>
      <c r="G1497" s="130" t="str">
        <f>IF('Sundry Creditor'!I1503="","",IF('Sundry Creditor'!J1503="C",'Sundry Creditor'!I1503,""))</f>
        <v/>
      </c>
      <c r="H1497" s="62" t="str">
        <f t="shared" si="51"/>
        <v/>
      </c>
      <c r="I1497" s="62" t="str">
        <f t="shared" si="50"/>
        <v/>
      </c>
      <c r="J1497" s="62"/>
      <c r="K1497" s="48" t="str">
        <f>IF('Sundry Creditor'!K1503="", "",CONCATENATE('Sundry Creditor'!K1503," ",'Sundry Creditor'!O1503))</f>
        <v/>
      </c>
    </row>
    <row r="1498" spans="1:11" x14ac:dyDescent="0.2">
      <c r="A1498" s="63" t="str">
        <f>IF('Sundry Creditor'!G1504="","",'Sundry Creditor'!G1504)</f>
        <v/>
      </c>
      <c r="B1498" s="63" t="str">
        <f>IF('Sundry Creditor'!C1504="","",IF('Sundry Creditor'!G1504&lt;70000,'Sundry Creditor'!C1504,""))</f>
        <v/>
      </c>
      <c r="C1498" s="62" t="str">
        <f>IF('Sundry Creditor'!C1504="","",IF('Sundry Creditor'!G1504&gt;69999,'Sundry Creditor'!C1504,""))</f>
        <v/>
      </c>
      <c r="D1498" s="62" t="str">
        <f>IF('Sundry Creditor'!D1504="","",'Sundry Creditor'!D1504)</f>
        <v/>
      </c>
      <c r="E1498" s="62" t="str">
        <f>IF('Sundry Creditor'!F1504="","",'Sundry Creditor'!F1504)</f>
        <v/>
      </c>
      <c r="F1498" s="130" t="str">
        <f>IF('Sundry Creditor'!I1504="","",IF('Sundry Creditor'!J1504="D",'Sundry Creditor'!I1504,""))</f>
        <v/>
      </c>
      <c r="G1498" s="130" t="str">
        <f>IF('Sundry Creditor'!I1504="","",IF('Sundry Creditor'!J1504="C",'Sundry Creditor'!I1504,""))</f>
        <v/>
      </c>
      <c r="H1498" s="62" t="str">
        <f t="shared" si="51"/>
        <v/>
      </c>
      <c r="I1498" s="62" t="str">
        <f t="shared" ref="I1498:I1561" si="52">IF(A1498="","",1000)</f>
        <v/>
      </c>
      <c r="J1498" s="62"/>
      <c r="K1498" s="48" t="str">
        <f>IF('Sundry Creditor'!K1504="", "",CONCATENATE('Sundry Creditor'!K1504," ",'Sundry Creditor'!O1504))</f>
        <v/>
      </c>
    </row>
    <row r="1499" spans="1:11" x14ac:dyDescent="0.2">
      <c r="A1499" s="63" t="str">
        <f>IF('Sundry Creditor'!G1505="","",'Sundry Creditor'!G1505)</f>
        <v/>
      </c>
      <c r="B1499" s="63" t="str">
        <f>IF('Sundry Creditor'!C1505="","",IF('Sundry Creditor'!G1505&lt;70000,'Sundry Creditor'!C1505,""))</f>
        <v/>
      </c>
      <c r="C1499" s="62" t="str">
        <f>IF('Sundry Creditor'!C1505="","",IF('Sundry Creditor'!G1505&gt;69999,'Sundry Creditor'!C1505,""))</f>
        <v/>
      </c>
      <c r="D1499" s="62" t="str">
        <f>IF('Sundry Creditor'!D1505="","",'Sundry Creditor'!D1505)</f>
        <v/>
      </c>
      <c r="E1499" s="62" t="str">
        <f>IF('Sundry Creditor'!F1505="","",'Sundry Creditor'!F1505)</f>
        <v/>
      </c>
      <c r="F1499" s="130" t="str">
        <f>IF('Sundry Creditor'!I1505="","",IF('Sundry Creditor'!J1505="D",'Sundry Creditor'!I1505,""))</f>
        <v/>
      </c>
      <c r="G1499" s="130" t="str">
        <f>IF('Sundry Creditor'!I1505="","",IF('Sundry Creditor'!J1505="C",'Sundry Creditor'!I1505,""))</f>
        <v/>
      </c>
      <c r="H1499" s="62" t="str">
        <f t="shared" si="51"/>
        <v/>
      </c>
      <c r="I1499" s="62" t="str">
        <f t="shared" si="52"/>
        <v/>
      </c>
      <c r="J1499" s="62"/>
      <c r="K1499" s="48" t="str">
        <f>IF('Sundry Creditor'!K1505="", "",CONCATENATE('Sundry Creditor'!K1505," ",'Sundry Creditor'!O1505))</f>
        <v/>
      </c>
    </row>
    <row r="1500" spans="1:11" x14ac:dyDescent="0.2">
      <c r="A1500" s="63" t="str">
        <f>IF('Sundry Creditor'!G1506="","",'Sundry Creditor'!G1506)</f>
        <v/>
      </c>
      <c r="B1500" s="63" t="str">
        <f>IF('Sundry Creditor'!C1506="","",IF('Sundry Creditor'!G1506&lt;70000,'Sundry Creditor'!C1506,""))</f>
        <v/>
      </c>
      <c r="C1500" s="62" t="str">
        <f>IF('Sundry Creditor'!C1506="","",IF('Sundry Creditor'!G1506&gt;69999,'Sundry Creditor'!C1506,""))</f>
        <v/>
      </c>
      <c r="D1500" s="62" t="str">
        <f>IF('Sundry Creditor'!D1506="","",'Sundry Creditor'!D1506)</f>
        <v/>
      </c>
      <c r="E1500" s="62" t="str">
        <f>IF('Sundry Creditor'!F1506="","",'Sundry Creditor'!F1506)</f>
        <v/>
      </c>
      <c r="F1500" s="130" t="str">
        <f>IF('Sundry Creditor'!I1506="","",IF('Sundry Creditor'!J1506="D",'Sundry Creditor'!I1506,""))</f>
        <v/>
      </c>
      <c r="G1500" s="130" t="str">
        <f>IF('Sundry Creditor'!I1506="","",IF('Sundry Creditor'!J1506="C",'Sundry Creditor'!I1506,""))</f>
        <v/>
      </c>
      <c r="H1500" s="62" t="str">
        <f t="shared" si="51"/>
        <v/>
      </c>
      <c r="I1500" s="62" t="str">
        <f t="shared" si="52"/>
        <v/>
      </c>
      <c r="J1500" s="62"/>
      <c r="K1500" s="48" t="str">
        <f>IF('Sundry Creditor'!K1506="", "",CONCATENATE('Sundry Creditor'!K1506," ",'Sundry Creditor'!O1506))</f>
        <v/>
      </c>
    </row>
    <row r="1501" spans="1:11" x14ac:dyDescent="0.2">
      <c r="A1501" s="63" t="str">
        <f>IF('Sundry Creditor'!G1507="","",'Sundry Creditor'!G1507)</f>
        <v/>
      </c>
      <c r="B1501" s="63" t="str">
        <f>IF('Sundry Creditor'!C1507="","",IF('Sundry Creditor'!G1507&lt;70000,'Sundry Creditor'!C1507,""))</f>
        <v/>
      </c>
      <c r="C1501" s="62" t="str">
        <f>IF('Sundry Creditor'!C1507="","",IF('Sundry Creditor'!G1507&gt;69999,'Sundry Creditor'!C1507,""))</f>
        <v/>
      </c>
      <c r="D1501" s="62" t="str">
        <f>IF('Sundry Creditor'!D1507="","",'Sundry Creditor'!D1507)</f>
        <v/>
      </c>
      <c r="E1501" s="62" t="str">
        <f>IF('Sundry Creditor'!F1507="","",'Sundry Creditor'!F1507)</f>
        <v/>
      </c>
      <c r="F1501" s="130" t="str">
        <f>IF('Sundry Creditor'!I1507="","",IF('Sundry Creditor'!J1507="D",'Sundry Creditor'!I1507,""))</f>
        <v/>
      </c>
      <c r="G1501" s="130" t="str">
        <f>IF('Sundry Creditor'!I1507="","",IF('Sundry Creditor'!J1507="C",'Sundry Creditor'!I1507,""))</f>
        <v/>
      </c>
      <c r="H1501" s="62" t="str">
        <f t="shared" si="51"/>
        <v/>
      </c>
      <c r="I1501" s="62" t="str">
        <f t="shared" si="52"/>
        <v/>
      </c>
      <c r="J1501" s="62"/>
      <c r="K1501" s="48" t="str">
        <f>IF('Sundry Creditor'!K1507="", "",CONCATENATE('Sundry Creditor'!K1507," ",'Sundry Creditor'!O1507))</f>
        <v/>
      </c>
    </row>
    <row r="1502" spans="1:11" x14ac:dyDescent="0.2">
      <c r="A1502" s="63" t="str">
        <f>IF('Sundry Creditor'!G1508="","",'Sundry Creditor'!G1508)</f>
        <v/>
      </c>
      <c r="B1502" s="63" t="str">
        <f>IF('Sundry Creditor'!C1508="","",IF('Sundry Creditor'!G1508&lt;70000,'Sundry Creditor'!C1508,""))</f>
        <v/>
      </c>
      <c r="C1502" s="62" t="str">
        <f>IF('Sundry Creditor'!C1508="","",IF('Sundry Creditor'!G1508&gt;69999,'Sundry Creditor'!C1508,""))</f>
        <v/>
      </c>
      <c r="D1502" s="62" t="str">
        <f>IF('Sundry Creditor'!D1508="","",'Sundry Creditor'!D1508)</f>
        <v/>
      </c>
      <c r="E1502" s="62" t="str">
        <f>IF('Sundry Creditor'!F1508="","",'Sundry Creditor'!F1508)</f>
        <v/>
      </c>
      <c r="F1502" s="130" t="str">
        <f>IF('Sundry Creditor'!I1508="","",IF('Sundry Creditor'!J1508="D",'Sundry Creditor'!I1508,""))</f>
        <v/>
      </c>
      <c r="G1502" s="130" t="str">
        <f>IF('Sundry Creditor'!I1508="","",IF('Sundry Creditor'!J1508="C",'Sundry Creditor'!I1508,""))</f>
        <v/>
      </c>
      <c r="H1502" s="62" t="str">
        <f t="shared" si="51"/>
        <v/>
      </c>
      <c r="I1502" s="62" t="str">
        <f t="shared" si="52"/>
        <v/>
      </c>
      <c r="J1502" s="62"/>
      <c r="K1502" s="48" t="str">
        <f>IF('Sundry Creditor'!K1508="", "",CONCATENATE('Sundry Creditor'!K1508," ",'Sundry Creditor'!O1508))</f>
        <v/>
      </c>
    </row>
    <row r="1503" spans="1:11" x14ac:dyDescent="0.2">
      <c r="A1503" s="63" t="str">
        <f>IF('Sundry Creditor'!G1509="","",'Sundry Creditor'!G1509)</f>
        <v/>
      </c>
      <c r="B1503" s="63" t="str">
        <f>IF('Sundry Creditor'!C1509="","",IF('Sundry Creditor'!G1509&lt;70000,'Sundry Creditor'!C1509,""))</f>
        <v/>
      </c>
      <c r="C1503" s="62" t="str">
        <f>IF('Sundry Creditor'!C1509="","",IF('Sundry Creditor'!G1509&gt;69999,'Sundry Creditor'!C1509,""))</f>
        <v/>
      </c>
      <c r="D1503" s="62" t="str">
        <f>IF('Sundry Creditor'!D1509="","",'Sundry Creditor'!D1509)</f>
        <v/>
      </c>
      <c r="E1503" s="62" t="str">
        <f>IF('Sundry Creditor'!F1509="","",'Sundry Creditor'!F1509)</f>
        <v/>
      </c>
      <c r="F1503" s="130" t="str">
        <f>IF('Sundry Creditor'!I1509="","",IF('Sundry Creditor'!J1509="D",'Sundry Creditor'!I1509,""))</f>
        <v/>
      </c>
      <c r="G1503" s="130" t="str">
        <f>IF('Sundry Creditor'!I1509="","",IF('Sundry Creditor'!J1509="C",'Sundry Creditor'!I1509,""))</f>
        <v/>
      </c>
      <c r="H1503" s="62" t="str">
        <f t="shared" si="51"/>
        <v/>
      </c>
      <c r="I1503" s="62" t="str">
        <f t="shared" si="52"/>
        <v/>
      </c>
      <c r="J1503" s="62"/>
      <c r="K1503" s="48" t="str">
        <f>IF('Sundry Creditor'!K1509="", "",CONCATENATE('Sundry Creditor'!K1509," ",'Sundry Creditor'!O1509))</f>
        <v/>
      </c>
    </row>
    <row r="1504" spans="1:11" x14ac:dyDescent="0.2">
      <c r="A1504" s="63" t="str">
        <f>IF('Sundry Creditor'!G1510="","",'Sundry Creditor'!G1510)</f>
        <v/>
      </c>
      <c r="B1504" s="63" t="str">
        <f>IF('Sundry Creditor'!C1510="","",IF('Sundry Creditor'!G1510&lt;70000,'Sundry Creditor'!C1510,""))</f>
        <v/>
      </c>
      <c r="C1504" s="62" t="str">
        <f>IF('Sundry Creditor'!C1510="","",IF('Sundry Creditor'!G1510&gt;69999,'Sundry Creditor'!C1510,""))</f>
        <v/>
      </c>
      <c r="D1504" s="62" t="str">
        <f>IF('Sundry Creditor'!D1510="","",'Sundry Creditor'!D1510)</f>
        <v/>
      </c>
      <c r="E1504" s="62" t="str">
        <f>IF('Sundry Creditor'!F1510="","",'Sundry Creditor'!F1510)</f>
        <v/>
      </c>
      <c r="F1504" s="130" t="str">
        <f>IF('Sundry Creditor'!I1510="","",IF('Sundry Creditor'!J1510="D",'Sundry Creditor'!I1510,""))</f>
        <v/>
      </c>
      <c r="G1504" s="130" t="str">
        <f>IF('Sundry Creditor'!I1510="","",IF('Sundry Creditor'!J1510="C",'Sundry Creditor'!I1510,""))</f>
        <v/>
      </c>
      <c r="H1504" s="62" t="str">
        <f t="shared" si="51"/>
        <v/>
      </c>
      <c r="I1504" s="62" t="str">
        <f t="shared" si="52"/>
        <v/>
      </c>
      <c r="J1504" s="62"/>
      <c r="K1504" s="48" t="str">
        <f>IF('Sundry Creditor'!K1510="", "",CONCATENATE('Sundry Creditor'!K1510," ",'Sundry Creditor'!O1510))</f>
        <v/>
      </c>
    </row>
    <row r="1505" spans="1:11" x14ac:dyDescent="0.2">
      <c r="A1505" s="63" t="str">
        <f>IF('Sundry Creditor'!G1511="","",'Sundry Creditor'!G1511)</f>
        <v/>
      </c>
      <c r="B1505" s="63" t="str">
        <f>IF('Sundry Creditor'!C1511="","",IF('Sundry Creditor'!G1511&lt;70000,'Sundry Creditor'!C1511,""))</f>
        <v/>
      </c>
      <c r="C1505" s="62" t="str">
        <f>IF('Sundry Creditor'!C1511="","",IF('Sundry Creditor'!G1511&gt;69999,'Sundry Creditor'!C1511,""))</f>
        <v/>
      </c>
      <c r="D1505" s="62" t="str">
        <f>IF('Sundry Creditor'!D1511="","",'Sundry Creditor'!D1511)</f>
        <v/>
      </c>
      <c r="E1505" s="62" t="str">
        <f>IF('Sundry Creditor'!F1511="","",'Sundry Creditor'!F1511)</f>
        <v/>
      </c>
      <c r="F1505" s="130" t="str">
        <f>IF('Sundry Creditor'!I1511="","",IF('Sundry Creditor'!J1511="D",'Sundry Creditor'!I1511,""))</f>
        <v/>
      </c>
      <c r="G1505" s="130" t="str">
        <f>IF('Sundry Creditor'!I1511="","",IF('Sundry Creditor'!J1511="C",'Sundry Creditor'!I1511,""))</f>
        <v/>
      </c>
      <c r="H1505" s="62" t="str">
        <f t="shared" si="51"/>
        <v/>
      </c>
      <c r="I1505" s="62" t="str">
        <f t="shared" si="52"/>
        <v/>
      </c>
      <c r="J1505" s="62"/>
      <c r="K1505" s="48" t="str">
        <f>IF('Sundry Creditor'!K1511="", "",CONCATENATE('Sundry Creditor'!K1511," ",'Sundry Creditor'!O1511))</f>
        <v/>
      </c>
    </row>
    <row r="1506" spans="1:11" x14ac:dyDescent="0.2">
      <c r="A1506" s="63" t="str">
        <f>IF('Sundry Creditor'!G1512="","",'Sundry Creditor'!G1512)</f>
        <v/>
      </c>
      <c r="B1506" s="63" t="str">
        <f>IF('Sundry Creditor'!C1512="","",IF('Sundry Creditor'!G1512&lt;70000,'Sundry Creditor'!C1512,""))</f>
        <v/>
      </c>
      <c r="C1506" s="62" t="str">
        <f>IF('Sundry Creditor'!C1512="","",IF('Sundry Creditor'!G1512&gt;69999,'Sundry Creditor'!C1512,""))</f>
        <v/>
      </c>
      <c r="D1506" s="62" t="str">
        <f>IF('Sundry Creditor'!D1512="","",'Sundry Creditor'!D1512)</f>
        <v/>
      </c>
      <c r="E1506" s="62" t="str">
        <f>IF('Sundry Creditor'!F1512="","",'Sundry Creditor'!F1512)</f>
        <v/>
      </c>
      <c r="F1506" s="130" t="str">
        <f>IF('Sundry Creditor'!I1512="","",IF('Sundry Creditor'!J1512="D",'Sundry Creditor'!I1512,""))</f>
        <v/>
      </c>
      <c r="G1506" s="130" t="str">
        <f>IF('Sundry Creditor'!I1512="","",IF('Sundry Creditor'!J1512="C",'Sundry Creditor'!I1512,""))</f>
        <v/>
      </c>
      <c r="H1506" s="62" t="str">
        <f t="shared" si="51"/>
        <v/>
      </c>
      <c r="I1506" s="62" t="str">
        <f t="shared" si="52"/>
        <v/>
      </c>
      <c r="J1506" s="62"/>
      <c r="K1506" s="48" t="str">
        <f>IF('Sundry Creditor'!K1512="", "",CONCATENATE('Sundry Creditor'!K1512," ",'Sundry Creditor'!O1512))</f>
        <v/>
      </c>
    </row>
    <row r="1507" spans="1:11" x14ac:dyDescent="0.2">
      <c r="A1507" s="63" t="str">
        <f>IF('Sundry Creditor'!G1513="","",'Sundry Creditor'!G1513)</f>
        <v/>
      </c>
      <c r="B1507" s="63" t="str">
        <f>IF('Sundry Creditor'!C1513="","",IF('Sundry Creditor'!G1513&lt;70000,'Sundry Creditor'!C1513,""))</f>
        <v/>
      </c>
      <c r="C1507" s="62" t="str">
        <f>IF('Sundry Creditor'!C1513="","",IF('Sundry Creditor'!G1513&gt;69999,'Sundry Creditor'!C1513,""))</f>
        <v/>
      </c>
      <c r="D1507" s="62" t="str">
        <f>IF('Sundry Creditor'!D1513="","",'Sundry Creditor'!D1513)</f>
        <v/>
      </c>
      <c r="E1507" s="62" t="str">
        <f>IF('Sundry Creditor'!F1513="","",'Sundry Creditor'!F1513)</f>
        <v/>
      </c>
      <c r="F1507" s="130" t="str">
        <f>IF('Sundry Creditor'!I1513="","",IF('Sundry Creditor'!J1513="D",'Sundry Creditor'!I1513,""))</f>
        <v/>
      </c>
      <c r="G1507" s="130" t="str">
        <f>IF('Sundry Creditor'!I1513="","",IF('Sundry Creditor'!J1513="C",'Sundry Creditor'!I1513,""))</f>
        <v/>
      </c>
      <c r="H1507" s="62" t="str">
        <f t="shared" si="51"/>
        <v/>
      </c>
      <c r="I1507" s="62" t="str">
        <f t="shared" si="52"/>
        <v/>
      </c>
      <c r="J1507" s="62"/>
      <c r="K1507" s="48" t="str">
        <f>IF('Sundry Creditor'!K1513="", "",CONCATENATE('Sundry Creditor'!K1513," ",'Sundry Creditor'!O1513))</f>
        <v/>
      </c>
    </row>
    <row r="1508" spans="1:11" x14ac:dyDescent="0.2">
      <c r="A1508" s="63" t="str">
        <f>IF('Sundry Creditor'!G1514="","",'Sundry Creditor'!G1514)</f>
        <v/>
      </c>
      <c r="B1508" s="63" t="str">
        <f>IF('Sundry Creditor'!C1514="","",IF('Sundry Creditor'!G1514&lt;70000,'Sundry Creditor'!C1514,""))</f>
        <v/>
      </c>
      <c r="C1508" s="62" t="str">
        <f>IF('Sundry Creditor'!C1514="","",IF('Sundry Creditor'!G1514&gt;69999,'Sundry Creditor'!C1514,""))</f>
        <v/>
      </c>
      <c r="D1508" s="62" t="str">
        <f>IF('Sundry Creditor'!D1514="","",'Sundry Creditor'!D1514)</f>
        <v/>
      </c>
      <c r="E1508" s="62" t="str">
        <f>IF('Sundry Creditor'!F1514="","",'Sundry Creditor'!F1514)</f>
        <v/>
      </c>
      <c r="F1508" s="130" t="str">
        <f>IF('Sundry Creditor'!I1514="","",IF('Sundry Creditor'!J1514="D",'Sundry Creditor'!I1514,""))</f>
        <v/>
      </c>
      <c r="G1508" s="130" t="str">
        <f>IF('Sundry Creditor'!I1514="","",IF('Sundry Creditor'!J1514="C",'Sundry Creditor'!I1514,""))</f>
        <v/>
      </c>
      <c r="H1508" s="62" t="str">
        <f t="shared" si="51"/>
        <v/>
      </c>
      <c r="I1508" s="62" t="str">
        <f t="shared" si="52"/>
        <v/>
      </c>
      <c r="J1508" s="62"/>
      <c r="K1508" s="48" t="str">
        <f>IF('Sundry Creditor'!K1514="", "",CONCATENATE('Sundry Creditor'!K1514," ",'Sundry Creditor'!O1514))</f>
        <v/>
      </c>
    </row>
    <row r="1509" spans="1:11" x14ac:dyDescent="0.2">
      <c r="A1509" s="63" t="str">
        <f>IF('Sundry Creditor'!G1515="","",'Sundry Creditor'!G1515)</f>
        <v/>
      </c>
      <c r="B1509" s="63" t="str">
        <f>IF('Sundry Creditor'!C1515="","",IF('Sundry Creditor'!G1515&lt;70000,'Sundry Creditor'!C1515,""))</f>
        <v/>
      </c>
      <c r="C1509" s="62" t="str">
        <f>IF('Sundry Creditor'!C1515="","",IF('Sundry Creditor'!G1515&gt;69999,'Sundry Creditor'!C1515,""))</f>
        <v/>
      </c>
      <c r="D1509" s="62" t="str">
        <f>IF('Sundry Creditor'!D1515="","",'Sundry Creditor'!D1515)</f>
        <v/>
      </c>
      <c r="E1509" s="62" t="str">
        <f>IF('Sundry Creditor'!F1515="","",'Sundry Creditor'!F1515)</f>
        <v/>
      </c>
      <c r="F1509" s="130" t="str">
        <f>IF('Sundry Creditor'!I1515="","",IF('Sundry Creditor'!J1515="D",'Sundry Creditor'!I1515,""))</f>
        <v/>
      </c>
      <c r="G1509" s="130" t="str">
        <f>IF('Sundry Creditor'!I1515="","",IF('Sundry Creditor'!J1515="C",'Sundry Creditor'!I1515,""))</f>
        <v/>
      </c>
      <c r="H1509" s="62" t="str">
        <f t="shared" si="51"/>
        <v/>
      </c>
      <c r="I1509" s="62" t="str">
        <f t="shared" si="52"/>
        <v/>
      </c>
      <c r="J1509" s="62"/>
      <c r="K1509" s="48" t="str">
        <f>IF('Sundry Creditor'!K1515="", "",CONCATENATE('Sundry Creditor'!K1515," ",'Sundry Creditor'!O1515))</f>
        <v/>
      </c>
    </row>
    <row r="1510" spans="1:11" x14ac:dyDescent="0.2">
      <c r="A1510" s="63" t="str">
        <f>IF('Sundry Creditor'!G1516="","",'Sundry Creditor'!G1516)</f>
        <v/>
      </c>
      <c r="B1510" s="63" t="str">
        <f>IF('Sundry Creditor'!C1516="","",IF('Sundry Creditor'!G1516&lt;70000,'Sundry Creditor'!C1516,""))</f>
        <v/>
      </c>
      <c r="C1510" s="62" t="str">
        <f>IF('Sundry Creditor'!C1516="","",IF('Sundry Creditor'!G1516&gt;69999,'Sundry Creditor'!C1516,""))</f>
        <v/>
      </c>
      <c r="D1510" s="62" t="str">
        <f>IF('Sundry Creditor'!D1516="","",'Sundry Creditor'!D1516)</f>
        <v/>
      </c>
      <c r="E1510" s="62" t="str">
        <f>IF('Sundry Creditor'!F1516="","",'Sundry Creditor'!F1516)</f>
        <v/>
      </c>
      <c r="F1510" s="130" t="str">
        <f>IF('Sundry Creditor'!I1516="","",IF('Sundry Creditor'!J1516="D",'Sundry Creditor'!I1516,""))</f>
        <v/>
      </c>
      <c r="G1510" s="130" t="str">
        <f>IF('Sundry Creditor'!I1516="","",IF('Sundry Creditor'!J1516="C",'Sundry Creditor'!I1516,""))</f>
        <v/>
      </c>
      <c r="H1510" s="62" t="str">
        <f t="shared" si="51"/>
        <v/>
      </c>
      <c r="I1510" s="62" t="str">
        <f t="shared" si="52"/>
        <v/>
      </c>
      <c r="J1510" s="62"/>
      <c r="K1510" s="48" t="str">
        <f>IF('Sundry Creditor'!K1516="", "",CONCATENATE('Sundry Creditor'!K1516," ",'Sundry Creditor'!O1516))</f>
        <v/>
      </c>
    </row>
    <row r="1511" spans="1:11" x14ac:dyDescent="0.2">
      <c r="A1511" s="63" t="str">
        <f>IF('Sundry Creditor'!G1517="","",'Sundry Creditor'!G1517)</f>
        <v/>
      </c>
      <c r="B1511" s="63" t="str">
        <f>IF('Sundry Creditor'!C1517="","",IF('Sundry Creditor'!G1517&lt;70000,'Sundry Creditor'!C1517,""))</f>
        <v/>
      </c>
      <c r="C1511" s="62" t="str">
        <f>IF('Sundry Creditor'!C1517="","",IF('Sundry Creditor'!G1517&gt;69999,'Sundry Creditor'!C1517,""))</f>
        <v/>
      </c>
      <c r="D1511" s="62" t="str">
        <f>IF('Sundry Creditor'!D1517="","",'Sundry Creditor'!D1517)</f>
        <v/>
      </c>
      <c r="E1511" s="62" t="str">
        <f>IF('Sundry Creditor'!F1517="","",'Sundry Creditor'!F1517)</f>
        <v/>
      </c>
      <c r="F1511" s="130" t="str">
        <f>IF('Sundry Creditor'!I1517="","",IF('Sundry Creditor'!J1517="D",'Sundry Creditor'!I1517,""))</f>
        <v/>
      </c>
      <c r="G1511" s="130" t="str">
        <f>IF('Sundry Creditor'!I1517="","",IF('Sundry Creditor'!J1517="C",'Sundry Creditor'!I1517,""))</f>
        <v/>
      </c>
      <c r="H1511" s="62" t="str">
        <f t="shared" si="51"/>
        <v/>
      </c>
      <c r="I1511" s="62" t="str">
        <f t="shared" si="52"/>
        <v/>
      </c>
      <c r="J1511" s="62"/>
      <c r="K1511" s="48" t="str">
        <f>IF('Sundry Creditor'!K1517="", "",CONCATENATE('Sundry Creditor'!K1517," ",'Sundry Creditor'!O1517))</f>
        <v/>
      </c>
    </row>
    <row r="1512" spans="1:11" x14ac:dyDescent="0.2">
      <c r="A1512" s="63" t="str">
        <f>IF('Sundry Creditor'!G1518="","",'Sundry Creditor'!G1518)</f>
        <v/>
      </c>
      <c r="B1512" s="63" t="str">
        <f>IF('Sundry Creditor'!C1518="","",IF('Sundry Creditor'!G1518&lt;70000,'Sundry Creditor'!C1518,""))</f>
        <v/>
      </c>
      <c r="C1512" s="62" t="str">
        <f>IF('Sundry Creditor'!C1518="","",IF('Sundry Creditor'!G1518&gt;69999,'Sundry Creditor'!C1518,""))</f>
        <v/>
      </c>
      <c r="D1512" s="62" t="str">
        <f>IF('Sundry Creditor'!D1518="","",'Sundry Creditor'!D1518)</f>
        <v/>
      </c>
      <c r="E1512" s="62" t="str">
        <f>IF('Sundry Creditor'!F1518="","",'Sundry Creditor'!F1518)</f>
        <v/>
      </c>
      <c r="F1512" s="130" t="str">
        <f>IF('Sundry Creditor'!I1518="","",IF('Sundry Creditor'!J1518="D",'Sundry Creditor'!I1518,""))</f>
        <v/>
      </c>
      <c r="G1512" s="130" t="str">
        <f>IF('Sundry Creditor'!I1518="","",IF('Sundry Creditor'!J1518="C",'Sundry Creditor'!I1518,""))</f>
        <v/>
      </c>
      <c r="H1512" s="62" t="str">
        <f t="shared" si="51"/>
        <v/>
      </c>
      <c r="I1512" s="62" t="str">
        <f t="shared" si="52"/>
        <v/>
      </c>
      <c r="J1512" s="62"/>
      <c r="K1512" s="48" t="str">
        <f>IF('Sundry Creditor'!K1518="", "",CONCATENATE('Sundry Creditor'!K1518," ",'Sundry Creditor'!O1518))</f>
        <v/>
      </c>
    </row>
    <row r="1513" spans="1:11" x14ac:dyDescent="0.2">
      <c r="A1513" s="63" t="str">
        <f>IF('Sundry Creditor'!G1519="","",'Sundry Creditor'!G1519)</f>
        <v/>
      </c>
      <c r="B1513" s="63" t="str">
        <f>IF('Sundry Creditor'!C1519="","",IF('Sundry Creditor'!G1519&lt;70000,'Sundry Creditor'!C1519,""))</f>
        <v/>
      </c>
      <c r="C1513" s="62" t="str">
        <f>IF('Sundry Creditor'!C1519="","",IF('Sundry Creditor'!G1519&gt;69999,'Sundry Creditor'!C1519,""))</f>
        <v/>
      </c>
      <c r="D1513" s="62" t="str">
        <f>IF('Sundry Creditor'!D1519="","",'Sundry Creditor'!D1519)</f>
        <v/>
      </c>
      <c r="E1513" s="62" t="str">
        <f>IF('Sundry Creditor'!F1519="","",'Sundry Creditor'!F1519)</f>
        <v/>
      </c>
      <c r="F1513" s="130" t="str">
        <f>IF('Sundry Creditor'!I1519="","",IF('Sundry Creditor'!J1519="D",'Sundry Creditor'!I1519,""))</f>
        <v/>
      </c>
      <c r="G1513" s="130" t="str">
        <f>IF('Sundry Creditor'!I1519="","",IF('Sundry Creditor'!J1519="C",'Sundry Creditor'!I1519,""))</f>
        <v/>
      </c>
      <c r="H1513" s="62" t="str">
        <f t="shared" si="51"/>
        <v/>
      </c>
      <c r="I1513" s="62" t="str">
        <f t="shared" si="52"/>
        <v/>
      </c>
      <c r="J1513" s="62"/>
      <c r="K1513" s="48" t="str">
        <f>IF('Sundry Creditor'!K1519="", "",CONCATENATE('Sundry Creditor'!K1519," ",'Sundry Creditor'!O1519))</f>
        <v/>
      </c>
    </row>
    <row r="1514" spans="1:11" x14ac:dyDescent="0.2">
      <c r="A1514" s="63" t="str">
        <f>IF('Sundry Creditor'!G1520="","",'Sundry Creditor'!G1520)</f>
        <v/>
      </c>
      <c r="B1514" s="63" t="str">
        <f>IF('Sundry Creditor'!C1520="","",IF('Sundry Creditor'!G1520&lt;70000,'Sundry Creditor'!C1520,""))</f>
        <v/>
      </c>
      <c r="C1514" s="62" t="str">
        <f>IF('Sundry Creditor'!C1520="","",IF('Sundry Creditor'!G1520&gt;69999,'Sundry Creditor'!C1520,""))</f>
        <v/>
      </c>
      <c r="D1514" s="62" t="str">
        <f>IF('Sundry Creditor'!D1520="","",'Sundry Creditor'!D1520)</f>
        <v/>
      </c>
      <c r="E1514" s="62" t="str">
        <f>IF('Sundry Creditor'!F1520="","",'Sundry Creditor'!F1520)</f>
        <v/>
      </c>
      <c r="F1514" s="130" t="str">
        <f>IF('Sundry Creditor'!I1520="","",IF('Sundry Creditor'!J1520="D",'Sundry Creditor'!I1520,""))</f>
        <v/>
      </c>
      <c r="G1514" s="130" t="str">
        <f>IF('Sundry Creditor'!I1520="","",IF('Sundry Creditor'!J1520="C",'Sundry Creditor'!I1520,""))</f>
        <v/>
      </c>
      <c r="H1514" s="62" t="str">
        <f t="shared" si="51"/>
        <v/>
      </c>
      <c r="I1514" s="62" t="str">
        <f t="shared" si="52"/>
        <v/>
      </c>
      <c r="J1514" s="62"/>
      <c r="K1514" s="48" t="str">
        <f>IF('Sundry Creditor'!K1520="", "",CONCATENATE('Sundry Creditor'!K1520," ",'Sundry Creditor'!O1520))</f>
        <v/>
      </c>
    </row>
    <row r="1515" spans="1:11" x14ac:dyDescent="0.2">
      <c r="A1515" s="63" t="str">
        <f>IF('Sundry Creditor'!G1521="","",'Sundry Creditor'!G1521)</f>
        <v/>
      </c>
      <c r="B1515" s="63" t="str">
        <f>IF('Sundry Creditor'!C1521="","",IF('Sundry Creditor'!G1521&lt;70000,'Sundry Creditor'!C1521,""))</f>
        <v/>
      </c>
      <c r="C1515" s="62" t="str">
        <f>IF('Sundry Creditor'!C1521="","",IF('Sundry Creditor'!G1521&gt;69999,'Sundry Creditor'!C1521,""))</f>
        <v/>
      </c>
      <c r="D1515" s="62" t="str">
        <f>IF('Sundry Creditor'!D1521="","",'Sundry Creditor'!D1521)</f>
        <v/>
      </c>
      <c r="E1515" s="62" t="str">
        <f>IF('Sundry Creditor'!F1521="","",'Sundry Creditor'!F1521)</f>
        <v/>
      </c>
      <c r="F1515" s="130" t="str">
        <f>IF('Sundry Creditor'!I1521="","",IF('Sundry Creditor'!J1521="D",'Sundry Creditor'!I1521,""))</f>
        <v/>
      </c>
      <c r="G1515" s="130" t="str">
        <f>IF('Sundry Creditor'!I1521="","",IF('Sundry Creditor'!J1521="C",'Sundry Creditor'!I1521,""))</f>
        <v/>
      </c>
      <c r="H1515" s="62" t="str">
        <f t="shared" si="51"/>
        <v/>
      </c>
      <c r="I1515" s="62" t="str">
        <f t="shared" si="52"/>
        <v/>
      </c>
      <c r="J1515" s="62"/>
      <c r="K1515" s="48" t="str">
        <f>IF('Sundry Creditor'!K1521="", "",CONCATENATE('Sundry Creditor'!K1521," ",'Sundry Creditor'!O1521))</f>
        <v/>
      </c>
    </row>
    <row r="1516" spans="1:11" x14ac:dyDescent="0.2">
      <c r="A1516" s="63" t="str">
        <f>IF('Sundry Creditor'!G1522="","",'Sundry Creditor'!G1522)</f>
        <v/>
      </c>
      <c r="B1516" s="63" t="str">
        <f>IF('Sundry Creditor'!C1522="","",IF('Sundry Creditor'!G1522&lt;70000,'Sundry Creditor'!C1522,""))</f>
        <v/>
      </c>
      <c r="C1516" s="62" t="str">
        <f>IF('Sundry Creditor'!C1522="","",IF('Sundry Creditor'!G1522&gt;69999,'Sundry Creditor'!C1522,""))</f>
        <v/>
      </c>
      <c r="D1516" s="62" t="str">
        <f>IF('Sundry Creditor'!D1522="","",'Sundry Creditor'!D1522)</f>
        <v/>
      </c>
      <c r="E1516" s="62" t="str">
        <f>IF('Sundry Creditor'!F1522="","",'Sundry Creditor'!F1522)</f>
        <v/>
      </c>
      <c r="F1516" s="130" t="str">
        <f>IF('Sundry Creditor'!I1522="","",IF('Sundry Creditor'!J1522="D",'Sundry Creditor'!I1522,""))</f>
        <v/>
      </c>
      <c r="G1516" s="130" t="str">
        <f>IF('Sundry Creditor'!I1522="","",IF('Sundry Creditor'!J1522="C",'Sundry Creditor'!I1522,""))</f>
        <v/>
      </c>
      <c r="H1516" s="62" t="str">
        <f t="shared" si="51"/>
        <v/>
      </c>
      <c r="I1516" s="62" t="str">
        <f t="shared" si="52"/>
        <v/>
      </c>
      <c r="J1516" s="62"/>
      <c r="K1516" s="48" t="str">
        <f>IF('Sundry Creditor'!K1522="", "",CONCATENATE('Sundry Creditor'!K1522," ",'Sundry Creditor'!O1522))</f>
        <v/>
      </c>
    </row>
    <row r="1517" spans="1:11" x14ac:dyDescent="0.2">
      <c r="A1517" s="63" t="str">
        <f>IF('Sundry Creditor'!G1523="","",'Sundry Creditor'!G1523)</f>
        <v/>
      </c>
      <c r="B1517" s="63" t="str">
        <f>IF('Sundry Creditor'!C1523="","",IF('Sundry Creditor'!G1523&lt;70000,'Sundry Creditor'!C1523,""))</f>
        <v/>
      </c>
      <c r="C1517" s="62" t="str">
        <f>IF('Sundry Creditor'!C1523="","",IF('Sundry Creditor'!G1523&gt;69999,'Sundry Creditor'!C1523,""))</f>
        <v/>
      </c>
      <c r="D1517" s="62" t="str">
        <f>IF('Sundry Creditor'!D1523="","",'Sundry Creditor'!D1523)</f>
        <v/>
      </c>
      <c r="E1517" s="62" t="str">
        <f>IF('Sundry Creditor'!F1523="","",'Sundry Creditor'!F1523)</f>
        <v/>
      </c>
      <c r="F1517" s="130" t="str">
        <f>IF('Sundry Creditor'!I1523="","",IF('Sundry Creditor'!J1523="D",'Sundry Creditor'!I1523,""))</f>
        <v/>
      </c>
      <c r="G1517" s="130" t="str">
        <f>IF('Sundry Creditor'!I1523="","",IF('Sundry Creditor'!J1523="C",'Sundry Creditor'!I1523,""))</f>
        <v/>
      </c>
      <c r="H1517" s="62" t="str">
        <f t="shared" si="51"/>
        <v/>
      </c>
      <c r="I1517" s="62" t="str">
        <f t="shared" si="52"/>
        <v/>
      </c>
      <c r="J1517" s="62"/>
      <c r="K1517" s="48" t="str">
        <f>IF('Sundry Creditor'!K1523="", "",CONCATENATE('Sundry Creditor'!K1523," ",'Sundry Creditor'!O1523))</f>
        <v/>
      </c>
    </row>
    <row r="1518" spans="1:11" x14ac:dyDescent="0.2">
      <c r="A1518" s="63" t="str">
        <f>IF('Sundry Creditor'!G1524="","",'Sundry Creditor'!G1524)</f>
        <v/>
      </c>
      <c r="B1518" s="63" t="str">
        <f>IF('Sundry Creditor'!C1524="","",IF('Sundry Creditor'!G1524&lt;70000,'Sundry Creditor'!C1524,""))</f>
        <v/>
      </c>
      <c r="C1518" s="62" t="str">
        <f>IF('Sundry Creditor'!C1524="","",IF('Sundry Creditor'!G1524&gt;69999,'Sundry Creditor'!C1524,""))</f>
        <v/>
      </c>
      <c r="D1518" s="62" t="str">
        <f>IF('Sundry Creditor'!D1524="","",'Sundry Creditor'!D1524)</f>
        <v/>
      </c>
      <c r="E1518" s="62" t="str">
        <f>IF('Sundry Creditor'!F1524="","",'Sundry Creditor'!F1524)</f>
        <v/>
      </c>
      <c r="F1518" s="130" t="str">
        <f>IF('Sundry Creditor'!I1524="","",IF('Sundry Creditor'!J1524="D",'Sundry Creditor'!I1524,""))</f>
        <v/>
      </c>
      <c r="G1518" s="130" t="str">
        <f>IF('Sundry Creditor'!I1524="","",IF('Sundry Creditor'!J1524="C",'Sundry Creditor'!I1524,""))</f>
        <v/>
      </c>
      <c r="H1518" s="62" t="str">
        <f t="shared" si="51"/>
        <v/>
      </c>
      <c r="I1518" s="62" t="str">
        <f t="shared" si="52"/>
        <v/>
      </c>
      <c r="J1518" s="62"/>
      <c r="K1518" s="48" t="str">
        <f>IF('Sundry Creditor'!K1524="", "",CONCATENATE('Sundry Creditor'!K1524," ",'Sundry Creditor'!O1524))</f>
        <v/>
      </c>
    </row>
    <row r="1519" spans="1:11" x14ac:dyDescent="0.2">
      <c r="A1519" s="63" t="str">
        <f>IF('Sundry Creditor'!G1525="","",'Sundry Creditor'!G1525)</f>
        <v/>
      </c>
      <c r="B1519" s="63" t="str">
        <f>IF('Sundry Creditor'!C1525="","",IF('Sundry Creditor'!G1525&lt;70000,'Sundry Creditor'!C1525,""))</f>
        <v/>
      </c>
      <c r="C1519" s="62" t="str">
        <f>IF('Sundry Creditor'!C1525="","",IF('Sundry Creditor'!G1525&gt;69999,'Sundry Creditor'!C1525,""))</f>
        <v/>
      </c>
      <c r="D1519" s="62" t="str">
        <f>IF('Sundry Creditor'!D1525="","",'Sundry Creditor'!D1525)</f>
        <v/>
      </c>
      <c r="E1519" s="62" t="str">
        <f>IF('Sundry Creditor'!F1525="","",'Sundry Creditor'!F1525)</f>
        <v/>
      </c>
      <c r="F1519" s="130" t="str">
        <f>IF('Sundry Creditor'!I1525="","",IF('Sundry Creditor'!J1525="D",'Sundry Creditor'!I1525,""))</f>
        <v/>
      </c>
      <c r="G1519" s="130" t="str">
        <f>IF('Sundry Creditor'!I1525="","",IF('Sundry Creditor'!J1525="C",'Sundry Creditor'!I1525,""))</f>
        <v/>
      </c>
      <c r="H1519" s="62" t="str">
        <f t="shared" si="51"/>
        <v/>
      </c>
      <c r="I1519" s="62" t="str">
        <f t="shared" si="52"/>
        <v/>
      </c>
      <c r="J1519" s="62"/>
      <c r="K1519" s="48" t="str">
        <f>IF('Sundry Creditor'!K1525="", "",CONCATENATE('Sundry Creditor'!K1525," ",'Sundry Creditor'!O1525))</f>
        <v/>
      </c>
    </row>
    <row r="1520" spans="1:11" x14ac:dyDescent="0.2">
      <c r="A1520" s="63" t="str">
        <f>IF('Sundry Creditor'!G1526="","",'Sundry Creditor'!G1526)</f>
        <v/>
      </c>
      <c r="B1520" s="63" t="str">
        <f>IF('Sundry Creditor'!C1526="","",IF('Sundry Creditor'!G1526&lt;70000,'Sundry Creditor'!C1526,""))</f>
        <v/>
      </c>
      <c r="C1520" s="62" t="str">
        <f>IF('Sundry Creditor'!C1526="","",IF('Sundry Creditor'!G1526&gt;69999,'Sundry Creditor'!C1526,""))</f>
        <v/>
      </c>
      <c r="D1520" s="62" t="str">
        <f>IF('Sundry Creditor'!D1526="","",'Sundry Creditor'!D1526)</f>
        <v/>
      </c>
      <c r="E1520" s="62" t="str">
        <f>IF('Sundry Creditor'!F1526="","",'Sundry Creditor'!F1526)</f>
        <v/>
      </c>
      <c r="F1520" s="130" t="str">
        <f>IF('Sundry Creditor'!I1526="","",IF('Sundry Creditor'!J1526="D",'Sundry Creditor'!I1526,""))</f>
        <v/>
      </c>
      <c r="G1520" s="130" t="str">
        <f>IF('Sundry Creditor'!I1526="","",IF('Sundry Creditor'!J1526="C",'Sundry Creditor'!I1526,""))</f>
        <v/>
      </c>
      <c r="H1520" s="62" t="str">
        <f t="shared" si="51"/>
        <v/>
      </c>
      <c r="I1520" s="62" t="str">
        <f t="shared" si="52"/>
        <v/>
      </c>
      <c r="J1520" s="62"/>
      <c r="K1520" s="48" t="str">
        <f>IF('Sundry Creditor'!K1526="", "",CONCATENATE('Sundry Creditor'!K1526," ",'Sundry Creditor'!O1526))</f>
        <v/>
      </c>
    </row>
    <row r="1521" spans="1:11" x14ac:dyDescent="0.2">
      <c r="A1521" s="63" t="str">
        <f>IF('Sundry Creditor'!G1527="","",'Sundry Creditor'!G1527)</f>
        <v/>
      </c>
      <c r="B1521" s="63" t="str">
        <f>IF('Sundry Creditor'!C1527="","",IF('Sundry Creditor'!G1527&lt;70000,'Sundry Creditor'!C1527,""))</f>
        <v/>
      </c>
      <c r="C1521" s="62" t="str">
        <f>IF('Sundry Creditor'!C1527="","",IF('Sundry Creditor'!G1527&gt;69999,'Sundry Creditor'!C1527,""))</f>
        <v/>
      </c>
      <c r="D1521" s="62" t="str">
        <f>IF('Sundry Creditor'!D1527="","",'Sundry Creditor'!D1527)</f>
        <v/>
      </c>
      <c r="E1521" s="62" t="str">
        <f>IF('Sundry Creditor'!F1527="","",'Sundry Creditor'!F1527)</f>
        <v/>
      </c>
      <c r="F1521" s="130" t="str">
        <f>IF('Sundry Creditor'!I1527="","",IF('Sundry Creditor'!J1527="D",'Sundry Creditor'!I1527,""))</f>
        <v/>
      </c>
      <c r="G1521" s="130" t="str">
        <f>IF('Sundry Creditor'!I1527="","",IF('Sundry Creditor'!J1527="C",'Sundry Creditor'!I1527,""))</f>
        <v/>
      </c>
      <c r="H1521" s="62" t="str">
        <f t="shared" si="51"/>
        <v/>
      </c>
      <c r="I1521" s="62" t="str">
        <f t="shared" si="52"/>
        <v/>
      </c>
      <c r="J1521" s="62"/>
      <c r="K1521" s="48" t="str">
        <f>IF('Sundry Creditor'!K1527="", "",CONCATENATE('Sundry Creditor'!K1527," ",'Sundry Creditor'!O1527))</f>
        <v/>
      </c>
    </row>
    <row r="1522" spans="1:11" x14ac:dyDescent="0.2">
      <c r="A1522" s="63" t="str">
        <f>IF('Sundry Creditor'!G1528="","",'Sundry Creditor'!G1528)</f>
        <v/>
      </c>
      <c r="B1522" s="63" t="str">
        <f>IF('Sundry Creditor'!C1528="","",IF('Sundry Creditor'!G1528&lt;70000,'Sundry Creditor'!C1528,""))</f>
        <v/>
      </c>
      <c r="C1522" s="62" t="str">
        <f>IF('Sundry Creditor'!C1528="","",IF('Sundry Creditor'!G1528&gt;69999,'Sundry Creditor'!C1528,""))</f>
        <v/>
      </c>
      <c r="D1522" s="62" t="str">
        <f>IF('Sundry Creditor'!D1528="","",'Sundry Creditor'!D1528)</f>
        <v/>
      </c>
      <c r="E1522" s="62" t="str">
        <f>IF('Sundry Creditor'!F1528="","",'Sundry Creditor'!F1528)</f>
        <v/>
      </c>
      <c r="F1522" s="130" t="str">
        <f>IF('Sundry Creditor'!I1528="","",IF('Sundry Creditor'!J1528="D",'Sundry Creditor'!I1528,""))</f>
        <v/>
      </c>
      <c r="G1522" s="130" t="str">
        <f>IF('Sundry Creditor'!I1528="","",IF('Sundry Creditor'!J1528="C",'Sundry Creditor'!I1528,""))</f>
        <v/>
      </c>
      <c r="H1522" s="62" t="str">
        <f t="shared" si="51"/>
        <v/>
      </c>
      <c r="I1522" s="62" t="str">
        <f t="shared" si="52"/>
        <v/>
      </c>
      <c r="J1522" s="62"/>
      <c r="K1522" s="48" t="str">
        <f>IF('Sundry Creditor'!K1528="", "",CONCATENATE('Sundry Creditor'!K1528," ",'Sundry Creditor'!O1528))</f>
        <v/>
      </c>
    </row>
    <row r="1523" spans="1:11" x14ac:dyDescent="0.2">
      <c r="A1523" s="63" t="str">
        <f>IF('Sundry Creditor'!G1529="","",'Sundry Creditor'!G1529)</f>
        <v/>
      </c>
      <c r="B1523" s="63" t="str">
        <f>IF('Sundry Creditor'!C1529="","",IF('Sundry Creditor'!G1529&lt;70000,'Sundry Creditor'!C1529,""))</f>
        <v/>
      </c>
      <c r="C1523" s="62" t="str">
        <f>IF('Sundry Creditor'!C1529="","",IF('Sundry Creditor'!G1529&gt;69999,'Sundry Creditor'!C1529,""))</f>
        <v/>
      </c>
      <c r="D1523" s="62" t="str">
        <f>IF('Sundry Creditor'!D1529="","",'Sundry Creditor'!D1529)</f>
        <v/>
      </c>
      <c r="E1523" s="62" t="str">
        <f>IF('Sundry Creditor'!F1529="","",'Sundry Creditor'!F1529)</f>
        <v/>
      </c>
      <c r="F1523" s="130" t="str">
        <f>IF('Sundry Creditor'!I1529="","",IF('Sundry Creditor'!J1529="D",'Sundry Creditor'!I1529,""))</f>
        <v/>
      </c>
      <c r="G1523" s="130" t="str">
        <f>IF('Sundry Creditor'!I1529="","",IF('Sundry Creditor'!J1529="C",'Sundry Creditor'!I1529,""))</f>
        <v/>
      </c>
      <c r="H1523" s="62" t="str">
        <f t="shared" si="51"/>
        <v/>
      </c>
      <c r="I1523" s="62" t="str">
        <f t="shared" si="52"/>
        <v/>
      </c>
      <c r="J1523" s="62"/>
      <c r="K1523" s="48" t="str">
        <f>IF('Sundry Creditor'!K1529="", "",CONCATENATE('Sundry Creditor'!K1529," ",'Sundry Creditor'!O1529))</f>
        <v/>
      </c>
    </row>
    <row r="1524" spans="1:11" x14ac:dyDescent="0.2">
      <c r="A1524" s="63" t="str">
        <f>IF('Sundry Creditor'!G1530="","",'Sundry Creditor'!G1530)</f>
        <v/>
      </c>
      <c r="B1524" s="63" t="str">
        <f>IF('Sundry Creditor'!C1530="","",IF('Sundry Creditor'!G1530&lt;70000,'Sundry Creditor'!C1530,""))</f>
        <v/>
      </c>
      <c r="C1524" s="62" t="str">
        <f>IF('Sundry Creditor'!C1530="","",IF('Sundry Creditor'!G1530&gt;69999,'Sundry Creditor'!C1530,""))</f>
        <v/>
      </c>
      <c r="D1524" s="62" t="str">
        <f>IF('Sundry Creditor'!D1530="","",'Sundry Creditor'!D1530)</f>
        <v/>
      </c>
      <c r="E1524" s="62" t="str">
        <f>IF('Sundry Creditor'!F1530="","",'Sundry Creditor'!F1530)</f>
        <v/>
      </c>
      <c r="F1524" s="130" t="str">
        <f>IF('Sundry Creditor'!I1530="","",IF('Sundry Creditor'!J1530="D",'Sundry Creditor'!I1530,""))</f>
        <v/>
      </c>
      <c r="G1524" s="130" t="str">
        <f>IF('Sundry Creditor'!I1530="","",IF('Sundry Creditor'!J1530="C",'Sundry Creditor'!I1530,""))</f>
        <v/>
      </c>
      <c r="H1524" s="62" t="str">
        <f t="shared" si="51"/>
        <v/>
      </c>
      <c r="I1524" s="62" t="str">
        <f t="shared" si="52"/>
        <v/>
      </c>
      <c r="J1524" s="62"/>
      <c r="K1524" s="48" t="str">
        <f>IF('Sundry Creditor'!K1530="", "",CONCATENATE('Sundry Creditor'!K1530," ",'Sundry Creditor'!O1530))</f>
        <v/>
      </c>
    </row>
    <row r="1525" spans="1:11" x14ac:dyDescent="0.2">
      <c r="A1525" s="63" t="str">
        <f>IF('Sundry Creditor'!G1531="","",'Sundry Creditor'!G1531)</f>
        <v/>
      </c>
      <c r="B1525" s="63" t="str">
        <f>IF('Sundry Creditor'!C1531="","",IF('Sundry Creditor'!G1531&lt;70000,'Sundry Creditor'!C1531,""))</f>
        <v/>
      </c>
      <c r="C1525" s="62" t="str">
        <f>IF('Sundry Creditor'!C1531="","",IF('Sundry Creditor'!G1531&gt;69999,'Sundry Creditor'!C1531,""))</f>
        <v/>
      </c>
      <c r="D1525" s="62" t="str">
        <f>IF('Sundry Creditor'!D1531="","",'Sundry Creditor'!D1531)</f>
        <v/>
      </c>
      <c r="E1525" s="62" t="str">
        <f>IF('Sundry Creditor'!F1531="","",'Sundry Creditor'!F1531)</f>
        <v/>
      </c>
      <c r="F1525" s="130" t="str">
        <f>IF('Sundry Creditor'!I1531="","",IF('Sundry Creditor'!J1531="D",'Sundry Creditor'!I1531,""))</f>
        <v/>
      </c>
      <c r="G1525" s="130" t="str">
        <f>IF('Sundry Creditor'!I1531="","",IF('Sundry Creditor'!J1531="C",'Sundry Creditor'!I1531,""))</f>
        <v/>
      </c>
      <c r="H1525" s="62" t="str">
        <f t="shared" si="51"/>
        <v/>
      </c>
      <c r="I1525" s="62" t="str">
        <f t="shared" si="52"/>
        <v/>
      </c>
      <c r="J1525" s="62"/>
      <c r="K1525" s="48" t="str">
        <f>IF('Sundry Creditor'!K1531="", "",CONCATENATE('Sundry Creditor'!K1531," ",'Sundry Creditor'!O1531))</f>
        <v/>
      </c>
    </row>
    <row r="1526" spans="1:11" x14ac:dyDescent="0.2">
      <c r="A1526" s="63" t="str">
        <f>IF('Sundry Creditor'!G1532="","",'Sundry Creditor'!G1532)</f>
        <v/>
      </c>
      <c r="B1526" s="63" t="str">
        <f>IF('Sundry Creditor'!C1532="","",IF('Sundry Creditor'!G1532&lt;70000,'Sundry Creditor'!C1532,""))</f>
        <v/>
      </c>
      <c r="C1526" s="62" t="str">
        <f>IF('Sundry Creditor'!C1532="","",IF('Sundry Creditor'!G1532&gt;69999,'Sundry Creditor'!C1532,""))</f>
        <v/>
      </c>
      <c r="D1526" s="62" t="str">
        <f>IF('Sundry Creditor'!D1532="","",'Sundry Creditor'!D1532)</f>
        <v/>
      </c>
      <c r="E1526" s="62" t="str">
        <f>IF('Sundry Creditor'!F1532="","",'Sundry Creditor'!F1532)</f>
        <v/>
      </c>
      <c r="F1526" s="130" t="str">
        <f>IF('Sundry Creditor'!I1532="","",IF('Sundry Creditor'!J1532="D",'Sundry Creditor'!I1532,""))</f>
        <v/>
      </c>
      <c r="G1526" s="130" t="str">
        <f>IF('Sundry Creditor'!I1532="","",IF('Sundry Creditor'!J1532="C",'Sundry Creditor'!I1532,""))</f>
        <v/>
      </c>
      <c r="H1526" s="62" t="str">
        <f t="shared" si="51"/>
        <v/>
      </c>
      <c r="I1526" s="62" t="str">
        <f t="shared" si="52"/>
        <v/>
      </c>
      <c r="J1526" s="62"/>
      <c r="K1526" s="48" t="str">
        <f>IF('Sundry Creditor'!K1532="", "",CONCATENATE('Sundry Creditor'!K1532," ",'Sundry Creditor'!O1532))</f>
        <v/>
      </c>
    </row>
    <row r="1527" spans="1:11" x14ac:dyDescent="0.2">
      <c r="A1527" s="63" t="str">
        <f>IF('Sundry Creditor'!G1533="","",'Sundry Creditor'!G1533)</f>
        <v/>
      </c>
      <c r="B1527" s="63" t="str">
        <f>IF('Sundry Creditor'!C1533="","",IF('Sundry Creditor'!G1533&lt;70000,'Sundry Creditor'!C1533,""))</f>
        <v/>
      </c>
      <c r="C1527" s="62" t="str">
        <f>IF('Sundry Creditor'!C1533="","",IF('Sundry Creditor'!G1533&gt;69999,'Sundry Creditor'!C1533,""))</f>
        <v/>
      </c>
      <c r="D1527" s="62" t="str">
        <f>IF('Sundry Creditor'!D1533="","",'Sundry Creditor'!D1533)</f>
        <v/>
      </c>
      <c r="E1527" s="62" t="str">
        <f>IF('Sundry Creditor'!F1533="","",'Sundry Creditor'!F1533)</f>
        <v/>
      </c>
      <c r="F1527" s="130" t="str">
        <f>IF('Sundry Creditor'!I1533="","",IF('Sundry Creditor'!J1533="D",'Sundry Creditor'!I1533,""))</f>
        <v/>
      </c>
      <c r="G1527" s="130" t="str">
        <f>IF('Sundry Creditor'!I1533="","",IF('Sundry Creditor'!J1533="C",'Sundry Creditor'!I1533,""))</f>
        <v/>
      </c>
      <c r="H1527" s="62" t="str">
        <f t="shared" si="51"/>
        <v/>
      </c>
      <c r="I1527" s="62" t="str">
        <f t="shared" si="52"/>
        <v/>
      </c>
      <c r="J1527" s="62"/>
      <c r="K1527" s="48" t="str">
        <f>IF('Sundry Creditor'!K1533="", "",CONCATENATE('Sundry Creditor'!K1533," ",'Sundry Creditor'!O1533))</f>
        <v/>
      </c>
    </row>
    <row r="1528" spans="1:11" x14ac:dyDescent="0.2">
      <c r="A1528" s="63" t="str">
        <f>IF('Sundry Creditor'!G1534="","",'Sundry Creditor'!G1534)</f>
        <v/>
      </c>
      <c r="B1528" s="63" t="str">
        <f>IF('Sundry Creditor'!C1534="","",IF('Sundry Creditor'!G1534&lt;70000,'Sundry Creditor'!C1534,""))</f>
        <v/>
      </c>
      <c r="C1528" s="62" t="str">
        <f>IF('Sundry Creditor'!C1534="","",IF('Sundry Creditor'!G1534&gt;69999,'Sundry Creditor'!C1534,""))</f>
        <v/>
      </c>
      <c r="D1528" s="62" t="str">
        <f>IF('Sundry Creditor'!D1534="","",'Sundry Creditor'!D1534)</f>
        <v/>
      </c>
      <c r="E1528" s="62" t="str">
        <f>IF('Sundry Creditor'!F1534="","",'Sundry Creditor'!F1534)</f>
        <v/>
      </c>
      <c r="F1528" s="130" t="str">
        <f>IF('Sundry Creditor'!I1534="","",IF('Sundry Creditor'!J1534="D",'Sundry Creditor'!I1534,""))</f>
        <v/>
      </c>
      <c r="G1528" s="130" t="str">
        <f>IF('Sundry Creditor'!I1534="","",IF('Sundry Creditor'!J1534="C",'Sundry Creditor'!I1534,""))</f>
        <v/>
      </c>
      <c r="H1528" s="62" t="str">
        <f t="shared" si="51"/>
        <v/>
      </c>
      <c r="I1528" s="62" t="str">
        <f t="shared" si="52"/>
        <v/>
      </c>
      <c r="J1528" s="62"/>
      <c r="K1528" s="48" t="str">
        <f>IF('Sundry Creditor'!K1534="", "",CONCATENATE('Sundry Creditor'!K1534," ",'Sundry Creditor'!O1534))</f>
        <v/>
      </c>
    </row>
    <row r="1529" spans="1:11" x14ac:dyDescent="0.2">
      <c r="A1529" s="63" t="str">
        <f>IF('Sundry Creditor'!G1535="","",'Sundry Creditor'!G1535)</f>
        <v/>
      </c>
      <c r="B1529" s="63" t="str">
        <f>IF('Sundry Creditor'!C1535="","",IF('Sundry Creditor'!G1535&lt;70000,'Sundry Creditor'!C1535,""))</f>
        <v/>
      </c>
      <c r="C1529" s="62" t="str">
        <f>IF('Sundry Creditor'!C1535="","",IF('Sundry Creditor'!G1535&gt;69999,'Sundry Creditor'!C1535,""))</f>
        <v/>
      </c>
      <c r="D1529" s="62" t="str">
        <f>IF('Sundry Creditor'!D1535="","",'Sundry Creditor'!D1535)</f>
        <v/>
      </c>
      <c r="E1529" s="62" t="str">
        <f>IF('Sundry Creditor'!F1535="","",'Sundry Creditor'!F1535)</f>
        <v/>
      </c>
      <c r="F1529" s="130" t="str">
        <f>IF('Sundry Creditor'!I1535="","",IF('Sundry Creditor'!J1535="D",'Sundry Creditor'!I1535,""))</f>
        <v/>
      </c>
      <c r="G1529" s="130" t="str">
        <f>IF('Sundry Creditor'!I1535="","",IF('Sundry Creditor'!J1535="C",'Sundry Creditor'!I1535,""))</f>
        <v/>
      </c>
      <c r="H1529" s="62" t="str">
        <f t="shared" si="51"/>
        <v/>
      </c>
      <c r="I1529" s="62" t="str">
        <f t="shared" si="52"/>
        <v/>
      </c>
      <c r="J1529" s="62"/>
      <c r="K1529" s="48" t="str">
        <f>IF('Sundry Creditor'!K1535="", "",CONCATENATE('Sundry Creditor'!K1535," ",'Sundry Creditor'!O1535))</f>
        <v/>
      </c>
    </row>
    <row r="1530" spans="1:11" x14ac:dyDescent="0.2">
      <c r="A1530" s="63" t="str">
        <f>IF('Sundry Creditor'!G1536="","",'Sundry Creditor'!G1536)</f>
        <v/>
      </c>
      <c r="B1530" s="63" t="str">
        <f>IF('Sundry Creditor'!C1536="","",IF('Sundry Creditor'!G1536&lt;70000,'Sundry Creditor'!C1536,""))</f>
        <v/>
      </c>
      <c r="C1530" s="62" t="str">
        <f>IF('Sundry Creditor'!C1536="","",IF('Sundry Creditor'!G1536&gt;69999,'Sundry Creditor'!C1536,""))</f>
        <v/>
      </c>
      <c r="D1530" s="62" t="str">
        <f>IF('Sundry Creditor'!D1536="","",'Sundry Creditor'!D1536)</f>
        <v/>
      </c>
      <c r="E1530" s="62" t="str">
        <f>IF('Sundry Creditor'!F1536="","",'Sundry Creditor'!F1536)</f>
        <v/>
      </c>
      <c r="F1530" s="130" t="str">
        <f>IF('Sundry Creditor'!I1536="","",IF('Sundry Creditor'!J1536="D",'Sundry Creditor'!I1536,""))</f>
        <v/>
      </c>
      <c r="G1530" s="130" t="str">
        <f>IF('Sundry Creditor'!I1536="","",IF('Sundry Creditor'!J1536="C",'Sundry Creditor'!I1536,""))</f>
        <v/>
      </c>
      <c r="H1530" s="62" t="str">
        <f t="shared" si="51"/>
        <v/>
      </c>
      <c r="I1530" s="62" t="str">
        <f t="shared" si="52"/>
        <v/>
      </c>
      <c r="J1530" s="62"/>
      <c r="K1530" s="48" t="str">
        <f>IF('Sundry Creditor'!K1536="", "",CONCATENATE('Sundry Creditor'!K1536," ",'Sundry Creditor'!O1536))</f>
        <v/>
      </c>
    </row>
    <row r="1531" spans="1:11" x14ac:dyDescent="0.2">
      <c r="A1531" s="63" t="str">
        <f>IF('Sundry Creditor'!G1537="","",'Sundry Creditor'!G1537)</f>
        <v/>
      </c>
      <c r="B1531" s="63" t="str">
        <f>IF('Sundry Creditor'!C1537="","",IF('Sundry Creditor'!G1537&lt;70000,'Sundry Creditor'!C1537,""))</f>
        <v/>
      </c>
      <c r="C1531" s="62" t="str">
        <f>IF('Sundry Creditor'!C1537="","",IF('Sundry Creditor'!G1537&gt;69999,'Sundry Creditor'!C1537,""))</f>
        <v/>
      </c>
      <c r="D1531" s="62" t="str">
        <f>IF('Sundry Creditor'!D1537="","",'Sundry Creditor'!D1537)</f>
        <v/>
      </c>
      <c r="E1531" s="62" t="str">
        <f>IF('Sundry Creditor'!F1537="","",'Sundry Creditor'!F1537)</f>
        <v/>
      </c>
      <c r="F1531" s="130" t="str">
        <f>IF('Sundry Creditor'!I1537="","",IF('Sundry Creditor'!J1537="D",'Sundry Creditor'!I1537,""))</f>
        <v/>
      </c>
      <c r="G1531" s="130" t="str">
        <f>IF('Sundry Creditor'!I1537="","",IF('Sundry Creditor'!J1537="C",'Sundry Creditor'!I1537,""))</f>
        <v/>
      </c>
      <c r="H1531" s="62" t="str">
        <f t="shared" si="51"/>
        <v/>
      </c>
      <c r="I1531" s="62" t="str">
        <f t="shared" si="52"/>
        <v/>
      </c>
      <c r="J1531" s="62"/>
      <c r="K1531" s="48" t="str">
        <f>IF('Sundry Creditor'!K1537="", "",CONCATENATE('Sundry Creditor'!K1537," ",'Sundry Creditor'!O1537))</f>
        <v/>
      </c>
    </row>
    <row r="1532" spans="1:11" x14ac:dyDescent="0.2">
      <c r="A1532" s="63" t="str">
        <f>IF('Sundry Creditor'!G1538="","",'Sundry Creditor'!G1538)</f>
        <v/>
      </c>
      <c r="B1532" s="63" t="str">
        <f>IF('Sundry Creditor'!C1538="","",IF('Sundry Creditor'!G1538&lt;70000,'Sundry Creditor'!C1538,""))</f>
        <v/>
      </c>
      <c r="C1532" s="62" t="str">
        <f>IF('Sundry Creditor'!C1538="","",IF('Sundry Creditor'!G1538&gt;69999,'Sundry Creditor'!C1538,""))</f>
        <v/>
      </c>
      <c r="D1532" s="62" t="str">
        <f>IF('Sundry Creditor'!D1538="","",'Sundry Creditor'!D1538)</f>
        <v/>
      </c>
      <c r="E1532" s="62" t="str">
        <f>IF('Sundry Creditor'!F1538="","",'Sundry Creditor'!F1538)</f>
        <v/>
      </c>
      <c r="F1532" s="130" t="str">
        <f>IF('Sundry Creditor'!I1538="","",IF('Sundry Creditor'!J1538="D",'Sundry Creditor'!I1538,""))</f>
        <v/>
      </c>
      <c r="G1532" s="130" t="str">
        <f>IF('Sundry Creditor'!I1538="","",IF('Sundry Creditor'!J1538="C",'Sundry Creditor'!I1538,""))</f>
        <v/>
      </c>
      <c r="H1532" s="62" t="str">
        <f t="shared" si="51"/>
        <v/>
      </c>
      <c r="I1532" s="62" t="str">
        <f t="shared" si="52"/>
        <v/>
      </c>
      <c r="J1532" s="62"/>
      <c r="K1532" s="48" t="str">
        <f>IF('Sundry Creditor'!K1538="", "",CONCATENATE('Sundry Creditor'!K1538," ",'Sundry Creditor'!O1538))</f>
        <v/>
      </c>
    </row>
    <row r="1533" spans="1:11" x14ac:dyDescent="0.2">
      <c r="A1533" s="63" t="str">
        <f>IF('Sundry Creditor'!G1539="","",'Sundry Creditor'!G1539)</f>
        <v/>
      </c>
      <c r="B1533" s="63" t="str">
        <f>IF('Sundry Creditor'!C1539="","",IF('Sundry Creditor'!G1539&lt;70000,'Sundry Creditor'!C1539,""))</f>
        <v/>
      </c>
      <c r="C1533" s="62" t="str">
        <f>IF('Sundry Creditor'!C1539="","",IF('Sundry Creditor'!G1539&gt;69999,'Sundry Creditor'!C1539,""))</f>
        <v/>
      </c>
      <c r="D1533" s="62" t="str">
        <f>IF('Sundry Creditor'!D1539="","",'Sundry Creditor'!D1539)</f>
        <v/>
      </c>
      <c r="E1533" s="62" t="str">
        <f>IF('Sundry Creditor'!F1539="","",'Sundry Creditor'!F1539)</f>
        <v/>
      </c>
      <c r="F1533" s="130" t="str">
        <f>IF('Sundry Creditor'!I1539="","",IF('Sundry Creditor'!J1539="D",'Sundry Creditor'!I1539,""))</f>
        <v/>
      </c>
      <c r="G1533" s="130" t="str">
        <f>IF('Sundry Creditor'!I1539="","",IF('Sundry Creditor'!J1539="C",'Sundry Creditor'!I1539,""))</f>
        <v/>
      </c>
      <c r="H1533" s="62" t="str">
        <f t="shared" si="51"/>
        <v/>
      </c>
      <c r="I1533" s="62" t="str">
        <f t="shared" si="52"/>
        <v/>
      </c>
      <c r="J1533" s="62"/>
      <c r="K1533" s="48" t="str">
        <f>IF('Sundry Creditor'!K1539="", "",CONCATENATE('Sundry Creditor'!K1539," ",'Sundry Creditor'!O1539))</f>
        <v/>
      </c>
    </row>
    <row r="1534" spans="1:11" x14ac:dyDescent="0.2">
      <c r="A1534" s="63" t="str">
        <f>IF('Sundry Creditor'!G1540="","",'Sundry Creditor'!G1540)</f>
        <v/>
      </c>
      <c r="B1534" s="63" t="str">
        <f>IF('Sundry Creditor'!C1540="","",IF('Sundry Creditor'!G1540&lt;70000,'Sundry Creditor'!C1540,""))</f>
        <v/>
      </c>
      <c r="C1534" s="62" t="str">
        <f>IF('Sundry Creditor'!C1540="","",IF('Sundry Creditor'!G1540&gt;69999,'Sundry Creditor'!C1540,""))</f>
        <v/>
      </c>
      <c r="D1534" s="62" t="str">
        <f>IF('Sundry Creditor'!D1540="","",'Sundry Creditor'!D1540)</f>
        <v/>
      </c>
      <c r="E1534" s="62" t="str">
        <f>IF('Sundry Creditor'!F1540="","",'Sundry Creditor'!F1540)</f>
        <v/>
      </c>
      <c r="F1534" s="130" t="str">
        <f>IF('Sundry Creditor'!I1540="","",IF('Sundry Creditor'!J1540="D",'Sundry Creditor'!I1540,""))</f>
        <v/>
      </c>
      <c r="G1534" s="130" t="str">
        <f>IF('Sundry Creditor'!I1540="","",IF('Sundry Creditor'!J1540="C",'Sundry Creditor'!I1540,""))</f>
        <v/>
      </c>
      <c r="H1534" s="62" t="str">
        <f t="shared" si="51"/>
        <v/>
      </c>
      <c r="I1534" s="62" t="str">
        <f t="shared" si="52"/>
        <v/>
      </c>
      <c r="J1534" s="62"/>
      <c r="K1534" s="48" t="str">
        <f>IF('Sundry Creditor'!K1540="", "",CONCATENATE('Sundry Creditor'!K1540," ",'Sundry Creditor'!O1540))</f>
        <v/>
      </c>
    </row>
    <row r="1535" spans="1:11" x14ac:dyDescent="0.2">
      <c r="A1535" s="63" t="str">
        <f>IF('Sundry Creditor'!G1541="","",'Sundry Creditor'!G1541)</f>
        <v/>
      </c>
      <c r="B1535" s="63" t="str">
        <f>IF('Sundry Creditor'!C1541="","",IF('Sundry Creditor'!G1541&lt;70000,'Sundry Creditor'!C1541,""))</f>
        <v/>
      </c>
      <c r="C1535" s="62" t="str">
        <f>IF('Sundry Creditor'!C1541="","",IF('Sundry Creditor'!G1541&gt;69999,'Sundry Creditor'!C1541,""))</f>
        <v/>
      </c>
      <c r="D1535" s="62" t="str">
        <f>IF('Sundry Creditor'!D1541="","",'Sundry Creditor'!D1541)</f>
        <v/>
      </c>
      <c r="E1535" s="62" t="str">
        <f>IF('Sundry Creditor'!F1541="","",'Sundry Creditor'!F1541)</f>
        <v/>
      </c>
      <c r="F1535" s="130" t="str">
        <f>IF('Sundry Creditor'!I1541="","",IF('Sundry Creditor'!J1541="D",'Sundry Creditor'!I1541,""))</f>
        <v/>
      </c>
      <c r="G1535" s="130" t="str">
        <f>IF('Sundry Creditor'!I1541="","",IF('Sundry Creditor'!J1541="C",'Sundry Creditor'!I1541,""))</f>
        <v/>
      </c>
      <c r="H1535" s="62" t="str">
        <f t="shared" si="51"/>
        <v/>
      </c>
      <c r="I1535" s="62" t="str">
        <f t="shared" si="52"/>
        <v/>
      </c>
      <c r="J1535" s="62"/>
      <c r="K1535" s="48" t="str">
        <f>IF('Sundry Creditor'!K1541="", "",CONCATENATE('Sundry Creditor'!K1541," ",'Sundry Creditor'!O1541))</f>
        <v/>
      </c>
    </row>
    <row r="1536" spans="1:11" x14ac:dyDescent="0.2">
      <c r="A1536" s="63" t="str">
        <f>IF('Sundry Creditor'!G1542="","",'Sundry Creditor'!G1542)</f>
        <v/>
      </c>
      <c r="B1536" s="63" t="str">
        <f>IF('Sundry Creditor'!C1542="","",IF('Sundry Creditor'!G1542&lt;70000,'Sundry Creditor'!C1542,""))</f>
        <v/>
      </c>
      <c r="C1536" s="62" t="str">
        <f>IF('Sundry Creditor'!C1542="","",IF('Sundry Creditor'!G1542&gt;69999,'Sundry Creditor'!C1542,""))</f>
        <v/>
      </c>
      <c r="D1536" s="62" t="str">
        <f>IF('Sundry Creditor'!D1542="","",'Sundry Creditor'!D1542)</f>
        <v/>
      </c>
      <c r="E1536" s="62" t="str">
        <f>IF('Sundry Creditor'!F1542="","",'Sundry Creditor'!F1542)</f>
        <v/>
      </c>
      <c r="F1536" s="130" t="str">
        <f>IF('Sundry Creditor'!I1542="","",IF('Sundry Creditor'!J1542="D",'Sundry Creditor'!I1542,""))</f>
        <v/>
      </c>
      <c r="G1536" s="130" t="str">
        <f>IF('Sundry Creditor'!I1542="","",IF('Sundry Creditor'!J1542="C",'Sundry Creditor'!I1542,""))</f>
        <v/>
      </c>
      <c r="H1536" s="62" t="str">
        <f t="shared" si="51"/>
        <v/>
      </c>
      <c r="I1536" s="62" t="str">
        <f t="shared" si="52"/>
        <v/>
      </c>
      <c r="J1536" s="62"/>
      <c r="K1536" s="48" t="str">
        <f>IF('Sundry Creditor'!K1542="", "",CONCATENATE('Sundry Creditor'!K1542," ",'Sundry Creditor'!O1542))</f>
        <v/>
      </c>
    </row>
    <row r="1537" spans="1:11" x14ac:dyDescent="0.2">
      <c r="A1537" s="63" t="str">
        <f>IF('Sundry Creditor'!G1543="","",'Sundry Creditor'!G1543)</f>
        <v/>
      </c>
      <c r="B1537" s="63" t="str">
        <f>IF('Sundry Creditor'!C1543="","",IF('Sundry Creditor'!G1543&lt;70000,'Sundry Creditor'!C1543,""))</f>
        <v/>
      </c>
      <c r="C1537" s="62" t="str">
        <f>IF('Sundry Creditor'!C1543="","",IF('Sundry Creditor'!G1543&gt;69999,'Sundry Creditor'!C1543,""))</f>
        <v/>
      </c>
      <c r="D1537" s="62" t="str">
        <f>IF('Sundry Creditor'!D1543="","",'Sundry Creditor'!D1543)</f>
        <v/>
      </c>
      <c r="E1537" s="62" t="str">
        <f>IF('Sundry Creditor'!F1543="","",'Sundry Creditor'!F1543)</f>
        <v/>
      </c>
      <c r="F1537" s="130" t="str">
        <f>IF('Sundry Creditor'!I1543="","",IF('Sundry Creditor'!J1543="D",'Sundry Creditor'!I1543,""))</f>
        <v/>
      </c>
      <c r="G1537" s="130" t="str">
        <f>IF('Sundry Creditor'!I1543="","",IF('Sundry Creditor'!J1543="C",'Sundry Creditor'!I1543,""))</f>
        <v/>
      </c>
      <c r="H1537" s="62" t="str">
        <f t="shared" si="51"/>
        <v/>
      </c>
      <c r="I1537" s="62" t="str">
        <f t="shared" si="52"/>
        <v/>
      </c>
      <c r="J1537" s="62"/>
      <c r="K1537" s="48" t="str">
        <f>IF('Sundry Creditor'!K1543="", "",CONCATENATE('Sundry Creditor'!K1543," ",'Sundry Creditor'!O1543))</f>
        <v/>
      </c>
    </row>
    <row r="1538" spans="1:11" x14ac:dyDescent="0.2">
      <c r="A1538" s="63" t="str">
        <f>IF('Sundry Creditor'!G1544="","",'Sundry Creditor'!G1544)</f>
        <v/>
      </c>
      <c r="B1538" s="63" t="str">
        <f>IF('Sundry Creditor'!C1544="","",IF('Sundry Creditor'!G1544&lt;70000,'Sundry Creditor'!C1544,""))</f>
        <v/>
      </c>
      <c r="C1538" s="62" t="str">
        <f>IF('Sundry Creditor'!C1544="","",IF('Sundry Creditor'!G1544&gt;69999,'Sundry Creditor'!C1544,""))</f>
        <v/>
      </c>
      <c r="D1538" s="62" t="str">
        <f>IF('Sundry Creditor'!D1544="","",'Sundry Creditor'!D1544)</f>
        <v/>
      </c>
      <c r="E1538" s="62" t="str">
        <f>IF('Sundry Creditor'!F1544="","",'Sundry Creditor'!F1544)</f>
        <v/>
      </c>
      <c r="F1538" s="130" t="str">
        <f>IF('Sundry Creditor'!I1544="","",IF('Sundry Creditor'!J1544="D",'Sundry Creditor'!I1544,""))</f>
        <v/>
      </c>
      <c r="G1538" s="130" t="str">
        <f>IF('Sundry Creditor'!I1544="","",IF('Sundry Creditor'!J1544="C",'Sundry Creditor'!I1544,""))</f>
        <v/>
      </c>
      <c r="H1538" s="62" t="str">
        <f t="shared" si="51"/>
        <v/>
      </c>
      <c r="I1538" s="62" t="str">
        <f t="shared" si="52"/>
        <v/>
      </c>
      <c r="J1538" s="62"/>
      <c r="K1538" s="48" t="str">
        <f>IF('Sundry Creditor'!K1544="", "",CONCATENATE('Sundry Creditor'!K1544," ",'Sundry Creditor'!O1544))</f>
        <v/>
      </c>
    </row>
    <row r="1539" spans="1:11" x14ac:dyDescent="0.2">
      <c r="A1539" s="63" t="str">
        <f>IF('Sundry Creditor'!G1545="","",'Sundry Creditor'!G1545)</f>
        <v/>
      </c>
      <c r="B1539" s="63" t="str">
        <f>IF('Sundry Creditor'!C1545="","",IF('Sundry Creditor'!G1545&lt;70000,'Sundry Creditor'!C1545,""))</f>
        <v/>
      </c>
      <c r="C1539" s="62" t="str">
        <f>IF('Sundry Creditor'!C1545="","",IF('Sundry Creditor'!G1545&gt;69999,'Sundry Creditor'!C1545,""))</f>
        <v/>
      </c>
      <c r="D1539" s="62" t="str">
        <f>IF('Sundry Creditor'!D1545="","",'Sundry Creditor'!D1545)</f>
        <v/>
      </c>
      <c r="E1539" s="62" t="str">
        <f>IF('Sundry Creditor'!F1545="","",'Sundry Creditor'!F1545)</f>
        <v/>
      </c>
      <c r="F1539" s="130" t="str">
        <f>IF('Sundry Creditor'!I1545="","",IF('Sundry Creditor'!J1545="D",'Sundry Creditor'!I1545,""))</f>
        <v/>
      </c>
      <c r="G1539" s="130" t="str">
        <f>IF('Sundry Creditor'!I1545="","",IF('Sundry Creditor'!J1545="C",'Sundry Creditor'!I1545,""))</f>
        <v/>
      </c>
      <c r="H1539" s="62" t="str">
        <f t="shared" si="51"/>
        <v/>
      </c>
      <c r="I1539" s="62" t="str">
        <f t="shared" si="52"/>
        <v/>
      </c>
      <c r="J1539" s="62"/>
      <c r="K1539" s="48" t="str">
        <f>IF('Sundry Creditor'!K1545="", "",CONCATENATE('Sundry Creditor'!K1545," ",'Sundry Creditor'!O1545))</f>
        <v/>
      </c>
    </row>
    <row r="1540" spans="1:11" x14ac:dyDescent="0.2">
      <c r="A1540" s="63" t="str">
        <f>IF('Sundry Creditor'!G1546="","",'Sundry Creditor'!G1546)</f>
        <v/>
      </c>
      <c r="B1540" s="63" t="str">
        <f>IF('Sundry Creditor'!C1546="","",IF('Sundry Creditor'!G1546&lt;70000,'Sundry Creditor'!C1546,""))</f>
        <v/>
      </c>
      <c r="C1540" s="62" t="str">
        <f>IF('Sundry Creditor'!C1546="","",IF('Sundry Creditor'!G1546&gt;69999,'Sundry Creditor'!C1546,""))</f>
        <v/>
      </c>
      <c r="D1540" s="62" t="str">
        <f>IF('Sundry Creditor'!D1546="","",'Sundry Creditor'!D1546)</f>
        <v/>
      </c>
      <c r="E1540" s="62" t="str">
        <f>IF('Sundry Creditor'!F1546="","",'Sundry Creditor'!F1546)</f>
        <v/>
      </c>
      <c r="F1540" s="130" t="str">
        <f>IF('Sundry Creditor'!I1546="","",IF('Sundry Creditor'!J1546="D",'Sundry Creditor'!I1546,""))</f>
        <v/>
      </c>
      <c r="G1540" s="130" t="str">
        <f>IF('Sundry Creditor'!I1546="","",IF('Sundry Creditor'!J1546="C",'Sundry Creditor'!I1546,""))</f>
        <v/>
      </c>
      <c r="H1540" s="62" t="str">
        <f t="shared" si="51"/>
        <v/>
      </c>
      <c r="I1540" s="62" t="str">
        <f t="shared" si="52"/>
        <v/>
      </c>
      <c r="J1540" s="62"/>
      <c r="K1540" s="48" t="str">
        <f>IF('Sundry Creditor'!K1546="", "",CONCATENATE('Sundry Creditor'!K1546," ",'Sundry Creditor'!O1546))</f>
        <v/>
      </c>
    </row>
    <row r="1541" spans="1:11" x14ac:dyDescent="0.2">
      <c r="A1541" s="63" t="str">
        <f>IF('Sundry Creditor'!G1547="","",'Sundry Creditor'!G1547)</f>
        <v/>
      </c>
      <c r="B1541" s="63" t="str">
        <f>IF('Sundry Creditor'!C1547="","",IF('Sundry Creditor'!G1547&lt;70000,'Sundry Creditor'!C1547,""))</f>
        <v/>
      </c>
      <c r="C1541" s="62" t="str">
        <f>IF('Sundry Creditor'!C1547="","",IF('Sundry Creditor'!G1547&gt;69999,'Sundry Creditor'!C1547,""))</f>
        <v/>
      </c>
      <c r="D1541" s="62" t="str">
        <f>IF('Sundry Creditor'!D1547="","",'Sundry Creditor'!D1547)</f>
        <v/>
      </c>
      <c r="E1541" s="62" t="str">
        <f>IF('Sundry Creditor'!F1547="","",'Sundry Creditor'!F1547)</f>
        <v/>
      </c>
      <c r="F1541" s="130" t="str">
        <f>IF('Sundry Creditor'!I1547="","",IF('Sundry Creditor'!J1547="D",'Sundry Creditor'!I1547,""))</f>
        <v/>
      </c>
      <c r="G1541" s="130" t="str">
        <f>IF('Sundry Creditor'!I1547="","",IF('Sundry Creditor'!J1547="C",'Sundry Creditor'!I1547,""))</f>
        <v/>
      </c>
      <c r="H1541" s="62" t="str">
        <f t="shared" si="51"/>
        <v/>
      </c>
      <c r="I1541" s="62" t="str">
        <f t="shared" si="52"/>
        <v/>
      </c>
      <c r="J1541" s="62"/>
      <c r="K1541" s="48" t="str">
        <f>IF('Sundry Creditor'!K1547="", "",CONCATENATE('Sundry Creditor'!K1547," ",'Sundry Creditor'!O1547))</f>
        <v/>
      </c>
    </row>
    <row r="1542" spans="1:11" x14ac:dyDescent="0.2">
      <c r="A1542" s="63" t="str">
        <f>IF('Sundry Creditor'!G1548="","",'Sundry Creditor'!G1548)</f>
        <v/>
      </c>
      <c r="B1542" s="63" t="str">
        <f>IF('Sundry Creditor'!C1548="","",IF('Sundry Creditor'!G1548&lt;70000,'Sundry Creditor'!C1548,""))</f>
        <v/>
      </c>
      <c r="C1542" s="62" t="str">
        <f>IF('Sundry Creditor'!C1548="","",IF('Sundry Creditor'!G1548&gt;69999,'Sundry Creditor'!C1548,""))</f>
        <v/>
      </c>
      <c r="D1542" s="62" t="str">
        <f>IF('Sundry Creditor'!D1548="","",'Sundry Creditor'!D1548)</f>
        <v/>
      </c>
      <c r="E1542" s="62" t="str">
        <f>IF('Sundry Creditor'!F1548="","",'Sundry Creditor'!F1548)</f>
        <v/>
      </c>
      <c r="F1542" s="130" t="str">
        <f>IF('Sundry Creditor'!I1548="","",IF('Sundry Creditor'!J1548="D",'Sundry Creditor'!I1548,""))</f>
        <v/>
      </c>
      <c r="G1542" s="130" t="str">
        <f>IF('Sundry Creditor'!I1548="","",IF('Sundry Creditor'!J1548="C",'Sundry Creditor'!I1548,""))</f>
        <v/>
      </c>
      <c r="H1542" s="62" t="str">
        <f t="shared" si="51"/>
        <v/>
      </c>
      <c r="I1542" s="62" t="str">
        <f t="shared" si="52"/>
        <v/>
      </c>
      <c r="J1542" s="62"/>
      <c r="K1542" s="48" t="str">
        <f>IF('Sundry Creditor'!K1548="", "",CONCATENATE('Sundry Creditor'!K1548," ",'Sundry Creditor'!O1548))</f>
        <v/>
      </c>
    </row>
    <row r="1543" spans="1:11" x14ac:dyDescent="0.2">
      <c r="A1543" s="63" t="str">
        <f>IF('Sundry Creditor'!G1549="","",'Sundry Creditor'!G1549)</f>
        <v/>
      </c>
      <c r="B1543" s="63" t="str">
        <f>IF('Sundry Creditor'!C1549="","",IF('Sundry Creditor'!G1549&lt;70000,'Sundry Creditor'!C1549,""))</f>
        <v/>
      </c>
      <c r="C1543" s="62" t="str">
        <f>IF('Sundry Creditor'!C1549="","",IF('Sundry Creditor'!G1549&gt;69999,'Sundry Creditor'!C1549,""))</f>
        <v/>
      </c>
      <c r="D1543" s="62" t="str">
        <f>IF('Sundry Creditor'!D1549="","",'Sundry Creditor'!D1549)</f>
        <v/>
      </c>
      <c r="E1543" s="62" t="str">
        <f>IF('Sundry Creditor'!F1549="","",'Sundry Creditor'!F1549)</f>
        <v/>
      </c>
      <c r="F1543" s="130" t="str">
        <f>IF('Sundry Creditor'!I1549="","",IF('Sundry Creditor'!J1549="D",'Sundry Creditor'!I1549,""))</f>
        <v/>
      </c>
      <c r="G1543" s="130" t="str">
        <f>IF('Sundry Creditor'!I1549="","",IF('Sundry Creditor'!J1549="C",'Sundry Creditor'!I1549,""))</f>
        <v/>
      </c>
      <c r="H1543" s="62" t="str">
        <f t="shared" si="51"/>
        <v/>
      </c>
      <c r="I1543" s="62" t="str">
        <f t="shared" si="52"/>
        <v/>
      </c>
      <c r="J1543" s="62"/>
      <c r="K1543" s="48" t="str">
        <f>IF('Sundry Creditor'!K1549="", "",CONCATENATE('Sundry Creditor'!K1549," ",'Sundry Creditor'!O1549))</f>
        <v/>
      </c>
    </row>
    <row r="1544" spans="1:11" x14ac:dyDescent="0.2">
      <c r="A1544" s="63" t="str">
        <f>IF('Sundry Creditor'!G1550="","",'Sundry Creditor'!G1550)</f>
        <v/>
      </c>
      <c r="B1544" s="63" t="str">
        <f>IF('Sundry Creditor'!C1550="","",IF('Sundry Creditor'!G1550&lt;70000,'Sundry Creditor'!C1550,""))</f>
        <v/>
      </c>
      <c r="C1544" s="62" t="str">
        <f>IF('Sundry Creditor'!C1550="","",IF('Sundry Creditor'!G1550&gt;69999,'Sundry Creditor'!C1550,""))</f>
        <v/>
      </c>
      <c r="D1544" s="62" t="str">
        <f>IF('Sundry Creditor'!D1550="","",'Sundry Creditor'!D1550)</f>
        <v/>
      </c>
      <c r="E1544" s="62" t="str">
        <f>IF('Sundry Creditor'!F1550="","",'Sundry Creditor'!F1550)</f>
        <v/>
      </c>
      <c r="F1544" s="130" t="str">
        <f>IF('Sundry Creditor'!I1550="","",IF('Sundry Creditor'!J1550="D",'Sundry Creditor'!I1550,""))</f>
        <v/>
      </c>
      <c r="G1544" s="130" t="str">
        <f>IF('Sundry Creditor'!I1550="","",IF('Sundry Creditor'!J1550="C",'Sundry Creditor'!I1550,""))</f>
        <v/>
      </c>
      <c r="H1544" s="62" t="str">
        <f t="shared" si="51"/>
        <v/>
      </c>
      <c r="I1544" s="62" t="str">
        <f t="shared" si="52"/>
        <v/>
      </c>
      <c r="J1544" s="62"/>
      <c r="K1544" s="48" t="str">
        <f>IF('Sundry Creditor'!K1550="", "",CONCATENATE('Sundry Creditor'!K1550," ",'Sundry Creditor'!O1550))</f>
        <v/>
      </c>
    </row>
    <row r="1545" spans="1:11" x14ac:dyDescent="0.2">
      <c r="A1545" s="63" t="str">
        <f>IF('Sundry Creditor'!G1551="","",'Sundry Creditor'!G1551)</f>
        <v/>
      </c>
      <c r="B1545" s="63" t="str">
        <f>IF('Sundry Creditor'!C1551="","",IF('Sundry Creditor'!G1551&lt;70000,'Sundry Creditor'!C1551,""))</f>
        <v/>
      </c>
      <c r="C1545" s="62" t="str">
        <f>IF('Sundry Creditor'!C1551="","",IF('Sundry Creditor'!G1551&gt;69999,'Sundry Creditor'!C1551,""))</f>
        <v/>
      </c>
      <c r="D1545" s="62" t="str">
        <f>IF('Sundry Creditor'!D1551="","",'Sundry Creditor'!D1551)</f>
        <v/>
      </c>
      <c r="E1545" s="62" t="str">
        <f>IF('Sundry Creditor'!F1551="","",'Sundry Creditor'!F1551)</f>
        <v/>
      </c>
      <c r="F1545" s="130" t="str">
        <f>IF('Sundry Creditor'!I1551="","",IF('Sundry Creditor'!J1551="D",'Sundry Creditor'!I1551,""))</f>
        <v/>
      </c>
      <c r="G1545" s="130" t="str">
        <f>IF('Sundry Creditor'!I1551="","",IF('Sundry Creditor'!J1551="C",'Sundry Creditor'!I1551,""))</f>
        <v/>
      </c>
      <c r="H1545" s="62" t="str">
        <f t="shared" si="51"/>
        <v/>
      </c>
      <c r="I1545" s="62" t="str">
        <f t="shared" si="52"/>
        <v/>
      </c>
      <c r="J1545" s="62"/>
      <c r="K1545" s="48" t="str">
        <f>IF('Sundry Creditor'!K1551="", "",CONCATENATE('Sundry Creditor'!K1551," ",'Sundry Creditor'!O1551))</f>
        <v/>
      </c>
    </row>
    <row r="1546" spans="1:11" x14ac:dyDescent="0.2">
      <c r="A1546" s="63" t="str">
        <f>IF('Sundry Creditor'!G1552="","",'Sundry Creditor'!G1552)</f>
        <v/>
      </c>
      <c r="B1546" s="63" t="str">
        <f>IF('Sundry Creditor'!C1552="","",IF('Sundry Creditor'!G1552&lt;70000,'Sundry Creditor'!C1552,""))</f>
        <v/>
      </c>
      <c r="C1546" s="62" t="str">
        <f>IF('Sundry Creditor'!C1552="","",IF('Sundry Creditor'!G1552&gt;69999,'Sundry Creditor'!C1552,""))</f>
        <v/>
      </c>
      <c r="D1546" s="62" t="str">
        <f>IF('Sundry Creditor'!D1552="","",'Sundry Creditor'!D1552)</f>
        <v/>
      </c>
      <c r="E1546" s="62" t="str">
        <f>IF('Sundry Creditor'!F1552="","",'Sundry Creditor'!F1552)</f>
        <v/>
      </c>
      <c r="F1546" s="130" t="str">
        <f>IF('Sundry Creditor'!I1552="","",IF('Sundry Creditor'!J1552="D",'Sundry Creditor'!I1552,""))</f>
        <v/>
      </c>
      <c r="G1546" s="130" t="str">
        <f>IF('Sundry Creditor'!I1552="","",IF('Sundry Creditor'!J1552="C",'Sundry Creditor'!I1552,""))</f>
        <v/>
      </c>
      <c r="H1546" s="62" t="str">
        <f t="shared" si="51"/>
        <v/>
      </c>
      <c r="I1546" s="62" t="str">
        <f t="shared" si="52"/>
        <v/>
      </c>
      <c r="J1546" s="62"/>
      <c r="K1546" s="48" t="str">
        <f>IF('Sundry Creditor'!K1552="", "",CONCATENATE('Sundry Creditor'!K1552," ",'Sundry Creditor'!O1552))</f>
        <v/>
      </c>
    </row>
    <row r="1547" spans="1:11" x14ac:dyDescent="0.2">
      <c r="A1547" s="63" t="str">
        <f>IF('Sundry Creditor'!G1553="","",'Sundry Creditor'!G1553)</f>
        <v/>
      </c>
      <c r="B1547" s="63" t="str">
        <f>IF('Sundry Creditor'!C1553="","",IF('Sundry Creditor'!G1553&lt;70000,'Sundry Creditor'!C1553,""))</f>
        <v/>
      </c>
      <c r="C1547" s="62" t="str">
        <f>IF('Sundry Creditor'!C1553="","",IF('Sundry Creditor'!G1553&gt;69999,'Sundry Creditor'!C1553,""))</f>
        <v/>
      </c>
      <c r="D1547" s="62" t="str">
        <f>IF('Sundry Creditor'!D1553="","",'Sundry Creditor'!D1553)</f>
        <v/>
      </c>
      <c r="E1547" s="62" t="str">
        <f>IF('Sundry Creditor'!F1553="","",'Sundry Creditor'!F1553)</f>
        <v/>
      </c>
      <c r="F1547" s="130" t="str">
        <f>IF('Sundry Creditor'!I1553="","",IF('Sundry Creditor'!J1553="D",'Sundry Creditor'!I1553,""))</f>
        <v/>
      </c>
      <c r="G1547" s="130" t="str">
        <f>IF('Sundry Creditor'!I1553="","",IF('Sundry Creditor'!J1553="C",'Sundry Creditor'!I1553,""))</f>
        <v/>
      </c>
      <c r="H1547" s="62" t="str">
        <f t="shared" si="51"/>
        <v/>
      </c>
      <c r="I1547" s="62" t="str">
        <f t="shared" si="52"/>
        <v/>
      </c>
      <c r="J1547" s="62"/>
      <c r="K1547" s="48" t="str">
        <f>IF('Sundry Creditor'!K1553="", "",CONCATENATE('Sundry Creditor'!K1553," ",'Sundry Creditor'!O1553))</f>
        <v/>
      </c>
    </row>
    <row r="1548" spans="1:11" x14ac:dyDescent="0.2">
      <c r="A1548" s="63" t="str">
        <f>IF('Sundry Creditor'!G1554="","",'Sundry Creditor'!G1554)</f>
        <v/>
      </c>
      <c r="B1548" s="63" t="str">
        <f>IF('Sundry Creditor'!C1554="","",IF('Sundry Creditor'!G1554&lt;70000,'Sundry Creditor'!C1554,""))</f>
        <v/>
      </c>
      <c r="C1548" s="62" t="str">
        <f>IF('Sundry Creditor'!C1554="","",IF('Sundry Creditor'!G1554&gt;69999,'Sundry Creditor'!C1554,""))</f>
        <v/>
      </c>
      <c r="D1548" s="62" t="str">
        <f>IF('Sundry Creditor'!D1554="","",'Sundry Creditor'!D1554)</f>
        <v/>
      </c>
      <c r="E1548" s="62" t="str">
        <f>IF('Sundry Creditor'!F1554="","",'Sundry Creditor'!F1554)</f>
        <v/>
      </c>
      <c r="F1548" s="130" t="str">
        <f>IF('Sundry Creditor'!I1554="","",IF('Sundry Creditor'!J1554="D",'Sundry Creditor'!I1554,""))</f>
        <v/>
      </c>
      <c r="G1548" s="130" t="str">
        <f>IF('Sundry Creditor'!I1554="","",IF('Sundry Creditor'!J1554="C",'Sundry Creditor'!I1554,""))</f>
        <v/>
      </c>
      <c r="H1548" s="62" t="str">
        <f t="shared" si="51"/>
        <v/>
      </c>
      <c r="I1548" s="62" t="str">
        <f t="shared" si="52"/>
        <v/>
      </c>
      <c r="J1548" s="62"/>
      <c r="K1548" s="48" t="str">
        <f>IF('Sundry Creditor'!K1554="", "",CONCATENATE('Sundry Creditor'!K1554," ",'Sundry Creditor'!O1554))</f>
        <v/>
      </c>
    </row>
    <row r="1549" spans="1:11" x14ac:dyDescent="0.2">
      <c r="A1549" s="63" t="str">
        <f>IF('Sundry Creditor'!G1555="","",'Sundry Creditor'!G1555)</f>
        <v/>
      </c>
      <c r="B1549" s="63" t="str">
        <f>IF('Sundry Creditor'!C1555="","",IF('Sundry Creditor'!G1555&lt;70000,'Sundry Creditor'!C1555,""))</f>
        <v/>
      </c>
      <c r="C1549" s="62" t="str">
        <f>IF('Sundry Creditor'!C1555="","",IF('Sundry Creditor'!G1555&gt;69999,'Sundry Creditor'!C1555,""))</f>
        <v/>
      </c>
      <c r="D1549" s="62" t="str">
        <f>IF('Sundry Creditor'!D1555="","",'Sundry Creditor'!D1555)</f>
        <v/>
      </c>
      <c r="E1549" s="62" t="str">
        <f>IF('Sundry Creditor'!F1555="","",'Sundry Creditor'!F1555)</f>
        <v/>
      </c>
      <c r="F1549" s="130" t="str">
        <f>IF('Sundry Creditor'!I1555="","",IF('Sundry Creditor'!J1555="D",'Sundry Creditor'!I1555,""))</f>
        <v/>
      </c>
      <c r="G1549" s="130" t="str">
        <f>IF('Sundry Creditor'!I1555="","",IF('Sundry Creditor'!J1555="C",'Sundry Creditor'!I1555,""))</f>
        <v/>
      </c>
      <c r="H1549" s="62" t="str">
        <f t="shared" si="51"/>
        <v/>
      </c>
      <c r="I1549" s="62" t="str">
        <f t="shared" si="52"/>
        <v/>
      </c>
      <c r="J1549" s="62"/>
      <c r="K1549" s="48" t="str">
        <f>IF('Sundry Creditor'!K1555="", "",CONCATENATE('Sundry Creditor'!K1555," ",'Sundry Creditor'!O1555))</f>
        <v/>
      </c>
    </row>
    <row r="1550" spans="1:11" x14ac:dyDescent="0.2">
      <c r="A1550" s="63" t="str">
        <f>IF('Sundry Creditor'!G1556="","",'Sundry Creditor'!G1556)</f>
        <v/>
      </c>
      <c r="B1550" s="63" t="str">
        <f>IF('Sundry Creditor'!C1556="","",IF('Sundry Creditor'!G1556&lt;70000,'Sundry Creditor'!C1556,""))</f>
        <v/>
      </c>
      <c r="C1550" s="62" t="str">
        <f>IF('Sundry Creditor'!C1556="","",IF('Sundry Creditor'!G1556&gt;69999,'Sundry Creditor'!C1556,""))</f>
        <v/>
      </c>
      <c r="D1550" s="62" t="str">
        <f>IF('Sundry Creditor'!D1556="","",'Sundry Creditor'!D1556)</f>
        <v/>
      </c>
      <c r="E1550" s="62" t="str">
        <f>IF('Sundry Creditor'!F1556="","",'Sundry Creditor'!F1556)</f>
        <v/>
      </c>
      <c r="F1550" s="130" t="str">
        <f>IF('Sundry Creditor'!I1556="","",IF('Sundry Creditor'!J1556="D",'Sundry Creditor'!I1556,""))</f>
        <v/>
      </c>
      <c r="G1550" s="130" t="str">
        <f>IF('Sundry Creditor'!I1556="","",IF('Sundry Creditor'!J1556="C",'Sundry Creditor'!I1556,""))</f>
        <v/>
      </c>
      <c r="H1550" s="62" t="str">
        <f t="shared" si="51"/>
        <v/>
      </c>
      <c r="I1550" s="62" t="str">
        <f t="shared" si="52"/>
        <v/>
      </c>
      <c r="J1550" s="62"/>
      <c r="K1550" s="48" t="str">
        <f>IF('Sundry Creditor'!K1556="", "",CONCATENATE('Sundry Creditor'!K1556," ",'Sundry Creditor'!O1556))</f>
        <v/>
      </c>
    </row>
    <row r="1551" spans="1:11" x14ac:dyDescent="0.2">
      <c r="A1551" s="63" t="str">
        <f>IF('Sundry Creditor'!G1557="","",'Sundry Creditor'!G1557)</f>
        <v/>
      </c>
      <c r="B1551" s="63" t="str">
        <f>IF('Sundry Creditor'!C1557="","",IF('Sundry Creditor'!G1557&lt;70000,'Sundry Creditor'!C1557,""))</f>
        <v/>
      </c>
      <c r="C1551" s="62" t="str">
        <f>IF('Sundry Creditor'!C1557="","",IF('Sundry Creditor'!G1557&gt;69999,'Sundry Creditor'!C1557,""))</f>
        <v/>
      </c>
      <c r="D1551" s="62" t="str">
        <f>IF('Sundry Creditor'!D1557="","",'Sundry Creditor'!D1557)</f>
        <v/>
      </c>
      <c r="E1551" s="62" t="str">
        <f>IF('Sundry Creditor'!F1557="","",'Sundry Creditor'!F1557)</f>
        <v/>
      </c>
      <c r="F1551" s="130" t="str">
        <f>IF('Sundry Creditor'!I1557="","",IF('Sundry Creditor'!J1557="D",'Sundry Creditor'!I1557,""))</f>
        <v/>
      </c>
      <c r="G1551" s="130" t="str">
        <f>IF('Sundry Creditor'!I1557="","",IF('Sundry Creditor'!J1557="C",'Sundry Creditor'!I1557,""))</f>
        <v/>
      </c>
      <c r="H1551" s="62" t="str">
        <f t="shared" si="51"/>
        <v/>
      </c>
      <c r="I1551" s="62" t="str">
        <f t="shared" si="52"/>
        <v/>
      </c>
      <c r="J1551" s="62"/>
      <c r="K1551" s="48" t="str">
        <f>IF('Sundry Creditor'!K1557="", "",CONCATENATE('Sundry Creditor'!K1557," ",'Sundry Creditor'!O1557))</f>
        <v/>
      </c>
    </row>
    <row r="1552" spans="1:11" x14ac:dyDescent="0.2">
      <c r="A1552" s="63" t="str">
        <f>IF('Sundry Creditor'!G1558="","",'Sundry Creditor'!G1558)</f>
        <v/>
      </c>
      <c r="B1552" s="63" t="str">
        <f>IF('Sundry Creditor'!C1558="","",IF('Sundry Creditor'!G1558&lt;70000,'Sundry Creditor'!C1558,""))</f>
        <v/>
      </c>
      <c r="C1552" s="62" t="str">
        <f>IF('Sundry Creditor'!C1558="","",IF('Sundry Creditor'!G1558&gt;69999,'Sundry Creditor'!C1558,""))</f>
        <v/>
      </c>
      <c r="D1552" s="62" t="str">
        <f>IF('Sundry Creditor'!D1558="","",'Sundry Creditor'!D1558)</f>
        <v/>
      </c>
      <c r="E1552" s="62" t="str">
        <f>IF('Sundry Creditor'!F1558="","",'Sundry Creditor'!F1558)</f>
        <v/>
      </c>
      <c r="F1552" s="130" t="str">
        <f>IF('Sundry Creditor'!I1558="","",IF('Sundry Creditor'!J1558="D",'Sundry Creditor'!I1558,""))</f>
        <v/>
      </c>
      <c r="G1552" s="130" t="str">
        <f>IF('Sundry Creditor'!I1558="","",IF('Sundry Creditor'!J1558="C",'Sundry Creditor'!I1558,""))</f>
        <v/>
      </c>
      <c r="H1552" s="62" t="str">
        <f t="shared" si="51"/>
        <v/>
      </c>
      <c r="I1552" s="62" t="str">
        <f t="shared" si="52"/>
        <v/>
      </c>
      <c r="J1552" s="62"/>
      <c r="K1552" s="48" t="str">
        <f>IF('Sundry Creditor'!K1558="", "",CONCATENATE('Sundry Creditor'!K1558," ",'Sundry Creditor'!O1558))</f>
        <v/>
      </c>
    </row>
    <row r="1553" spans="1:11" x14ac:dyDescent="0.2">
      <c r="A1553" s="63" t="str">
        <f>IF('Sundry Creditor'!G1559="","",'Sundry Creditor'!G1559)</f>
        <v/>
      </c>
      <c r="B1553" s="63" t="str">
        <f>IF('Sundry Creditor'!C1559="","",IF('Sundry Creditor'!G1559&lt;70000,'Sundry Creditor'!C1559,""))</f>
        <v/>
      </c>
      <c r="C1553" s="62" t="str">
        <f>IF('Sundry Creditor'!C1559="","",IF('Sundry Creditor'!G1559&gt;69999,'Sundry Creditor'!C1559,""))</f>
        <v/>
      </c>
      <c r="D1553" s="62" t="str">
        <f>IF('Sundry Creditor'!D1559="","",'Sundry Creditor'!D1559)</f>
        <v/>
      </c>
      <c r="E1553" s="62" t="str">
        <f>IF('Sundry Creditor'!F1559="","",'Sundry Creditor'!F1559)</f>
        <v/>
      </c>
      <c r="F1553" s="130" t="str">
        <f>IF('Sundry Creditor'!I1559="","",IF('Sundry Creditor'!J1559="D",'Sundry Creditor'!I1559,""))</f>
        <v/>
      </c>
      <c r="G1553" s="130" t="str">
        <f>IF('Sundry Creditor'!I1559="","",IF('Sundry Creditor'!J1559="C",'Sundry Creditor'!I1559,""))</f>
        <v/>
      </c>
      <c r="H1553" s="62" t="str">
        <f t="shared" si="51"/>
        <v/>
      </c>
      <c r="I1553" s="62" t="str">
        <f t="shared" si="52"/>
        <v/>
      </c>
      <c r="J1553" s="62"/>
      <c r="K1553" s="48" t="str">
        <f>IF('Sundry Creditor'!K1559="", "",CONCATENATE('Sundry Creditor'!K1559," ",'Sundry Creditor'!O1559))</f>
        <v/>
      </c>
    </row>
    <row r="1554" spans="1:11" x14ac:dyDescent="0.2">
      <c r="A1554" s="63" t="str">
        <f>IF('Sundry Creditor'!G1560="","",'Sundry Creditor'!G1560)</f>
        <v/>
      </c>
      <c r="B1554" s="63" t="str">
        <f>IF('Sundry Creditor'!C1560="","",IF('Sundry Creditor'!G1560&lt;70000,'Sundry Creditor'!C1560,""))</f>
        <v/>
      </c>
      <c r="C1554" s="62" t="str">
        <f>IF('Sundry Creditor'!C1560="","",IF('Sundry Creditor'!G1560&gt;69999,'Sundry Creditor'!C1560,""))</f>
        <v/>
      </c>
      <c r="D1554" s="62" t="str">
        <f>IF('Sundry Creditor'!D1560="","",'Sundry Creditor'!D1560)</f>
        <v/>
      </c>
      <c r="E1554" s="62" t="str">
        <f>IF('Sundry Creditor'!F1560="","",'Sundry Creditor'!F1560)</f>
        <v/>
      </c>
      <c r="F1554" s="130" t="str">
        <f>IF('Sundry Creditor'!I1560="","",IF('Sundry Creditor'!J1560="D",'Sundry Creditor'!I1560,""))</f>
        <v/>
      </c>
      <c r="G1554" s="130" t="str">
        <f>IF('Sundry Creditor'!I1560="","",IF('Sundry Creditor'!J1560="C",'Sundry Creditor'!I1560,""))</f>
        <v/>
      </c>
      <c r="H1554" s="62" t="str">
        <f t="shared" si="51"/>
        <v/>
      </c>
      <c r="I1554" s="62" t="str">
        <f t="shared" si="52"/>
        <v/>
      </c>
      <c r="J1554" s="62"/>
      <c r="K1554" s="48" t="str">
        <f>IF('Sundry Creditor'!K1560="", "",CONCATENATE('Sundry Creditor'!K1560," ",'Sundry Creditor'!O1560))</f>
        <v/>
      </c>
    </row>
    <row r="1555" spans="1:11" x14ac:dyDescent="0.2">
      <c r="A1555" s="63" t="str">
        <f>IF('Sundry Creditor'!G1561="","",'Sundry Creditor'!G1561)</f>
        <v/>
      </c>
      <c r="B1555" s="63" t="str">
        <f>IF('Sundry Creditor'!C1561="","",IF('Sundry Creditor'!G1561&lt;70000,'Sundry Creditor'!C1561,""))</f>
        <v/>
      </c>
      <c r="C1555" s="62" t="str">
        <f>IF('Sundry Creditor'!C1561="","",IF('Sundry Creditor'!G1561&gt;69999,'Sundry Creditor'!C1561,""))</f>
        <v/>
      </c>
      <c r="D1555" s="62" t="str">
        <f>IF('Sundry Creditor'!D1561="","",'Sundry Creditor'!D1561)</f>
        <v/>
      </c>
      <c r="E1555" s="62" t="str">
        <f>IF('Sundry Creditor'!F1561="","",'Sundry Creditor'!F1561)</f>
        <v/>
      </c>
      <c r="F1555" s="130" t="str">
        <f>IF('Sundry Creditor'!I1561="","",IF('Sundry Creditor'!J1561="D",'Sundry Creditor'!I1561,""))</f>
        <v/>
      </c>
      <c r="G1555" s="130" t="str">
        <f>IF('Sundry Creditor'!I1561="","",IF('Sundry Creditor'!J1561="C",'Sundry Creditor'!I1561,""))</f>
        <v/>
      </c>
      <c r="H1555" s="62" t="str">
        <f t="shared" si="51"/>
        <v/>
      </c>
      <c r="I1555" s="62" t="str">
        <f t="shared" si="52"/>
        <v/>
      </c>
      <c r="J1555" s="62"/>
      <c r="K1555" s="48" t="str">
        <f>IF('Sundry Creditor'!K1561="", "",CONCATENATE('Sundry Creditor'!K1561," ",'Sundry Creditor'!O1561))</f>
        <v/>
      </c>
    </row>
    <row r="1556" spans="1:11" x14ac:dyDescent="0.2">
      <c r="A1556" s="63" t="str">
        <f>IF('Sundry Creditor'!G1562="","",'Sundry Creditor'!G1562)</f>
        <v/>
      </c>
      <c r="B1556" s="63" t="str">
        <f>IF('Sundry Creditor'!C1562="","",IF('Sundry Creditor'!G1562&lt;70000,'Sundry Creditor'!C1562,""))</f>
        <v/>
      </c>
      <c r="C1556" s="62" t="str">
        <f>IF('Sundry Creditor'!C1562="","",IF('Sundry Creditor'!G1562&gt;69999,'Sundry Creditor'!C1562,""))</f>
        <v/>
      </c>
      <c r="D1556" s="62" t="str">
        <f>IF('Sundry Creditor'!D1562="","",'Sundry Creditor'!D1562)</f>
        <v/>
      </c>
      <c r="E1556" s="62" t="str">
        <f>IF('Sundry Creditor'!F1562="","",'Sundry Creditor'!F1562)</f>
        <v/>
      </c>
      <c r="F1556" s="130" t="str">
        <f>IF('Sundry Creditor'!I1562="","",IF('Sundry Creditor'!J1562="D",'Sundry Creditor'!I1562,""))</f>
        <v/>
      </c>
      <c r="G1556" s="130" t="str">
        <f>IF('Sundry Creditor'!I1562="","",IF('Sundry Creditor'!J1562="C",'Sundry Creditor'!I1562,""))</f>
        <v/>
      </c>
      <c r="H1556" s="62" t="str">
        <f t="shared" ref="H1556:H1619" si="53">IF(A1556="","",IF(OR(A1556=96030,A1556=96040),"AN",IF(A1556=80061,"VN",IF(LEFT(A1556,1)="7","AN",IF(LEFT(A1556,1)="8","AN","VN")))))</f>
        <v/>
      </c>
      <c r="I1556" s="62" t="str">
        <f t="shared" si="52"/>
        <v/>
      </c>
      <c r="J1556" s="62"/>
      <c r="K1556" s="48" t="str">
        <f>IF('Sundry Creditor'!K1562="", "",CONCATENATE('Sundry Creditor'!K1562," ",'Sundry Creditor'!O1562))</f>
        <v/>
      </c>
    </row>
    <row r="1557" spans="1:11" x14ac:dyDescent="0.2">
      <c r="A1557" s="63" t="str">
        <f>IF('Sundry Creditor'!G1563="","",'Sundry Creditor'!G1563)</f>
        <v/>
      </c>
      <c r="B1557" s="63" t="str">
        <f>IF('Sundry Creditor'!C1563="","",IF('Sundry Creditor'!G1563&lt;70000,'Sundry Creditor'!C1563,""))</f>
        <v/>
      </c>
      <c r="C1557" s="62" t="str">
        <f>IF('Sundry Creditor'!C1563="","",IF('Sundry Creditor'!G1563&gt;69999,'Sundry Creditor'!C1563,""))</f>
        <v/>
      </c>
      <c r="D1557" s="62" t="str">
        <f>IF('Sundry Creditor'!D1563="","",'Sundry Creditor'!D1563)</f>
        <v/>
      </c>
      <c r="E1557" s="62" t="str">
        <f>IF('Sundry Creditor'!F1563="","",'Sundry Creditor'!F1563)</f>
        <v/>
      </c>
      <c r="F1557" s="130" t="str">
        <f>IF('Sundry Creditor'!I1563="","",IF('Sundry Creditor'!J1563="D",'Sundry Creditor'!I1563,""))</f>
        <v/>
      </c>
      <c r="G1557" s="130" t="str">
        <f>IF('Sundry Creditor'!I1563="","",IF('Sundry Creditor'!J1563="C",'Sundry Creditor'!I1563,""))</f>
        <v/>
      </c>
      <c r="H1557" s="62" t="str">
        <f t="shared" si="53"/>
        <v/>
      </c>
      <c r="I1557" s="62" t="str">
        <f t="shared" si="52"/>
        <v/>
      </c>
      <c r="J1557" s="62"/>
      <c r="K1557" s="48" t="str">
        <f>IF('Sundry Creditor'!K1563="", "",CONCATENATE('Sundry Creditor'!K1563," ",'Sundry Creditor'!O1563))</f>
        <v/>
      </c>
    </row>
    <row r="1558" spans="1:11" x14ac:dyDescent="0.2">
      <c r="A1558" s="63" t="str">
        <f>IF('Sundry Creditor'!G1564="","",'Sundry Creditor'!G1564)</f>
        <v/>
      </c>
      <c r="B1558" s="63" t="str">
        <f>IF('Sundry Creditor'!C1564="","",IF('Sundry Creditor'!G1564&lt;70000,'Sundry Creditor'!C1564,""))</f>
        <v/>
      </c>
      <c r="C1558" s="62" t="str">
        <f>IF('Sundry Creditor'!C1564="","",IF('Sundry Creditor'!G1564&gt;69999,'Sundry Creditor'!C1564,""))</f>
        <v/>
      </c>
      <c r="D1558" s="62" t="str">
        <f>IF('Sundry Creditor'!D1564="","",'Sundry Creditor'!D1564)</f>
        <v/>
      </c>
      <c r="E1558" s="62" t="str">
        <f>IF('Sundry Creditor'!F1564="","",'Sundry Creditor'!F1564)</f>
        <v/>
      </c>
      <c r="F1558" s="130" t="str">
        <f>IF('Sundry Creditor'!I1564="","",IF('Sundry Creditor'!J1564="D",'Sundry Creditor'!I1564,""))</f>
        <v/>
      </c>
      <c r="G1558" s="130" t="str">
        <f>IF('Sundry Creditor'!I1564="","",IF('Sundry Creditor'!J1564="C",'Sundry Creditor'!I1564,""))</f>
        <v/>
      </c>
      <c r="H1558" s="62" t="str">
        <f t="shared" si="53"/>
        <v/>
      </c>
      <c r="I1558" s="62" t="str">
        <f t="shared" si="52"/>
        <v/>
      </c>
      <c r="J1558" s="62"/>
      <c r="K1558" s="48" t="str">
        <f>IF('Sundry Creditor'!K1564="", "",CONCATENATE('Sundry Creditor'!K1564," ",'Sundry Creditor'!O1564))</f>
        <v/>
      </c>
    </row>
    <row r="1559" spans="1:11" x14ac:dyDescent="0.2">
      <c r="A1559" s="63" t="str">
        <f>IF('Sundry Creditor'!G1565="","",'Sundry Creditor'!G1565)</f>
        <v/>
      </c>
      <c r="B1559" s="63" t="str">
        <f>IF('Sundry Creditor'!C1565="","",IF('Sundry Creditor'!G1565&lt;70000,'Sundry Creditor'!C1565,""))</f>
        <v/>
      </c>
      <c r="C1559" s="62" t="str">
        <f>IF('Sundry Creditor'!C1565="","",IF('Sundry Creditor'!G1565&gt;69999,'Sundry Creditor'!C1565,""))</f>
        <v/>
      </c>
      <c r="D1559" s="62" t="str">
        <f>IF('Sundry Creditor'!D1565="","",'Sundry Creditor'!D1565)</f>
        <v/>
      </c>
      <c r="E1559" s="62" t="str">
        <f>IF('Sundry Creditor'!F1565="","",'Sundry Creditor'!F1565)</f>
        <v/>
      </c>
      <c r="F1559" s="130" t="str">
        <f>IF('Sundry Creditor'!I1565="","",IF('Sundry Creditor'!J1565="D",'Sundry Creditor'!I1565,""))</f>
        <v/>
      </c>
      <c r="G1559" s="130" t="str">
        <f>IF('Sundry Creditor'!I1565="","",IF('Sundry Creditor'!J1565="C",'Sundry Creditor'!I1565,""))</f>
        <v/>
      </c>
      <c r="H1559" s="62" t="str">
        <f t="shared" si="53"/>
        <v/>
      </c>
      <c r="I1559" s="62" t="str">
        <f t="shared" si="52"/>
        <v/>
      </c>
      <c r="J1559" s="62"/>
      <c r="K1559" s="48" t="str">
        <f>IF('Sundry Creditor'!K1565="", "",CONCATENATE('Sundry Creditor'!K1565," ",'Sundry Creditor'!O1565))</f>
        <v/>
      </c>
    </row>
    <row r="1560" spans="1:11" x14ac:dyDescent="0.2">
      <c r="A1560" s="63" t="str">
        <f>IF('Sundry Creditor'!G1566="","",'Sundry Creditor'!G1566)</f>
        <v/>
      </c>
      <c r="B1560" s="63" t="str">
        <f>IF('Sundry Creditor'!C1566="","",IF('Sundry Creditor'!G1566&lt;70000,'Sundry Creditor'!C1566,""))</f>
        <v/>
      </c>
      <c r="C1560" s="62" t="str">
        <f>IF('Sundry Creditor'!C1566="","",IF('Sundry Creditor'!G1566&gt;69999,'Sundry Creditor'!C1566,""))</f>
        <v/>
      </c>
      <c r="D1560" s="62" t="str">
        <f>IF('Sundry Creditor'!D1566="","",'Sundry Creditor'!D1566)</f>
        <v/>
      </c>
      <c r="E1560" s="62" t="str">
        <f>IF('Sundry Creditor'!F1566="","",'Sundry Creditor'!F1566)</f>
        <v/>
      </c>
      <c r="F1560" s="130" t="str">
        <f>IF('Sundry Creditor'!I1566="","",IF('Sundry Creditor'!J1566="D",'Sundry Creditor'!I1566,""))</f>
        <v/>
      </c>
      <c r="G1560" s="130" t="str">
        <f>IF('Sundry Creditor'!I1566="","",IF('Sundry Creditor'!J1566="C",'Sundry Creditor'!I1566,""))</f>
        <v/>
      </c>
      <c r="H1560" s="62" t="str">
        <f t="shared" si="53"/>
        <v/>
      </c>
      <c r="I1560" s="62" t="str">
        <f t="shared" si="52"/>
        <v/>
      </c>
      <c r="J1560" s="62"/>
      <c r="K1560" s="48" t="str">
        <f>IF('Sundry Creditor'!K1566="", "",CONCATENATE('Sundry Creditor'!K1566," ",'Sundry Creditor'!O1566))</f>
        <v/>
      </c>
    </row>
    <row r="1561" spans="1:11" x14ac:dyDescent="0.2">
      <c r="A1561" s="63" t="str">
        <f>IF('Sundry Creditor'!G1567="","",'Sundry Creditor'!G1567)</f>
        <v/>
      </c>
      <c r="B1561" s="63" t="str">
        <f>IF('Sundry Creditor'!C1567="","",IF('Sundry Creditor'!G1567&lt;70000,'Sundry Creditor'!C1567,""))</f>
        <v/>
      </c>
      <c r="C1561" s="62" t="str">
        <f>IF('Sundry Creditor'!C1567="","",IF('Sundry Creditor'!G1567&gt;69999,'Sundry Creditor'!C1567,""))</f>
        <v/>
      </c>
      <c r="D1561" s="62" t="str">
        <f>IF('Sundry Creditor'!D1567="","",'Sundry Creditor'!D1567)</f>
        <v/>
      </c>
      <c r="E1561" s="62" t="str">
        <f>IF('Sundry Creditor'!F1567="","",'Sundry Creditor'!F1567)</f>
        <v/>
      </c>
      <c r="F1561" s="130" t="str">
        <f>IF('Sundry Creditor'!I1567="","",IF('Sundry Creditor'!J1567="D",'Sundry Creditor'!I1567,""))</f>
        <v/>
      </c>
      <c r="G1561" s="130" t="str">
        <f>IF('Sundry Creditor'!I1567="","",IF('Sundry Creditor'!J1567="C",'Sundry Creditor'!I1567,""))</f>
        <v/>
      </c>
      <c r="H1561" s="62" t="str">
        <f t="shared" si="53"/>
        <v/>
      </c>
      <c r="I1561" s="62" t="str">
        <f t="shared" si="52"/>
        <v/>
      </c>
      <c r="J1561" s="62"/>
      <c r="K1561" s="48" t="str">
        <f>IF('Sundry Creditor'!K1567="", "",CONCATENATE('Sundry Creditor'!K1567," ",'Sundry Creditor'!O1567))</f>
        <v/>
      </c>
    </row>
    <row r="1562" spans="1:11" x14ac:dyDescent="0.2">
      <c r="A1562" s="63" t="str">
        <f>IF('Sundry Creditor'!G1568="","",'Sundry Creditor'!G1568)</f>
        <v/>
      </c>
      <c r="B1562" s="63" t="str">
        <f>IF('Sundry Creditor'!C1568="","",IF('Sundry Creditor'!G1568&lt;70000,'Sundry Creditor'!C1568,""))</f>
        <v/>
      </c>
      <c r="C1562" s="62" t="str">
        <f>IF('Sundry Creditor'!C1568="","",IF('Sundry Creditor'!G1568&gt;69999,'Sundry Creditor'!C1568,""))</f>
        <v/>
      </c>
      <c r="D1562" s="62" t="str">
        <f>IF('Sundry Creditor'!D1568="","",'Sundry Creditor'!D1568)</f>
        <v/>
      </c>
      <c r="E1562" s="62" t="str">
        <f>IF('Sundry Creditor'!F1568="","",'Sundry Creditor'!F1568)</f>
        <v/>
      </c>
      <c r="F1562" s="130" t="str">
        <f>IF('Sundry Creditor'!I1568="","",IF('Sundry Creditor'!J1568="D",'Sundry Creditor'!I1568,""))</f>
        <v/>
      </c>
      <c r="G1562" s="130" t="str">
        <f>IF('Sundry Creditor'!I1568="","",IF('Sundry Creditor'!J1568="C",'Sundry Creditor'!I1568,""))</f>
        <v/>
      </c>
      <c r="H1562" s="62" t="str">
        <f t="shared" si="53"/>
        <v/>
      </c>
      <c r="I1562" s="62" t="str">
        <f t="shared" ref="I1562:I1625" si="54">IF(A1562="","",1000)</f>
        <v/>
      </c>
      <c r="J1562" s="62"/>
      <c r="K1562" s="48" t="str">
        <f>IF('Sundry Creditor'!K1568="", "",CONCATENATE('Sundry Creditor'!K1568," ",'Sundry Creditor'!O1568))</f>
        <v/>
      </c>
    </row>
    <row r="1563" spans="1:11" x14ac:dyDescent="0.2">
      <c r="A1563" s="63" t="str">
        <f>IF('Sundry Creditor'!G1569="","",'Sundry Creditor'!G1569)</f>
        <v/>
      </c>
      <c r="B1563" s="63" t="str">
        <f>IF('Sundry Creditor'!C1569="","",IF('Sundry Creditor'!G1569&lt;70000,'Sundry Creditor'!C1569,""))</f>
        <v/>
      </c>
      <c r="C1563" s="62" t="str">
        <f>IF('Sundry Creditor'!C1569="","",IF('Sundry Creditor'!G1569&gt;69999,'Sundry Creditor'!C1569,""))</f>
        <v/>
      </c>
      <c r="D1563" s="62" t="str">
        <f>IF('Sundry Creditor'!D1569="","",'Sundry Creditor'!D1569)</f>
        <v/>
      </c>
      <c r="E1563" s="62" t="str">
        <f>IF('Sundry Creditor'!F1569="","",'Sundry Creditor'!F1569)</f>
        <v/>
      </c>
      <c r="F1563" s="130" t="str">
        <f>IF('Sundry Creditor'!I1569="","",IF('Sundry Creditor'!J1569="D",'Sundry Creditor'!I1569,""))</f>
        <v/>
      </c>
      <c r="G1563" s="130" t="str">
        <f>IF('Sundry Creditor'!I1569="","",IF('Sundry Creditor'!J1569="C",'Sundry Creditor'!I1569,""))</f>
        <v/>
      </c>
      <c r="H1563" s="62" t="str">
        <f t="shared" si="53"/>
        <v/>
      </c>
      <c r="I1563" s="62" t="str">
        <f t="shared" si="54"/>
        <v/>
      </c>
      <c r="J1563" s="62"/>
      <c r="K1563" s="48" t="str">
        <f>IF('Sundry Creditor'!K1569="", "",CONCATENATE('Sundry Creditor'!K1569," ",'Sundry Creditor'!O1569))</f>
        <v/>
      </c>
    </row>
    <row r="1564" spans="1:11" x14ac:dyDescent="0.2">
      <c r="A1564" s="63" t="str">
        <f>IF('Sundry Creditor'!G1570="","",'Sundry Creditor'!G1570)</f>
        <v/>
      </c>
      <c r="B1564" s="63" t="str">
        <f>IF('Sundry Creditor'!C1570="","",IF('Sundry Creditor'!G1570&lt;70000,'Sundry Creditor'!C1570,""))</f>
        <v/>
      </c>
      <c r="C1564" s="62" t="str">
        <f>IF('Sundry Creditor'!C1570="","",IF('Sundry Creditor'!G1570&gt;69999,'Sundry Creditor'!C1570,""))</f>
        <v/>
      </c>
      <c r="D1564" s="62" t="str">
        <f>IF('Sundry Creditor'!D1570="","",'Sundry Creditor'!D1570)</f>
        <v/>
      </c>
      <c r="E1564" s="62" t="str">
        <f>IF('Sundry Creditor'!F1570="","",'Sundry Creditor'!F1570)</f>
        <v/>
      </c>
      <c r="F1564" s="130" t="str">
        <f>IF('Sundry Creditor'!I1570="","",IF('Sundry Creditor'!J1570="D",'Sundry Creditor'!I1570,""))</f>
        <v/>
      </c>
      <c r="G1564" s="130" t="str">
        <f>IF('Sundry Creditor'!I1570="","",IF('Sundry Creditor'!J1570="C",'Sundry Creditor'!I1570,""))</f>
        <v/>
      </c>
      <c r="H1564" s="62" t="str">
        <f t="shared" si="53"/>
        <v/>
      </c>
      <c r="I1564" s="62" t="str">
        <f t="shared" si="54"/>
        <v/>
      </c>
      <c r="J1564" s="62"/>
      <c r="K1564" s="48" t="str">
        <f>IF('Sundry Creditor'!K1570="", "",CONCATENATE('Sundry Creditor'!K1570," ",'Sundry Creditor'!O1570))</f>
        <v/>
      </c>
    </row>
    <row r="1565" spans="1:11" x14ac:dyDescent="0.2">
      <c r="A1565" s="63" t="str">
        <f>IF('Sundry Creditor'!G1571="","",'Sundry Creditor'!G1571)</f>
        <v/>
      </c>
      <c r="B1565" s="63" t="str">
        <f>IF('Sundry Creditor'!C1571="","",IF('Sundry Creditor'!G1571&lt;70000,'Sundry Creditor'!C1571,""))</f>
        <v/>
      </c>
      <c r="C1565" s="62" t="str">
        <f>IF('Sundry Creditor'!C1571="","",IF('Sundry Creditor'!G1571&gt;69999,'Sundry Creditor'!C1571,""))</f>
        <v/>
      </c>
      <c r="D1565" s="62" t="str">
        <f>IF('Sundry Creditor'!D1571="","",'Sundry Creditor'!D1571)</f>
        <v/>
      </c>
      <c r="E1565" s="62" t="str">
        <f>IF('Sundry Creditor'!F1571="","",'Sundry Creditor'!F1571)</f>
        <v/>
      </c>
      <c r="F1565" s="130" t="str">
        <f>IF('Sundry Creditor'!I1571="","",IF('Sundry Creditor'!J1571="D",'Sundry Creditor'!I1571,""))</f>
        <v/>
      </c>
      <c r="G1565" s="130" t="str">
        <f>IF('Sundry Creditor'!I1571="","",IF('Sundry Creditor'!J1571="C",'Sundry Creditor'!I1571,""))</f>
        <v/>
      </c>
      <c r="H1565" s="62" t="str">
        <f t="shared" si="53"/>
        <v/>
      </c>
      <c r="I1565" s="62" t="str">
        <f t="shared" si="54"/>
        <v/>
      </c>
      <c r="J1565" s="62"/>
      <c r="K1565" s="48" t="str">
        <f>IF('Sundry Creditor'!K1571="", "",CONCATENATE('Sundry Creditor'!K1571," ",'Sundry Creditor'!O1571))</f>
        <v/>
      </c>
    </row>
    <row r="1566" spans="1:11" x14ac:dyDescent="0.2">
      <c r="A1566" s="63" t="str">
        <f>IF('Sundry Creditor'!G1572="","",'Sundry Creditor'!G1572)</f>
        <v/>
      </c>
      <c r="B1566" s="63" t="str">
        <f>IF('Sundry Creditor'!C1572="","",IF('Sundry Creditor'!G1572&lt;70000,'Sundry Creditor'!C1572,""))</f>
        <v/>
      </c>
      <c r="C1566" s="62" t="str">
        <f>IF('Sundry Creditor'!C1572="","",IF('Sundry Creditor'!G1572&gt;69999,'Sundry Creditor'!C1572,""))</f>
        <v/>
      </c>
      <c r="D1566" s="62" t="str">
        <f>IF('Sundry Creditor'!D1572="","",'Sundry Creditor'!D1572)</f>
        <v/>
      </c>
      <c r="E1566" s="62" t="str">
        <f>IF('Sundry Creditor'!F1572="","",'Sundry Creditor'!F1572)</f>
        <v/>
      </c>
      <c r="F1566" s="130" t="str">
        <f>IF('Sundry Creditor'!I1572="","",IF('Sundry Creditor'!J1572="D",'Sundry Creditor'!I1572,""))</f>
        <v/>
      </c>
      <c r="G1566" s="130" t="str">
        <f>IF('Sundry Creditor'!I1572="","",IF('Sundry Creditor'!J1572="C",'Sundry Creditor'!I1572,""))</f>
        <v/>
      </c>
      <c r="H1566" s="62" t="str">
        <f t="shared" si="53"/>
        <v/>
      </c>
      <c r="I1566" s="62" t="str">
        <f t="shared" si="54"/>
        <v/>
      </c>
      <c r="J1566" s="62"/>
      <c r="K1566" s="48" t="str">
        <f>IF('Sundry Creditor'!K1572="", "",CONCATENATE('Sundry Creditor'!K1572," ",'Sundry Creditor'!O1572))</f>
        <v/>
      </c>
    </row>
    <row r="1567" spans="1:11" x14ac:dyDescent="0.2">
      <c r="A1567" s="63" t="str">
        <f>IF('Sundry Creditor'!G1573="","",'Sundry Creditor'!G1573)</f>
        <v/>
      </c>
      <c r="B1567" s="63" t="str">
        <f>IF('Sundry Creditor'!C1573="","",IF('Sundry Creditor'!G1573&lt;70000,'Sundry Creditor'!C1573,""))</f>
        <v/>
      </c>
      <c r="C1567" s="62" t="str">
        <f>IF('Sundry Creditor'!C1573="","",IF('Sundry Creditor'!G1573&gt;69999,'Sundry Creditor'!C1573,""))</f>
        <v/>
      </c>
      <c r="D1567" s="62" t="str">
        <f>IF('Sundry Creditor'!D1573="","",'Sundry Creditor'!D1573)</f>
        <v/>
      </c>
      <c r="E1567" s="62" t="str">
        <f>IF('Sundry Creditor'!F1573="","",'Sundry Creditor'!F1573)</f>
        <v/>
      </c>
      <c r="F1567" s="130" t="str">
        <f>IF('Sundry Creditor'!I1573="","",IF('Sundry Creditor'!J1573="D",'Sundry Creditor'!I1573,""))</f>
        <v/>
      </c>
      <c r="G1567" s="130" t="str">
        <f>IF('Sundry Creditor'!I1573="","",IF('Sundry Creditor'!J1573="C",'Sundry Creditor'!I1573,""))</f>
        <v/>
      </c>
      <c r="H1567" s="62" t="str">
        <f t="shared" si="53"/>
        <v/>
      </c>
      <c r="I1567" s="62" t="str">
        <f t="shared" si="54"/>
        <v/>
      </c>
      <c r="J1567" s="62"/>
      <c r="K1567" s="48" t="str">
        <f>IF('Sundry Creditor'!K1573="", "",CONCATENATE('Sundry Creditor'!K1573," ",'Sundry Creditor'!O1573))</f>
        <v/>
      </c>
    </row>
    <row r="1568" spans="1:11" x14ac:dyDescent="0.2">
      <c r="A1568" s="63" t="str">
        <f>IF('Sundry Creditor'!G1574="","",'Sundry Creditor'!G1574)</f>
        <v/>
      </c>
      <c r="B1568" s="63" t="str">
        <f>IF('Sundry Creditor'!C1574="","",IF('Sundry Creditor'!G1574&lt;70000,'Sundry Creditor'!C1574,""))</f>
        <v/>
      </c>
      <c r="C1568" s="62" t="str">
        <f>IF('Sundry Creditor'!C1574="","",IF('Sundry Creditor'!G1574&gt;69999,'Sundry Creditor'!C1574,""))</f>
        <v/>
      </c>
      <c r="D1568" s="62" t="str">
        <f>IF('Sundry Creditor'!D1574="","",'Sundry Creditor'!D1574)</f>
        <v/>
      </c>
      <c r="E1568" s="62" t="str">
        <f>IF('Sundry Creditor'!F1574="","",'Sundry Creditor'!F1574)</f>
        <v/>
      </c>
      <c r="F1568" s="130" t="str">
        <f>IF('Sundry Creditor'!I1574="","",IF('Sundry Creditor'!J1574="D",'Sundry Creditor'!I1574,""))</f>
        <v/>
      </c>
      <c r="G1568" s="130" t="str">
        <f>IF('Sundry Creditor'!I1574="","",IF('Sundry Creditor'!J1574="C",'Sundry Creditor'!I1574,""))</f>
        <v/>
      </c>
      <c r="H1568" s="62" t="str">
        <f t="shared" si="53"/>
        <v/>
      </c>
      <c r="I1568" s="62" t="str">
        <f t="shared" si="54"/>
        <v/>
      </c>
      <c r="J1568" s="62"/>
      <c r="K1568" s="48" t="str">
        <f>IF('Sundry Creditor'!K1574="", "",CONCATENATE('Sundry Creditor'!K1574," ",'Sundry Creditor'!O1574))</f>
        <v/>
      </c>
    </row>
    <row r="1569" spans="1:11" x14ac:dyDescent="0.2">
      <c r="A1569" s="63" t="str">
        <f>IF('Sundry Creditor'!G1575="","",'Sundry Creditor'!G1575)</f>
        <v/>
      </c>
      <c r="B1569" s="63" t="str">
        <f>IF('Sundry Creditor'!C1575="","",IF('Sundry Creditor'!G1575&lt;70000,'Sundry Creditor'!C1575,""))</f>
        <v/>
      </c>
      <c r="C1569" s="62" t="str">
        <f>IF('Sundry Creditor'!C1575="","",IF('Sundry Creditor'!G1575&gt;69999,'Sundry Creditor'!C1575,""))</f>
        <v/>
      </c>
      <c r="D1569" s="62" t="str">
        <f>IF('Sundry Creditor'!D1575="","",'Sundry Creditor'!D1575)</f>
        <v/>
      </c>
      <c r="E1569" s="62" t="str">
        <f>IF('Sundry Creditor'!F1575="","",'Sundry Creditor'!F1575)</f>
        <v/>
      </c>
      <c r="F1569" s="130" t="str">
        <f>IF('Sundry Creditor'!I1575="","",IF('Sundry Creditor'!J1575="D",'Sundry Creditor'!I1575,""))</f>
        <v/>
      </c>
      <c r="G1569" s="130" t="str">
        <f>IF('Sundry Creditor'!I1575="","",IF('Sundry Creditor'!J1575="C",'Sundry Creditor'!I1575,""))</f>
        <v/>
      </c>
      <c r="H1569" s="62" t="str">
        <f t="shared" si="53"/>
        <v/>
      </c>
      <c r="I1569" s="62" t="str">
        <f t="shared" si="54"/>
        <v/>
      </c>
      <c r="J1569" s="62"/>
      <c r="K1569" s="48" t="str">
        <f>IF('Sundry Creditor'!K1575="", "",CONCATENATE('Sundry Creditor'!K1575," ",'Sundry Creditor'!O1575))</f>
        <v/>
      </c>
    </row>
    <row r="1570" spans="1:11" x14ac:dyDescent="0.2">
      <c r="A1570" s="63" t="str">
        <f>IF('Sundry Creditor'!G1576="","",'Sundry Creditor'!G1576)</f>
        <v/>
      </c>
      <c r="B1570" s="63" t="str">
        <f>IF('Sundry Creditor'!C1576="","",IF('Sundry Creditor'!G1576&lt;70000,'Sundry Creditor'!C1576,""))</f>
        <v/>
      </c>
      <c r="C1570" s="62" t="str">
        <f>IF('Sundry Creditor'!C1576="","",IF('Sundry Creditor'!G1576&gt;69999,'Sundry Creditor'!C1576,""))</f>
        <v/>
      </c>
      <c r="D1570" s="62" t="str">
        <f>IF('Sundry Creditor'!D1576="","",'Sundry Creditor'!D1576)</f>
        <v/>
      </c>
      <c r="E1570" s="62" t="str">
        <f>IF('Sundry Creditor'!F1576="","",'Sundry Creditor'!F1576)</f>
        <v/>
      </c>
      <c r="F1570" s="130" t="str">
        <f>IF('Sundry Creditor'!I1576="","",IF('Sundry Creditor'!J1576="D",'Sundry Creditor'!I1576,""))</f>
        <v/>
      </c>
      <c r="G1570" s="130" t="str">
        <f>IF('Sundry Creditor'!I1576="","",IF('Sundry Creditor'!J1576="C",'Sundry Creditor'!I1576,""))</f>
        <v/>
      </c>
      <c r="H1570" s="62" t="str">
        <f t="shared" si="53"/>
        <v/>
      </c>
      <c r="I1570" s="62" t="str">
        <f t="shared" si="54"/>
        <v/>
      </c>
      <c r="J1570" s="62"/>
      <c r="K1570" s="48" t="str">
        <f>IF('Sundry Creditor'!K1576="", "",CONCATENATE('Sundry Creditor'!K1576," ",'Sundry Creditor'!O1576))</f>
        <v/>
      </c>
    </row>
    <row r="1571" spans="1:11" x14ac:dyDescent="0.2">
      <c r="A1571" s="63" t="str">
        <f>IF('Sundry Creditor'!G1577="","",'Sundry Creditor'!G1577)</f>
        <v/>
      </c>
      <c r="B1571" s="63" t="str">
        <f>IF('Sundry Creditor'!C1577="","",IF('Sundry Creditor'!G1577&lt;70000,'Sundry Creditor'!C1577,""))</f>
        <v/>
      </c>
      <c r="C1571" s="62" t="str">
        <f>IF('Sundry Creditor'!C1577="","",IF('Sundry Creditor'!G1577&gt;69999,'Sundry Creditor'!C1577,""))</f>
        <v/>
      </c>
      <c r="D1571" s="62" t="str">
        <f>IF('Sundry Creditor'!D1577="","",'Sundry Creditor'!D1577)</f>
        <v/>
      </c>
      <c r="E1571" s="62" t="str">
        <f>IF('Sundry Creditor'!F1577="","",'Sundry Creditor'!F1577)</f>
        <v/>
      </c>
      <c r="F1571" s="130" t="str">
        <f>IF('Sundry Creditor'!I1577="","",IF('Sundry Creditor'!J1577="D",'Sundry Creditor'!I1577,""))</f>
        <v/>
      </c>
      <c r="G1571" s="130" t="str">
        <f>IF('Sundry Creditor'!I1577="","",IF('Sundry Creditor'!J1577="C",'Sundry Creditor'!I1577,""))</f>
        <v/>
      </c>
      <c r="H1571" s="62" t="str">
        <f t="shared" si="53"/>
        <v/>
      </c>
      <c r="I1571" s="62" t="str">
        <f t="shared" si="54"/>
        <v/>
      </c>
      <c r="J1571" s="62"/>
      <c r="K1571" s="48" t="str">
        <f>IF('Sundry Creditor'!K1577="", "",CONCATENATE('Sundry Creditor'!K1577," ",'Sundry Creditor'!O1577))</f>
        <v/>
      </c>
    </row>
    <row r="1572" spans="1:11" x14ac:dyDescent="0.2">
      <c r="A1572" s="63" t="str">
        <f>IF('Sundry Creditor'!G1578="","",'Sundry Creditor'!G1578)</f>
        <v/>
      </c>
      <c r="B1572" s="63" t="str">
        <f>IF('Sundry Creditor'!C1578="","",IF('Sundry Creditor'!G1578&lt;70000,'Sundry Creditor'!C1578,""))</f>
        <v/>
      </c>
      <c r="C1572" s="62" t="str">
        <f>IF('Sundry Creditor'!C1578="","",IF('Sundry Creditor'!G1578&gt;69999,'Sundry Creditor'!C1578,""))</f>
        <v/>
      </c>
      <c r="D1572" s="62" t="str">
        <f>IF('Sundry Creditor'!D1578="","",'Sundry Creditor'!D1578)</f>
        <v/>
      </c>
      <c r="E1572" s="62" t="str">
        <f>IF('Sundry Creditor'!F1578="","",'Sundry Creditor'!F1578)</f>
        <v/>
      </c>
      <c r="F1572" s="130" t="str">
        <f>IF('Sundry Creditor'!I1578="","",IF('Sundry Creditor'!J1578="D",'Sundry Creditor'!I1578,""))</f>
        <v/>
      </c>
      <c r="G1572" s="130" t="str">
        <f>IF('Sundry Creditor'!I1578="","",IF('Sundry Creditor'!J1578="C",'Sundry Creditor'!I1578,""))</f>
        <v/>
      </c>
      <c r="H1572" s="62" t="str">
        <f t="shared" si="53"/>
        <v/>
      </c>
      <c r="I1572" s="62" t="str">
        <f t="shared" si="54"/>
        <v/>
      </c>
      <c r="J1572" s="62"/>
      <c r="K1572" s="48" t="str">
        <f>IF('Sundry Creditor'!K1578="", "",CONCATENATE('Sundry Creditor'!K1578," ",'Sundry Creditor'!O1578))</f>
        <v/>
      </c>
    </row>
    <row r="1573" spans="1:11" x14ac:dyDescent="0.2">
      <c r="A1573" s="63" t="str">
        <f>IF('Sundry Creditor'!G1579="","",'Sundry Creditor'!G1579)</f>
        <v/>
      </c>
      <c r="B1573" s="63" t="str">
        <f>IF('Sundry Creditor'!C1579="","",IF('Sundry Creditor'!G1579&lt;70000,'Sundry Creditor'!C1579,""))</f>
        <v/>
      </c>
      <c r="C1573" s="62" t="str">
        <f>IF('Sundry Creditor'!C1579="","",IF('Sundry Creditor'!G1579&gt;69999,'Sundry Creditor'!C1579,""))</f>
        <v/>
      </c>
      <c r="D1573" s="62" t="str">
        <f>IF('Sundry Creditor'!D1579="","",'Sundry Creditor'!D1579)</f>
        <v/>
      </c>
      <c r="E1573" s="62" t="str">
        <f>IF('Sundry Creditor'!F1579="","",'Sundry Creditor'!F1579)</f>
        <v/>
      </c>
      <c r="F1573" s="130" t="str">
        <f>IF('Sundry Creditor'!I1579="","",IF('Sundry Creditor'!J1579="D",'Sundry Creditor'!I1579,""))</f>
        <v/>
      </c>
      <c r="G1573" s="130" t="str">
        <f>IF('Sundry Creditor'!I1579="","",IF('Sundry Creditor'!J1579="C",'Sundry Creditor'!I1579,""))</f>
        <v/>
      </c>
      <c r="H1573" s="62" t="str">
        <f t="shared" si="53"/>
        <v/>
      </c>
      <c r="I1573" s="62" t="str">
        <f t="shared" si="54"/>
        <v/>
      </c>
      <c r="J1573" s="62"/>
      <c r="K1573" s="48" t="str">
        <f>IF('Sundry Creditor'!K1579="", "",CONCATENATE('Sundry Creditor'!K1579," ",'Sundry Creditor'!O1579))</f>
        <v/>
      </c>
    </row>
    <row r="1574" spans="1:11" x14ac:dyDescent="0.2">
      <c r="A1574" s="63" t="str">
        <f>IF('Sundry Creditor'!G1580="","",'Sundry Creditor'!G1580)</f>
        <v/>
      </c>
      <c r="B1574" s="63" t="str">
        <f>IF('Sundry Creditor'!C1580="","",IF('Sundry Creditor'!G1580&lt;70000,'Sundry Creditor'!C1580,""))</f>
        <v/>
      </c>
      <c r="C1574" s="62" t="str">
        <f>IF('Sundry Creditor'!C1580="","",IF('Sundry Creditor'!G1580&gt;69999,'Sundry Creditor'!C1580,""))</f>
        <v/>
      </c>
      <c r="D1574" s="62" t="str">
        <f>IF('Sundry Creditor'!D1580="","",'Sundry Creditor'!D1580)</f>
        <v/>
      </c>
      <c r="E1574" s="62" t="str">
        <f>IF('Sundry Creditor'!F1580="","",'Sundry Creditor'!F1580)</f>
        <v/>
      </c>
      <c r="F1574" s="130" t="str">
        <f>IF('Sundry Creditor'!I1580="","",IF('Sundry Creditor'!J1580="D",'Sundry Creditor'!I1580,""))</f>
        <v/>
      </c>
      <c r="G1574" s="130" t="str">
        <f>IF('Sundry Creditor'!I1580="","",IF('Sundry Creditor'!J1580="C",'Sundry Creditor'!I1580,""))</f>
        <v/>
      </c>
      <c r="H1574" s="62" t="str">
        <f t="shared" si="53"/>
        <v/>
      </c>
      <c r="I1574" s="62" t="str">
        <f t="shared" si="54"/>
        <v/>
      </c>
      <c r="J1574" s="62"/>
      <c r="K1574" s="48" t="str">
        <f>IF('Sundry Creditor'!K1580="", "",CONCATENATE('Sundry Creditor'!K1580," ",'Sundry Creditor'!O1580))</f>
        <v/>
      </c>
    </row>
    <row r="1575" spans="1:11" x14ac:dyDescent="0.2">
      <c r="A1575" s="63" t="str">
        <f>IF('Sundry Creditor'!G1581="","",'Sundry Creditor'!G1581)</f>
        <v/>
      </c>
      <c r="B1575" s="63" t="str">
        <f>IF('Sundry Creditor'!C1581="","",IF('Sundry Creditor'!G1581&lt;70000,'Sundry Creditor'!C1581,""))</f>
        <v/>
      </c>
      <c r="C1575" s="62" t="str">
        <f>IF('Sundry Creditor'!C1581="","",IF('Sundry Creditor'!G1581&gt;69999,'Sundry Creditor'!C1581,""))</f>
        <v/>
      </c>
      <c r="D1575" s="62" t="str">
        <f>IF('Sundry Creditor'!D1581="","",'Sundry Creditor'!D1581)</f>
        <v/>
      </c>
      <c r="E1575" s="62" t="str">
        <f>IF('Sundry Creditor'!F1581="","",'Sundry Creditor'!F1581)</f>
        <v/>
      </c>
      <c r="F1575" s="130" t="str">
        <f>IF('Sundry Creditor'!I1581="","",IF('Sundry Creditor'!J1581="D",'Sundry Creditor'!I1581,""))</f>
        <v/>
      </c>
      <c r="G1575" s="130" t="str">
        <f>IF('Sundry Creditor'!I1581="","",IF('Sundry Creditor'!J1581="C",'Sundry Creditor'!I1581,""))</f>
        <v/>
      </c>
      <c r="H1575" s="62" t="str">
        <f t="shared" si="53"/>
        <v/>
      </c>
      <c r="I1575" s="62" t="str">
        <f t="shared" si="54"/>
        <v/>
      </c>
      <c r="J1575" s="62"/>
      <c r="K1575" s="48" t="str">
        <f>IF('Sundry Creditor'!K1581="", "",CONCATENATE('Sundry Creditor'!K1581," ",'Sundry Creditor'!O1581))</f>
        <v/>
      </c>
    </row>
    <row r="1576" spans="1:11" x14ac:dyDescent="0.2">
      <c r="A1576" s="63" t="str">
        <f>IF('Sundry Creditor'!G1582="","",'Sundry Creditor'!G1582)</f>
        <v/>
      </c>
      <c r="B1576" s="63" t="str">
        <f>IF('Sundry Creditor'!C1582="","",IF('Sundry Creditor'!G1582&lt;70000,'Sundry Creditor'!C1582,""))</f>
        <v/>
      </c>
      <c r="C1576" s="62" t="str">
        <f>IF('Sundry Creditor'!C1582="","",IF('Sundry Creditor'!G1582&gt;69999,'Sundry Creditor'!C1582,""))</f>
        <v/>
      </c>
      <c r="D1576" s="62" t="str">
        <f>IF('Sundry Creditor'!D1582="","",'Sundry Creditor'!D1582)</f>
        <v/>
      </c>
      <c r="E1576" s="62" t="str">
        <f>IF('Sundry Creditor'!F1582="","",'Sundry Creditor'!F1582)</f>
        <v/>
      </c>
      <c r="F1576" s="130" t="str">
        <f>IF('Sundry Creditor'!I1582="","",IF('Sundry Creditor'!J1582="D",'Sundry Creditor'!I1582,""))</f>
        <v/>
      </c>
      <c r="G1576" s="130" t="str">
        <f>IF('Sundry Creditor'!I1582="","",IF('Sundry Creditor'!J1582="C",'Sundry Creditor'!I1582,""))</f>
        <v/>
      </c>
      <c r="H1576" s="62" t="str">
        <f t="shared" si="53"/>
        <v/>
      </c>
      <c r="I1576" s="62" t="str">
        <f t="shared" si="54"/>
        <v/>
      </c>
      <c r="J1576" s="62"/>
      <c r="K1576" s="48" t="str">
        <f>IF('Sundry Creditor'!K1582="", "",CONCATENATE('Sundry Creditor'!K1582," ",'Sundry Creditor'!O1582))</f>
        <v/>
      </c>
    </row>
    <row r="1577" spans="1:11" x14ac:dyDescent="0.2">
      <c r="A1577" s="63" t="str">
        <f>IF('Sundry Creditor'!G1583="","",'Sundry Creditor'!G1583)</f>
        <v/>
      </c>
      <c r="B1577" s="63" t="str">
        <f>IF('Sundry Creditor'!C1583="","",IF('Sundry Creditor'!G1583&lt;70000,'Sundry Creditor'!C1583,""))</f>
        <v/>
      </c>
      <c r="C1577" s="62" t="str">
        <f>IF('Sundry Creditor'!C1583="","",IF('Sundry Creditor'!G1583&gt;69999,'Sundry Creditor'!C1583,""))</f>
        <v/>
      </c>
      <c r="D1577" s="62" t="str">
        <f>IF('Sundry Creditor'!D1583="","",'Sundry Creditor'!D1583)</f>
        <v/>
      </c>
      <c r="E1577" s="62" t="str">
        <f>IF('Sundry Creditor'!F1583="","",'Sundry Creditor'!F1583)</f>
        <v/>
      </c>
      <c r="F1577" s="130" t="str">
        <f>IF('Sundry Creditor'!I1583="","",IF('Sundry Creditor'!J1583="D",'Sundry Creditor'!I1583,""))</f>
        <v/>
      </c>
      <c r="G1577" s="130" t="str">
        <f>IF('Sundry Creditor'!I1583="","",IF('Sundry Creditor'!J1583="C",'Sundry Creditor'!I1583,""))</f>
        <v/>
      </c>
      <c r="H1577" s="62" t="str">
        <f t="shared" si="53"/>
        <v/>
      </c>
      <c r="I1577" s="62" t="str">
        <f t="shared" si="54"/>
        <v/>
      </c>
      <c r="J1577" s="62"/>
      <c r="K1577" s="48" t="str">
        <f>IF('Sundry Creditor'!K1583="", "",CONCATENATE('Sundry Creditor'!K1583," ",'Sundry Creditor'!O1583))</f>
        <v/>
      </c>
    </row>
    <row r="1578" spans="1:11" x14ac:dyDescent="0.2">
      <c r="A1578" s="63" t="str">
        <f>IF('Sundry Creditor'!G1584="","",'Sundry Creditor'!G1584)</f>
        <v/>
      </c>
      <c r="B1578" s="63" t="str">
        <f>IF('Sundry Creditor'!C1584="","",IF('Sundry Creditor'!G1584&lt;70000,'Sundry Creditor'!C1584,""))</f>
        <v/>
      </c>
      <c r="C1578" s="62" t="str">
        <f>IF('Sundry Creditor'!C1584="","",IF('Sundry Creditor'!G1584&gt;69999,'Sundry Creditor'!C1584,""))</f>
        <v/>
      </c>
      <c r="D1578" s="62" t="str">
        <f>IF('Sundry Creditor'!D1584="","",'Sundry Creditor'!D1584)</f>
        <v/>
      </c>
      <c r="E1578" s="62" t="str">
        <f>IF('Sundry Creditor'!F1584="","",'Sundry Creditor'!F1584)</f>
        <v/>
      </c>
      <c r="F1578" s="130" t="str">
        <f>IF('Sundry Creditor'!I1584="","",IF('Sundry Creditor'!J1584="D",'Sundry Creditor'!I1584,""))</f>
        <v/>
      </c>
      <c r="G1578" s="130" t="str">
        <f>IF('Sundry Creditor'!I1584="","",IF('Sundry Creditor'!J1584="C",'Sundry Creditor'!I1584,""))</f>
        <v/>
      </c>
      <c r="H1578" s="62" t="str">
        <f t="shared" si="53"/>
        <v/>
      </c>
      <c r="I1578" s="62" t="str">
        <f t="shared" si="54"/>
        <v/>
      </c>
      <c r="J1578" s="62"/>
      <c r="K1578" s="48" t="str">
        <f>IF('Sundry Creditor'!K1584="", "",CONCATENATE('Sundry Creditor'!K1584," ",'Sundry Creditor'!O1584))</f>
        <v/>
      </c>
    </row>
    <row r="1579" spans="1:11" x14ac:dyDescent="0.2">
      <c r="A1579" s="63" t="str">
        <f>IF('Sundry Creditor'!G1585="","",'Sundry Creditor'!G1585)</f>
        <v/>
      </c>
      <c r="B1579" s="63" t="str">
        <f>IF('Sundry Creditor'!C1585="","",IF('Sundry Creditor'!G1585&lt;70000,'Sundry Creditor'!C1585,""))</f>
        <v/>
      </c>
      <c r="C1579" s="62" t="str">
        <f>IF('Sundry Creditor'!C1585="","",IF('Sundry Creditor'!G1585&gt;69999,'Sundry Creditor'!C1585,""))</f>
        <v/>
      </c>
      <c r="D1579" s="62" t="str">
        <f>IF('Sundry Creditor'!D1585="","",'Sundry Creditor'!D1585)</f>
        <v/>
      </c>
      <c r="E1579" s="62" t="str">
        <f>IF('Sundry Creditor'!F1585="","",'Sundry Creditor'!F1585)</f>
        <v/>
      </c>
      <c r="F1579" s="130" t="str">
        <f>IF('Sundry Creditor'!I1585="","",IF('Sundry Creditor'!J1585="D",'Sundry Creditor'!I1585,""))</f>
        <v/>
      </c>
      <c r="G1579" s="130" t="str">
        <f>IF('Sundry Creditor'!I1585="","",IF('Sundry Creditor'!J1585="C",'Sundry Creditor'!I1585,""))</f>
        <v/>
      </c>
      <c r="H1579" s="62" t="str">
        <f t="shared" si="53"/>
        <v/>
      </c>
      <c r="I1579" s="62" t="str">
        <f t="shared" si="54"/>
        <v/>
      </c>
      <c r="J1579" s="62"/>
      <c r="K1579" s="48" t="str">
        <f>IF('Sundry Creditor'!K1585="", "",CONCATENATE('Sundry Creditor'!K1585," ",'Sundry Creditor'!O1585))</f>
        <v/>
      </c>
    </row>
    <row r="1580" spans="1:11" x14ac:dyDescent="0.2">
      <c r="A1580" s="63" t="str">
        <f>IF('Sundry Creditor'!G1586="","",'Sundry Creditor'!G1586)</f>
        <v/>
      </c>
      <c r="B1580" s="63" t="str">
        <f>IF('Sundry Creditor'!C1586="","",IF('Sundry Creditor'!G1586&lt;70000,'Sundry Creditor'!C1586,""))</f>
        <v/>
      </c>
      <c r="C1580" s="62" t="str">
        <f>IF('Sundry Creditor'!C1586="","",IF('Sundry Creditor'!G1586&gt;69999,'Sundry Creditor'!C1586,""))</f>
        <v/>
      </c>
      <c r="D1580" s="62" t="str">
        <f>IF('Sundry Creditor'!D1586="","",'Sundry Creditor'!D1586)</f>
        <v/>
      </c>
      <c r="E1580" s="62" t="str">
        <f>IF('Sundry Creditor'!F1586="","",'Sundry Creditor'!F1586)</f>
        <v/>
      </c>
      <c r="F1580" s="130" t="str">
        <f>IF('Sundry Creditor'!I1586="","",IF('Sundry Creditor'!J1586="D",'Sundry Creditor'!I1586,""))</f>
        <v/>
      </c>
      <c r="G1580" s="130" t="str">
        <f>IF('Sundry Creditor'!I1586="","",IF('Sundry Creditor'!J1586="C",'Sundry Creditor'!I1586,""))</f>
        <v/>
      </c>
      <c r="H1580" s="62" t="str">
        <f t="shared" si="53"/>
        <v/>
      </c>
      <c r="I1580" s="62" t="str">
        <f t="shared" si="54"/>
        <v/>
      </c>
      <c r="J1580" s="62"/>
      <c r="K1580" s="48" t="str">
        <f>IF('Sundry Creditor'!K1586="", "",CONCATENATE('Sundry Creditor'!K1586," ",'Sundry Creditor'!O1586))</f>
        <v/>
      </c>
    </row>
    <row r="1581" spans="1:11" x14ac:dyDescent="0.2">
      <c r="A1581" s="63" t="str">
        <f>IF('Sundry Creditor'!G1587="","",'Sundry Creditor'!G1587)</f>
        <v/>
      </c>
      <c r="B1581" s="63" t="str">
        <f>IF('Sundry Creditor'!C1587="","",IF('Sundry Creditor'!G1587&lt;70000,'Sundry Creditor'!C1587,""))</f>
        <v/>
      </c>
      <c r="C1581" s="62" t="str">
        <f>IF('Sundry Creditor'!C1587="","",IF('Sundry Creditor'!G1587&gt;69999,'Sundry Creditor'!C1587,""))</f>
        <v/>
      </c>
      <c r="D1581" s="62" t="str">
        <f>IF('Sundry Creditor'!D1587="","",'Sundry Creditor'!D1587)</f>
        <v/>
      </c>
      <c r="E1581" s="62" t="str">
        <f>IF('Sundry Creditor'!F1587="","",'Sundry Creditor'!F1587)</f>
        <v/>
      </c>
      <c r="F1581" s="130" t="str">
        <f>IF('Sundry Creditor'!I1587="","",IF('Sundry Creditor'!J1587="D",'Sundry Creditor'!I1587,""))</f>
        <v/>
      </c>
      <c r="G1581" s="130" t="str">
        <f>IF('Sundry Creditor'!I1587="","",IF('Sundry Creditor'!J1587="C",'Sundry Creditor'!I1587,""))</f>
        <v/>
      </c>
      <c r="H1581" s="62" t="str">
        <f t="shared" si="53"/>
        <v/>
      </c>
      <c r="I1581" s="62" t="str">
        <f t="shared" si="54"/>
        <v/>
      </c>
      <c r="J1581" s="62"/>
      <c r="K1581" s="48" t="str">
        <f>IF('Sundry Creditor'!K1587="", "",CONCATENATE('Sundry Creditor'!K1587," ",'Sundry Creditor'!O1587))</f>
        <v/>
      </c>
    </row>
    <row r="1582" spans="1:11" x14ac:dyDescent="0.2">
      <c r="A1582" s="63" t="str">
        <f>IF('Sundry Creditor'!G1588="","",'Sundry Creditor'!G1588)</f>
        <v/>
      </c>
      <c r="B1582" s="63" t="str">
        <f>IF('Sundry Creditor'!C1588="","",IF('Sundry Creditor'!G1588&lt;70000,'Sundry Creditor'!C1588,""))</f>
        <v/>
      </c>
      <c r="C1582" s="62" t="str">
        <f>IF('Sundry Creditor'!C1588="","",IF('Sundry Creditor'!G1588&gt;69999,'Sundry Creditor'!C1588,""))</f>
        <v/>
      </c>
      <c r="D1582" s="62" t="str">
        <f>IF('Sundry Creditor'!D1588="","",'Sundry Creditor'!D1588)</f>
        <v/>
      </c>
      <c r="E1582" s="62" t="str">
        <f>IF('Sundry Creditor'!F1588="","",'Sundry Creditor'!F1588)</f>
        <v/>
      </c>
      <c r="F1582" s="130" t="str">
        <f>IF('Sundry Creditor'!I1588="","",IF('Sundry Creditor'!J1588="D",'Sundry Creditor'!I1588,""))</f>
        <v/>
      </c>
      <c r="G1582" s="130" t="str">
        <f>IF('Sundry Creditor'!I1588="","",IF('Sundry Creditor'!J1588="C",'Sundry Creditor'!I1588,""))</f>
        <v/>
      </c>
      <c r="H1582" s="62" t="str">
        <f t="shared" si="53"/>
        <v/>
      </c>
      <c r="I1582" s="62" t="str">
        <f t="shared" si="54"/>
        <v/>
      </c>
      <c r="J1582" s="62"/>
      <c r="K1582" s="48" t="str">
        <f>IF('Sundry Creditor'!K1588="", "",CONCATENATE('Sundry Creditor'!K1588," ",'Sundry Creditor'!O1588))</f>
        <v/>
      </c>
    </row>
    <row r="1583" spans="1:11" x14ac:dyDescent="0.2">
      <c r="A1583" s="63" t="str">
        <f>IF('Sundry Creditor'!G1589="","",'Sundry Creditor'!G1589)</f>
        <v/>
      </c>
      <c r="B1583" s="63" t="str">
        <f>IF('Sundry Creditor'!C1589="","",IF('Sundry Creditor'!G1589&lt;70000,'Sundry Creditor'!C1589,""))</f>
        <v/>
      </c>
      <c r="C1583" s="62" t="str">
        <f>IF('Sundry Creditor'!C1589="","",IF('Sundry Creditor'!G1589&gt;69999,'Sundry Creditor'!C1589,""))</f>
        <v/>
      </c>
      <c r="D1583" s="62" t="str">
        <f>IF('Sundry Creditor'!D1589="","",'Sundry Creditor'!D1589)</f>
        <v/>
      </c>
      <c r="E1583" s="62" t="str">
        <f>IF('Sundry Creditor'!F1589="","",'Sundry Creditor'!F1589)</f>
        <v/>
      </c>
      <c r="F1583" s="130" t="str">
        <f>IF('Sundry Creditor'!I1589="","",IF('Sundry Creditor'!J1589="D",'Sundry Creditor'!I1589,""))</f>
        <v/>
      </c>
      <c r="G1583" s="130" t="str">
        <f>IF('Sundry Creditor'!I1589="","",IF('Sundry Creditor'!J1589="C",'Sundry Creditor'!I1589,""))</f>
        <v/>
      </c>
      <c r="H1583" s="62" t="str">
        <f t="shared" si="53"/>
        <v/>
      </c>
      <c r="I1583" s="62" t="str">
        <f t="shared" si="54"/>
        <v/>
      </c>
      <c r="J1583" s="62"/>
      <c r="K1583" s="48" t="str">
        <f>IF('Sundry Creditor'!K1589="", "",CONCATENATE('Sundry Creditor'!K1589," ",'Sundry Creditor'!O1589))</f>
        <v/>
      </c>
    </row>
    <row r="1584" spans="1:11" x14ac:dyDescent="0.2">
      <c r="A1584" s="63" t="str">
        <f>IF('Sundry Creditor'!G1590="","",'Sundry Creditor'!G1590)</f>
        <v/>
      </c>
      <c r="B1584" s="63" t="str">
        <f>IF('Sundry Creditor'!C1590="","",IF('Sundry Creditor'!G1590&lt;70000,'Sundry Creditor'!C1590,""))</f>
        <v/>
      </c>
      <c r="C1584" s="62" t="str">
        <f>IF('Sundry Creditor'!C1590="","",IF('Sundry Creditor'!G1590&gt;69999,'Sundry Creditor'!C1590,""))</f>
        <v/>
      </c>
      <c r="D1584" s="62" t="str">
        <f>IF('Sundry Creditor'!D1590="","",'Sundry Creditor'!D1590)</f>
        <v/>
      </c>
      <c r="E1584" s="62" t="str">
        <f>IF('Sundry Creditor'!F1590="","",'Sundry Creditor'!F1590)</f>
        <v/>
      </c>
      <c r="F1584" s="130" t="str">
        <f>IF('Sundry Creditor'!I1590="","",IF('Sundry Creditor'!J1590="D",'Sundry Creditor'!I1590,""))</f>
        <v/>
      </c>
      <c r="G1584" s="130" t="str">
        <f>IF('Sundry Creditor'!I1590="","",IF('Sundry Creditor'!J1590="C",'Sundry Creditor'!I1590,""))</f>
        <v/>
      </c>
      <c r="H1584" s="62" t="str">
        <f t="shared" si="53"/>
        <v/>
      </c>
      <c r="I1584" s="62" t="str">
        <f t="shared" si="54"/>
        <v/>
      </c>
      <c r="J1584" s="62"/>
      <c r="K1584" s="48" t="str">
        <f>IF('Sundry Creditor'!K1590="", "",CONCATENATE('Sundry Creditor'!K1590," ",'Sundry Creditor'!O1590))</f>
        <v/>
      </c>
    </row>
    <row r="1585" spans="1:11" x14ac:dyDescent="0.2">
      <c r="A1585" s="63" t="str">
        <f>IF('Sundry Creditor'!G1591="","",'Sundry Creditor'!G1591)</f>
        <v/>
      </c>
      <c r="B1585" s="63" t="str">
        <f>IF('Sundry Creditor'!C1591="","",IF('Sundry Creditor'!G1591&lt;70000,'Sundry Creditor'!C1591,""))</f>
        <v/>
      </c>
      <c r="C1585" s="62" t="str">
        <f>IF('Sundry Creditor'!C1591="","",IF('Sundry Creditor'!G1591&gt;69999,'Sundry Creditor'!C1591,""))</f>
        <v/>
      </c>
      <c r="D1585" s="62" t="str">
        <f>IF('Sundry Creditor'!D1591="","",'Sundry Creditor'!D1591)</f>
        <v/>
      </c>
      <c r="E1585" s="62" t="str">
        <f>IF('Sundry Creditor'!F1591="","",'Sundry Creditor'!F1591)</f>
        <v/>
      </c>
      <c r="F1585" s="130" t="str">
        <f>IF('Sundry Creditor'!I1591="","",IF('Sundry Creditor'!J1591="D",'Sundry Creditor'!I1591,""))</f>
        <v/>
      </c>
      <c r="G1585" s="130" t="str">
        <f>IF('Sundry Creditor'!I1591="","",IF('Sundry Creditor'!J1591="C",'Sundry Creditor'!I1591,""))</f>
        <v/>
      </c>
      <c r="H1585" s="62" t="str">
        <f t="shared" si="53"/>
        <v/>
      </c>
      <c r="I1585" s="62" t="str">
        <f t="shared" si="54"/>
        <v/>
      </c>
      <c r="J1585" s="62"/>
      <c r="K1585" s="48" t="str">
        <f>IF('Sundry Creditor'!K1591="", "",CONCATENATE('Sundry Creditor'!K1591," ",'Sundry Creditor'!O1591))</f>
        <v/>
      </c>
    </row>
    <row r="1586" spans="1:11" x14ac:dyDescent="0.2">
      <c r="A1586" s="63" t="str">
        <f>IF('Sundry Creditor'!G1592="","",'Sundry Creditor'!G1592)</f>
        <v/>
      </c>
      <c r="B1586" s="63" t="str">
        <f>IF('Sundry Creditor'!C1592="","",IF('Sundry Creditor'!G1592&lt;70000,'Sundry Creditor'!C1592,""))</f>
        <v/>
      </c>
      <c r="C1586" s="62" t="str">
        <f>IF('Sundry Creditor'!C1592="","",IF('Sundry Creditor'!G1592&gt;69999,'Sundry Creditor'!C1592,""))</f>
        <v/>
      </c>
      <c r="D1586" s="62" t="str">
        <f>IF('Sundry Creditor'!D1592="","",'Sundry Creditor'!D1592)</f>
        <v/>
      </c>
      <c r="E1586" s="62" t="str">
        <f>IF('Sundry Creditor'!F1592="","",'Sundry Creditor'!F1592)</f>
        <v/>
      </c>
      <c r="F1586" s="130" t="str">
        <f>IF('Sundry Creditor'!I1592="","",IF('Sundry Creditor'!J1592="D",'Sundry Creditor'!I1592,""))</f>
        <v/>
      </c>
      <c r="G1586" s="130" t="str">
        <f>IF('Sundry Creditor'!I1592="","",IF('Sundry Creditor'!J1592="C",'Sundry Creditor'!I1592,""))</f>
        <v/>
      </c>
      <c r="H1586" s="62" t="str">
        <f t="shared" si="53"/>
        <v/>
      </c>
      <c r="I1586" s="62" t="str">
        <f t="shared" si="54"/>
        <v/>
      </c>
      <c r="J1586" s="62"/>
      <c r="K1586" s="48" t="str">
        <f>IF('Sundry Creditor'!K1592="", "",CONCATENATE('Sundry Creditor'!K1592," ",'Sundry Creditor'!O1592))</f>
        <v/>
      </c>
    </row>
    <row r="1587" spans="1:11" x14ac:dyDescent="0.2">
      <c r="A1587" s="63" t="str">
        <f>IF('Sundry Creditor'!G1593="","",'Sundry Creditor'!G1593)</f>
        <v/>
      </c>
      <c r="B1587" s="63" t="str">
        <f>IF('Sundry Creditor'!C1593="","",IF('Sundry Creditor'!G1593&lt;70000,'Sundry Creditor'!C1593,""))</f>
        <v/>
      </c>
      <c r="C1587" s="62" t="str">
        <f>IF('Sundry Creditor'!C1593="","",IF('Sundry Creditor'!G1593&gt;69999,'Sundry Creditor'!C1593,""))</f>
        <v/>
      </c>
      <c r="D1587" s="62" t="str">
        <f>IF('Sundry Creditor'!D1593="","",'Sundry Creditor'!D1593)</f>
        <v/>
      </c>
      <c r="E1587" s="62" t="str">
        <f>IF('Sundry Creditor'!F1593="","",'Sundry Creditor'!F1593)</f>
        <v/>
      </c>
      <c r="F1587" s="130" t="str">
        <f>IF('Sundry Creditor'!I1593="","",IF('Sundry Creditor'!J1593="D",'Sundry Creditor'!I1593,""))</f>
        <v/>
      </c>
      <c r="G1587" s="130" t="str">
        <f>IF('Sundry Creditor'!I1593="","",IF('Sundry Creditor'!J1593="C",'Sundry Creditor'!I1593,""))</f>
        <v/>
      </c>
      <c r="H1587" s="62" t="str">
        <f t="shared" si="53"/>
        <v/>
      </c>
      <c r="I1587" s="62" t="str">
        <f t="shared" si="54"/>
        <v/>
      </c>
      <c r="J1587" s="62"/>
      <c r="K1587" s="48" t="str">
        <f>IF('Sundry Creditor'!K1593="", "",CONCATENATE('Sundry Creditor'!K1593," ",'Sundry Creditor'!O1593))</f>
        <v/>
      </c>
    </row>
    <row r="1588" spans="1:11" x14ac:dyDescent="0.2">
      <c r="A1588" s="63" t="str">
        <f>IF('Sundry Creditor'!G1594="","",'Sundry Creditor'!G1594)</f>
        <v/>
      </c>
      <c r="B1588" s="63" t="str">
        <f>IF('Sundry Creditor'!C1594="","",IF('Sundry Creditor'!G1594&lt;70000,'Sundry Creditor'!C1594,""))</f>
        <v/>
      </c>
      <c r="C1588" s="62" t="str">
        <f>IF('Sundry Creditor'!C1594="","",IF('Sundry Creditor'!G1594&gt;69999,'Sundry Creditor'!C1594,""))</f>
        <v/>
      </c>
      <c r="D1588" s="62" t="str">
        <f>IF('Sundry Creditor'!D1594="","",'Sundry Creditor'!D1594)</f>
        <v/>
      </c>
      <c r="E1588" s="62" t="str">
        <f>IF('Sundry Creditor'!F1594="","",'Sundry Creditor'!F1594)</f>
        <v/>
      </c>
      <c r="F1588" s="130" t="str">
        <f>IF('Sundry Creditor'!I1594="","",IF('Sundry Creditor'!J1594="D",'Sundry Creditor'!I1594,""))</f>
        <v/>
      </c>
      <c r="G1588" s="130" t="str">
        <f>IF('Sundry Creditor'!I1594="","",IF('Sundry Creditor'!J1594="C",'Sundry Creditor'!I1594,""))</f>
        <v/>
      </c>
      <c r="H1588" s="62" t="str">
        <f t="shared" si="53"/>
        <v/>
      </c>
      <c r="I1588" s="62" t="str">
        <f t="shared" si="54"/>
        <v/>
      </c>
      <c r="J1588" s="62"/>
      <c r="K1588" s="48" t="str">
        <f>IF('Sundry Creditor'!K1594="", "",CONCATENATE('Sundry Creditor'!K1594," ",'Sundry Creditor'!O1594))</f>
        <v/>
      </c>
    </row>
    <row r="1589" spans="1:11" x14ac:dyDescent="0.2">
      <c r="A1589" s="63" t="str">
        <f>IF('Sundry Creditor'!G1595="","",'Sundry Creditor'!G1595)</f>
        <v/>
      </c>
      <c r="B1589" s="63" t="str">
        <f>IF('Sundry Creditor'!C1595="","",IF('Sundry Creditor'!G1595&lt;70000,'Sundry Creditor'!C1595,""))</f>
        <v/>
      </c>
      <c r="C1589" s="62" t="str">
        <f>IF('Sundry Creditor'!C1595="","",IF('Sundry Creditor'!G1595&gt;69999,'Sundry Creditor'!C1595,""))</f>
        <v/>
      </c>
      <c r="D1589" s="62" t="str">
        <f>IF('Sundry Creditor'!D1595="","",'Sundry Creditor'!D1595)</f>
        <v/>
      </c>
      <c r="E1589" s="62" t="str">
        <f>IF('Sundry Creditor'!F1595="","",'Sundry Creditor'!F1595)</f>
        <v/>
      </c>
      <c r="F1589" s="130" t="str">
        <f>IF('Sundry Creditor'!I1595="","",IF('Sundry Creditor'!J1595="D",'Sundry Creditor'!I1595,""))</f>
        <v/>
      </c>
      <c r="G1589" s="130" t="str">
        <f>IF('Sundry Creditor'!I1595="","",IF('Sundry Creditor'!J1595="C",'Sundry Creditor'!I1595,""))</f>
        <v/>
      </c>
      <c r="H1589" s="62" t="str">
        <f t="shared" si="53"/>
        <v/>
      </c>
      <c r="I1589" s="62" t="str">
        <f t="shared" si="54"/>
        <v/>
      </c>
      <c r="J1589" s="62"/>
      <c r="K1589" s="48" t="str">
        <f>IF('Sundry Creditor'!K1595="", "",CONCATENATE('Sundry Creditor'!K1595," ",'Sundry Creditor'!O1595))</f>
        <v/>
      </c>
    </row>
    <row r="1590" spans="1:11" x14ac:dyDescent="0.2">
      <c r="A1590" s="63" t="str">
        <f>IF('Sundry Creditor'!G1596="","",'Sundry Creditor'!G1596)</f>
        <v/>
      </c>
      <c r="B1590" s="63" t="str">
        <f>IF('Sundry Creditor'!C1596="","",IF('Sundry Creditor'!G1596&lt;70000,'Sundry Creditor'!C1596,""))</f>
        <v/>
      </c>
      <c r="C1590" s="62" t="str">
        <f>IF('Sundry Creditor'!C1596="","",IF('Sundry Creditor'!G1596&gt;69999,'Sundry Creditor'!C1596,""))</f>
        <v/>
      </c>
      <c r="D1590" s="62" t="str">
        <f>IF('Sundry Creditor'!D1596="","",'Sundry Creditor'!D1596)</f>
        <v/>
      </c>
      <c r="E1590" s="62" t="str">
        <f>IF('Sundry Creditor'!F1596="","",'Sundry Creditor'!F1596)</f>
        <v/>
      </c>
      <c r="F1590" s="130" t="str">
        <f>IF('Sundry Creditor'!I1596="","",IF('Sundry Creditor'!J1596="D",'Sundry Creditor'!I1596,""))</f>
        <v/>
      </c>
      <c r="G1590" s="130" t="str">
        <f>IF('Sundry Creditor'!I1596="","",IF('Sundry Creditor'!J1596="C",'Sundry Creditor'!I1596,""))</f>
        <v/>
      </c>
      <c r="H1590" s="62" t="str">
        <f t="shared" si="53"/>
        <v/>
      </c>
      <c r="I1590" s="62" t="str">
        <f t="shared" si="54"/>
        <v/>
      </c>
      <c r="J1590" s="62"/>
      <c r="K1590" s="48" t="str">
        <f>IF('Sundry Creditor'!K1596="", "",CONCATENATE('Sundry Creditor'!K1596," ",'Sundry Creditor'!O1596))</f>
        <v/>
      </c>
    </row>
    <row r="1591" spans="1:11" x14ac:dyDescent="0.2">
      <c r="A1591" s="63" t="str">
        <f>IF('Sundry Creditor'!G1597="","",'Sundry Creditor'!G1597)</f>
        <v/>
      </c>
      <c r="B1591" s="63" t="str">
        <f>IF('Sundry Creditor'!C1597="","",IF('Sundry Creditor'!G1597&lt;70000,'Sundry Creditor'!C1597,""))</f>
        <v/>
      </c>
      <c r="C1591" s="62" t="str">
        <f>IF('Sundry Creditor'!C1597="","",IF('Sundry Creditor'!G1597&gt;69999,'Sundry Creditor'!C1597,""))</f>
        <v/>
      </c>
      <c r="D1591" s="62" t="str">
        <f>IF('Sundry Creditor'!D1597="","",'Sundry Creditor'!D1597)</f>
        <v/>
      </c>
      <c r="E1591" s="62" t="str">
        <f>IF('Sundry Creditor'!F1597="","",'Sundry Creditor'!F1597)</f>
        <v/>
      </c>
      <c r="F1591" s="130" t="str">
        <f>IF('Sundry Creditor'!I1597="","",IF('Sundry Creditor'!J1597="D",'Sundry Creditor'!I1597,""))</f>
        <v/>
      </c>
      <c r="G1591" s="130" t="str">
        <f>IF('Sundry Creditor'!I1597="","",IF('Sundry Creditor'!J1597="C",'Sundry Creditor'!I1597,""))</f>
        <v/>
      </c>
      <c r="H1591" s="62" t="str">
        <f t="shared" si="53"/>
        <v/>
      </c>
      <c r="I1591" s="62" t="str">
        <f t="shared" si="54"/>
        <v/>
      </c>
      <c r="J1591" s="62"/>
      <c r="K1591" s="48" t="str">
        <f>IF('Sundry Creditor'!K1597="", "",CONCATENATE('Sundry Creditor'!K1597," ",'Sundry Creditor'!O1597))</f>
        <v/>
      </c>
    </row>
    <row r="1592" spans="1:11" x14ac:dyDescent="0.2">
      <c r="A1592" s="63" t="str">
        <f>IF('Sundry Creditor'!G1598="","",'Sundry Creditor'!G1598)</f>
        <v/>
      </c>
      <c r="B1592" s="63" t="str">
        <f>IF('Sundry Creditor'!C1598="","",IF('Sundry Creditor'!G1598&lt;70000,'Sundry Creditor'!C1598,""))</f>
        <v/>
      </c>
      <c r="C1592" s="62" t="str">
        <f>IF('Sundry Creditor'!C1598="","",IF('Sundry Creditor'!G1598&gt;69999,'Sundry Creditor'!C1598,""))</f>
        <v/>
      </c>
      <c r="D1592" s="62" t="str">
        <f>IF('Sundry Creditor'!D1598="","",'Sundry Creditor'!D1598)</f>
        <v/>
      </c>
      <c r="E1592" s="62" t="str">
        <f>IF('Sundry Creditor'!F1598="","",'Sundry Creditor'!F1598)</f>
        <v/>
      </c>
      <c r="F1592" s="130" t="str">
        <f>IF('Sundry Creditor'!I1598="","",IF('Sundry Creditor'!J1598="D",'Sundry Creditor'!I1598,""))</f>
        <v/>
      </c>
      <c r="G1592" s="130" t="str">
        <f>IF('Sundry Creditor'!I1598="","",IF('Sundry Creditor'!J1598="C",'Sundry Creditor'!I1598,""))</f>
        <v/>
      </c>
      <c r="H1592" s="62" t="str">
        <f t="shared" si="53"/>
        <v/>
      </c>
      <c r="I1592" s="62" t="str">
        <f t="shared" si="54"/>
        <v/>
      </c>
      <c r="J1592" s="62"/>
      <c r="K1592" s="48" t="str">
        <f>IF('Sundry Creditor'!K1598="", "",CONCATENATE('Sundry Creditor'!K1598," ",'Sundry Creditor'!O1598))</f>
        <v/>
      </c>
    </row>
    <row r="1593" spans="1:11" x14ac:dyDescent="0.2">
      <c r="A1593" s="63" t="str">
        <f>IF('Sundry Creditor'!G1599="","",'Sundry Creditor'!G1599)</f>
        <v/>
      </c>
      <c r="B1593" s="63" t="str">
        <f>IF('Sundry Creditor'!C1599="","",IF('Sundry Creditor'!G1599&lt;70000,'Sundry Creditor'!C1599,""))</f>
        <v/>
      </c>
      <c r="C1593" s="62" t="str">
        <f>IF('Sundry Creditor'!C1599="","",IF('Sundry Creditor'!G1599&gt;69999,'Sundry Creditor'!C1599,""))</f>
        <v/>
      </c>
      <c r="D1593" s="62" t="str">
        <f>IF('Sundry Creditor'!D1599="","",'Sundry Creditor'!D1599)</f>
        <v/>
      </c>
      <c r="E1593" s="62" t="str">
        <f>IF('Sundry Creditor'!F1599="","",'Sundry Creditor'!F1599)</f>
        <v/>
      </c>
      <c r="F1593" s="130" t="str">
        <f>IF('Sundry Creditor'!I1599="","",IF('Sundry Creditor'!J1599="D",'Sundry Creditor'!I1599,""))</f>
        <v/>
      </c>
      <c r="G1593" s="130" t="str">
        <f>IF('Sundry Creditor'!I1599="","",IF('Sundry Creditor'!J1599="C",'Sundry Creditor'!I1599,""))</f>
        <v/>
      </c>
      <c r="H1593" s="62" t="str">
        <f t="shared" si="53"/>
        <v/>
      </c>
      <c r="I1593" s="62" t="str">
        <f t="shared" si="54"/>
        <v/>
      </c>
      <c r="J1593" s="62"/>
      <c r="K1593" s="48" t="str">
        <f>IF('Sundry Creditor'!K1599="", "",CONCATENATE('Sundry Creditor'!K1599," ",'Sundry Creditor'!O1599))</f>
        <v/>
      </c>
    </row>
    <row r="1594" spans="1:11" x14ac:dyDescent="0.2">
      <c r="A1594" s="63" t="str">
        <f>IF('Sundry Creditor'!G1600="","",'Sundry Creditor'!G1600)</f>
        <v/>
      </c>
      <c r="B1594" s="63" t="str">
        <f>IF('Sundry Creditor'!C1600="","",IF('Sundry Creditor'!G1600&lt;70000,'Sundry Creditor'!C1600,""))</f>
        <v/>
      </c>
      <c r="C1594" s="62" t="str">
        <f>IF('Sundry Creditor'!C1600="","",IF('Sundry Creditor'!G1600&gt;69999,'Sundry Creditor'!C1600,""))</f>
        <v/>
      </c>
      <c r="D1594" s="62" t="str">
        <f>IF('Sundry Creditor'!D1600="","",'Sundry Creditor'!D1600)</f>
        <v/>
      </c>
      <c r="E1594" s="62" t="str">
        <f>IF('Sundry Creditor'!F1600="","",'Sundry Creditor'!F1600)</f>
        <v/>
      </c>
      <c r="F1594" s="130" t="str">
        <f>IF('Sundry Creditor'!I1600="","",IF('Sundry Creditor'!J1600="D",'Sundry Creditor'!I1600,""))</f>
        <v/>
      </c>
      <c r="G1594" s="130" t="str">
        <f>IF('Sundry Creditor'!I1600="","",IF('Sundry Creditor'!J1600="C",'Sundry Creditor'!I1600,""))</f>
        <v/>
      </c>
      <c r="H1594" s="62" t="str">
        <f t="shared" si="53"/>
        <v/>
      </c>
      <c r="I1594" s="62" t="str">
        <f t="shared" si="54"/>
        <v/>
      </c>
      <c r="J1594" s="62"/>
      <c r="K1594" s="48" t="str">
        <f>IF('Sundry Creditor'!K1600="", "",CONCATENATE('Sundry Creditor'!K1600," ",'Sundry Creditor'!O1600))</f>
        <v/>
      </c>
    </row>
    <row r="1595" spans="1:11" x14ac:dyDescent="0.2">
      <c r="A1595" s="63" t="str">
        <f>IF('Sundry Creditor'!G1601="","",'Sundry Creditor'!G1601)</f>
        <v/>
      </c>
      <c r="B1595" s="63" t="str">
        <f>IF('Sundry Creditor'!C1601="","",IF('Sundry Creditor'!G1601&lt;70000,'Sundry Creditor'!C1601,""))</f>
        <v/>
      </c>
      <c r="C1595" s="62" t="str">
        <f>IF('Sundry Creditor'!C1601="","",IF('Sundry Creditor'!G1601&gt;69999,'Sundry Creditor'!C1601,""))</f>
        <v/>
      </c>
      <c r="D1595" s="62" t="str">
        <f>IF('Sundry Creditor'!D1601="","",'Sundry Creditor'!D1601)</f>
        <v/>
      </c>
      <c r="E1595" s="62" t="str">
        <f>IF('Sundry Creditor'!F1601="","",'Sundry Creditor'!F1601)</f>
        <v/>
      </c>
      <c r="F1595" s="130" t="str">
        <f>IF('Sundry Creditor'!I1601="","",IF('Sundry Creditor'!J1601="D",'Sundry Creditor'!I1601,""))</f>
        <v/>
      </c>
      <c r="G1595" s="130" t="str">
        <f>IF('Sundry Creditor'!I1601="","",IF('Sundry Creditor'!J1601="C",'Sundry Creditor'!I1601,""))</f>
        <v/>
      </c>
      <c r="H1595" s="62" t="str">
        <f t="shared" si="53"/>
        <v/>
      </c>
      <c r="I1595" s="62" t="str">
        <f t="shared" si="54"/>
        <v/>
      </c>
      <c r="J1595" s="62"/>
      <c r="K1595" s="48" t="str">
        <f>IF('Sundry Creditor'!K1601="", "",CONCATENATE('Sundry Creditor'!K1601," ",'Sundry Creditor'!O1601))</f>
        <v/>
      </c>
    </row>
    <row r="1596" spans="1:11" x14ac:dyDescent="0.2">
      <c r="A1596" s="63" t="str">
        <f>IF('Sundry Creditor'!G1602="","",'Sundry Creditor'!G1602)</f>
        <v/>
      </c>
      <c r="B1596" s="63" t="str">
        <f>IF('Sundry Creditor'!C1602="","",IF('Sundry Creditor'!G1602&lt;70000,'Sundry Creditor'!C1602,""))</f>
        <v/>
      </c>
      <c r="C1596" s="62" t="str">
        <f>IF('Sundry Creditor'!C1602="","",IF('Sundry Creditor'!G1602&gt;69999,'Sundry Creditor'!C1602,""))</f>
        <v/>
      </c>
      <c r="D1596" s="62" t="str">
        <f>IF('Sundry Creditor'!D1602="","",'Sundry Creditor'!D1602)</f>
        <v/>
      </c>
      <c r="E1596" s="62" t="str">
        <f>IF('Sundry Creditor'!F1602="","",'Sundry Creditor'!F1602)</f>
        <v/>
      </c>
      <c r="F1596" s="130" t="str">
        <f>IF('Sundry Creditor'!I1602="","",IF('Sundry Creditor'!J1602="D",'Sundry Creditor'!I1602,""))</f>
        <v/>
      </c>
      <c r="G1596" s="130" t="str">
        <f>IF('Sundry Creditor'!I1602="","",IF('Sundry Creditor'!J1602="C",'Sundry Creditor'!I1602,""))</f>
        <v/>
      </c>
      <c r="H1596" s="62" t="str">
        <f t="shared" si="53"/>
        <v/>
      </c>
      <c r="I1596" s="62" t="str">
        <f t="shared" si="54"/>
        <v/>
      </c>
      <c r="J1596" s="62"/>
      <c r="K1596" s="48" t="str">
        <f>IF('Sundry Creditor'!K1602="", "",CONCATENATE('Sundry Creditor'!K1602," ",'Sundry Creditor'!O1602))</f>
        <v/>
      </c>
    </row>
    <row r="1597" spans="1:11" x14ac:dyDescent="0.2">
      <c r="A1597" s="63" t="str">
        <f>IF('Sundry Creditor'!G1603="","",'Sundry Creditor'!G1603)</f>
        <v/>
      </c>
      <c r="B1597" s="63" t="str">
        <f>IF('Sundry Creditor'!C1603="","",IF('Sundry Creditor'!G1603&lt;70000,'Sundry Creditor'!C1603,""))</f>
        <v/>
      </c>
      <c r="C1597" s="62" t="str">
        <f>IF('Sundry Creditor'!C1603="","",IF('Sundry Creditor'!G1603&gt;69999,'Sundry Creditor'!C1603,""))</f>
        <v/>
      </c>
      <c r="D1597" s="62" t="str">
        <f>IF('Sundry Creditor'!D1603="","",'Sundry Creditor'!D1603)</f>
        <v/>
      </c>
      <c r="E1597" s="62" t="str">
        <f>IF('Sundry Creditor'!F1603="","",'Sundry Creditor'!F1603)</f>
        <v/>
      </c>
      <c r="F1597" s="130" t="str">
        <f>IF('Sundry Creditor'!I1603="","",IF('Sundry Creditor'!J1603="D",'Sundry Creditor'!I1603,""))</f>
        <v/>
      </c>
      <c r="G1597" s="130" t="str">
        <f>IF('Sundry Creditor'!I1603="","",IF('Sundry Creditor'!J1603="C",'Sundry Creditor'!I1603,""))</f>
        <v/>
      </c>
      <c r="H1597" s="62" t="str">
        <f t="shared" si="53"/>
        <v/>
      </c>
      <c r="I1597" s="62" t="str">
        <f t="shared" si="54"/>
        <v/>
      </c>
      <c r="J1597" s="62"/>
      <c r="K1597" s="48" t="str">
        <f>IF('Sundry Creditor'!K1603="", "",CONCATENATE('Sundry Creditor'!K1603," ",'Sundry Creditor'!O1603))</f>
        <v/>
      </c>
    </row>
    <row r="1598" spans="1:11" x14ac:dyDescent="0.2">
      <c r="A1598" s="63" t="str">
        <f>IF('Sundry Creditor'!G1604="","",'Sundry Creditor'!G1604)</f>
        <v/>
      </c>
      <c r="B1598" s="63" t="str">
        <f>IF('Sundry Creditor'!C1604="","",IF('Sundry Creditor'!G1604&lt;70000,'Sundry Creditor'!C1604,""))</f>
        <v/>
      </c>
      <c r="C1598" s="62" t="str">
        <f>IF('Sundry Creditor'!C1604="","",IF('Sundry Creditor'!G1604&gt;69999,'Sundry Creditor'!C1604,""))</f>
        <v/>
      </c>
      <c r="D1598" s="62" t="str">
        <f>IF('Sundry Creditor'!D1604="","",'Sundry Creditor'!D1604)</f>
        <v/>
      </c>
      <c r="E1598" s="62" t="str">
        <f>IF('Sundry Creditor'!F1604="","",'Sundry Creditor'!F1604)</f>
        <v/>
      </c>
      <c r="F1598" s="130" t="str">
        <f>IF('Sundry Creditor'!I1604="","",IF('Sundry Creditor'!J1604="D",'Sundry Creditor'!I1604,""))</f>
        <v/>
      </c>
      <c r="G1598" s="130" t="str">
        <f>IF('Sundry Creditor'!I1604="","",IF('Sundry Creditor'!J1604="C",'Sundry Creditor'!I1604,""))</f>
        <v/>
      </c>
      <c r="H1598" s="62" t="str">
        <f t="shared" si="53"/>
        <v/>
      </c>
      <c r="I1598" s="62" t="str">
        <f t="shared" si="54"/>
        <v/>
      </c>
      <c r="J1598" s="62"/>
      <c r="K1598" s="48" t="str">
        <f>IF('Sundry Creditor'!K1604="", "",CONCATENATE('Sundry Creditor'!K1604," ",'Sundry Creditor'!O1604))</f>
        <v/>
      </c>
    </row>
    <row r="1599" spans="1:11" x14ac:dyDescent="0.2">
      <c r="A1599" s="63" t="str">
        <f>IF('Sundry Creditor'!G1605="","",'Sundry Creditor'!G1605)</f>
        <v/>
      </c>
      <c r="B1599" s="63" t="str">
        <f>IF('Sundry Creditor'!C1605="","",IF('Sundry Creditor'!G1605&lt;70000,'Sundry Creditor'!C1605,""))</f>
        <v/>
      </c>
      <c r="C1599" s="62" t="str">
        <f>IF('Sundry Creditor'!C1605="","",IF('Sundry Creditor'!G1605&gt;69999,'Sundry Creditor'!C1605,""))</f>
        <v/>
      </c>
      <c r="D1599" s="62" t="str">
        <f>IF('Sundry Creditor'!D1605="","",'Sundry Creditor'!D1605)</f>
        <v/>
      </c>
      <c r="E1599" s="62" t="str">
        <f>IF('Sundry Creditor'!F1605="","",'Sundry Creditor'!F1605)</f>
        <v/>
      </c>
      <c r="F1599" s="130" t="str">
        <f>IF('Sundry Creditor'!I1605="","",IF('Sundry Creditor'!J1605="D",'Sundry Creditor'!I1605,""))</f>
        <v/>
      </c>
      <c r="G1599" s="130" t="str">
        <f>IF('Sundry Creditor'!I1605="","",IF('Sundry Creditor'!J1605="C",'Sundry Creditor'!I1605,""))</f>
        <v/>
      </c>
      <c r="H1599" s="62" t="str">
        <f t="shared" si="53"/>
        <v/>
      </c>
      <c r="I1599" s="62" t="str">
        <f t="shared" si="54"/>
        <v/>
      </c>
      <c r="J1599" s="62"/>
      <c r="K1599" s="48" t="str">
        <f>IF('Sundry Creditor'!K1605="", "",CONCATENATE('Sundry Creditor'!K1605," ",'Sundry Creditor'!O1605))</f>
        <v/>
      </c>
    </row>
    <row r="1600" spans="1:11" x14ac:dyDescent="0.2">
      <c r="A1600" s="63" t="str">
        <f>IF('Sundry Creditor'!G1606="","",'Sundry Creditor'!G1606)</f>
        <v/>
      </c>
      <c r="B1600" s="63" t="str">
        <f>IF('Sundry Creditor'!C1606="","",IF('Sundry Creditor'!G1606&lt;70000,'Sundry Creditor'!C1606,""))</f>
        <v/>
      </c>
      <c r="C1600" s="62" t="str">
        <f>IF('Sundry Creditor'!C1606="","",IF('Sundry Creditor'!G1606&gt;69999,'Sundry Creditor'!C1606,""))</f>
        <v/>
      </c>
      <c r="D1600" s="62" t="str">
        <f>IF('Sundry Creditor'!D1606="","",'Sundry Creditor'!D1606)</f>
        <v/>
      </c>
      <c r="E1600" s="62" t="str">
        <f>IF('Sundry Creditor'!F1606="","",'Sundry Creditor'!F1606)</f>
        <v/>
      </c>
      <c r="F1600" s="130" t="str">
        <f>IF('Sundry Creditor'!I1606="","",IF('Sundry Creditor'!J1606="D",'Sundry Creditor'!I1606,""))</f>
        <v/>
      </c>
      <c r="G1600" s="130" t="str">
        <f>IF('Sundry Creditor'!I1606="","",IF('Sundry Creditor'!J1606="C",'Sundry Creditor'!I1606,""))</f>
        <v/>
      </c>
      <c r="H1600" s="62" t="str">
        <f t="shared" si="53"/>
        <v/>
      </c>
      <c r="I1600" s="62" t="str">
        <f t="shared" si="54"/>
        <v/>
      </c>
      <c r="J1600" s="62"/>
      <c r="K1600" s="48" t="str">
        <f>IF('Sundry Creditor'!K1606="", "",CONCATENATE('Sundry Creditor'!K1606," ",'Sundry Creditor'!O1606))</f>
        <v/>
      </c>
    </row>
    <row r="1601" spans="1:11" x14ac:dyDescent="0.2">
      <c r="A1601" s="63" t="str">
        <f>IF('Sundry Creditor'!G1607="","",'Sundry Creditor'!G1607)</f>
        <v/>
      </c>
      <c r="B1601" s="63" t="str">
        <f>IF('Sundry Creditor'!C1607="","",IF('Sundry Creditor'!G1607&lt;70000,'Sundry Creditor'!C1607,""))</f>
        <v/>
      </c>
      <c r="C1601" s="62" t="str">
        <f>IF('Sundry Creditor'!C1607="","",IF('Sundry Creditor'!G1607&gt;69999,'Sundry Creditor'!C1607,""))</f>
        <v/>
      </c>
      <c r="D1601" s="62" t="str">
        <f>IF('Sundry Creditor'!D1607="","",'Sundry Creditor'!D1607)</f>
        <v/>
      </c>
      <c r="E1601" s="62" t="str">
        <f>IF('Sundry Creditor'!F1607="","",'Sundry Creditor'!F1607)</f>
        <v/>
      </c>
      <c r="F1601" s="130" t="str">
        <f>IF('Sundry Creditor'!I1607="","",IF('Sundry Creditor'!J1607="D",'Sundry Creditor'!I1607,""))</f>
        <v/>
      </c>
      <c r="G1601" s="130" t="str">
        <f>IF('Sundry Creditor'!I1607="","",IF('Sundry Creditor'!J1607="C",'Sundry Creditor'!I1607,""))</f>
        <v/>
      </c>
      <c r="H1601" s="62" t="str">
        <f t="shared" si="53"/>
        <v/>
      </c>
      <c r="I1601" s="62" t="str">
        <f t="shared" si="54"/>
        <v/>
      </c>
      <c r="J1601" s="62"/>
      <c r="K1601" s="48" t="str">
        <f>IF('Sundry Creditor'!K1607="", "",CONCATENATE('Sundry Creditor'!K1607," ",'Sundry Creditor'!O1607))</f>
        <v/>
      </c>
    </row>
    <row r="1602" spans="1:11" x14ac:dyDescent="0.2">
      <c r="A1602" s="63" t="str">
        <f>IF('Sundry Creditor'!G1608="","",'Sundry Creditor'!G1608)</f>
        <v/>
      </c>
      <c r="B1602" s="63" t="str">
        <f>IF('Sundry Creditor'!C1608="","",IF('Sundry Creditor'!G1608&lt;70000,'Sundry Creditor'!C1608,""))</f>
        <v/>
      </c>
      <c r="C1602" s="62" t="str">
        <f>IF('Sundry Creditor'!C1608="","",IF('Sundry Creditor'!G1608&gt;69999,'Sundry Creditor'!C1608,""))</f>
        <v/>
      </c>
      <c r="D1602" s="62" t="str">
        <f>IF('Sundry Creditor'!D1608="","",'Sundry Creditor'!D1608)</f>
        <v/>
      </c>
      <c r="E1602" s="62" t="str">
        <f>IF('Sundry Creditor'!F1608="","",'Sundry Creditor'!F1608)</f>
        <v/>
      </c>
      <c r="F1602" s="130" t="str">
        <f>IF('Sundry Creditor'!I1608="","",IF('Sundry Creditor'!J1608="D",'Sundry Creditor'!I1608,""))</f>
        <v/>
      </c>
      <c r="G1602" s="130" t="str">
        <f>IF('Sundry Creditor'!I1608="","",IF('Sundry Creditor'!J1608="C",'Sundry Creditor'!I1608,""))</f>
        <v/>
      </c>
      <c r="H1602" s="62" t="str">
        <f t="shared" si="53"/>
        <v/>
      </c>
      <c r="I1602" s="62" t="str">
        <f t="shared" si="54"/>
        <v/>
      </c>
      <c r="J1602" s="62"/>
      <c r="K1602" s="48" t="str">
        <f>IF('Sundry Creditor'!K1608="", "",CONCATENATE('Sundry Creditor'!K1608," ",'Sundry Creditor'!O1608))</f>
        <v/>
      </c>
    </row>
    <row r="1603" spans="1:11" x14ac:dyDescent="0.2">
      <c r="A1603" s="63" t="str">
        <f>IF('Sundry Creditor'!G1609="","",'Sundry Creditor'!G1609)</f>
        <v/>
      </c>
      <c r="B1603" s="63" t="str">
        <f>IF('Sundry Creditor'!C1609="","",IF('Sundry Creditor'!G1609&lt;70000,'Sundry Creditor'!C1609,""))</f>
        <v/>
      </c>
      <c r="C1603" s="62" t="str">
        <f>IF('Sundry Creditor'!C1609="","",IF('Sundry Creditor'!G1609&gt;69999,'Sundry Creditor'!C1609,""))</f>
        <v/>
      </c>
      <c r="D1603" s="62" t="str">
        <f>IF('Sundry Creditor'!D1609="","",'Sundry Creditor'!D1609)</f>
        <v/>
      </c>
      <c r="E1603" s="62" t="str">
        <f>IF('Sundry Creditor'!F1609="","",'Sundry Creditor'!F1609)</f>
        <v/>
      </c>
      <c r="F1603" s="130" t="str">
        <f>IF('Sundry Creditor'!I1609="","",IF('Sundry Creditor'!J1609="D",'Sundry Creditor'!I1609,""))</f>
        <v/>
      </c>
      <c r="G1603" s="130" t="str">
        <f>IF('Sundry Creditor'!I1609="","",IF('Sundry Creditor'!J1609="C",'Sundry Creditor'!I1609,""))</f>
        <v/>
      </c>
      <c r="H1603" s="62" t="str">
        <f t="shared" si="53"/>
        <v/>
      </c>
      <c r="I1603" s="62" t="str">
        <f t="shared" si="54"/>
        <v/>
      </c>
      <c r="J1603" s="62"/>
      <c r="K1603" s="48" t="str">
        <f>IF('Sundry Creditor'!K1609="", "",CONCATENATE('Sundry Creditor'!K1609," ",'Sundry Creditor'!O1609))</f>
        <v/>
      </c>
    </row>
    <row r="1604" spans="1:11" x14ac:dyDescent="0.2">
      <c r="A1604" s="63" t="str">
        <f>IF('Sundry Creditor'!G1610="","",'Sundry Creditor'!G1610)</f>
        <v/>
      </c>
      <c r="B1604" s="63" t="str">
        <f>IF('Sundry Creditor'!C1610="","",IF('Sundry Creditor'!G1610&lt;70000,'Sundry Creditor'!C1610,""))</f>
        <v/>
      </c>
      <c r="C1604" s="62" t="str">
        <f>IF('Sundry Creditor'!C1610="","",IF('Sundry Creditor'!G1610&gt;69999,'Sundry Creditor'!C1610,""))</f>
        <v/>
      </c>
      <c r="D1604" s="62" t="str">
        <f>IF('Sundry Creditor'!D1610="","",'Sundry Creditor'!D1610)</f>
        <v/>
      </c>
      <c r="E1604" s="62" t="str">
        <f>IF('Sundry Creditor'!F1610="","",'Sundry Creditor'!F1610)</f>
        <v/>
      </c>
      <c r="F1604" s="130" t="str">
        <f>IF('Sundry Creditor'!I1610="","",IF('Sundry Creditor'!J1610="D",'Sundry Creditor'!I1610,""))</f>
        <v/>
      </c>
      <c r="G1604" s="130" t="str">
        <f>IF('Sundry Creditor'!I1610="","",IF('Sundry Creditor'!J1610="C",'Sundry Creditor'!I1610,""))</f>
        <v/>
      </c>
      <c r="H1604" s="62" t="str">
        <f t="shared" si="53"/>
        <v/>
      </c>
      <c r="I1604" s="62" t="str">
        <f t="shared" si="54"/>
        <v/>
      </c>
      <c r="J1604" s="62"/>
      <c r="K1604" s="48" t="str">
        <f>IF('Sundry Creditor'!K1610="", "",CONCATENATE('Sundry Creditor'!K1610," ",'Sundry Creditor'!O1610))</f>
        <v/>
      </c>
    </row>
    <row r="1605" spans="1:11" x14ac:dyDescent="0.2">
      <c r="A1605" s="63" t="str">
        <f>IF('Sundry Creditor'!G1611="","",'Sundry Creditor'!G1611)</f>
        <v/>
      </c>
      <c r="B1605" s="63" t="str">
        <f>IF('Sundry Creditor'!C1611="","",IF('Sundry Creditor'!G1611&lt;70000,'Sundry Creditor'!C1611,""))</f>
        <v/>
      </c>
      <c r="C1605" s="62" t="str">
        <f>IF('Sundry Creditor'!C1611="","",IF('Sundry Creditor'!G1611&gt;69999,'Sundry Creditor'!C1611,""))</f>
        <v/>
      </c>
      <c r="D1605" s="62" t="str">
        <f>IF('Sundry Creditor'!D1611="","",'Sundry Creditor'!D1611)</f>
        <v/>
      </c>
      <c r="E1605" s="62" t="str">
        <f>IF('Sundry Creditor'!F1611="","",'Sundry Creditor'!F1611)</f>
        <v/>
      </c>
      <c r="F1605" s="130" t="str">
        <f>IF('Sundry Creditor'!I1611="","",IF('Sundry Creditor'!J1611="D",'Sundry Creditor'!I1611,""))</f>
        <v/>
      </c>
      <c r="G1605" s="130" t="str">
        <f>IF('Sundry Creditor'!I1611="","",IF('Sundry Creditor'!J1611="C",'Sundry Creditor'!I1611,""))</f>
        <v/>
      </c>
      <c r="H1605" s="62" t="str">
        <f t="shared" si="53"/>
        <v/>
      </c>
      <c r="I1605" s="62" t="str">
        <f t="shared" si="54"/>
        <v/>
      </c>
      <c r="J1605" s="62"/>
      <c r="K1605" s="48" t="str">
        <f>IF('Sundry Creditor'!K1611="", "",CONCATENATE('Sundry Creditor'!K1611," ",'Sundry Creditor'!O1611))</f>
        <v/>
      </c>
    </row>
    <row r="1606" spans="1:11" x14ac:dyDescent="0.2">
      <c r="A1606" s="63" t="str">
        <f>IF('Sundry Creditor'!G1612="","",'Sundry Creditor'!G1612)</f>
        <v/>
      </c>
      <c r="B1606" s="63" t="str">
        <f>IF('Sundry Creditor'!C1612="","",IF('Sundry Creditor'!G1612&lt;70000,'Sundry Creditor'!C1612,""))</f>
        <v/>
      </c>
      <c r="C1606" s="62" t="str">
        <f>IF('Sundry Creditor'!C1612="","",IF('Sundry Creditor'!G1612&gt;69999,'Sundry Creditor'!C1612,""))</f>
        <v/>
      </c>
      <c r="D1606" s="62" t="str">
        <f>IF('Sundry Creditor'!D1612="","",'Sundry Creditor'!D1612)</f>
        <v/>
      </c>
      <c r="E1606" s="62" t="str">
        <f>IF('Sundry Creditor'!F1612="","",'Sundry Creditor'!F1612)</f>
        <v/>
      </c>
      <c r="F1606" s="130" t="str">
        <f>IF('Sundry Creditor'!I1612="","",IF('Sundry Creditor'!J1612="D",'Sundry Creditor'!I1612,""))</f>
        <v/>
      </c>
      <c r="G1606" s="130" t="str">
        <f>IF('Sundry Creditor'!I1612="","",IF('Sundry Creditor'!J1612="C",'Sundry Creditor'!I1612,""))</f>
        <v/>
      </c>
      <c r="H1606" s="62" t="str">
        <f t="shared" si="53"/>
        <v/>
      </c>
      <c r="I1606" s="62" t="str">
        <f t="shared" si="54"/>
        <v/>
      </c>
      <c r="J1606" s="62"/>
      <c r="K1606" s="48" t="str">
        <f>IF('Sundry Creditor'!K1612="", "",CONCATENATE('Sundry Creditor'!K1612," ",'Sundry Creditor'!O1612))</f>
        <v/>
      </c>
    </row>
    <row r="1607" spans="1:11" x14ac:dyDescent="0.2">
      <c r="A1607" s="63" t="str">
        <f>IF('Sundry Creditor'!G1613="","",'Sundry Creditor'!G1613)</f>
        <v/>
      </c>
      <c r="B1607" s="63" t="str">
        <f>IF('Sundry Creditor'!C1613="","",IF('Sundry Creditor'!G1613&lt;70000,'Sundry Creditor'!C1613,""))</f>
        <v/>
      </c>
      <c r="C1607" s="62" t="str">
        <f>IF('Sundry Creditor'!C1613="","",IF('Sundry Creditor'!G1613&gt;69999,'Sundry Creditor'!C1613,""))</f>
        <v/>
      </c>
      <c r="D1607" s="62" t="str">
        <f>IF('Sundry Creditor'!D1613="","",'Sundry Creditor'!D1613)</f>
        <v/>
      </c>
      <c r="E1607" s="62" t="str">
        <f>IF('Sundry Creditor'!F1613="","",'Sundry Creditor'!F1613)</f>
        <v/>
      </c>
      <c r="F1607" s="130" t="str">
        <f>IF('Sundry Creditor'!I1613="","",IF('Sundry Creditor'!J1613="D",'Sundry Creditor'!I1613,""))</f>
        <v/>
      </c>
      <c r="G1607" s="130" t="str">
        <f>IF('Sundry Creditor'!I1613="","",IF('Sundry Creditor'!J1613="C",'Sundry Creditor'!I1613,""))</f>
        <v/>
      </c>
      <c r="H1607" s="62" t="str">
        <f t="shared" si="53"/>
        <v/>
      </c>
      <c r="I1607" s="62" t="str">
        <f t="shared" si="54"/>
        <v/>
      </c>
      <c r="J1607" s="62"/>
      <c r="K1607" s="48" t="str">
        <f>IF('Sundry Creditor'!K1613="", "",CONCATENATE('Sundry Creditor'!K1613," ",'Sundry Creditor'!O1613))</f>
        <v/>
      </c>
    </row>
    <row r="1608" spans="1:11" x14ac:dyDescent="0.2">
      <c r="A1608" s="63" t="str">
        <f>IF('Sundry Creditor'!G1614="","",'Sundry Creditor'!G1614)</f>
        <v/>
      </c>
      <c r="B1608" s="63" t="str">
        <f>IF('Sundry Creditor'!C1614="","",IF('Sundry Creditor'!G1614&lt;70000,'Sundry Creditor'!C1614,""))</f>
        <v/>
      </c>
      <c r="C1608" s="62" t="str">
        <f>IF('Sundry Creditor'!C1614="","",IF('Sundry Creditor'!G1614&gt;69999,'Sundry Creditor'!C1614,""))</f>
        <v/>
      </c>
      <c r="D1608" s="62" t="str">
        <f>IF('Sundry Creditor'!D1614="","",'Sundry Creditor'!D1614)</f>
        <v/>
      </c>
      <c r="E1608" s="62" t="str">
        <f>IF('Sundry Creditor'!F1614="","",'Sundry Creditor'!F1614)</f>
        <v/>
      </c>
      <c r="F1608" s="130" t="str">
        <f>IF('Sundry Creditor'!I1614="","",IF('Sundry Creditor'!J1614="D",'Sundry Creditor'!I1614,""))</f>
        <v/>
      </c>
      <c r="G1608" s="130" t="str">
        <f>IF('Sundry Creditor'!I1614="","",IF('Sundry Creditor'!J1614="C",'Sundry Creditor'!I1614,""))</f>
        <v/>
      </c>
      <c r="H1608" s="62" t="str">
        <f t="shared" si="53"/>
        <v/>
      </c>
      <c r="I1608" s="62" t="str">
        <f t="shared" si="54"/>
        <v/>
      </c>
      <c r="J1608" s="62"/>
      <c r="K1608" s="48" t="str">
        <f>IF('Sundry Creditor'!K1614="", "",CONCATENATE('Sundry Creditor'!K1614," ",'Sundry Creditor'!O1614))</f>
        <v/>
      </c>
    </row>
    <row r="1609" spans="1:11" x14ac:dyDescent="0.2">
      <c r="A1609" s="63" t="str">
        <f>IF('Sundry Creditor'!G1615="","",'Sundry Creditor'!G1615)</f>
        <v/>
      </c>
      <c r="B1609" s="63" t="str">
        <f>IF('Sundry Creditor'!C1615="","",IF('Sundry Creditor'!G1615&lt;70000,'Sundry Creditor'!C1615,""))</f>
        <v/>
      </c>
      <c r="C1609" s="62" t="str">
        <f>IF('Sundry Creditor'!C1615="","",IF('Sundry Creditor'!G1615&gt;69999,'Sundry Creditor'!C1615,""))</f>
        <v/>
      </c>
      <c r="D1609" s="62" t="str">
        <f>IF('Sundry Creditor'!D1615="","",'Sundry Creditor'!D1615)</f>
        <v/>
      </c>
      <c r="E1609" s="62" t="str">
        <f>IF('Sundry Creditor'!F1615="","",'Sundry Creditor'!F1615)</f>
        <v/>
      </c>
      <c r="F1609" s="130" t="str">
        <f>IF('Sundry Creditor'!I1615="","",IF('Sundry Creditor'!J1615="D",'Sundry Creditor'!I1615,""))</f>
        <v/>
      </c>
      <c r="G1609" s="130" t="str">
        <f>IF('Sundry Creditor'!I1615="","",IF('Sundry Creditor'!J1615="C",'Sundry Creditor'!I1615,""))</f>
        <v/>
      </c>
      <c r="H1609" s="62" t="str">
        <f t="shared" si="53"/>
        <v/>
      </c>
      <c r="I1609" s="62" t="str">
        <f t="shared" si="54"/>
        <v/>
      </c>
      <c r="J1609" s="62"/>
      <c r="K1609" s="48" t="str">
        <f>IF('Sundry Creditor'!K1615="", "",CONCATENATE('Sundry Creditor'!K1615," ",'Sundry Creditor'!O1615))</f>
        <v/>
      </c>
    </row>
    <row r="1610" spans="1:11" x14ac:dyDescent="0.2">
      <c r="A1610" s="63" t="str">
        <f>IF('Sundry Creditor'!G1616="","",'Sundry Creditor'!G1616)</f>
        <v/>
      </c>
      <c r="B1610" s="63" t="str">
        <f>IF('Sundry Creditor'!C1616="","",IF('Sundry Creditor'!G1616&lt;70000,'Sundry Creditor'!C1616,""))</f>
        <v/>
      </c>
      <c r="C1610" s="62" t="str">
        <f>IF('Sundry Creditor'!C1616="","",IF('Sundry Creditor'!G1616&gt;69999,'Sundry Creditor'!C1616,""))</f>
        <v/>
      </c>
      <c r="D1610" s="62" t="str">
        <f>IF('Sundry Creditor'!D1616="","",'Sundry Creditor'!D1616)</f>
        <v/>
      </c>
      <c r="E1610" s="62" t="str">
        <f>IF('Sundry Creditor'!F1616="","",'Sundry Creditor'!F1616)</f>
        <v/>
      </c>
      <c r="F1610" s="130" t="str">
        <f>IF('Sundry Creditor'!I1616="","",IF('Sundry Creditor'!J1616="D",'Sundry Creditor'!I1616,""))</f>
        <v/>
      </c>
      <c r="G1610" s="130" t="str">
        <f>IF('Sundry Creditor'!I1616="","",IF('Sundry Creditor'!J1616="C",'Sundry Creditor'!I1616,""))</f>
        <v/>
      </c>
      <c r="H1610" s="62" t="str">
        <f t="shared" si="53"/>
        <v/>
      </c>
      <c r="I1610" s="62" t="str">
        <f t="shared" si="54"/>
        <v/>
      </c>
      <c r="J1610" s="62"/>
      <c r="K1610" s="48" t="str">
        <f>IF('Sundry Creditor'!K1616="", "",CONCATENATE('Sundry Creditor'!K1616," ",'Sundry Creditor'!O1616))</f>
        <v/>
      </c>
    </row>
    <row r="1611" spans="1:11" x14ac:dyDescent="0.2">
      <c r="A1611" s="63" t="str">
        <f>IF('Sundry Creditor'!G1617="","",'Sundry Creditor'!G1617)</f>
        <v/>
      </c>
      <c r="B1611" s="63" t="str">
        <f>IF('Sundry Creditor'!C1617="","",IF('Sundry Creditor'!G1617&lt;70000,'Sundry Creditor'!C1617,""))</f>
        <v/>
      </c>
      <c r="C1611" s="62" t="str">
        <f>IF('Sundry Creditor'!C1617="","",IF('Sundry Creditor'!G1617&gt;69999,'Sundry Creditor'!C1617,""))</f>
        <v/>
      </c>
      <c r="D1611" s="62" t="str">
        <f>IF('Sundry Creditor'!D1617="","",'Sundry Creditor'!D1617)</f>
        <v/>
      </c>
      <c r="E1611" s="62" t="str">
        <f>IF('Sundry Creditor'!F1617="","",'Sundry Creditor'!F1617)</f>
        <v/>
      </c>
      <c r="F1611" s="130" t="str">
        <f>IF('Sundry Creditor'!I1617="","",IF('Sundry Creditor'!J1617="D",'Sundry Creditor'!I1617,""))</f>
        <v/>
      </c>
      <c r="G1611" s="130" t="str">
        <f>IF('Sundry Creditor'!I1617="","",IF('Sundry Creditor'!J1617="C",'Sundry Creditor'!I1617,""))</f>
        <v/>
      </c>
      <c r="H1611" s="62" t="str">
        <f t="shared" si="53"/>
        <v/>
      </c>
      <c r="I1611" s="62" t="str">
        <f t="shared" si="54"/>
        <v/>
      </c>
      <c r="J1611" s="62"/>
      <c r="K1611" s="48" t="str">
        <f>IF('Sundry Creditor'!K1617="", "",CONCATENATE('Sundry Creditor'!K1617," ",'Sundry Creditor'!O1617))</f>
        <v/>
      </c>
    </row>
    <row r="1612" spans="1:11" x14ac:dyDescent="0.2">
      <c r="A1612" s="63" t="str">
        <f>IF('Sundry Creditor'!G1618="","",'Sundry Creditor'!G1618)</f>
        <v/>
      </c>
      <c r="B1612" s="63" t="str">
        <f>IF('Sundry Creditor'!C1618="","",IF('Sundry Creditor'!G1618&lt;70000,'Sundry Creditor'!C1618,""))</f>
        <v/>
      </c>
      <c r="C1612" s="62" t="str">
        <f>IF('Sundry Creditor'!C1618="","",IF('Sundry Creditor'!G1618&gt;69999,'Sundry Creditor'!C1618,""))</f>
        <v/>
      </c>
      <c r="D1612" s="62" t="str">
        <f>IF('Sundry Creditor'!D1618="","",'Sundry Creditor'!D1618)</f>
        <v/>
      </c>
      <c r="E1612" s="62" t="str">
        <f>IF('Sundry Creditor'!F1618="","",'Sundry Creditor'!F1618)</f>
        <v/>
      </c>
      <c r="F1612" s="130" t="str">
        <f>IF('Sundry Creditor'!I1618="","",IF('Sundry Creditor'!J1618="D",'Sundry Creditor'!I1618,""))</f>
        <v/>
      </c>
      <c r="G1612" s="130" t="str">
        <f>IF('Sundry Creditor'!I1618="","",IF('Sundry Creditor'!J1618="C",'Sundry Creditor'!I1618,""))</f>
        <v/>
      </c>
      <c r="H1612" s="62" t="str">
        <f t="shared" si="53"/>
        <v/>
      </c>
      <c r="I1612" s="62" t="str">
        <f t="shared" si="54"/>
        <v/>
      </c>
      <c r="J1612" s="62"/>
      <c r="K1612" s="48" t="str">
        <f>IF('Sundry Creditor'!K1618="", "",CONCATENATE('Sundry Creditor'!K1618," ",'Sundry Creditor'!O1618))</f>
        <v/>
      </c>
    </row>
    <row r="1613" spans="1:11" x14ac:dyDescent="0.2">
      <c r="A1613" s="63" t="str">
        <f>IF('Sundry Creditor'!G1619="","",'Sundry Creditor'!G1619)</f>
        <v/>
      </c>
      <c r="B1613" s="63" t="str">
        <f>IF('Sundry Creditor'!C1619="","",IF('Sundry Creditor'!G1619&lt;70000,'Sundry Creditor'!C1619,""))</f>
        <v/>
      </c>
      <c r="C1613" s="62" t="str">
        <f>IF('Sundry Creditor'!C1619="","",IF('Sundry Creditor'!G1619&gt;69999,'Sundry Creditor'!C1619,""))</f>
        <v/>
      </c>
      <c r="D1613" s="62" t="str">
        <f>IF('Sundry Creditor'!D1619="","",'Sundry Creditor'!D1619)</f>
        <v/>
      </c>
      <c r="E1613" s="62" t="str">
        <f>IF('Sundry Creditor'!F1619="","",'Sundry Creditor'!F1619)</f>
        <v/>
      </c>
      <c r="F1613" s="130" t="str">
        <f>IF('Sundry Creditor'!I1619="","",IF('Sundry Creditor'!J1619="D",'Sundry Creditor'!I1619,""))</f>
        <v/>
      </c>
      <c r="G1613" s="130" t="str">
        <f>IF('Sundry Creditor'!I1619="","",IF('Sundry Creditor'!J1619="C",'Sundry Creditor'!I1619,""))</f>
        <v/>
      </c>
      <c r="H1613" s="62" t="str">
        <f t="shared" si="53"/>
        <v/>
      </c>
      <c r="I1613" s="62" t="str">
        <f t="shared" si="54"/>
        <v/>
      </c>
      <c r="J1613" s="62"/>
      <c r="K1613" s="48" t="str">
        <f>IF('Sundry Creditor'!K1619="", "",CONCATENATE('Sundry Creditor'!K1619," ",'Sundry Creditor'!O1619))</f>
        <v/>
      </c>
    </row>
    <row r="1614" spans="1:11" x14ac:dyDescent="0.2">
      <c r="A1614" s="63" t="str">
        <f>IF('Sundry Creditor'!G1620="","",'Sundry Creditor'!G1620)</f>
        <v/>
      </c>
      <c r="B1614" s="63" t="str">
        <f>IF('Sundry Creditor'!C1620="","",IF('Sundry Creditor'!G1620&lt;70000,'Sundry Creditor'!C1620,""))</f>
        <v/>
      </c>
      <c r="C1614" s="62" t="str">
        <f>IF('Sundry Creditor'!C1620="","",IF('Sundry Creditor'!G1620&gt;69999,'Sundry Creditor'!C1620,""))</f>
        <v/>
      </c>
      <c r="D1614" s="62" t="str">
        <f>IF('Sundry Creditor'!D1620="","",'Sundry Creditor'!D1620)</f>
        <v/>
      </c>
      <c r="E1614" s="62" t="str">
        <f>IF('Sundry Creditor'!F1620="","",'Sundry Creditor'!F1620)</f>
        <v/>
      </c>
      <c r="F1614" s="130" t="str">
        <f>IF('Sundry Creditor'!I1620="","",IF('Sundry Creditor'!J1620="D",'Sundry Creditor'!I1620,""))</f>
        <v/>
      </c>
      <c r="G1614" s="130" t="str">
        <f>IF('Sundry Creditor'!I1620="","",IF('Sundry Creditor'!J1620="C",'Sundry Creditor'!I1620,""))</f>
        <v/>
      </c>
      <c r="H1614" s="62" t="str">
        <f t="shared" si="53"/>
        <v/>
      </c>
      <c r="I1614" s="62" t="str">
        <f t="shared" si="54"/>
        <v/>
      </c>
      <c r="J1614" s="62"/>
      <c r="K1614" s="48" t="str">
        <f>IF('Sundry Creditor'!K1620="", "",CONCATENATE('Sundry Creditor'!K1620," ",'Sundry Creditor'!O1620))</f>
        <v/>
      </c>
    </row>
    <row r="1615" spans="1:11" x14ac:dyDescent="0.2">
      <c r="A1615" s="63" t="str">
        <f>IF('Sundry Creditor'!G1621="","",'Sundry Creditor'!G1621)</f>
        <v/>
      </c>
      <c r="B1615" s="63" t="str">
        <f>IF('Sundry Creditor'!C1621="","",IF('Sundry Creditor'!G1621&lt;70000,'Sundry Creditor'!C1621,""))</f>
        <v/>
      </c>
      <c r="C1615" s="62" t="str">
        <f>IF('Sundry Creditor'!C1621="","",IF('Sundry Creditor'!G1621&gt;69999,'Sundry Creditor'!C1621,""))</f>
        <v/>
      </c>
      <c r="D1615" s="62" t="str">
        <f>IF('Sundry Creditor'!D1621="","",'Sundry Creditor'!D1621)</f>
        <v/>
      </c>
      <c r="E1615" s="62" t="str">
        <f>IF('Sundry Creditor'!F1621="","",'Sundry Creditor'!F1621)</f>
        <v/>
      </c>
      <c r="F1615" s="130" t="str">
        <f>IF('Sundry Creditor'!I1621="","",IF('Sundry Creditor'!J1621="D",'Sundry Creditor'!I1621,""))</f>
        <v/>
      </c>
      <c r="G1615" s="130" t="str">
        <f>IF('Sundry Creditor'!I1621="","",IF('Sundry Creditor'!J1621="C",'Sundry Creditor'!I1621,""))</f>
        <v/>
      </c>
      <c r="H1615" s="62" t="str">
        <f t="shared" si="53"/>
        <v/>
      </c>
      <c r="I1615" s="62" t="str">
        <f t="shared" si="54"/>
        <v/>
      </c>
      <c r="J1615" s="62"/>
      <c r="K1615" s="48" t="str">
        <f>IF('Sundry Creditor'!K1621="", "",CONCATENATE('Sundry Creditor'!K1621," ",'Sundry Creditor'!O1621))</f>
        <v/>
      </c>
    </row>
    <row r="1616" spans="1:11" x14ac:dyDescent="0.2">
      <c r="A1616" s="63" t="str">
        <f>IF('Sundry Creditor'!G1622="","",'Sundry Creditor'!G1622)</f>
        <v/>
      </c>
      <c r="B1616" s="63" t="str">
        <f>IF('Sundry Creditor'!C1622="","",IF('Sundry Creditor'!G1622&lt;70000,'Sundry Creditor'!C1622,""))</f>
        <v/>
      </c>
      <c r="C1616" s="62" t="str">
        <f>IF('Sundry Creditor'!C1622="","",IF('Sundry Creditor'!G1622&gt;69999,'Sundry Creditor'!C1622,""))</f>
        <v/>
      </c>
      <c r="D1616" s="62" t="str">
        <f>IF('Sundry Creditor'!D1622="","",'Sundry Creditor'!D1622)</f>
        <v/>
      </c>
      <c r="E1616" s="62" t="str">
        <f>IF('Sundry Creditor'!F1622="","",'Sundry Creditor'!F1622)</f>
        <v/>
      </c>
      <c r="F1616" s="130" t="str">
        <f>IF('Sundry Creditor'!I1622="","",IF('Sundry Creditor'!J1622="D",'Sundry Creditor'!I1622,""))</f>
        <v/>
      </c>
      <c r="G1616" s="130" t="str">
        <f>IF('Sundry Creditor'!I1622="","",IF('Sundry Creditor'!J1622="C",'Sundry Creditor'!I1622,""))</f>
        <v/>
      </c>
      <c r="H1616" s="62" t="str">
        <f t="shared" si="53"/>
        <v/>
      </c>
      <c r="I1616" s="62" t="str">
        <f t="shared" si="54"/>
        <v/>
      </c>
      <c r="J1616" s="62"/>
      <c r="K1616" s="48" t="str">
        <f>IF('Sundry Creditor'!K1622="", "",CONCATENATE('Sundry Creditor'!K1622," ",'Sundry Creditor'!O1622))</f>
        <v/>
      </c>
    </row>
    <row r="1617" spans="1:11" x14ac:dyDescent="0.2">
      <c r="A1617" s="63" t="str">
        <f>IF('Sundry Creditor'!G1623="","",'Sundry Creditor'!G1623)</f>
        <v/>
      </c>
      <c r="B1617" s="63" t="str">
        <f>IF('Sundry Creditor'!C1623="","",IF('Sundry Creditor'!G1623&lt;70000,'Sundry Creditor'!C1623,""))</f>
        <v/>
      </c>
      <c r="C1617" s="62" t="str">
        <f>IF('Sundry Creditor'!C1623="","",IF('Sundry Creditor'!G1623&gt;69999,'Sundry Creditor'!C1623,""))</f>
        <v/>
      </c>
      <c r="D1617" s="62" t="str">
        <f>IF('Sundry Creditor'!D1623="","",'Sundry Creditor'!D1623)</f>
        <v/>
      </c>
      <c r="E1617" s="62" t="str">
        <f>IF('Sundry Creditor'!F1623="","",'Sundry Creditor'!F1623)</f>
        <v/>
      </c>
      <c r="F1617" s="130" t="str">
        <f>IF('Sundry Creditor'!I1623="","",IF('Sundry Creditor'!J1623="D",'Sundry Creditor'!I1623,""))</f>
        <v/>
      </c>
      <c r="G1617" s="130" t="str">
        <f>IF('Sundry Creditor'!I1623="","",IF('Sundry Creditor'!J1623="C",'Sundry Creditor'!I1623,""))</f>
        <v/>
      </c>
      <c r="H1617" s="62" t="str">
        <f t="shared" si="53"/>
        <v/>
      </c>
      <c r="I1617" s="62" t="str">
        <f t="shared" si="54"/>
        <v/>
      </c>
      <c r="J1617" s="62"/>
      <c r="K1617" s="48" t="str">
        <f>IF('Sundry Creditor'!K1623="", "",CONCATENATE('Sundry Creditor'!K1623," ",'Sundry Creditor'!O1623))</f>
        <v/>
      </c>
    </row>
    <row r="1618" spans="1:11" x14ac:dyDescent="0.2">
      <c r="A1618" s="63" t="str">
        <f>IF('Sundry Creditor'!G1624="","",'Sundry Creditor'!G1624)</f>
        <v/>
      </c>
      <c r="B1618" s="63" t="str">
        <f>IF('Sundry Creditor'!C1624="","",IF('Sundry Creditor'!G1624&lt;70000,'Sundry Creditor'!C1624,""))</f>
        <v/>
      </c>
      <c r="C1618" s="62" t="str">
        <f>IF('Sundry Creditor'!C1624="","",IF('Sundry Creditor'!G1624&gt;69999,'Sundry Creditor'!C1624,""))</f>
        <v/>
      </c>
      <c r="D1618" s="62" t="str">
        <f>IF('Sundry Creditor'!D1624="","",'Sundry Creditor'!D1624)</f>
        <v/>
      </c>
      <c r="E1618" s="62" t="str">
        <f>IF('Sundry Creditor'!F1624="","",'Sundry Creditor'!F1624)</f>
        <v/>
      </c>
      <c r="F1618" s="130" t="str">
        <f>IF('Sundry Creditor'!I1624="","",IF('Sundry Creditor'!J1624="D",'Sundry Creditor'!I1624,""))</f>
        <v/>
      </c>
      <c r="G1618" s="130" t="str">
        <f>IF('Sundry Creditor'!I1624="","",IF('Sundry Creditor'!J1624="C",'Sundry Creditor'!I1624,""))</f>
        <v/>
      </c>
      <c r="H1618" s="62" t="str">
        <f t="shared" si="53"/>
        <v/>
      </c>
      <c r="I1618" s="62" t="str">
        <f t="shared" si="54"/>
        <v/>
      </c>
      <c r="J1618" s="62"/>
      <c r="K1618" s="48" t="str">
        <f>IF('Sundry Creditor'!K1624="", "",CONCATENATE('Sundry Creditor'!K1624," ",'Sundry Creditor'!O1624))</f>
        <v/>
      </c>
    </row>
    <row r="1619" spans="1:11" x14ac:dyDescent="0.2">
      <c r="A1619" s="63" t="str">
        <f>IF('Sundry Creditor'!G1625="","",'Sundry Creditor'!G1625)</f>
        <v/>
      </c>
      <c r="B1619" s="63" t="str">
        <f>IF('Sundry Creditor'!C1625="","",IF('Sundry Creditor'!G1625&lt;70000,'Sundry Creditor'!C1625,""))</f>
        <v/>
      </c>
      <c r="C1619" s="62" t="str">
        <f>IF('Sundry Creditor'!C1625="","",IF('Sundry Creditor'!G1625&gt;69999,'Sundry Creditor'!C1625,""))</f>
        <v/>
      </c>
      <c r="D1619" s="62" t="str">
        <f>IF('Sundry Creditor'!D1625="","",'Sundry Creditor'!D1625)</f>
        <v/>
      </c>
      <c r="E1619" s="62" t="str">
        <f>IF('Sundry Creditor'!F1625="","",'Sundry Creditor'!F1625)</f>
        <v/>
      </c>
      <c r="F1619" s="130" t="str">
        <f>IF('Sundry Creditor'!I1625="","",IF('Sundry Creditor'!J1625="D",'Sundry Creditor'!I1625,""))</f>
        <v/>
      </c>
      <c r="G1619" s="130" t="str">
        <f>IF('Sundry Creditor'!I1625="","",IF('Sundry Creditor'!J1625="C",'Sundry Creditor'!I1625,""))</f>
        <v/>
      </c>
      <c r="H1619" s="62" t="str">
        <f t="shared" si="53"/>
        <v/>
      </c>
      <c r="I1619" s="62" t="str">
        <f t="shared" si="54"/>
        <v/>
      </c>
      <c r="J1619" s="62"/>
      <c r="K1619" s="48" t="str">
        <f>IF('Sundry Creditor'!K1625="", "",CONCATENATE('Sundry Creditor'!K1625," ",'Sundry Creditor'!O1625))</f>
        <v/>
      </c>
    </row>
    <row r="1620" spans="1:11" x14ac:dyDescent="0.2">
      <c r="A1620" s="63" t="str">
        <f>IF('Sundry Creditor'!G1626="","",'Sundry Creditor'!G1626)</f>
        <v/>
      </c>
      <c r="B1620" s="63" t="str">
        <f>IF('Sundry Creditor'!C1626="","",IF('Sundry Creditor'!G1626&lt;70000,'Sundry Creditor'!C1626,""))</f>
        <v/>
      </c>
      <c r="C1620" s="62" t="str">
        <f>IF('Sundry Creditor'!C1626="","",IF('Sundry Creditor'!G1626&gt;69999,'Sundry Creditor'!C1626,""))</f>
        <v/>
      </c>
      <c r="D1620" s="62" t="str">
        <f>IF('Sundry Creditor'!D1626="","",'Sundry Creditor'!D1626)</f>
        <v/>
      </c>
      <c r="E1620" s="62" t="str">
        <f>IF('Sundry Creditor'!F1626="","",'Sundry Creditor'!F1626)</f>
        <v/>
      </c>
      <c r="F1620" s="130" t="str">
        <f>IF('Sundry Creditor'!I1626="","",IF('Sundry Creditor'!J1626="D",'Sundry Creditor'!I1626,""))</f>
        <v/>
      </c>
      <c r="G1620" s="130" t="str">
        <f>IF('Sundry Creditor'!I1626="","",IF('Sundry Creditor'!J1626="C",'Sundry Creditor'!I1626,""))</f>
        <v/>
      </c>
      <c r="H1620" s="62" t="str">
        <f t="shared" ref="H1620:H1683" si="55">IF(A1620="","",IF(OR(A1620=96030,A1620=96040),"AN",IF(A1620=80061,"VN",IF(LEFT(A1620,1)="7","AN",IF(LEFT(A1620,1)="8","AN","VN")))))</f>
        <v/>
      </c>
      <c r="I1620" s="62" t="str">
        <f t="shared" si="54"/>
        <v/>
      </c>
      <c r="J1620" s="62"/>
      <c r="K1620" s="48" t="str">
        <f>IF('Sundry Creditor'!K1626="", "",CONCATENATE('Sundry Creditor'!K1626," ",'Sundry Creditor'!O1626))</f>
        <v/>
      </c>
    </row>
    <row r="1621" spans="1:11" x14ac:dyDescent="0.2">
      <c r="A1621" s="63" t="str">
        <f>IF('Sundry Creditor'!G1627="","",'Sundry Creditor'!G1627)</f>
        <v/>
      </c>
      <c r="B1621" s="63" t="str">
        <f>IF('Sundry Creditor'!C1627="","",IF('Sundry Creditor'!G1627&lt;70000,'Sundry Creditor'!C1627,""))</f>
        <v/>
      </c>
      <c r="C1621" s="62" t="str">
        <f>IF('Sundry Creditor'!C1627="","",IF('Sundry Creditor'!G1627&gt;69999,'Sundry Creditor'!C1627,""))</f>
        <v/>
      </c>
      <c r="D1621" s="62" t="str">
        <f>IF('Sundry Creditor'!D1627="","",'Sundry Creditor'!D1627)</f>
        <v/>
      </c>
      <c r="E1621" s="62" t="str">
        <f>IF('Sundry Creditor'!F1627="","",'Sundry Creditor'!F1627)</f>
        <v/>
      </c>
      <c r="F1621" s="130" t="str">
        <f>IF('Sundry Creditor'!I1627="","",IF('Sundry Creditor'!J1627="D",'Sundry Creditor'!I1627,""))</f>
        <v/>
      </c>
      <c r="G1621" s="130" t="str">
        <f>IF('Sundry Creditor'!I1627="","",IF('Sundry Creditor'!J1627="C",'Sundry Creditor'!I1627,""))</f>
        <v/>
      </c>
      <c r="H1621" s="62" t="str">
        <f t="shared" si="55"/>
        <v/>
      </c>
      <c r="I1621" s="62" t="str">
        <f t="shared" si="54"/>
        <v/>
      </c>
      <c r="J1621" s="62"/>
      <c r="K1621" s="48" t="str">
        <f>IF('Sundry Creditor'!K1627="", "",CONCATENATE('Sundry Creditor'!K1627," ",'Sundry Creditor'!O1627))</f>
        <v/>
      </c>
    </row>
    <row r="1622" spans="1:11" x14ac:dyDescent="0.2">
      <c r="A1622" s="63" t="str">
        <f>IF('Sundry Creditor'!G1628="","",'Sundry Creditor'!G1628)</f>
        <v/>
      </c>
      <c r="B1622" s="63" t="str">
        <f>IF('Sundry Creditor'!C1628="","",IF('Sundry Creditor'!G1628&lt;70000,'Sundry Creditor'!C1628,""))</f>
        <v/>
      </c>
      <c r="C1622" s="62" t="str">
        <f>IF('Sundry Creditor'!C1628="","",IF('Sundry Creditor'!G1628&gt;69999,'Sundry Creditor'!C1628,""))</f>
        <v/>
      </c>
      <c r="D1622" s="62" t="str">
        <f>IF('Sundry Creditor'!D1628="","",'Sundry Creditor'!D1628)</f>
        <v/>
      </c>
      <c r="E1622" s="62" t="str">
        <f>IF('Sundry Creditor'!F1628="","",'Sundry Creditor'!F1628)</f>
        <v/>
      </c>
      <c r="F1622" s="130" t="str">
        <f>IF('Sundry Creditor'!I1628="","",IF('Sundry Creditor'!J1628="D",'Sundry Creditor'!I1628,""))</f>
        <v/>
      </c>
      <c r="G1622" s="130" t="str">
        <f>IF('Sundry Creditor'!I1628="","",IF('Sundry Creditor'!J1628="C",'Sundry Creditor'!I1628,""))</f>
        <v/>
      </c>
      <c r="H1622" s="62" t="str">
        <f t="shared" si="55"/>
        <v/>
      </c>
      <c r="I1622" s="62" t="str">
        <f t="shared" si="54"/>
        <v/>
      </c>
      <c r="J1622" s="62"/>
      <c r="K1622" s="48" t="str">
        <f>IF('Sundry Creditor'!K1628="", "",CONCATENATE('Sundry Creditor'!K1628," ",'Sundry Creditor'!O1628))</f>
        <v/>
      </c>
    </row>
    <row r="1623" spans="1:11" x14ac:dyDescent="0.2">
      <c r="A1623" s="63" t="str">
        <f>IF('Sundry Creditor'!G1629="","",'Sundry Creditor'!G1629)</f>
        <v/>
      </c>
      <c r="B1623" s="63" t="str">
        <f>IF('Sundry Creditor'!C1629="","",IF('Sundry Creditor'!G1629&lt;70000,'Sundry Creditor'!C1629,""))</f>
        <v/>
      </c>
      <c r="C1623" s="62" t="str">
        <f>IF('Sundry Creditor'!C1629="","",IF('Sundry Creditor'!G1629&gt;69999,'Sundry Creditor'!C1629,""))</f>
        <v/>
      </c>
      <c r="D1623" s="62" t="str">
        <f>IF('Sundry Creditor'!D1629="","",'Sundry Creditor'!D1629)</f>
        <v/>
      </c>
      <c r="E1623" s="62" t="str">
        <f>IF('Sundry Creditor'!F1629="","",'Sundry Creditor'!F1629)</f>
        <v/>
      </c>
      <c r="F1623" s="130" t="str">
        <f>IF('Sundry Creditor'!I1629="","",IF('Sundry Creditor'!J1629="D",'Sundry Creditor'!I1629,""))</f>
        <v/>
      </c>
      <c r="G1623" s="130" t="str">
        <f>IF('Sundry Creditor'!I1629="","",IF('Sundry Creditor'!J1629="C",'Sundry Creditor'!I1629,""))</f>
        <v/>
      </c>
      <c r="H1623" s="62" t="str">
        <f t="shared" si="55"/>
        <v/>
      </c>
      <c r="I1623" s="62" t="str">
        <f t="shared" si="54"/>
        <v/>
      </c>
      <c r="J1623" s="62"/>
      <c r="K1623" s="48" t="str">
        <f>IF('Sundry Creditor'!K1629="", "",CONCATENATE('Sundry Creditor'!K1629," ",'Sundry Creditor'!O1629))</f>
        <v/>
      </c>
    </row>
    <row r="1624" spans="1:11" x14ac:dyDescent="0.2">
      <c r="A1624" s="63" t="str">
        <f>IF('Sundry Creditor'!G1630="","",'Sundry Creditor'!G1630)</f>
        <v/>
      </c>
      <c r="B1624" s="63" t="str">
        <f>IF('Sundry Creditor'!C1630="","",IF('Sundry Creditor'!G1630&lt;70000,'Sundry Creditor'!C1630,""))</f>
        <v/>
      </c>
      <c r="C1624" s="62" t="str">
        <f>IF('Sundry Creditor'!C1630="","",IF('Sundry Creditor'!G1630&gt;69999,'Sundry Creditor'!C1630,""))</f>
        <v/>
      </c>
      <c r="D1624" s="62" t="str">
        <f>IF('Sundry Creditor'!D1630="","",'Sundry Creditor'!D1630)</f>
        <v/>
      </c>
      <c r="E1624" s="62" t="str">
        <f>IF('Sundry Creditor'!F1630="","",'Sundry Creditor'!F1630)</f>
        <v/>
      </c>
      <c r="F1624" s="130" t="str">
        <f>IF('Sundry Creditor'!I1630="","",IF('Sundry Creditor'!J1630="D",'Sundry Creditor'!I1630,""))</f>
        <v/>
      </c>
      <c r="G1624" s="130" t="str">
        <f>IF('Sundry Creditor'!I1630="","",IF('Sundry Creditor'!J1630="C",'Sundry Creditor'!I1630,""))</f>
        <v/>
      </c>
      <c r="H1624" s="62" t="str">
        <f t="shared" si="55"/>
        <v/>
      </c>
      <c r="I1624" s="62" t="str">
        <f t="shared" si="54"/>
        <v/>
      </c>
      <c r="J1624" s="62"/>
      <c r="K1624" s="48" t="str">
        <f>IF('Sundry Creditor'!K1630="", "",CONCATENATE('Sundry Creditor'!K1630," ",'Sundry Creditor'!O1630))</f>
        <v/>
      </c>
    </row>
    <row r="1625" spans="1:11" x14ac:dyDescent="0.2">
      <c r="A1625" s="63" t="str">
        <f>IF('Sundry Creditor'!G1631="","",'Sundry Creditor'!G1631)</f>
        <v/>
      </c>
      <c r="B1625" s="63" t="str">
        <f>IF('Sundry Creditor'!C1631="","",IF('Sundry Creditor'!G1631&lt;70000,'Sundry Creditor'!C1631,""))</f>
        <v/>
      </c>
      <c r="C1625" s="62" t="str">
        <f>IF('Sundry Creditor'!C1631="","",IF('Sundry Creditor'!G1631&gt;69999,'Sundry Creditor'!C1631,""))</f>
        <v/>
      </c>
      <c r="D1625" s="62" t="str">
        <f>IF('Sundry Creditor'!D1631="","",'Sundry Creditor'!D1631)</f>
        <v/>
      </c>
      <c r="E1625" s="62" t="str">
        <f>IF('Sundry Creditor'!F1631="","",'Sundry Creditor'!F1631)</f>
        <v/>
      </c>
      <c r="F1625" s="130" t="str">
        <f>IF('Sundry Creditor'!I1631="","",IF('Sundry Creditor'!J1631="D",'Sundry Creditor'!I1631,""))</f>
        <v/>
      </c>
      <c r="G1625" s="130" t="str">
        <f>IF('Sundry Creditor'!I1631="","",IF('Sundry Creditor'!J1631="C",'Sundry Creditor'!I1631,""))</f>
        <v/>
      </c>
      <c r="H1625" s="62" t="str">
        <f t="shared" si="55"/>
        <v/>
      </c>
      <c r="I1625" s="62" t="str">
        <f t="shared" si="54"/>
        <v/>
      </c>
      <c r="J1625" s="62"/>
      <c r="K1625" s="48" t="str">
        <f>IF('Sundry Creditor'!K1631="", "",CONCATENATE('Sundry Creditor'!K1631," ",'Sundry Creditor'!O1631))</f>
        <v/>
      </c>
    </row>
    <row r="1626" spans="1:11" x14ac:dyDescent="0.2">
      <c r="A1626" s="63" t="str">
        <f>IF('Sundry Creditor'!G1632="","",'Sundry Creditor'!G1632)</f>
        <v/>
      </c>
      <c r="B1626" s="63" t="str">
        <f>IF('Sundry Creditor'!C1632="","",IF('Sundry Creditor'!G1632&lt;70000,'Sundry Creditor'!C1632,""))</f>
        <v/>
      </c>
      <c r="C1626" s="62" t="str">
        <f>IF('Sundry Creditor'!C1632="","",IF('Sundry Creditor'!G1632&gt;69999,'Sundry Creditor'!C1632,""))</f>
        <v/>
      </c>
      <c r="D1626" s="62" t="str">
        <f>IF('Sundry Creditor'!D1632="","",'Sundry Creditor'!D1632)</f>
        <v/>
      </c>
      <c r="E1626" s="62" t="str">
        <f>IF('Sundry Creditor'!F1632="","",'Sundry Creditor'!F1632)</f>
        <v/>
      </c>
      <c r="F1626" s="130" t="str">
        <f>IF('Sundry Creditor'!I1632="","",IF('Sundry Creditor'!J1632="D",'Sundry Creditor'!I1632,""))</f>
        <v/>
      </c>
      <c r="G1626" s="130" t="str">
        <f>IF('Sundry Creditor'!I1632="","",IF('Sundry Creditor'!J1632="C",'Sundry Creditor'!I1632,""))</f>
        <v/>
      </c>
      <c r="H1626" s="62" t="str">
        <f t="shared" si="55"/>
        <v/>
      </c>
      <c r="I1626" s="62" t="str">
        <f t="shared" ref="I1626:I1689" si="56">IF(A1626="","",1000)</f>
        <v/>
      </c>
      <c r="J1626" s="62"/>
      <c r="K1626" s="48" t="str">
        <f>IF('Sundry Creditor'!K1632="", "",CONCATENATE('Sundry Creditor'!K1632," ",'Sundry Creditor'!O1632))</f>
        <v/>
      </c>
    </row>
    <row r="1627" spans="1:11" x14ac:dyDescent="0.2">
      <c r="A1627" s="63" t="str">
        <f>IF('Sundry Creditor'!G1633="","",'Sundry Creditor'!G1633)</f>
        <v/>
      </c>
      <c r="B1627" s="63" t="str">
        <f>IF('Sundry Creditor'!C1633="","",IF('Sundry Creditor'!G1633&lt;70000,'Sundry Creditor'!C1633,""))</f>
        <v/>
      </c>
      <c r="C1627" s="62" t="str">
        <f>IF('Sundry Creditor'!C1633="","",IF('Sundry Creditor'!G1633&gt;69999,'Sundry Creditor'!C1633,""))</f>
        <v/>
      </c>
      <c r="D1627" s="62" t="str">
        <f>IF('Sundry Creditor'!D1633="","",'Sundry Creditor'!D1633)</f>
        <v/>
      </c>
      <c r="E1627" s="62" t="str">
        <f>IF('Sundry Creditor'!F1633="","",'Sundry Creditor'!F1633)</f>
        <v/>
      </c>
      <c r="F1627" s="130" t="str">
        <f>IF('Sundry Creditor'!I1633="","",IF('Sundry Creditor'!J1633="D",'Sundry Creditor'!I1633,""))</f>
        <v/>
      </c>
      <c r="G1627" s="130" t="str">
        <f>IF('Sundry Creditor'!I1633="","",IF('Sundry Creditor'!J1633="C",'Sundry Creditor'!I1633,""))</f>
        <v/>
      </c>
      <c r="H1627" s="62" t="str">
        <f t="shared" si="55"/>
        <v/>
      </c>
      <c r="I1627" s="62" t="str">
        <f t="shared" si="56"/>
        <v/>
      </c>
      <c r="J1627" s="62"/>
      <c r="K1627" s="48" t="str">
        <f>IF('Sundry Creditor'!K1633="", "",CONCATENATE('Sundry Creditor'!K1633," ",'Sundry Creditor'!O1633))</f>
        <v/>
      </c>
    </row>
    <row r="1628" spans="1:11" x14ac:dyDescent="0.2">
      <c r="A1628" s="63" t="str">
        <f>IF('Sundry Creditor'!G1634="","",'Sundry Creditor'!G1634)</f>
        <v/>
      </c>
      <c r="B1628" s="63" t="str">
        <f>IF('Sundry Creditor'!C1634="","",IF('Sundry Creditor'!G1634&lt;70000,'Sundry Creditor'!C1634,""))</f>
        <v/>
      </c>
      <c r="C1628" s="62" t="str">
        <f>IF('Sundry Creditor'!C1634="","",IF('Sundry Creditor'!G1634&gt;69999,'Sundry Creditor'!C1634,""))</f>
        <v/>
      </c>
      <c r="D1628" s="62" t="str">
        <f>IF('Sundry Creditor'!D1634="","",'Sundry Creditor'!D1634)</f>
        <v/>
      </c>
      <c r="E1628" s="62" t="str">
        <f>IF('Sundry Creditor'!F1634="","",'Sundry Creditor'!F1634)</f>
        <v/>
      </c>
      <c r="F1628" s="130" t="str">
        <f>IF('Sundry Creditor'!I1634="","",IF('Sundry Creditor'!J1634="D",'Sundry Creditor'!I1634,""))</f>
        <v/>
      </c>
      <c r="G1628" s="130" t="str">
        <f>IF('Sundry Creditor'!I1634="","",IF('Sundry Creditor'!J1634="C",'Sundry Creditor'!I1634,""))</f>
        <v/>
      </c>
      <c r="H1628" s="62" t="str">
        <f t="shared" si="55"/>
        <v/>
      </c>
      <c r="I1628" s="62" t="str">
        <f t="shared" si="56"/>
        <v/>
      </c>
      <c r="J1628" s="62"/>
      <c r="K1628" s="48" t="str">
        <f>IF('Sundry Creditor'!K1634="", "",CONCATENATE('Sundry Creditor'!K1634," ",'Sundry Creditor'!O1634))</f>
        <v/>
      </c>
    </row>
    <row r="1629" spans="1:11" x14ac:dyDescent="0.2">
      <c r="A1629" s="63" t="str">
        <f>IF('Sundry Creditor'!G1635="","",'Sundry Creditor'!G1635)</f>
        <v/>
      </c>
      <c r="B1629" s="63" t="str">
        <f>IF('Sundry Creditor'!C1635="","",IF('Sundry Creditor'!G1635&lt;70000,'Sundry Creditor'!C1635,""))</f>
        <v/>
      </c>
      <c r="C1629" s="62" t="str">
        <f>IF('Sundry Creditor'!C1635="","",IF('Sundry Creditor'!G1635&gt;69999,'Sundry Creditor'!C1635,""))</f>
        <v/>
      </c>
      <c r="D1629" s="62" t="str">
        <f>IF('Sundry Creditor'!D1635="","",'Sundry Creditor'!D1635)</f>
        <v/>
      </c>
      <c r="E1629" s="62" t="str">
        <f>IF('Sundry Creditor'!F1635="","",'Sundry Creditor'!F1635)</f>
        <v/>
      </c>
      <c r="F1629" s="130" t="str">
        <f>IF('Sundry Creditor'!I1635="","",IF('Sundry Creditor'!J1635="D",'Sundry Creditor'!I1635,""))</f>
        <v/>
      </c>
      <c r="G1629" s="130" t="str">
        <f>IF('Sundry Creditor'!I1635="","",IF('Sundry Creditor'!J1635="C",'Sundry Creditor'!I1635,""))</f>
        <v/>
      </c>
      <c r="H1629" s="62" t="str">
        <f t="shared" si="55"/>
        <v/>
      </c>
      <c r="I1629" s="62" t="str">
        <f t="shared" si="56"/>
        <v/>
      </c>
      <c r="J1629" s="62"/>
      <c r="K1629" s="48" t="str">
        <f>IF('Sundry Creditor'!K1635="", "",CONCATENATE('Sundry Creditor'!K1635," ",'Sundry Creditor'!O1635))</f>
        <v/>
      </c>
    </row>
    <row r="1630" spans="1:11" x14ac:dyDescent="0.2">
      <c r="A1630" s="63" t="str">
        <f>IF('Sundry Creditor'!G1636="","",'Sundry Creditor'!G1636)</f>
        <v/>
      </c>
      <c r="B1630" s="63" t="str">
        <f>IF('Sundry Creditor'!C1636="","",IF('Sundry Creditor'!G1636&lt;70000,'Sundry Creditor'!C1636,""))</f>
        <v/>
      </c>
      <c r="C1630" s="62" t="str">
        <f>IF('Sundry Creditor'!C1636="","",IF('Sundry Creditor'!G1636&gt;69999,'Sundry Creditor'!C1636,""))</f>
        <v/>
      </c>
      <c r="D1630" s="62" t="str">
        <f>IF('Sundry Creditor'!D1636="","",'Sundry Creditor'!D1636)</f>
        <v/>
      </c>
      <c r="E1630" s="62" t="str">
        <f>IF('Sundry Creditor'!F1636="","",'Sundry Creditor'!F1636)</f>
        <v/>
      </c>
      <c r="F1630" s="130" t="str">
        <f>IF('Sundry Creditor'!I1636="","",IF('Sundry Creditor'!J1636="D",'Sundry Creditor'!I1636,""))</f>
        <v/>
      </c>
      <c r="G1630" s="130" t="str">
        <f>IF('Sundry Creditor'!I1636="","",IF('Sundry Creditor'!J1636="C",'Sundry Creditor'!I1636,""))</f>
        <v/>
      </c>
      <c r="H1630" s="62" t="str">
        <f t="shared" si="55"/>
        <v/>
      </c>
      <c r="I1630" s="62" t="str">
        <f t="shared" si="56"/>
        <v/>
      </c>
      <c r="J1630" s="62"/>
      <c r="K1630" s="48" t="str">
        <f>IF('Sundry Creditor'!K1636="", "",CONCATENATE('Sundry Creditor'!K1636," ",'Sundry Creditor'!O1636))</f>
        <v/>
      </c>
    </row>
    <row r="1631" spans="1:11" x14ac:dyDescent="0.2">
      <c r="A1631" s="63" t="str">
        <f>IF('Sundry Creditor'!G1637="","",'Sundry Creditor'!G1637)</f>
        <v/>
      </c>
      <c r="B1631" s="63" t="str">
        <f>IF('Sundry Creditor'!C1637="","",IF('Sundry Creditor'!G1637&lt;70000,'Sundry Creditor'!C1637,""))</f>
        <v/>
      </c>
      <c r="C1631" s="62" t="str">
        <f>IF('Sundry Creditor'!C1637="","",IF('Sundry Creditor'!G1637&gt;69999,'Sundry Creditor'!C1637,""))</f>
        <v/>
      </c>
      <c r="D1631" s="62" t="str">
        <f>IF('Sundry Creditor'!D1637="","",'Sundry Creditor'!D1637)</f>
        <v/>
      </c>
      <c r="E1631" s="62" t="str">
        <f>IF('Sundry Creditor'!F1637="","",'Sundry Creditor'!F1637)</f>
        <v/>
      </c>
      <c r="F1631" s="130" t="str">
        <f>IF('Sundry Creditor'!I1637="","",IF('Sundry Creditor'!J1637="D",'Sundry Creditor'!I1637,""))</f>
        <v/>
      </c>
      <c r="G1631" s="130" t="str">
        <f>IF('Sundry Creditor'!I1637="","",IF('Sundry Creditor'!J1637="C",'Sundry Creditor'!I1637,""))</f>
        <v/>
      </c>
      <c r="H1631" s="62" t="str">
        <f t="shared" si="55"/>
        <v/>
      </c>
      <c r="I1631" s="62" t="str">
        <f t="shared" si="56"/>
        <v/>
      </c>
      <c r="J1631" s="62"/>
      <c r="K1631" s="48" t="str">
        <f>IF('Sundry Creditor'!K1637="", "",CONCATENATE('Sundry Creditor'!K1637," ",'Sundry Creditor'!O1637))</f>
        <v/>
      </c>
    </row>
    <row r="1632" spans="1:11" x14ac:dyDescent="0.2">
      <c r="A1632" s="63" t="str">
        <f>IF('Sundry Creditor'!G1638="","",'Sundry Creditor'!G1638)</f>
        <v/>
      </c>
      <c r="B1632" s="63" t="str">
        <f>IF('Sundry Creditor'!C1638="","",IF('Sundry Creditor'!G1638&lt;70000,'Sundry Creditor'!C1638,""))</f>
        <v/>
      </c>
      <c r="C1632" s="62" t="str">
        <f>IF('Sundry Creditor'!C1638="","",IF('Sundry Creditor'!G1638&gt;69999,'Sundry Creditor'!C1638,""))</f>
        <v/>
      </c>
      <c r="D1632" s="62" t="str">
        <f>IF('Sundry Creditor'!D1638="","",'Sundry Creditor'!D1638)</f>
        <v/>
      </c>
      <c r="E1632" s="62" t="str">
        <f>IF('Sundry Creditor'!F1638="","",'Sundry Creditor'!F1638)</f>
        <v/>
      </c>
      <c r="F1632" s="130" t="str">
        <f>IF('Sundry Creditor'!I1638="","",IF('Sundry Creditor'!J1638="D",'Sundry Creditor'!I1638,""))</f>
        <v/>
      </c>
      <c r="G1632" s="130" t="str">
        <f>IF('Sundry Creditor'!I1638="","",IF('Sundry Creditor'!J1638="C",'Sundry Creditor'!I1638,""))</f>
        <v/>
      </c>
      <c r="H1632" s="62" t="str">
        <f t="shared" si="55"/>
        <v/>
      </c>
      <c r="I1632" s="62" t="str">
        <f t="shared" si="56"/>
        <v/>
      </c>
      <c r="J1632" s="62"/>
      <c r="K1632" s="48" t="str">
        <f>IF('Sundry Creditor'!K1638="", "",CONCATENATE('Sundry Creditor'!K1638," ",'Sundry Creditor'!O1638))</f>
        <v/>
      </c>
    </row>
    <row r="1633" spans="1:11" x14ac:dyDescent="0.2">
      <c r="A1633" s="63" t="str">
        <f>IF('Sundry Creditor'!G1639="","",'Sundry Creditor'!G1639)</f>
        <v/>
      </c>
      <c r="B1633" s="63" t="str">
        <f>IF('Sundry Creditor'!C1639="","",IF('Sundry Creditor'!G1639&lt;70000,'Sundry Creditor'!C1639,""))</f>
        <v/>
      </c>
      <c r="C1633" s="62" t="str">
        <f>IF('Sundry Creditor'!C1639="","",IF('Sundry Creditor'!G1639&gt;69999,'Sundry Creditor'!C1639,""))</f>
        <v/>
      </c>
      <c r="D1633" s="62" t="str">
        <f>IF('Sundry Creditor'!D1639="","",'Sundry Creditor'!D1639)</f>
        <v/>
      </c>
      <c r="E1633" s="62" t="str">
        <f>IF('Sundry Creditor'!F1639="","",'Sundry Creditor'!F1639)</f>
        <v/>
      </c>
      <c r="F1633" s="130" t="str">
        <f>IF('Sundry Creditor'!I1639="","",IF('Sundry Creditor'!J1639="D",'Sundry Creditor'!I1639,""))</f>
        <v/>
      </c>
      <c r="G1633" s="130" t="str">
        <f>IF('Sundry Creditor'!I1639="","",IF('Sundry Creditor'!J1639="C",'Sundry Creditor'!I1639,""))</f>
        <v/>
      </c>
      <c r="H1633" s="62" t="str">
        <f t="shared" si="55"/>
        <v/>
      </c>
      <c r="I1633" s="62" t="str">
        <f t="shared" si="56"/>
        <v/>
      </c>
      <c r="J1633" s="62"/>
      <c r="K1633" s="48" t="str">
        <f>IF('Sundry Creditor'!K1639="", "",CONCATENATE('Sundry Creditor'!K1639," ",'Sundry Creditor'!O1639))</f>
        <v/>
      </c>
    </row>
    <row r="1634" spans="1:11" x14ac:dyDescent="0.2">
      <c r="A1634" s="63" t="str">
        <f>IF('Sundry Creditor'!G1640="","",'Sundry Creditor'!G1640)</f>
        <v/>
      </c>
      <c r="B1634" s="63" t="str">
        <f>IF('Sundry Creditor'!C1640="","",IF('Sundry Creditor'!G1640&lt;70000,'Sundry Creditor'!C1640,""))</f>
        <v/>
      </c>
      <c r="C1634" s="62" t="str">
        <f>IF('Sundry Creditor'!C1640="","",IF('Sundry Creditor'!G1640&gt;69999,'Sundry Creditor'!C1640,""))</f>
        <v/>
      </c>
      <c r="D1634" s="62" t="str">
        <f>IF('Sundry Creditor'!D1640="","",'Sundry Creditor'!D1640)</f>
        <v/>
      </c>
      <c r="E1634" s="62" t="str">
        <f>IF('Sundry Creditor'!F1640="","",'Sundry Creditor'!F1640)</f>
        <v/>
      </c>
      <c r="F1634" s="130" t="str">
        <f>IF('Sundry Creditor'!I1640="","",IF('Sundry Creditor'!J1640="D",'Sundry Creditor'!I1640,""))</f>
        <v/>
      </c>
      <c r="G1634" s="130" t="str">
        <f>IF('Sundry Creditor'!I1640="","",IF('Sundry Creditor'!J1640="C",'Sundry Creditor'!I1640,""))</f>
        <v/>
      </c>
      <c r="H1634" s="62" t="str">
        <f t="shared" si="55"/>
        <v/>
      </c>
      <c r="I1634" s="62" t="str">
        <f t="shared" si="56"/>
        <v/>
      </c>
      <c r="J1634" s="62"/>
      <c r="K1634" s="48" t="str">
        <f>IF('Sundry Creditor'!K1640="", "",CONCATENATE('Sundry Creditor'!K1640," ",'Sundry Creditor'!O1640))</f>
        <v/>
      </c>
    </row>
    <row r="1635" spans="1:11" x14ac:dyDescent="0.2">
      <c r="A1635" s="63" t="str">
        <f>IF('Sundry Creditor'!G1641="","",'Sundry Creditor'!G1641)</f>
        <v/>
      </c>
      <c r="B1635" s="63" t="str">
        <f>IF('Sundry Creditor'!C1641="","",IF('Sundry Creditor'!G1641&lt;70000,'Sundry Creditor'!C1641,""))</f>
        <v/>
      </c>
      <c r="C1635" s="62" t="str">
        <f>IF('Sundry Creditor'!C1641="","",IF('Sundry Creditor'!G1641&gt;69999,'Sundry Creditor'!C1641,""))</f>
        <v/>
      </c>
      <c r="D1635" s="62" t="str">
        <f>IF('Sundry Creditor'!D1641="","",'Sundry Creditor'!D1641)</f>
        <v/>
      </c>
      <c r="E1635" s="62" t="str">
        <f>IF('Sundry Creditor'!F1641="","",'Sundry Creditor'!F1641)</f>
        <v/>
      </c>
      <c r="F1635" s="130" t="str">
        <f>IF('Sundry Creditor'!I1641="","",IF('Sundry Creditor'!J1641="D",'Sundry Creditor'!I1641,""))</f>
        <v/>
      </c>
      <c r="G1635" s="130" t="str">
        <f>IF('Sundry Creditor'!I1641="","",IF('Sundry Creditor'!J1641="C",'Sundry Creditor'!I1641,""))</f>
        <v/>
      </c>
      <c r="H1635" s="62" t="str">
        <f t="shared" si="55"/>
        <v/>
      </c>
      <c r="I1635" s="62" t="str">
        <f t="shared" si="56"/>
        <v/>
      </c>
      <c r="J1635" s="62"/>
      <c r="K1635" s="48" t="str">
        <f>IF('Sundry Creditor'!K1641="", "",CONCATENATE('Sundry Creditor'!K1641," ",'Sundry Creditor'!O1641))</f>
        <v/>
      </c>
    </row>
    <row r="1636" spans="1:11" x14ac:dyDescent="0.2">
      <c r="A1636" s="63" t="str">
        <f>IF('Sundry Creditor'!G1642="","",'Sundry Creditor'!G1642)</f>
        <v/>
      </c>
      <c r="B1636" s="63" t="str">
        <f>IF('Sundry Creditor'!C1642="","",IF('Sundry Creditor'!G1642&lt;70000,'Sundry Creditor'!C1642,""))</f>
        <v/>
      </c>
      <c r="C1636" s="62" t="str">
        <f>IF('Sundry Creditor'!C1642="","",IF('Sundry Creditor'!G1642&gt;69999,'Sundry Creditor'!C1642,""))</f>
        <v/>
      </c>
      <c r="D1636" s="62" t="str">
        <f>IF('Sundry Creditor'!D1642="","",'Sundry Creditor'!D1642)</f>
        <v/>
      </c>
      <c r="E1636" s="62" t="str">
        <f>IF('Sundry Creditor'!F1642="","",'Sundry Creditor'!F1642)</f>
        <v/>
      </c>
      <c r="F1636" s="130" t="str">
        <f>IF('Sundry Creditor'!I1642="","",IF('Sundry Creditor'!J1642="D",'Sundry Creditor'!I1642,""))</f>
        <v/>
      </c>
      <c r="G1636" s="130" t="str">
        <f>IF('Sundry Creditor'!I1642="","",IF('Sundry Creditor'!J1642="C",'Sundry Creditor'!I1642,""))</f>
        <v/>
      </c>
      <c r="H1636" s="62" t="str">
        <f t="shared" si="55"/>
        <v/>
      </c>
      <c r="I1636" s="62" t="str">
        <f t="shared" si="56"/>
        <v/>
      </c>
      <c r="J1636" s="62"/>
      <c r="K1636" s="48" t="str">
        <f>IF('Sundry Creditor'!K1642="", "",CONCATENATE('Sundry Creditor'!K1642," ",'Sundry Creditor'!O1642))</f>
        <v/>
      </c>
    </row>
    <row r="1637" spans="1:11" x14ac:dyDescent="0.2">
      <c r="A1637" s="63" t="str">
        <f>IF('Sundry Creditor'!G1643="","",'Sundry Creditor'!G1643)</f>
        <v/>
      </c>
      <c r="B1637" s="63" t="str">
        <f>IF('Sundry Creditor'!C1643="","",IF('Sundry Creditor'!G1643&lt;70000,'Sundry Creditor'!C1643,""))</f>
        <v/>
      </c>
      <c r="C1637" s="62" t="str">
        <f>IF('Sundry Creditor'!C1643="","",IF('Sundry Creditor'!G1643&gt;69999,'Sundry Creditor'!C1643,""))</f>
        <v/>
      </c>
      <c r="D1637" s="62" t="str">
        <f>IF('Sundry Creditor'!D1643="","",'Sundry Creditor'!D1643)</f>
        <v/>
      </c>
      <c r="E1637" s="62" t="str">
        <f>IF('Sundry Creditor'!F1643="","",'Sundry Creditor'!F1643)</f>
        <v/>
      </c>
      <c r="F1637" s="130" t="str">
        <f>IF('Sundry Creditor'!I1643="","",IF('Sundry Creditor'!J1643="D",'Sundry Creditor'!I1643,""))</f>
        <v/>
      </c>
      <c r="G1637" s="130" t="str">
        <f>IF('Sundry Creditor'!I1643="","",IF('Sundry Creditor'!J1643="C",'Sundry Creditor'!I1643,""))</f>
        <v/>
      </c>
      <c r="H1637" s="62" t="str">
        <f t="shared" si="55"/>
        <v/>
      </c>
      <c r="I1637" s="62" t="str">
        <f t="shared" si="56"/>
        <v/>
      </c>
      <c r="J1637" s="62"/>
      <c r="K1637" s="48" t="str">
        <f>IF('Sundry Creditor'!K1643="", "",CONCATENATE('Sundry Creditor'!K1643," ",'Sundry Creditor'!O1643))</f>
        <v/>
      </c>
    </row>
    <row r="1638" spans="1:11" x14ac:dyDescent="0.2">
      <c r="A1638" s="63" t="str">
        <f>IF('Sundry Creditor'!G1644="","",'Sundry Creditor'!G1644)</f>
        <v/>
      </c>
      <c r="B1638" s="63" t="str">
        <f>IF('Sundry Creditor'!C1644="","",IF('Sundry Creditor'!G1644&lt;70000,'Sundry Creditor'!C1644,""))</f>
        <v/>
      </c>
      <c r="C1638" s="62" t="str">
        <f>IF('Sundry Creditor'!C1644="","",IF('Sundry Creditor'!G1644&gt;69999,'Sundry Creditor'!C1644,""))</f>
        <v/>
      </c>
      <c r="D1638" s="62" t="str">
        <f>IF('Sundry Creditor'!D1644="","",'Sundry Creditor'!D1644)</f>
        <v/>
      </c>
      <c r="E1638" s="62" t="str">
        <f>IF('Sundry Creditor'!F1644="","",'Sundry Creditor'!F1644)</f>
        <v/>
      </c>
      <c r="F1638" s="130" t="str">
        <f>IF('Sundry Creditor'!I1644="","",IF('Sundry Creditor'!J1644="D",'Sundry Creditor'!I1644,""))</f>
        <v/>
      </c>
      <c r="G1638" s="130" t="str">
        <f>IF('Sundry Creditor'!I1644="","",IF('Sundry Creditor'!J1644="C",'Sundry Creditor'!I1644,""))</f>
        <v/>
      </c>
      <c r="H1638" s="62" t="str">
        <f t="shared" si="55"/>
        <v/>
      </c>
      <c r="I1638" s="62" t="str">
        <f t="shared" si="56"/>
        <v/>
      </c>
      <c r="J1638" s="62"/>
      <c r="K1638" s="48" t="str">
        <f>IF('Sundry Creditor'!K1644="", "",CONCATENATE('Sundry Creditor'!K1644," ",'Sundry Creditor'!O1644))</f>
        <v/>
      </c>
    </row>
    <row r="1639" spans="1:11" x14ac:dyDescent="0.2">
      <c r="A1639" s="63" t="str">
        <f>IF('Sundry Creditor'!G1645="","",'Sundry Creditor'!G1645)</f>
        <v/>
      </c>
      <c r="B1639" s="63" t="str">
        <f>IF('Sundry Creditor'!C1645="","",IF('Sundry Creditor'!G1645&lt;70000,'Sundry Creditor'!C1645,""))</f>
        <v/>
      </c>
      <c r="C1639" s="62" t="str">
        <f>IF('Sundry Creditor'!C1645="","",IF('Sundry Creditor'!G1645&gt;69999,'Sundry Creditor'!C1645,""))</f>
        <v/>
      </c>
      <c r="D1639" s="62" t="str">
        <f>IF('Sundry Creditor'!D1645="","",'Sundry Creditor'!D1645)</f>
        <v/>
      </c>
      <c r="E1639" s="62" t="str">
        <f>IF('Sundry Creditor'!F1645="","",'Sundry Creditor'!F1645)</f>
        <v/>
      </c>
      <c r="F1639" s="130" t="str">
        <f>IF('Sundry Creditor'!I1645="","",IF('Sundry Creditor'!J1645="D",'Sundry Creditor'!I1645,""))</f>
        <v/>
      </c>
      <c r="G1639" s="130" t="str">
        <f>IF('Sundry Creditor'!I1645="","",IF('Sundry Creditor'!J1645="C",'Sundry Creditor'!I1645,""))</f>
        <v/>
      </c>
      <c r="H1639" s="62" t="str">
        <f t="shared" si="55"/>
        <v/>
      </c>
      <c r="I1639" s="62" t="str">
        <f t="shared" si="56"/>
        <v/>
      </c>
      <c r="J1639" s="62"/>
      <c r="K1639" s="48" t="str">
        <f>IF('Sundry Creditor'!K1645="", "",CONCATENATE('Sundry Creditor'!K1645," ",'Sundry Creditor'!O1645))</f>
        <v/>
      </c>
    </row>
    <row r="1640" spans="1:11" x14ac:dyDescent="0.2">
      <c r="A1640" s="63" t="str">
        <f>IF('Sundry Creditor'!G1646="","",'Sundry Creditor'!G1646)</f>
        <v/>
      </c>
      <c r="B1640" s="63" t="str">
        <f>IF('Sundry Creditor'!C1646="","",IF('Sundry Creditor'!G1646&lt;70000,'Sundry Creditor'!C1646,""))</f>
        <v/>
      </c>
      <c r="C1640" s="62" t="str">
        <f>IF('Sundry Creditor'!C1646="","",IF('Sundry Creditor'!G1646&gt;69999,'Sundry Creditor'!C1646,""))</f>
        <v/>
      </c>
      <c r="D1640" s="62" t="str">
        <f>IF('Sundry Creditor'!D1646="","",'Sundry Creditor'!D1646)</f>
        <v/>
      </c>
      <c r="E1640" s="62" t="str">
        <f>IF('Sundry Creditor'!F1646="","",'Sundry Creditor'!F1646)</f>
        <v/>
      </c>
      <c r="F1640" s="130" t="str">
        <f>IF('Sundry Creditor'!I1646="","",IF('Sundry Creditor'!J1646="D",'Sundry Creditor'!I1646,""))</f>
        <v/>
      </c>
      <c r="G1640" s="130" t="str">
        <f>IF('Sundry Creditor'!I1646="","",IF('Sundry Creditor'!J1646="C",'Sundry Creditor'!I1646,""))</f>
        <v/>
      </c>
      <c r="H1640" s="62" t="str">
        <f t="shared" si="55"/>
        <v/>
      </c>
      <c r="I1640" s="62" t="str">
        <f t="shared" si="56"/>
        <v/>
      </c>
      <c r="J1640" s="62"/>
      <c r="K1640" s="48" t="str">
        <f>IF('Sundry Creditor'!K1646="", "",CONCATENATE('Sundry Creditor'!K1646," ",'Sundry Creditor'!O1646))</f>
        <v/>
      </c>
    </row>
    <row r="1641" spans="1:11" x14ac:dyDescent="0.2">
      <c r="A1641" s="63" t="str">
        <f>IF('Sundry Creditor'!G1647="","",'Sundry Creditor'!G1647)</f>
        <v/>
      </c>
      <c r="B1641" s="63" t="str">
        <f>IF('Sundry Creditor'!C1647="","",IF('Sundry Creditor'!G1647&lt;70000,'Sundry Creditor'!C1647,""))</f>
        <v/>
      </c>
      <c r="C1641" s="62" t="str">
        <f>IF('Sundry Creditor'!C1647="","",IF('Sundry Creditor'!G1647&gt;69999,'Sundry Creditor'!C1647,""))</f>
        <v/>
      </c>
      <c r="D1641" s="62" t="str">
        <f>IF('Sundry Creditor'!D1647="","",'Sundry Creditor'!D1647)</f>
        <v/>
      </c>
      <c r="E1641" s="62" t="str">
        <f>IF('Sundry Creditor'!F1647="","",'Sundry Creditor'!F1647)</f>
        <v/>
      </c>
      <c r="F1641" s="130" t="str">
        <f>IF('Sundry Creditor'!I1647="","",IF('Sundry Creditor'!J1647="D",'Sundry Creditor'!I1647,""))</f>
        <v/>
      </c>
      <c r="G1641" s="130" t="str">
        <f>IF('Sundry Creditor'!I1647="","",IF('Sundry Creditor'!J1647="C",'Sundry Creditor'!I1647,""))</f>
        <v/>
      </c>
      <c r="H1641" s="62" t="str">
        <f t="shared" si="55"/>
        <v/>
      </c>
      <c r="I1641" s="62" t="str">
        <f t="shared" si="56"/>
        <v/>
      </c>
      <c r="J1641" s="62"/>
      <c r="K1641" s="48" t="str">
        <f>IF('Sundry Creditor'!K1647="", "",CONCATENATE('Sundry Creditor'!K1647," ",'Sundry Creditor'!O1647))</f>
        <v/>
      </c>
    </row>
    <row r="1642" spans="1:11" x14ac:dyDescent="0.2">
      <c r="A1642" s="63" t="str">
        <f>IF('Sundry Creditor'!G1648="","",'Sundry Creditor'!G1648)</f>
        <v/>
      </c>
      <c r="B1642" s="63" t="str">
        <f>IF('Sundry Creditor'!C1648="","",IF('Sundry Creditor'!G1648&lt;70000,'Sundry Creditor'!C1648,""))</f>
        <v/>
      </c>
      <c r="C1642" s="62" t="str">
        <f>IF('Sundry Creditor'!C1648="","",IF('Sundry Creditor'!G1648&gt;69999,'Sundry Creditor'!C1648,""))</f>
        <v/>
      </c>
      <c r="D1642" s="62" t="str">
        <f>IF('Sundry Creditor'!D1648="","",'Sundry Creditor'!D1648)</f>
        <v/>
      </c>
      <c r="E1642" s="62" t="str">
        <f>IF('Sundry Creditor'!F1648="","",'Sundry Creditor'!F1648)</f>
        <v/>
      </c>
      <c r="F1642" s="130" t="str">
        <f>IF('Sundry Creditor'!I1648="","",IF('Sundry Creditor'!J1648="D",'Sundry Creditor'!I1648,""))</f>
        <v/>
      </c>
      <c r="G1642" s="130" t="str">
        <f>IF('Sundry Creditor'!I1648="","",IF('Sundry Creditor'!J1648="C",'Sundry Creditor'!I1648,""))</f>
        <v/>
      </c>
      <c r="H1642" s="62" t="str">
        <f t="shared" si="55"/>
        <v/>
      </c>
      <c r="I1642" s="62" t="str">
        <f t="shared" si="56"/>
        <v/>
      </c>
      <c r="J1642" s="62"/>
      <c r="K1642" s="48" t="str">
        <f>IF('Sundry Creditor'!K1648="", "",CONCATENATE('Sundry Creditor'!K1648," ",'Sundry Creditor'!O1648))</f>
        <v/>
      </c>
    </row>
    <row r="1643" spans="1:11" x14ac:dyDescent="0.2">
      <c r="A1643" s="63" t="str">
        <f>IF('Sundry Creditor'!G1649="","",'Sundry Creditor'!G1649)</f>
        <v/>
      </c>
      <c r="B1643" s="63" t="str">
        <f>IF('Sundry Creditor'!C1649="","",IF('Sundry Creditor'!G1649&lt;70000,'Sundry Creditor'!C1649,""))</f>
        <v/>
      </c>
      <c r="C1643" s="62" t="str">
        <f>IF('Sundry Creditor'!C1649="","",IF('Sundry Creditor'!G1649&gt;69999,'Sundry Creditor'!C1649,""))</f>
        <v/>
      </c>
      <c r="D1643" s="62" t="str">
        <f>IF('Sundry Creditor'!D1649="","",'Sundry Creditor'!D1649)</f>
        <v/>
      </c>
      <c r="E1643" s="62" t="str">
        <f>IF('Sundry Creditor'!F1649="","",'Sundry Creditor'!F1649)</f>
        <v/>
      </c>
      <c r="F1643" s="130" t="str">
        <f>IF('Sundry Creditor'!I1649="","",IF('Sundry Creditor'!J1649="D",'Sundry Creditor'!I1649,""))</f>
        <v/>
      </c>
      <c r="G1643" s="130" t="str">
        <f>IF('Sundry Creditor'!I1649="","",IF('Sundry Creditor'!J1649="C",'Sundry Creditor'!I1649,""))</f>
        <v/>
      </c>
      <c r="H1643" s="62" t="str">
        <f t="shared" si="55"/>
        <v/>
      </c>
      <c r="I1643" s="62" t="str">
        <f t="shared" si="56"/>
        <v/>
      </c>
      <c r="J1643" s="62"/>
      <c r="K1643" s="48" t="str">
        <f>IF('Sundry Creditor'!K1649="", "",CONCATENATE('Sundry Creditor'!K1649," ",'Sundry Creditor'!O1649))</f>
        <v/>
      </c>
    </row>
    <row r="1644" spans="1:11" x14ac:dyDescent="0.2">
      <c r="A1644" s="63" t="str">
        <f>IF('Sundry Creditor'!G1650="","",'Sundry Creditor'!G1650)</f>
        <v/>
      </c>
      <c r="B1644" s="63" t="str">
        <f>IF('Sundry Creditor'!C1650="","",IF('Sundry Creditor'!G1650&lt;70000,'Sundry Creditor'!C1650,""))</f>
        <v/>
      </c>
      <c r="C1644" s="62" t="str">
        <f>IF('Sundry Creditor'!C1650="","",IF('Sundry Creditor'!G1650&gt;69999,'Sundry Creditor'!C1650,""))</f>
        <v/>
      </c>
      <c r="D1644" s="62" t="str">
        <f>IF('Sundry Creditor'!D1650="","",'Sundry Creditor'!D1650)</f>
        <v/>
      </c>
      <c r="E1644" s="62" t="str">
        <f>IF('Sundry Creditor'!F1650="","",'Sundry Creditor'!F1650)</f>
        <v/>
      </c>
      <c r="F1644" s="130" t="str">
        <f>IF('Sundry Creditor'!I1650="","",IF('Sundry Creditor'!J1650="D",'Sundry Creditor'!I1650,""))</f>
        <v/>
      </c>
      <c r="G1644" s="130" t="str">
        <f>IF('Sundry Creditor'!I1650="","",IF('Sundry Creditor'!J1650="C",'Sundry Creditor'!I1650,""))</f>
        <v/>
      </c>
      <c r="H1644" s="62" t="str">
        <f t="shared" si="55"/>
        <v/>
      </c>
      <c r="I1644" s="62" t="str">
        <f t="shared" si="56"/>
        <v/>
      </c>
      <c r="J1644" s="62"/>
      <c r="K1644" s="48" t="str">
        <f>IF('Sundry Creditor'!K1650="", "",CONCATENATE('Sundry Creditor'!K1650," ",'Sundry Creditor'!O1650))</f>
        <v/>
      </c>
    </row>
    <row r="1645" spans="1:11" x14ac:dyDescent="0.2">
      <c r="A1645" s="63" t="str">
        <f>IF('Sundry Creditor'!G1651="","",'Sundry Creditor'!G1651)</f>
        <v/>
      </c>
      <c r="B1645" s="63" t="str">
        <f>IF('Sundry Creditor'!C1651="","",IF('Sundry Creditor'!G1651&lt;70000,'Sundry Creditor'!C1651,""))</f>
        <v/>
      </c>
      <c r="C1645" s="62" t="str">
        <f>IF('Sundry Creditor'!C1651="","",IF('Sundry Creditor'!G1651&gt;69999,'Sundry Creditor'!C1651,""))</f>
        <v/>
      </c>
      <c r="D1645" s="62" t="str">
        <f>IF('Sundry Creditor'!D1651="","",'Sundry Creditor'!D1651)</f>
        <v/>
      </c>
      <c r="E1645" s="62" t="str">
        <f>IF('Sundry Creditor'!F1651="","",'Sundry Creditor'!F1651)</f>
        <v/>
      </c>
      <c r="F1645" s="130" t="str">
        <f>IF('Sundry Creditor'!I1651="","",IF('Sundry Creditor'!J1651="D",'Sundry Creditor'!I1651,""))</f>
        <v/>
      </c>
      <c r="G1645" s="130" t="str">
        <f>IF('Sundry Creditor'!I1651="","",IF('Sundry Creditor'!J1651="C",'Sundry Creditor'!I1651,""))</f>
        <v/>
      </c>
      <c r="H1645" s="62" t="str">
        <f t="shared" si="55"/>
        <v/>
      </c>
      <c r="I1645" s="62" t="str">
        <f t="shared" si="56"/>
        <v/>
      </c>
      <c r="J1645" s="62"/>
      <c r="K1645" s="48" t="str">
        <f>IF('Sundry Creditor'!K1651="", "",CONCATENATE('Sundry Creditor'!K1651," ",'Sundry Creditor'!O1651))</f>
        <v/>
      </c>
    </row>
    <row r="1646" spans="1:11" x14ac:dyDescent="0.2">
      <c r="A1646" s="63" t="str">
        <f>IF('Sundry Creditor'!G1652="","",'Sundry Creditor'!G1652)</f>
        <v/>
      </c>
      <c r="B1646" s="63" t="str">
        <f>IF('Sundry Creditor'!C1652="","",IF('Sundry Creditor'!G1652&lt;70000,'Sundry Creditor'!C1652,""))</f>
        <v/>
      </c>
      <c r="C1646" s="62" t="str">
        <f>IF('Sundry Creditor'!C1652="","",IF('Sundry Creditor'!G1652&gt;69999,'Sundry Creditor'!C1652,""))</f>
        <v/>
      </c>
      <c r="D1646" s="62" t="str">
        <f>IF('Sundry Creditor'!D1652="","",'Sundry Creditor'!D1652)</f>
        <v/>
      </c>
      <c r="E1646" s="62" t="str">
        <f>IF('Sundry Creditor'!F1652="","",'Sundry Creditor'!F1652)</f>
        <v/>
      </c>
      <c r="F1646" s="130" t="str">
        <f>IF('Sundry Creditor'!I1652="","",IF('Sundry Creditor'!J1652="D",'Sundry Creditor'!I1652,""))</f>
        <v/>
      </c>
      <c r="G1646" s="130" t="str">
        <f>IF('Sundry Creditor'!I1652="","",IF('Sundry Creditor'!J1652="C",'Sundry Creditor'!I1652,""))</f>
        <v/>
      </c>
      <c r="H1646" s="62" t="str">
        <f t="shared" si="55"/>
        <v/>
      </c>
      <c r="I1646" s="62" t="str">
        <f t="shared" si="56"/>
        <v/>
      </c>
      <c r="J1646" s="62"/>
      <c r="K1646" s="48" t="str">
        <f>IF('Sundry Creditor'!K1652="", "",CONCATENATE('Sundry Creditor'!K1652," ",'Sundry Creditor'!O1652))</f>
        <v/>
      </c>
    </row>
    <row r="1647" spans="1:11" x14ac:dyDescent="0.2">
      <c r="A1647" s="63" t="str">
        <f>IF('Sundry Creditor'!G1653="","",'Sundry Creditor'!G1653)</f>
        <v/>
      </c>
      <c r="B1647" s="63" t="str">
        <f>IF('Sundry Creditor'!C1653="","",IF('Sundry Creditor'!G1653&lt;70000,'Sundry Creditor'!C1653,""))</f>
        <v/>
      </c>
      <c r="C1647" s="62" t="str">
        <f>IF('Sundry Creditor'!C1653="","",IF('Sundry Creditor'!G1653&gt;69999,'Sundry Creditor'!C1653,""))</f>
        <v/>
      </c>
      <c r="D1647" s="62" t="str">
        <f>IF('Sundry Creditor'!D1653="","",'Sundry Creditor'!D1653)</f>
        <v/>
      </c>
      <c r="E1647" s="62" t="str">
        <f>IF('Sundry Creditor'!F1653="","",'Sundry Creditor'!F1653)</f>
        <v/>
      </c>
      <c r="F1647" s="130" t="str">
        <f>IF('Sundry Creditor'!I1653="","",IF('Sundry Creditor'!J1653="D",'Sundry Creditor'!I1653,""))</f>
        <v/>
      </c>
      <c r="G1647" s="130" t="str">
        <f>IF('Sundry Creditor'!I1653="","",IF('Sundry Creditor'!J1653="C",'Sundry Creditor'!I1653,""))</f>
        <v/>
      </c>
      <c r="H1647" s="62" t="str">
        <f t="shared" si="55"/>
        <v/>
      </c>
      <c r="I1647" s="62" t="str">
        <f t="shared" si="56"/>
        <v/>
      </c>
      <c r="J1647" s="62"/>
      <c r="K1647" s="48" t="str">
        <f>IF('Sundry Creditor'!K1653="", "",CONCATENATE('Sundry Creditor'!K1653," ",'Sundry Creditor'!O1653))</f>
        <v/>
      </c>
    </row>
    <row r="1648" spans="1:11" x14ac:dyDescent="0.2">
      <c r="A1648" s="63" t="str">
        <f>IF('Sundry Creditor'!G1654="","",'Sundry Creditor'!G1654)</f>
        <v/>
      </c>
      <c r="B1648" s="63" t="str">
        <f>IF('Sundry Creditor'!C1654="","",IF('Sundry Creditor'!G1654&lt;70000,'Sundry Creditor'!C1654,""))</f>
        <v/>
      </c>
      <c r="C1648" s="62" t="str">
        <f>IF('Sundry Creditor'!C1654="","",IF('Sundry Creditor'!G1654&gt;69999,'Sundry Creditor'!C1654,""))</f>
        <v/>
      </c>
      <c r="D1648" s="62" t="str">
        <f>IF('Sundry Creditor'!D1654="","",'Sundry Creditor'!D1654)</f>
        <v/>
      </c>
      <c r="E1648" s="62" t="str">
        <f>IF('Sundry Creditor'!F1654="","",'Sundry Creditor'!F1654)</f>
        <v/>
      </c>
      <c r="F1648" s="130" t="str">
        <f>IF('Sundry Creditor'!I1654="","",IF('Sundry Creditor'!J1654="D",'Sundry Creditor'!I1654,""))</f>
        <v/>
      </c>
      <c r="G1648" s="130" t="str">
        <f>IF('Sundry Creditor'!I1654="","",IF('Sundry Creditor'!J1654="C",'Sundry Creditor'!I1654,""))</f>
        <v/>
      </c>
      <c r="H1648" s="62" t="str">
        <f t="shared" si="55"/>
        <v/>
      </c>
      <c r="I1648" s="62" t="str">
        <f t="shared" si="56"/>
        <v/>
      </c>
      <c r="J1648" s="62"/>
      <c r="K1648" s="48" t="str">
        <f>IF('Sundry Creditor'!K1654="", "",CONCATENATE('Sundry Creditor'!K1654," ",'Sundry Creditor'!O1654))</f>
        <v/>
      </c>
    </row>
    <row r="1649" spans="1:11" x14ac:dyDescent="0.2">
      <c r="A1649" s="63" t="str">
        <f>IF('Sundry Creditor'!G1655="","",'Sundry Creditor'!G1655)</f>
        <v/>
      </c>
      <c r="B1649" s="63" t="str">
        <f>IF('Sundry Creditor'!C1655="","",IF('Sundry Creditor'!G1655&lt;70000,'Sundry Creditor'!C1655,""))</f>
        <v/>
      </c>
      <c r="C1649" s="62" t="str">
        <f>IF('Sundry Creditor'!C1655="","",IF('Sundry Creditor'!G1655&gt;69999,'Sundry Creditor'!C1655,""))</f>
        <v/>
      </c>
      <c r="D1649" s="62" t="str">
        <f>IF('Sundry Creditor'!D1655="","",'Sundry Creditor'!D1655)</f>
        <v/>
      </c>
      <c r="E1649" s="62" t="str">
        <f>IF('Sundry Creditor'!F1655="","",'Sundry Creditor'!F1655)</f>
        <v/>
      </c>
      <c r="F1649" s="130" t="str">
        <f>IF('Sundry Creditor'!I1655="","",IF('Sundry Creditor'!J1655="D",'Sundry Creditor'!I1655,""))</f>
        <v/>
      </c>
      <c r="G1649" s="130" t="str">
        <f>IF('Sundry Creditor'!I1655="","",IF('Sundry Creditor'!J1655="C",'Sundry Creditor'!I1655,""))</f>
        <v/>
      </c>
      <c r="H1649" s="62" t="str">
        <f t="shared" si="55"/>
        <v/>
      </c>
      <c r="I1649" s="62" t="str">
        <f t="shared" si="56"/>
        <v/>
      </c>
      <c r="J1649" s="62"/>
      <c r="K1649" s="48" t="str">
        <f>IF('Sundry Creditor'!K1655="", "",CONCATENATE('Sundry Creditor'!K1655," ",'Sundry Creditor'!O1655))</f>
        <v/>
      </c>
    </row>
    <row r="1650" spans="1:11" x14ac:dyDescent="0.2">
      <c r="A1650" s="63" t="str">
        <f>IF('Sundry Creditor'!G1656="","",'Sundry Creditor'!G1656)</f>
        <v/>
      </c>
      <c r="B1650" s="63" t="str">
        <f>IF('Sundry Creditor'!C1656="","",IF('Sundry Creditor'!G1656&lt;70000,'Sundry Creditor'!C1656,""))</f>
        <v/>
      </c>
      <c r="C1650" s="62" t="str">
        <f>IF('Sundry Creditor'!C1656="","",IF('Sundry Creditor'!G1656&gt;69999,'Sundry Creditor'!C1656,""))</f>
        <v/>
      </c>
      <c r="D1650" s="62" t="str">
        <f>IF('Sundry Creditor'!D1656="","",'Sundry Creditor'!D1656)</f>
        <v/>
      </c>
      <c r="E1650" s="62" t="str">
        <f>IF('Sundry Creditor'!F1656="","",'Sundry Creditor'!F1656)</f>
        <v/>
      </c>
      <c r="F1650" s="130" t="str">
        <f>IF('Sundry Creditor'!I1656="","",IF('Sundry Creditor'!J1656="D",'Sundry Creditor'!I1656,""))</f>
        <v/>
      </c>
      <c r="G1650" s="130" t="str">
        <f>IF('Sundry Creditor'!I1656="","",IF('Sundry Creditor'!J1656="C",'Sundry Creditor'!I1656,""))</f>
        <v/>
      </c>
      <c r="H1650" s="62" t="str">
        <f t="shared" si="55"/>
        <v/>
      </c>
      <c r="I1650" s="62" t="str">
        <f t="shared" si="56"/>
        <v/>
      </c>
      <c r="J1650" s="62"/>
      <c r="K1650" s="48" t="str">
        <f>IF('Sundry Creditor'!K1656="", "",CONCATENATE('Sundry Creditor'!K1656," ",'Sundry Creditor'!O1656))</f>
        <v/>
      </c>
    </row>
    <row r="1651" spans="1:11" x14ac:dyDescent="0.2">
      <c r="A1651" s="63" t="str">
        <f>IF('Sundry Creditor'!G1657="","",'Sundry Creditor'!G1657)</f>
        <v/>
      </c>
      <c r="B1651" s="63" t="str">
        <f>IF('Sundry Creditor'!C1657="","",IF('Sundry Creditor'!G1657&lt;70000,'Sundry Creditor'!C1657,""))</f>
        <v/>
      </c>
      <c r="C1651" s="62" t="str">
        <f>IF('Sundry Creditor'!C1657="","",IF('Sundry Creditor'!G1657&gt;69999,'Sundry Creditor'!C1657,""))</f>
        <v/>
      </c>
      <c r="D1651" s="62" t="str">
        <f>IF('Sundry Creditor'!D1657="","",'Sundry Creditor'!D1657)</f>
        <v/>
      </c>
      <c r="E1651" s="62" t="str">
        <f>IF('Sundry Creditor'!F1657="","",'Sundry Creditor'!F1657)</f>
        <v/>
      </c>
      <c r="F1651" s="130" t="str">
        <f>IF('Sundry Creditor'!I1657="","",IF('Sundry Creditor'!J1657="D",'Sundry Creditor'!I1657,""))</f>
        <v/>
      </c>
      <c r="G1651" s="130" t="str">
        <f>IF('Sundry Creditor'!I1657="","",IF('Sundry Creditor'!J1657="C",'Sundry Creditor'!I1657,""))</f>
        <v/>
      </c>
      <c r="H1651" s="62" t="str">
        <f t="shared" si="55"/>
        <v/>
      </c>
      <c r="I1651" s="62" t="str">
        <f t="shared" si="56"/>
        <v/>
      </c>
      <c r="J1651" s="62"/>
      <c r="K1651" s="48" t="str">
        <f>IF('Sundry Creditor'!K1657="", "",CONCATENATE('Sundry Creditor'!K1657," ",'Sundry Creditor'!O1657))</f>
        <v/>
      </c>
    </row>
    <row r="1652" spans="1:11" x14ac:dyDescent="0.2">
      <c r="A1652" s="63" t="str">
        <f>IF('Sundry Creditor'!G1658="","",'Sundry Creditor'!G1658)</f>
        <v/>
      </c>
      <c r="B1652" s="63" t="str">
        <f>IF('Sundry Creditor'!C1658="","",IF('Sundry Creditor'!G1658&lt;70000,'Sundry Creditor'!C1658,""))</f>
        <v/>
      </c>
      <c r="C1652" s="62" t="str">
        <f>IF('Sundry Creditor'!C1658="","",IF('Sundry Creditor'!G1658&gt;69999,'Sundry Creditor'!C1658,""))</f>
        <v/>
      </c>
      <c r="D1652" s="62" t="str">
        <f>IF('Sundry Creditor'!D1658="","",'Sundry Creditor'!D1658)</f>
        <v/>
      </c>
      <c r="E1652" s="62" t="str">
        <f>IF('Sundry Creditor'!F1658="","",'Sundry Creditor'!F1658)</f>
        <v/>
      </c>
      <c r="F1652" s="130" t="str">
        <f>IF('Sundry Creditor'!I1658="","",IF('Sundry Creditor'!J1658="D",'Sundry Creditor'!I1658,""))</f>
        <v/>
      </c>
      <c r="G1652" s="130" t="str">
        <f>IF('Sundry Creditor'!I1658="","",IF('Sundry Creditor'!J1658="C",'Sundry Creditor'!I1658,""))</f>
        <v/>
      </c>
      <c r="H1652" s="62" t="str">
        <f t="shared" si="55"/>
        <v/>
      </c>
      <c r="I1652" s="62" t="str">
        <f t="shared" si="56"/>
        <v/>
      </c>
      <c r="J1652" s="62"/>
      <c r="K1652" s="48" t="str">
        <f>IF('Sundry Creditor'!K1658="", "",CONCATENATE('Sundry Creditor'!K1658," ",'Sundry Creditor'!O1658))</f>
        <v/>
      </c>
    </row>
    <row r="1653" spans="1:11" x14ac:dyDescent="0.2">
      <c r="A1653" s="63" t="str">
        <f>IF('Sundry Creditor'!G1659="","",'Sundry Creditor'!G1659)</f>
        <v/>
      </c>
      <c r="B1653" s="63" t="str">
        <f>IF('Sundry Creditor'!C1659="","",IF('Sundry Creditor'!G1659&lt;70000,'Sundry Creditor'!C1659,""))</f>
        <v/>
      </c>
      <c r="C1653" s="62" t="str">
        <f>IF('Sundry Creditor'!C1659="","",IF('Sundry Creditor'!G1659&gt;69999,'Sundry Creditor'!C1659,""))</f>
        <v/>
      </c>
      <c r="D1653" s="62" t="str">
        <f>IF('Sundry Creditor'!D1659="","",'Sundry Creditor'!D1659)</f>
        <v/>
      </c>
      <c r="E1653" s="62" t="str">
        <f>IF('Sundry Creditor'!F1659="","",'Sundry Creditor'!F1659)</f>
        <v/>
      </c>
      <c r="F1653" s="130" t="str">
        <f>IF('Sundry Creditor'!I1659="","",IF('Sundry Creditor'!J1659="D",'Sundry Creditor'!I1659,""))</f>
        <v/>
      </c>
      <c r="G1653" s="130" t="str">
        <f>IF('Sundry Creditor'!I1659="","",IF('Sundry Creditor'!J1659="C",'Sundry Creditor'!I1659,""))</f>
        <v/>
      </c>
      <c r="H1653" s="62" t="str">
        <f t="shared" si="55"/>
        <v/>
      </c>
      <c r="I1653" s="62" t="str">
        <f t="shared" si="56"/>
        <v/>
      </c>
      <c r="J1653" s="62"/>
      <c r="K1653" s="48" t="str">
        <f>IF('Sundry Creditor'!K1659="", "",CONCATENATE('Sundry Creditor'!K1659," ",'Sundry Creditor'!O1659))</f>
        <v/>
      </c>
    </row>
    <row r="1654" spans="1:11" x14ac:dyDescent="0.2">
      <c r="A1654" s="63" t="str">
        <f>IF('Sundry Creditor'!G1660="","",'Sundry Creditor'!G1660)</f>
        <v/>
      </c>
      <c r="B1654" s="63" t="str">
        <f>IF('Sundry Creditor'!C1660="","",IF('Sundry Creditor'!G1660&lt;70000,'Sundry Creditor'!C1660,""))</f>
        <v/>
      </c>
      <c r="C1654" s="62" t="str">
        <f>IF('Sundry Creditor'!C1660="","",IF('Sundry Creditor'!G1660&gt;69999,'Sundry Creditor'!C1660,""))</f>
        <v/>
      </c>
      <c r="D1654" s="62" t="str">
        <f>IF('Sundry Creditor'!D1660="","",'Sundry Creditor'!D1660)</f>
        <v/>
      </c>
      <c r="E1654" s="62" t="str">
        <f>IF('Sundry Creditor'!F1660="","",'Sundry Creditor'!F1660)</f>
        <v/>
      </c>
      <c r="F1654" s="130" t="str">
        <f>IF('Sundry Creditor'!I1660="","",IF('Sundry Creditor'!J1660="D",'Sundry Creditor'!I1660,""))</f>
        <v/>
      </c>
      <c r="G1654" s="130" t="str">
        <f>IF('Sundry Creditor'!I1660="","",IF('Sundry Creditor'!J1660="C",'Sundry Creditor'!I1660,""))</f>
        <v/>
      </c>
      <c r="H1654" s="62" t="str">
        <f t="shared" si="55"/>
        <v/>
      </c>
      <c r="I1654" s="62" t="str">
        <f t="shared" si="56"/>
        <v/>
      </c>
      <c r="J1654" s="62"/>
      <c r="K1654" s="48" t="str">
        <f>IF('Sundry Creditor'!K1660="", "",CONCATENATE('Sundry Creditor'!K1660," ",'Sundry Creditor'!O1660))</f>
        <v/>
      </c>
    </row>
    <row r="1655" spans="1:11" x14ac:dyDescent="0.2">
      <c r="A1655" s="63" t="str">
        <f>IF('Sundry Creditor'!G1661="","",'Sundry Creditor'!G1661)</f>
        <v/>
      </c>
      <c r="B1655" s="63" t="str">
        <f>IF('Sundry Creditor'!C1661="","",IF('Sundry Creditor'!G1661&lt;70000,'Sundry Creditor'!C1661,""))</f>
        <v/>
      </c>
      <c r="C1655" s="62" t="str">
        <f>IF('Sundry Creditor'!C1661="","",IF('Sundry Creditor'!G1661&gt;69999,'Sundry Creditor'!C1661,""))</f>
        <v/>
      </c>
      <c r="D1655" s="62" t="str">
        <f>IF('Sundry Creditor'!D1661="","",'Sundry Creditor'!D1661)</f>
        <v/>
      </c>
      <c r="E1655" s="62" t="str">
        <f>IF('Sundry Creditor'!F1661="","",'Sundry Creditor'!F1661)</f>
        <v/>
      </c>
      <c r="F1655" s="130" t="str">
        <f>IF('Sundry Creditor'!I1661="","",IF('Sundry Creditor'!J1661="D",'Sundry Creditor'!I1661,""))</f>
        <v/>
      </c>
      <c r="G1655" s="130" t="str">
        <f>IF('Sundry Creditor'!I1661="","",IF('Sundry Creditor'!J1661="C",'Sundry Creditor'!I1661,""))</f>
        <v/>
      </c>
      <c r="H1655" s="62" t="str">
        <f t="shared" si="55"/>
        <v/>
      </c>
      <c r="I1655" s="62" t="str">
        <f t="shared" si="56"/>
        <v/>
      </c>
      <c r="J1655" s="62"/>
      <c r="K1655" s="48" t="str">
        <f>IF('Sundry Creditor'!K1661="", "",CONCATENATE('Sundry Creditor'!K1661," ",'Sundry Creditor'!O1661))</f>
        <v/>
      </c>
    </row>
    <row r="1656" spans="1:11" x14ac:dyDescent="0.2">
      <c r="A1656" s="63" t="str">
        <f>IF('Sundry Creditor'!G1662="","",'Sundry Creditor'!G1662)</f>
        <v/>
      </c>
      <c r="B1656" s="63" t="str">
        <f>IF('Sundry Creditor'!C1662="","",IF('Sundry Creditor'!G1662&lt;70000,'Sundry Creditor'!C1662,""))</f>
        <v/>
      </c>
      <c r="C1656" s="62" t="str">
        <f>IF('Sundry Creditor'!C1662="","",IF('Sundry Creditor'!G1662&gt;69999,'Sundry Creditor'!C1662,""))</f>
        <v/>
      </c>
      <c r="D1656" s="62" t="str">
        <f>IF('Sundry Creditor'!D1662="","",'Sundry Creditor'!D1662)</f>
        <v/>
      </c>
      <c r="E1656" s="62" t="str">
        <f>IF('Sundry Creditor'!F1662="","",'Sundry Creditor'!F1662)</f>
        <v/>
      </c>
      <c r="F1656" s="130" t="str">
        <f>IF('Sundry Creditor'!I1662="","",IF('Sundry Creditor'!J1662="D",'Sundry Creditor'!I1662,""))</f>
        <v/>
      </c>
      <c r="G1656" s="130" t="str">
        <f>IF('Sundry Creditor'!I1662="","",IF('Sundry Creditor'!J1662="C",'Sundry Creditor'!I1662,""))</f>
        <v/>
      </c>
      <c r="H1656" s="62" t="str">
        <f t="shared" si="55"/>
        <v/>
      </c>
      <c r="I1656" s="62" t="str">
        <f t="shared" si="56"/>
        <v/>
      </c>
      <c r="J1656" s="62"/>
      <c r="K1656" s="48" t="str">
        <f>IF('Sundry Creditor'!K1662="", "",CONCATENATE('Sundry Creditor'!K1662," ",'Sundry Creditor'!O1662))</f>
        <v/>
      </c>
    </row>
    <row r="1657" spans="1:11" x14ac:dyDescent="0.2">
      <c r="A1657" s="63" t="str">
        <f>IF('Sundry Creditor'!G1663="","",'Sundry Creditor'!G1663)</f>
        <v/>
      </c>
      <c r="B1657" s="63" t="str">
        <f>IF('Sundry Creditor'!C1663="","",IF('Sundry Creditor'!G1663&lt;70000,'Sundry Creditor'!C1663,""))</f>
        <v/>
      </c>
      <c r="C1657" s="62" t="str">
        <f>IF('Sundry Creditor'!C1663="","",IF('Sundry Creditor'!G1663&gt;69999,'Sundry Creditor'!C1663,""))</f>
        <v/>
      </c>
      <c r="D1657" s="62" t="str">
        <f>IF('Sundry Creditor'!D1663="","",'Sundry Creditor'!D1663)</f>
        <v/>
      </c>
      <c r="E1657" s="62" t="str">
        <f>IF('Sundry Creditor'!F1663="","",'Sundry Creditor'!F1663)</f>
        <v/>
      </c>
      <c r="F1657" s="130" t="str">
        <f>IF('Sundry Creditor'!I1663="","",IF('Sundry Creditor'!J1663="D",'Sundry Creditor'!I1663,""))</f>
        <v/>
      </c>
      <c r="G1657" s="130" t="str">
        <f>IF('Sundry Creditor'!I1663="","",IF('Sundry Creditor'!J1663="C",'Sundry Creditor'!I1663,""))</f>
        <v/>
      </c>
      <c r="H1657" s="62" t="str">
        <f t="shared" si="55"/>
        <v/>
      </c>
      <c r="I1657" s="62" t="str">
        <f t="shared" si="56"/>
        <v/>
      </c>
      <c r="J1657" s="62"/>
      <c r="K1657" s="48" t="str">
        <f>IF('Sundry Creditor'!K1663="", "",CONCATENATE('Sundry Creditor'!K1663," ",'Sundry Creditor'!O1663))</f>
        <v/>
      </c>
    </row>
    <row r="1658" spans="1:11" x14ac:dyDescent="0.2">
      <c r="A1658" s="63" t="str">
        <f>IF('Sundry Creditor'!G1664="","",'Sundry Creditor'!G1664)</f>
        <v/>
      </c>
      <c r="B1658" s="63" t="str">
        <f>IF('Sundry Creditor'!C1664="","",IF('Sundry Creditor'!G1664&lt;70000,'Sundry Creditor'!C1664,""))</f>
        <v/>
      </c>
      <c r="C1658" s="62" t="str">
        <f>IF('Sundry Creditor'!C1664="","",IF('Sundry Creditor'!G1664&gt;69999,'Sundry Creditor'!C1664,""))</f>
        <v/>
      </c>
      <c r="D1658" s="62" t="str">
        <f>IF('Sundry Creditor'!D1664="","",'Sundry Creditor'!D1664)</f>
        <v/>
      </c>
      <c r="E1658" s="62" t="str">
        <f>IF('Sundry Creditor'!F1664="","",'Sundry Creditor'!F1664)</f>
        <v/>
      </c>
      <c r="F1658" s="130" t="str">
        <f>IF('Sundry Creditor'!I1664="","",IF('Sundry Creditor'!J1664="D",'Sundry Creditor'!I1664,""))</f>
        <v/>
      </c>
      <c r="G1658" s="130" t="str">
        <f>IF('Sundry Creditor'!I1664="","",IF('Sundry Creditor'!J1664="C",'Sundry Creditor'!I1664,""))</f>
        <v/>
      </c>
      <c r="H1658" s="62" t="str">
        <f t="shared" si="55"/>
        <v/>
      </c>
      <c r="I1658" s="62" t="str">
        <f t="shared" si="56"/>
        <v/>
      </c>
      <c r="J1658" s="62"/>
      <c r="K1658" s="48" t="str">
        <f>IF('Sundry Creditor'!K1664="", "",CONCATENATE('Sundry Creditor'!K1664," ",'Sundry Creditor'!O1664))</f>
        <v/>
      </c>
    </row>
    <row r="1659" spans="1:11" x14ac:dyDescent="0.2">
      <c r="A1659" s="63" t="str">
        <f>IF('Sundry Creditor'!G1665="","",'Sundry Creditor'!G1665)</f>
        <v/>
      </c>
      <c r="B1659" s="63" t="str">
        <f>IF('Sundry Creditor'!C1665="","",IF('Sundry Creditor'!G1665&lt;70000,'Sundry Creditor'!C1665,""))</f>
        <v/>
      </c>
      <c r="C1659" s="62" t="str">
        <f>IF('Sundry Creditor'!C1665="","",IF('Sundry Creditor'!G1665&gt;69999,'Sundry Creditor'!C1665,""))</f>
        <v/>
      </c>
      <c r="D1659" s="62" t="str">
        <f>IF('Sundry Creditor'!D1665="","",'Sundry Creditor'!D1665)</f>
        <v/>
      </c>
      <c r="E1659" s="62" t="str">
        <f>IF('Sundry Creditor'!F1665="","",'Sundry Creditor'!F1665)</f>
        <v/>
      </c>
      <c r="F1659" s="130" t="str">
        <f>IF('Sundry Creditor'!I1665="","",IF('Sundry Creditor'!J1665="D",'Sundry Creditor'!I1665,""))</f>
        <v/>
      </c>
      <c r="G1659" s="130" t="str">
        <f>IF('Sundry Creditor'!I1665="","",IF('Sundry Creditor'!J1665="C",'Sundry Creditor'!I1665,""))</f>
        <v/>
      </c>
      <c r="H1659" s="62" t="str">
        <f t="shared" si="55"/>
        <v/>
      </c>
      <c r="I1659" s="62" t="str">
        <f t="shared" si="56"/>
        <v/>
      </c>
      <c r="J1659" s="62"/>
      <c r="K1659" s="48" t="str">
        <f>IF('Sundry Creditor'!K1665="", "",CONCATENATE('Sundry Creditor'!K1665," ",'Sundry Creditor'!O1665))</f>
        <v/>
      </c>
    </row>
    <row r="1660" spans="1:11" x14ac:dyDescent="0.2">
      <c r="A1660" s="63" t="str">
        <f>IF('Sundry Creditor'!G1666="","",'Sundry Creditor'!G1666)</f>
        <v/>
      </c>
      <c r="B1660" s="63" t="str">
        <f>IF('Sundry Creditor'!C1666="","",IF('Sundry Creditor'!G1666&lt;70000,'Sundry Creditor'!C1666,""))</f>
        <v/>
      </c>
      <c r="C1660" s="62" t="str">
        <f>IF('Sundry Creditor'!C1666="","",IF('Sundry Creditor'!G1666&gt;69999,'Sundry Creditor'!C1666,""))</f>
        <v/>
      </c>
      <c r="D1660" s="62" t="str">
        <f>IF('Sundry Creditor'!D1666="","",'Sundry Creditor'!D1666)</f>
        <v/>
      </c>
      <c r="E1660" s="62" t="str">
        <f>IF('Sundry Creditor'!F1666="","",'Sundry Creditor'!F1666)</f>
        <v/>
      </c>
      <c r="F1660" s="130" t="str">
        <f>IF('Sundry Creditor'!I1666="","",IF('Sundry Creditor'!J1666="D",'Sundry Creditor'!I1666,""))</f>
        <v/>
      </c>
      <c r="G1660" s="130" t="str">
        <f>IF('Sundry Creditor'!I1666="","",IF('Sundry Creditor'!J1666="C",'Sundry Creditor'!I1666,""))</f>
        <v/>
      </c>
      <c r="H1660" s="62" t="str">
        <f t="shared" si="55"/>
        <v/>
      </c>
      <c r="I1660" s="62" t="str">
        <f t="shared" si="56"/>
        <v/>
      </c>
      <c r="J1660" s="62"/>
      <c r="K1660" s="48" t="str">
        <f>IF('Sundry Creditor'!K1666="", "",CONCATENATE('Sundry Creditor'!K1666," ",'Sundry Creditor'!O1666))</f>
        <v/>
      </c>
    </row>
    <row r="1661" spans="1:11" x14ac:dyDescent="0.2">
      <c r="A1661" s="63" t="str">
        <f>IF('Sundry Creditor'!G1667="","",'Sundry Creditor'!G1667)</f>
        <v/>
      </c>
      <c r="B1661" s="63" t="str">
        <f>IF('Sundry Creditor'!C1667="","",IF('Sundry Creditor'!G1667&lt;70000,'Sundry Creditor'!C1667,""))</f>
        <v/>
      </c>
      <c r="C1661" s="62" t="str">
        <f>IF('Sundry Creditor'!C1667="","",IF('Sundry Creditor'!G1667&gt;69999,'Sundry Creditor'!C1667,""))</f>
        <v/>
      </c>
      <c r="D1661" s="62" t="str">
        <f>IF('Sundry Creditor'!D1667="","",'Sundry Creditor'!D1667)</f>
        <v/>
      </c>
      <c r="E1661" s="62" t="str">
        <f>IF('Sundry Creditor'!F1667="","",'Sundry Creditor'!F1667)</f>
        <v/>
      </c>
      <c r="F1661" s="130" t="str">
        <f>IF('Sundry Creditor'!I1667="","",IF('Sundry Creditor'!J1667="D",'Sundry Creditor'!I1667,""))</f>
        <v/>
      </c>
      <c r="G1661" s="130" t="str">
        <f>IF('Sundry Creditor'!I1667="","",IF('Sundry Creditor'!J1667="C",'Sundry Creditor'!I1667,""))</f>
        <v/>
      </c>
      <c r="H1661" s="62" t="str">
        <f t="shared" si="55"/>
        <v/>
      </c>
      <c r="I1661" s="62" t="str">
        <f t="shared" si="56"/>
        <v/>
      </c>
      <c r="J1661" s="62"/>
      <c r="K1661" s="48" t="str">
        <f>IF('Sundry Creditor'!K1667="", "",CONCATENATE('Sundry Creditor'!K1667," ",'Sundry Creditor'!O1667))</f>
        <v/>
      </c>
    </row>
    <row r="1662" spans="1:11" x14ac:dyDescent="0.2">
      <c r="A1662" s="63" t="str">
        <f>IF('Sundry Creditor'!G1668="","",'Sundry Creditor'!G1668)</f>
        <v/>
      </c>
      <c r="B1662" s="63" t="str">
        <f>IF('Sundry Creditor'!C1668="","",IF('Sundry Creditor'!G1668&lt;70000,'Sundry Creditor'!C1668,""))</f>
        <v/>
      </c>
      <c r="C1662" s="62" t="str">
        <f>IF('Sundry Creditor'!C1668="","",IF('Sundry Creditor'!G1668&gt;69999,'Sundry Creditor'!C1668,""))</f>
        <v/>
      </c>
      <c r="D1662" s="62" t="str">
        <f>IF('Sundry Creditor'!D1668="","",'Sundry Creditor'!D1668)</f>
        <v/>
      </c>
      <c r="E1662" s="62" t="str">
        <f>IF('Sundry Creditor'!F1668="","",'Sundry Creditor'!F1668)</f>
        <v/>
      </c>
      <c r="F1662" s="130" t="str">
        <f>IF('Sundry Creditor'!I1668="","",IF('Sundry Creditor'!J1668="D",'Sundry Creditor'!I1668,""))</f>
        <v/>
      </c>
      <c r="G1662" s="130" t="str">
        <f>IF('Sundry Creditor'!I1668="","",IF('Sundry Creditor'!J1668="C",'Sundry Creditor'!I1668,""))</f>
        <v/>
      </c>
      <c r="H1662" s="62" t="str">
        <f t="shared" si="55"/>
        <v/>
      </c>
      <c r="I1662" s="62" t="str">
        <f t="shared" si="56"/>
        <v/>
      </c>
      <c r="J1662" s="62"/>
      <c r="K1662" s="48" t="str">
        <f>IF('Sundry Creditor'!K1668="", "",CONCATENATE('Sundry Creditor'!K1668," ",'Sundry Creditor'!O1668))</f>
        <v/>
      </c>
    </row>
    <row r="1663" spans="1:11" x14ac:dyDescent="0.2">
      <c r="A1663" s="63" t="str">
        <f>IF('Sundry Creditor'!G1669="","",'Sundry Creditor'!G1669)</f>
        <v/>
      </c>
      <c r="B1663" s="63" t="str">
        <f>IF('Sundry Creditor'!C1669="","",IF('Sundry Creditor'!G1669&lt;70000,'Sundry Creditor'!C1669,""))</f>
        <v/>
      </c>
      <c r="C1663" s="62" t="str">
        <f>IF('Sundry Creditor'!C1669="","",IF('Sundry Creditor'!G1669&gt;69999,'Sundry Creditor'!C1669,""))</f>
        <v/>
      </c>
      <c r="D1663" s="62" t="str">
        <f>IF('Sundry Creditor'!D1669="","",'Sundry Creditor'!D1669)</f>
        <v/>
      </c>
      <c r="E1663" s="62" t="str">
        <f>IF('Sundry Creditor'!F1669="","",'Sundry Creditor'!F1669)</f>
        <v/>
      </c>
      <c r="F1663" s="130" t="str">
        <f>IF('Sundry Creditor'!I1669="","",IF('Sundry Creditor'!J1669="D",'Sundry Creditor'!I1669,""))</f>
        <v/>
      </c>
      <c r="G1663" s="130" t="str">
        <f>IF('Sundry Creditor'!I1669="","",IF('Sundry Creditor'!J1669="C",'Sundry Creditor'!I1669,""))</f>
        <v/>
      </c>
      <c r="H1663" s="62" t="str">
        <f t="shared" si="55"/>
        <v/>
      </c>
      <c r="I1663" s="62" t="str">
        <f t="shared" si="56"/>
        <v/>
      </c>
      <c r="J1663" s="62"/>
      <c r="K1663" s="48" t="str">
        <f>IF('Sundry Creditor'!K1669="", "",CONCATENATE('Sundry Creditor'!K1669," ",'Sundry Creditor'!O1669))</f>
        <v/>
      </c>
    </row>
    <row r="1664" spans="1:11" x14ac:dyDescent="0.2">
      <c r="A1664" s="63" t="str">
        <f>IF('Sundry Creditor'!G1670="","",'Sundry Creditor'!G1670)</f>
        <v/>
      </c>
      <c r="B1664" s="63" t="str">
        <f>IF('Sundry Creditor'!C1670="","",IF('Sundry Creditor'!G1670&lt;70000,'Sundry Creditor'!C1670,""))</f>
        <v/>
      </c>
      <c r="C1664" s="62" t="str">
        <f>IF('Sundry Creditor'!C1670="","",IF('Sundry Creditor'!G1670&gt;69999,'Sundry Creditor'!C1670,""))</f>
        <v/>
      </c>
      <c r="D1664" s="62" t="str">
        <f>IF('Sundry Creditor'!D1670="","",'Sundry Creditor'!D1670)</f>
        <v/>
      </c>
      <c r="E1664" s="62" t="str">
        <f>IF('Sundry Creditor'!F1670="","",'Sundry Creditor'!F1670)</f>
        <v/>
      </c>
      <c r="F1664" s="130" t="str">
        <f>IF('Sundry Creditor'!I1670="","",IF('Sundry Creditor'!J1670="D",'Sundry Creditor'!I1670,""))</f>
        <v/>
      </c>
      <c r="G1664" s="130" t="str">
        <f>IF('Sundry Creditor'!I1670="","",IF('Sundry Creditor'!J1670="C",'Sundry Creditor'!I1670,""))</f>
        <v/>
      </c>
      <c r="H1664" s="62" t="str">
        <f t="shared" si="55"/>
        <v/>
      </c>
      <c r="I1664" s="62" t="str">
        <f t="shared" si="56"/>
        <v/>
      </c>
      <c r="J1664" s="62"/>
      <c r="K1664" s="48" t="str">
        <f>IF('Sundry Creditor'!K1670="", "",CONCATENATE('Sundry Creditor'!K1670," ",'Sundry Creditor'!O1670))</f>
        <v/>
      </c>
    </row>
    <row r="1665" spans="1:11" x14ac:dyDescent="0.2">
      <c r="A1665" s="63" t="str">
        <f>IF('Sundry Creditor'!G1671="","",'Sundry Creditor'!G1671)</f>
        <v/>
      </c>
      <c r="B1665" s="63" t="str">
        <f>IF('Sundry Creditor'!C1671="","",IF('Sundry Creditor'!G1671&lt;70000,'Sundry Creditor'!C1671,""))</f>
        <v/>
      </c>
      <c r="C1665" s="62" t="str">
        <f>IF('Sundry Creditor'!C1671="","",IF('Sundry Creditor'!G1671&gt;69999,'Sundry Creditor'!C1671,""))</f>
        <v/>
      </c>
      <c r="D1665" s="62" t="str">
        <f>IF('Sundry Creditor'!D1671="","",'Sundry Creditor'!D1671)</f>
        <v/>
      </c>
      <c r="E1665" s="62" t="str">
        <f>IF('Sundry Creditor'!F1671="","",'Sundry Creditor'!F1671)</f>
        <v/>
      </c>
      <c r="F1665" s="130" t="str">
        <f>IF('Sundry Creditor'!I1671="","",IF('Sundry Creditor'!J1671="D",'Sundry Creditor'!I1671,""))</f>
        <v/>
      </c>
      <c r="G1665" s="130" t="str">
        <f>IF('Sundry Creditor'!I1671="","",IF('Sundry Creditor'!J1671="C",'Sundry Creditor'!I1671,""))</f>
        <v/>
      </c>
      <c r="H1665" s="62" t="str">
        <f t="shared" si="55"/>
        <v/>
      </c>
      <c r="I1665" s="62" t="str">
        <f t="shared" si="56"/>
        <v/>
      </c>
      <c r="J1665" s="62"/>
      <c r="K1665" s="48" t="str">
        <f>IF('Sundry Creditor'!K1671="", "",CONCATENATE('Sundry Creditor'!K1671," ",'Sundry Creditor'!O1671))</f>
        <v/>
      </c>
    </row>
    <row r="1666" spans="1:11" x14ac:dyDescent="0.2">
      <c r="A1666" s="63" t="str">
        <f>IF('Sundry Creditor'!G1672="","",'Sundry Creditor'!G1672)</f>
        <v/>
      </c>
      <c r="B1666" s="63" t="str">
        <f>IF('Sundry Creditor'!C1672="","",IF('Sundry Creditor'!G1672&lt;70000,'Sundry Creditor'!C1672,""))</f>
        <v/>
      </c>
      <c r="C1666" s="62" t="str">
        <f>IF('Sundry Creditor'!C1672="","",IF('Sundry Creditor'!G1672&gt;69999,'Sundry Creditor'!C1672,""))</f>
        <v/>
      </c>
      <c r="D1666" s="62" t="str">
        <f>IF('Sundry Creditor'!D1672="","",'Sundry Creditor'!D1672)</f>
        <v/>
      </c>
      <c r="E1666" s="62" t="str">
        <f>IF('Sundry Creditor'!F1672="","",'Sundry Creditor'!F1672)</f>
        <v/>
      </c>
      <c r="F1666" s="130" t="str">
        <f>IF('Sundry Creditor'!I1672="","",IF('Sundry Creditor'!J1672="D",'Sundry Creditor'!I1672,""))</f>
        <v/>
      </c>
      <c r="G1666" s="130" t="str">
        <f>IF('Sundry Creditor'!I1672="","",IF('Sundry Creditor'!J1672="C",'Sundry Creditor'!I1672,""))</f>
        <v/>
      </c>
      <c r="H1666" s="62" t="str">
        <f t="shared" si="55"/>
        <v/>
      </c>
      <c r="I1666" s="62" t="str">
        <f t="shared" si="56"/>
        <v/>
      </c>
      <c r="J1666" s="62"/>
      <c r="K1666" s="48" t="str">
        <f>IF('Sundry Creditor'!K1672="", "",CONCATENATE('Sundry Creditor'!K1672," ",'Sundry Creditor'!O1672))</f>
        <v/>
      </c>
    </row>
    <row r="1667" spans="1:11" x14ac:dyDescent="0.2">
      <c r="A1667" s="63" t="str">
        <f>IF('Sundry Creditor'!G1673="","",'Sundry Creditor'!G1673)</f>
        <v/>
      </c>
      <c r="B1667" s="63" t="str">
        <f>IF('Sundry Creditor'!C1673="","",IF('Sundry Creditor'!G1673&lt;70000,'Sundry Creditor'!C1673,""))</f>
        <v/>
      </c>
      <c r="C1667" s="62" t="str">
        <f>IF('Sundry Creditor'!C1673="","",IF('Sundry Creditor'!G1673&gt;69999,'Sundry Creditor'!C1673,""))</f>
        <v/>
      </c>
      <c r="D1667" s="62" t="str">
        <f>IF('Sundry Creditor'!D1673="","",'Sundry Creditor'!D1673)</f>
        <v/>
      </c>
      <c r="E1667" s="62" t="str">
        <f>IF('Sundry Creditor'!F1673="","",'Sundry Creditor'!F1673)</f>
        <v/>
      </c>
      <c r="F1667" s="130" t="str">
        <f>IF('Sundry Creditor'!I1673="","",IF('Sundry Creditor'!J1673="D",'Sundry Creditor'!I1673,""))</f>
        <v/>
      </c>
      <c r="G1667" s="130" t="str">
        <f>IF('Sundry Creditor'!I1673="","",IF('Sundry Creditor'!J1673="C",'Sundry Creditor'!I1673,""))</f>
        <v/>
      </c>
      <c r="H1667" s="62" t="str">
        <f t="shared" si="55"/>
        <v/>
      </c>
      <c r="I1667" s="62" t="str">
        <f t="shared" si="56"/>
        <v/>
      </c>
      <c r="J1667" s="62"/>
      <c r="K1667" s="48" t="str">
        <f>IF('Sundry Creditor'!K1673="", "",CONCATENATE('Sundry Creditor'!K1673," ",'Sundry Creditor'!O1673))</f>
        <v/>
      </c>
    </row>
    <row r="1668" spans="1:11" x14ac:dyDescent="0.2">
      <c r="A1668" s="63" t="str">
        <f>IF('Sundry Creditor'!G1674="","",'Sundry Creditor'!G1674)</f>
        <v/>
      </c>
      <c r="B1668" s="63" t="str">
        <f>IF('Sundry Creditor'!C1674="","",IF('Sundry Creditor'!G1674&lt;70000,'Sundry Creditor'!C1674,""))</f>
        <v/>
      </c>
      <c r="C1668" s="62" t="str">
        <f>IF('Sundry Creditor'!C1674="","",IF('Sundry Creditor'!G1674&gt;69999,'Sundry Creditor'!C1674,""))</f>
        <v/>
      </c>
      <c r="D1668" s="62" t="str">
        <f>IF('Sundry Creditor'!D1674="","",'Sundry Creditor'!D1674)</f>
        <v/>
      </c>
      <c r="E1668" s="62" t="str">
        <f>IF('Sundry Creditor'!F1674="","",'Sundry Creditor'!F1674)</f>
        <v/>
      </c>
      <c r="F1668" s="130" t="str">
        <f>IF('Sundry Creditor'!I1674="","",IF('Sundry Creditor'!J1674="D",'Sundry Creditor'!I1674,""))</f>
        <v/>
      </c>
      <c r="G1668" s="130" t="str">
        <f>IF('Sundry Creditor'!I1674="","",IF('Sundry Creditor'!J1674="C",'Sundry Creditor'!I1674,""))</f>
        <v/>
      </c>
      <c r="H1668" s="62" t="str">
        <f t="shared" si="55"/>
        <v/>
      </c>
      <c r="I1668" s="62" t="str">
        <f t="shared" si="56"/>
        <v/>
      </c>
      <c r="J1668" s="62"/>
      <c r="K1668" s="48" t="str">
        <f>IF('Sundry Creditor'!K1674="", "",CONCATENATE('Sundry Creditor'!K1674," ",'Sundry Creditor'!O1674))</f>
        <v/>
      </c>
    </row>
    <row r="1669" spans="1:11" x14ac:dyDescent="0.2">
      <c r="A1669" s="63" t="str">
        <f>IF('Sundry Creditor'!G1675="","",'Sundry Creditor'!G1675)</f>
        <v/>
      </c>
      <c r="B1669" s="63" t="str">
        <f>IF('Sundry Creditor'!C1675="","",IF('Sundry Creditor'!G1675&lt;70000,'Sundry Creditor'!C1675,""))</f>
        <v/>
      </c>
      <c r="C1669" s="62" t="str">
        <f>IF('Sundry Creditor'!C1675="","",IF('Sundry Creditor'!G1675&gt;69999,'Sundry Creditor'!C1675,""))</f>
        <v/>
      </c>
      <c r="D1669" s="62" t="str">
        <f>IF('Sundry Creditor'!D1675="","",'Sundry Creditor'!D1675)</f>
        <v/>
      </c>
      <c r="E1669" s="62" t="str">
        <f>IF('Sundry Creditor'!F1675="","",'Sundry Creditor'!F1675)</f>
        <v/>
      </c>
      <c r="F1669" s="130" t="str">
        <f>IF('Sundry Creditor'!I1675="","",IF('Sundry Creditor'!J1675="D",'Sundry Creditor'!I1675,""))</f>
        <v/>
      </c>
      <c r="G1669" s="130" t="str">
        <f>IF('Sundry Creditor'!I1675="","",IF('Sundry Creditor'!J1675="C",'Sundry Creditor'!I1675,""))</f>
        <v/>
      </c>
      <c r="H1669" s="62" t="str">
        <f t="shared" si="55"/>
        <v/>
      </c>
      <c r="I1669" s="62" t="str">
        <f t="shared" si="56"/>
        <v/>
      </c>
      <c r="J1669" s="62"/>
      <c r="K1669" s="48" t="str">
        <f>IF('Sundry Creditor'!K1675="", "",CONCATENATE('Sundry Creditor'!K1675," ",'Sundry Creditor'!O1675))</f>
        <v/>
      </c>
    </row>
    <row r="1670" spans="1:11" x14ac:dyDescent="0.2">
      <c r="A1670" s="63" t="str">
        <f>IF('Sundry Creditor'!G1676="","",'Sundry Creditor'!G1676)</f>
        <v/>
      </c>
      <c r="B1670" s="63" t="str">
        <f>IF('Sundry Creditor'!C1676="","",IF('Sundry Creditor'!G1676&lt;70000,'Sundry Creditor'!C1676,""))</f>
        <v/>
      </c>
      <c r="C1670" s="62" t="str">
        <f>IF('Sundry Creditor'!C1676="","",IF('Sundry Creditor'!G1676&gt;69999,'Sundry Creditor'!C1676,""))</f>
        <v/>
      </c>
      <c r="D1670" s="62" t="str">
        <f>IF('Sundry Creditor'!D1676="","",'Sundry Creditor'!D1676)</f>
        <v/>
      </c>
      <c r="E1670" s="62" t="str">
        <f>IF('Sundry Creditor'!F1676="","",'Sundry Creditor'!F1676)</f>
        <v/>
      </c>
      <c r="F1670" s="130" t="str">
        <f>IF('Sundry Creditor'!I1676="","",IF('Sundry Creditor'!J1676="D",'Sundry Creditor'!I1676,""))</f>
        <v/>
      </c>
      <c r="G1670" s="130" t="str">
        <f>IF('Sundry Creditor'!I1676="","",IF('Sundry Creditor'!J1676="C",'Sundry Creditor'!I1676,""))</f>
        <v/>
      </c>
      <c r="H1670" s="62" t="str">
        <f t="shared" si="55"/>
        <v/>
      </c>
      <c r="I1670" s="62" t="str">
        <f t="shared" si="56"/>
        <v/>
      </c>
      <c r="J1670" s="62"/>
      <c r="K1670" s="48" t="str">
        <f>IF('Sundry Creditor'!K1676="", "",CONCATENATE('Sundry Creditor'!K1676," ",'Sundry Creditor'!O1676))</f>
        <v/>
      </c>
    </row>
    <row r="1671" spans="1:11" x14ac:dyDescent="0.2">
      <c r="A1671" s="63" t="str">
        <f>IF('Sundry Creditor'!G1677="","",'Sundry Creditor'!G1677)</f>
        <v/>
      </c>
      <c r="B1671" s="63" t="str">
        <f>IF('Sundry Creditor'!C1677="","",IF('Sundry Creditor'!G1677&lt;70000,'Sundry Creditor'!C1677,""))</f>
        <v/>
      </c>
      <c r="C1671" s="62" t="str">
        <f>IF('Sundry Creditor'!C1677="","",IF('Sundry Creditor'!G1677&gt;69999,'Sundry Creditor'!C1677,""))</f>
        <v/>
      </c>
      <c r="D1671" s="62" t="str">
        <f>IF('Sundry Creditor'!D1677="","",'Sundry Creditor'!D1677)</f>
        <v/>
      </c>
      <c r="E1671" s="62" t="str">
        <f>IF('Sundry Creditor'!F1677="","",'Sundry Creditor'!F1677)</f>
        <v/>
      </c>
      <c r="F1671" s="130" t="str">
        <f>IF('Sundry Creditor'!I1677="","",IF('Sundry Creditor'!J1677="D",'Sundry Creditor'!I1677,""))</f>
        <v/>
      </c>
      <c r="G1671" s="130" t="str">
        <f>IF('Sundry Creditor'!I1677="","",IF('Sundry Creditor'!J1677="C",'Sundry Creditor'!I1677,""))</f>
        <v/>
      </c>
      <c r="H1671" s="62" t="str">
        <f t="shared" si="55"/>
        <v/>
      </c>
      <c r="I1671" s="62" t="str">
        <f t="shared" si="56"/>
        <v/>
      </c>
      <c r="J1671" s="62"/>
      <c r="K1671" s="48" t="str">
        <f>IF('Sundry Creditor'!K1677="", "",CONCATENATE('Sundry Creditor'!K1677," ",'Sundry Creditor'!O1677))</f>
        <v/>
      </c>
    </row>
    <row r="1672" spans="1:11" x14ac:dyDescent="0.2">
      <c r="A1672" s="63" t="str">
        <f>IF('Sundry Creditor'!G1678="","",'Sundry Creditor'!G1678)</f>
        <v/>
      </c>
      <c r="B1672" s="63" t="str">
        <f>IF('Sundry Creditor'!C1678="","",IF('Sundry Creditor'!G1678&lt;70000,'Sundry Creditor'!C1678,""))</f>
        <v/>
      </c>
      <c r="C1672" s="62" t="str">
        <f>IF('Sundry Creditor'!C1678="","",IF('Sundry Creditor'!G1678&gt;69999,'Sundry Creditor'!C1678,""))</f>
        <v/>
      </c>
      <c r="D1672" s="62" t="str">
        <f>IF('Sundry Creditor'!D1678="","",'Sundry Creditor'!D1678)</f>
        <v/>
      </c>
      <c r="E1672" s="62" t="str">
        <f>IF('Sundry Creditor'!F1678="","",'Sundry Creditor'!F1678)</f>
        <v/>
      </c>
      <c r="F1672" s="130" t="str">
        <f>IF('Sundry Creditor'!I1678="","",IF('Sundry Creditor'!J1678="D",'Sundry Creditor'!I1678,""))</f>
        <v/>
      </c>
      <c r="G1672" s="130" t="str">
        <f>IF('Sundry Creditor'!I1678="","",IF('Sundry Creditor'!J1678="C",'Sundry Creditor'!I1678,""))</f>
        <v/>
      </c>
      <c r="H1672" s="62" t="str">
        <f t="shared" si="55"/>
        <v/>
      </c>
      <c r="I1672" s="62" t="str">
        <f t="shared" si="56"/>
        <v/>
      </c>
      <c r="J1672" s="62"/>
      <c r="K1672" s="48" t="str">
        <f>IF('Sundry Creditor'!K1678="", "",CONCATENATE('Sundry Creditor'!K1678," ",'Sundry Creditor'!O1678))</f>
        <v/>
      </c>
    </row>
    <row r="1673" spans="1:11" x14ac:dyDescent="0.2">
      <c r="A1673" s="63" t="str">
        <f>IF('Sundry Creditor'!G1679="","",'Sundry Creditor'!G1679)</f>
        <v/>
      </c>
      <c r="B1673" s="63" t="str">
        <f>IF('Sundry Creditor'!C1679="","",IF('Sundry Creditor'!G1679&lt;70000,'Sundry Creditor'!C1679,""))</f>
        <v/>
      </c>
      <c r="C1673" s="62" t="str">
        <f>IF('Sundry Creditor'!C1679="","",IF('Sundry Creditor'!G1679&gt;69999,'Sundry Creditor'!C1679,""))</f>
        <v/>
      </c>
      <c r="D1673" s="62" t="str">
        <f>IF('Sundry Creditor'!D1679="","",'Sundry Creditor'!D1679)</f>
        <v/>
      </c>
      <c r="E1673" s="62" t="str">
        <f>IF('Sundry Creditor'!F1679="","",'Sundry Creditor'!F1679)</f>
        <v/>
      </c>
      <c r="F1673" s="130" t="str">
        <f>IF('Sundry Creditor'!I1679="","",IF('Sundry Creditor'!J1679="D",'Sundry Creditor'!I1679,""))</f>
        <v/>
      </c>
      <c r="G1673" s="130" t="str">
        <f>IF('Sundry Creditor'!I1679="","",IF('Sundry Creditor'!J1679="C",'Sundry Creditor'!I1679,""))</f>
        <v/>
      </c>
      <c r="H1673" s="62" t="str">
        <f t="shared" si="55"/>
        <v/>
      </c>
      <c r="I1673" s="62" t="str">
        <f t="shared" si="56"/>
        <v/>
      </c>
      <c r="J1673" s="62"/>
      <c r="K1673" s="48" t="str">
        <f>IF('Sundry Creditor'!K1679="", "",CONCATENATE('Sundry Creditor'!K1679," ",'Sundry Creditor'!O1679))</f>
        <v/>
      </c>
    </row>
    <row r="1674" spans="1:11" x14ac:dyDescent="0.2">
      <c r="A1674" s="63" t="str">
        <f>IF('Sundry Creditor'!G1680="","",'Sundry Creditor'!G1680)</f>
        <v/>
      </c>
      <c r="B1674" s="63" t="str">
        <f>IF('Sundry Creditor'!C1680="","",IF('Sundry Creditor'!G1680&lt;70000,'Sundry Creditor'!C1680,""))</f>
        <v/>
      </c>
      <c r="C1674" s="62" t="str">
        <f>IF('Sundry Creditor'!C1680="","",IF('Sundry Creditor'!G1680&gt;69999,'Sundry Creditor'!C1680,""))</f>
        <v/>
      </c>
      <c r="D1674" s="62" t="str">
        <f>IF('Sundry Creditor'!D1680="","",'Sundry Creditor'!D1680)</f>
        <v/>
      </c>
      <c r="E1674" s="62" t="str">
        <f>IF('Sundry Creditor'!F1680="","",'Sundry Creditor'!F1680)</f>
        <v/>
      </c>
      <c r="F1674" s="130" t="str">
        <f>IF('Sundry Creditor'!I1680="","",IF('Sundry Creditor'!J1680="D",'Sundry Creditor'!I1680,""))</f>
        <v/>
      </c>
      <c r="G1674" s="130" t="str">
        <f>IF('Sundry Creditor'!I1680="","",IF('Sundry Creditor'!J1680="C",'Sundry Creditor'!I1680,""))</f>
        <v/>
      </c>
      <c r="H1674" s="62" t="str">
        <f t="shared" si="55"/>
        <v/>
      </c>
      <c r="I1674" s="62" t="str">
        <f t="shared" si="56"/>
        <v/>
      </c>
      <c r="J1674" s="62"/>
      <c r="K1674" s="48" t="str">
        <f>IF('Sundry Creditor'!K1680="", "",CONCATENATE('Sundry Creditor'!K1680," ",'Sundry Creditor'!O1680))</f>
        <v/>
      </c>
    </row>
    <row r="1675" spans="1:11" x14ac:dyDescent="0.2">
      <c r="A1675" s="63" t="str">
        <f>IF('Sundry Creditor'!G1681="","",'Sundry Creditor'!G1681)</f>
        <v/>
      </c>
      <c r="B1675" s="63" t="str">
        <f>IF('Sundry Creditor'!C1681="","",IF('Sundry Creditor'!G1681&lt;70000,'Sundry Creditor'!C1681,""))</f>
        <v/>
      </c>
      <c r="C1675" s="62" t="str">
        <f>IF('Sundry Creditor'!C1681="","",IF('Sundry Creditor'!G1681&gt;69999,'Sundry Creditor'!C1681,""))</f>
        <v/>
      </c>
      <c r="D1675" s="62" t="str">
        <f>IF('Sundry Creditor'!D1681="","",'Sundry Creditor'!D1681)</f>
        <v/>
      </c>
      <c r="E1675" s="62" t="str">
        <f>IF('Sundry Creditor'!F1681="","",'Sundry Creditor'!F1681)</f>
        <v/>
      </c>
      <c r="F1675" s="130" t="str">
        <f>IF('Sundry Creditor'!I1681="","",IF('Sundry Creditor'!J1681="D",'Sundry Creditor'!I1681,""))</f>
        <v/>
      </c>
      <c r="G1675" s="130" t="str">
        <f>IF('Sundry Creditor'!I1681="","",IF('Sundry Creditor'!J1681="C",'Sundry Creditor'!I1681,""))</f>
        <v/>
      </c>
      <c r="H1675" s="62" t="str">
        <f t="shared" si="55"/>
        <v/>
      </c>
      <c r="I1675" s="62" t="str">
        <f t="shared" si="56"/>
        <v/>
      </c>
      <c r="J1675" s="62"/>
      <c r="K1675" s="48" t="str">
        <f>IF('Sundry Creditor'!K1681="", "",CONCATENATE('Sundry Creditor'!K1681," ",'Sundry Creditor'!O1681))</f>
        <v/>
      </c>
    </row>
    <row r="1676" spans="1:11" x14ac:dyDescent="0.2">
      <c r="A1676" s="63" t="str">
        <f>IF('Sundry Creditor'!G1682="","",'Sundry Creditor'!G1682)</f>
        <v/>
      </c>
      <c r="B1676" s="63" t="str">
        <f>IF('Sundry Creditor'!C1682="","",IF('Sundry Creditor'!G1682&lt;70000,'Sundry Creditor'!C1682,""))</f>
        <v/>
      </c>
      <c r="C1676" s="62" t="str">
        <f>IF('Sundry Creditor'!C1682="","",IF('Sundry Creditor'!G1682&gt;69999,'Sundry Creditor'!C1682,""))</f>
        <v/>
      </c>
      <c r="D1676" s="62" t="str">
        <f>IF('Sundry Creditor'!D1682="","",'Sundry Creditor'!D1682)</f>
        <v/>
      </c>
      <c r="E1676" s="62" t="str">
        <f>IF('Sundry Creditor'!F1682="","",'Sundry Creditor'!F1682)</f>
        <v/>
      </c>
      <c r="F1676" s="130" t="str">
        <f>IF('Sundry Creditor'!I1682="","",IF('Sundry Creditor'!J1682="D",'Sundry Creditor'!I1682,""))</f>
        <v/>
      </c>
      <c r="G1676" s="130" t="str">
        <f>IF('Sundry Creditor'!I1682="","",IF('Sundry Creditor'!J1682="C",'Sundry Creditor'!I1682,""))</f>
        <v/>
      </c>
      <c r="H1676" s="62" t="str">
        <f t="shared" si="55"/>
        <v/>
      </c>
      <c r="I1676" s="62" t="str">
        <f t="shared" si="56"/>
        <v/>
      </c>
      <c r="J1676" s="62"/>
      <c r="K1676" s="48" t="str">
        <f>IF('Sundry Creditor'!K1682="", "",CONCATENATE('Sundry Creditor'!K1682," ",'Sundry Creditor'!O1682))</f>
        <v/>
      </c>
    </row>
    <row r="1677" spans="1:11" x14ac:dyDescent="0.2">
      <c r="A1677" s="63" t="str">
        <f>IF('Sundry Creditor'!G1683="","",'Sundry Creditor'!G1683)</f>
        <v/>
      </c>
      <c r="B1677" s="63" t="str">
        <f>IF('Sundry Creditor'!C1683="","",IF('Sundry Creditor'!G1683&lt;70000,'Sundry Creditor'!C1683,""))</f>
        <v/>
      </c>
      <c r="C1677" s="62" t="str">
        <f>IF('Sundry Creditor'!C1683="","",IF('Sundry Creditor'!G1683&gt;69999,'Sundry Creditor'!C1683,""))</f>
        <v/>
      </c>
      <c r="D1677" s="62" t="str">
        <f>IF('Sundry Creditor'!D1683="","",'Sundry Creditor'!D1683)</f>
        <v/>
      </c>
      <c r="E1677" s="62" t="str">
        <f>IF('Sundry Creditor'!F1683="","",'Sundry Creditor'!F1683)</f>
        <v/>
      </c>
      <c r="F1677" s="130" t="str">
        <f>IF('Sundry Creditor'!I1683="","",IF('Sundry Creditor'!J1683="D",'Sundry Creditor'!I1683,""))</f>
        <v/>
      </c>
      <c r="G1677" s="130" t="str">
        <f>IF('Sundry Creditor'!I1683="","",IF('Sundry Creditor'!J1683="C",'Sundry Creditor'!I1683,""))</f>
        <v/>
      </c>
      <c r="H1677" s="62" t="str">
        <f t="shared" si="55"/>
        <v/>
      </c>
      <c r="I1677" s="62" t="str">
        <f t="shared" si="56"/>
        <v/>
      </c>
      <c r="J1677" s="62"/>
      <c r="K1677" s="48" t="str">
        <f>IF('Sundry Creditor'!K1683="", "",CONCATENATE('Sundry Creditor'!K1683," ",'Sundry Creditor'!O1683))</f>
        <v/>
      </c>
    </row>
    <row r="1678" spans="1:11" x14ac:dyDescent="0.2">
      <c r="A1678" s="63" t="str">
        <f>IF('Sundry Creditor'!G1684="","",'Sundry Creditor'!G1684)</f>
        <v/>
      </c>
      <c r="B1678" s="63" t="str">
        <f>IF('Sundry Creditor'!C1684="","",IF('Sundry Creditor'!G1684&lt;70000,'Sundry Creditor'!C1684,""))</f>
        <v/>
      </c>
      <c r="C1678" s="62" t="str">
        <f>IF('Sundry Creditor'!C1684="","",IF('Sundry Creditor'!G1684&gt;69999,'Sundry Creditor'!C1684,""))</f>
        <v/>
      </c>
      <c r="D1678" s="62" t="str">
        <f>IF('Sundry Creditor'!D1684="","",'Sundry Creditor'!D1684)</f>
        <v/>
      </c>
      <c r="E1678" s="62" t="str">
        <f>IF('Sundry Creditor'!F1684="","",'Sundry Creditor'!F1684)</f>
        <v/>
      </c>
      <c r="F1678" s="130" t="str">
        <f>IF('Sundry Creditor'!I1684="","",IF('Sundry Creditor'!J1684="D",'Sundry Creditor'!I1684,""))</f>
        <v/>
      </c>
      <c r="G1678" s="130" t="str">
        <f>IF('Sundry Creditor'!I1684="","",IF('Sundry Creditor'!J1684="C",'Sundry Creditor'!I1684,""))</f>
        <v/>
      </c>
      <c r="H1678" s="62" t="str">
        <f t="shared" si="55"/>
        <v/>
      </c>
      <c r="I1678" s="62" t="str">
        <f t="shared" si="56"/>
        <v/>
      </c>
      <c r="J1678" s="62"/>
      <c r="K1678" s="48" t="str">
        <f>IF('Sundry Creditor'!K1684="", "",CONCATENATE('Sundry Creditor'!K1684," ",'Sundry Creditor'!O1684))</f>
        <v/>
      </c>
    </row>
    <row r="1679" spans="1:11" x14ac:dyDescent="0.2">
      <c r="A1679" s="63" t="str">
        <f>IF('Sundry Creditor'!G1685="","",'Sundry Creditor'!G1685)</f>
        <v/>
      </c>
      <c r="B1679" s="63" t="str">
        <f>IF('Sundry Creditor'!C1685="","",IF('Sundry Creditor'!G1685&lt;70000,'Sundry Creditor'!C1685,""))</f>
        <v/>
      </c>
      <c r="C1679" s="62" t="str">
        <f>IF('Sundry Creditor'!C1685="","",IF('Sundry Creditor'!G1685&gt;69999,'Sundry Creditor'!C1685,""))</f>
        <v/>
      </c>
      <c r="D1679" s="62" t="str">
        <f>IF('Sundry Creditor'!D1685="","",'Sundry Creditor'!D1685)</f>
        <v/>
      </c>
      <c r="E1679" s="62" t="str">
        <f>IF('Sundry Creditor'!F1685="","",'Sundry Creditor'!F1685)</f>
        <v/>
      </c>
      <c r="F1679" s="130" t="str">
        <f>IF('Sundry Creditor'!I1685="","",IF('Sundry Creditor'!J1685="D",'Sundry Creditor'!I1685,""))</f>
        <v/>
      </c>
      <c r="G1679" s="130" t="str">
        <f>IF('Sundry Creditor'!I1685="","",IF('Sundry Creditor'!J1685="C",'Sundry Creditor'!I1685,""))</f>
        <v/>
      </c>
      <c r="H1679" s="62" t="str">
        <f t="shared" si="55"/>
        <v/>
      </c>
      <c r="I1679" s="62" t="str">
        <f t="shared" si="56"/>
        <v/>
      </c>
      <c r="J1679" s="62"/>
      <c r="K1679" s="48" t="str">
        <f>IF('Sundry Creditor'!K1685="", "",CONCATENATE('Sundry Creditor'!K1685," ",'Sundry Creditor'!O1685))</f>
        <v/>
      </c>
    </row>
    <row r="1680" spans="1:11" x14ac:dyDescent="0.2">
      <c r="A1680" s="63" t="str">
        <f>IF('Sundry Creditor'!G1686="","",'Sundry Creditor'!G1686)</f>
        <v/>
      </c>
      <c r="B1680" s="63" t="str">
        <f>IF('Sundry Creditor'!C1686="","",IF('Sundry Creditor'!G1686&lt;70000,'Sundry Creditor'!C1686,""))</f>
        <v/>
      </c>
      <c r="C1680" s="62" t="str">
        <f>IF('Sundry Creditor'!C1686="","",IF('Sundry Creditor'!G1686&gt;69999,'Sundry Creditor'!C1686,""))</f>
        <v/>
      </c>
      <c r="D1680" s="62" t="str">
        <f>IF('Sundry Creditor'!D1686="","",'Sundry Creditor'!D1686)</f>
        <v/>
      </c>
      <c r="E1680" s="62" t="str">
        <f>IF('Sundry Creditor'!F1686="","",'Sundry Creditor'!F1686)</f>
        <v/>
      </c>
      <c r="F1680" s="130" t="str">
        <f>IF('Sundry Creditor'!I1686="","",IF('Sundry Creditor'!J1686="D",'Sundry Creditor'!I1686,""))</f>
        <v/>
      </c>
      <c r="G1680" s="130" t="str">
        <f>IF('Sundry Creditor'!I1686="","",IF('Sundry Creditor'!J1686="C",'Sundry Creditor'!I1686,""))</f>
        <v/>
      </c>
      <c r="H1680" s="62" t="str">
        <f t="shared" si="55"/>
        <v/>
      </c>
      <c r="I1680" s="62" t="str">
        <f t="shared" si="56"/>
        <v/>
      </c>
      <c r="J1680" s="62"/>
      <c r="K1680" s="48" t="str">
        <f>IF('Sundry Creditor'!K1686="", "",CONCATENATE('Sundry Creditor'!K1686," ",'Sundry Creditor'!O1686))</f>
        <v/>
      </c>
    </row>
    <row r="1681" spans="1:11" x14ac:dyDescent="0.2">
      <c r="A1681" s="63" t="str">
        <f>IF('Sundry Creditor'!G1687="","",'Sundry Creditor'!G1687)</f>
        <v/>
      </c>
      <c r="B1681" s="63" t="str">
        <f>IF('Sundry Creditor'!C1687="","",IF('Sundry Creditor'!G1687&lt;70000,'Sundry Creditor'!C1687,""))</f>
        <v/>
      </c>
      <c r="C1681" s="62" t="str">
        <f>IF('Sundry Creditor'!C1687="","",IF('Sundry Creditor'!G1687&gt;69999,'Sundry Creditor'!C1687,""))</f>
        <v/>
      </c>
      <c r="D1681" s="62" t="str">
        <f>IF('Sundry Creditor'!D1687="","",'Sundry Creditor'!D1687)</f>
        <v/>
      </c>
      <c r="E1681" s="62" t="str">
        <f>IF('Sundry Creditor'!F1687="","",'Sundry Creditor'!F1687)</f>
        <v/>
      </c>
      <c r="F1681" s="130" t="str">
        <f>IF('Sundry Creditor'!I1687="","",IF('Sundry Creditor'!J1687="D",'Sundry Creditor'!I1687,""))</f>
        <v/>
      </c>
      <c r="G1681" s="130" t="str">
        <f>IF('Sundry Creditor'!I1687="","",IF('Sundry Creditor'!J1687="C",'Sundry Creditor'!I1687,""))</f>
        <v/>
      </c>
      <c r="H1681" s="62" t="str">
        <f t="shared" si="55"/>
        <v/>
      </c>
      <c r="I1681" s="62" t="str">
        <f t="shared" si="56"/>
        <v/>
      </c>
      <c r="J1681" s="62"/>
      <c r="K1681" s="48" t="str">
        <f>IF('Sundry Creditor'!K1687="", "",CONCATENATE('Sundry Creditor'!K1687," ",'Sundry Creditor'!O1687))</f>
        <v/>
      </c>
    </row>
    <row r="1682" spans="1:11" x14ac:dyDescent="0.2">
      <c r="A1682" s="63" t="str">
        <f>IF('Sundry Creditor'!G1688="","",'Sundry Creditor'!G1688)</f>
        <v/>
      </c>
      <c r="B1682" s="63" t="str">
        <f>IF('Sundry Creditor'!C1688="","",IF('Sundry Creditor'!G1688&lt;70000,'Sundry Creditor'!C1688,""))</f>
        <v/>
      </c>
      <c r="C1682" s="62" t="str">
        <f>IF('Sundry Creditor'!C1688="","",IF('Sundry Creditor'!G1688&gt;69999,'Sundry Creditor'!C1688,""))</f>
        <v/>
      </c>
      <c r="D1682" s="62" t="str">
        <f>IF('Sundry Creditor'!D1688="","",'Sundry Creditor'!D1688)</f>
        <v/>
      </c>
      <c r="E1682" s="62" t="str">
        <f>IF('Sundry Creditor'!F1688="","",'Sundry Creditor'!F1688)</f>
        <v/>
      </c>
      <c r="F1682" s="130" t="str">
        <f>IF('Sundry Creditor'!I1688="","",IF('Sundry Creditor'!J1688="D",'Sundry Creditor'!I1688,""))</f>
        <v/>
      </c>
      <c r="G1682" s="130" t="str">
        <f>IF('Sundry Creditor'!I1688="","",IF('Sundry Creditor'!J1688="C",'Sundry Creditor'!I1688,""))</f>
        <v/>
      </c>
      <c r="H1682" s="62" t="str">
        <f t="shared" si="55"/>
        <v/>
      </c>
      <c r="I1682" s="62" t="str">
        <f t="shared" si="56"/>
        <v/>
      </c>
      <c r="J1682" s="62"/>
      <c r="K1682" s="48" t="str">
        <f>IF('Sundry Creditor'!K1688="", "",CONCATENATE('Sundry Creditor'!K1688," ",'Sundry Creditor'!O1688))</f>
        <v/>
      </c>
    </row>
    <row r="1683" spans="1:11" x14ac:dyDescent="0.2">
      <c r="A1683" s="63" t="str">
        <f>IF('Sundry Creditor'!G1689="","",'Sundry Creditor'!G1689)</f>
        <v/>
      </c>
      <c r="B1683" s="63" t="str">
        <f>IF('Sundry Creditor'!C1689="","",IF('Sundry Creditor'!G1689&lt;70000,'Sundry Creditor'!C1689,""))</f>
        <v/>
      </c>
      <c r="C1683" s="62" t="str">
        <f>IF('Sundry Creditor'!C1689="","",IF('Sundry Creditor'!G1689&gt;69999,'Sundry Creditor'!C1689,""))</f>
        <v/>
      </c>
      <c r="D1683" s="62" t="str">
        <f>IF('Sundry Creditor'!D1689="","",'Sundry Creditor'!D1689)</f>
        <v/>
      </c>
      <c r="E1683" s="62" t="str">
        <f>IF('Sundry Creditor'!F1689="","",'Sundry Creditor'!F1689)</f>
        <v/>
      </c>
      <c r="F1683" s="130" t="str">
        <f>IF('Sundry Creditor'!I1689="","",IF('Sundry Creditor'!J1689="D",'Sundry Creditor'!I1689,""))</f>
        <v/>
      </c>
      <c r="G1683" s="130" t="str">
        <f>IF('Sundry Creditor'!I1689="","",IF('Sundry Creditor'!J1689="C",'Sundry Creditor'!I1689,""))</f>
        <v/>
      </c>
      <c r="H1683" s="62" t="str">
        <f t="shared" si="55"/>
        <v/>
      </c>
      <c r="I1683" s="62" t="str">
        <f t="shared" si="56"/>
        <v/>
      </c>
      <c r="J1683" s="62"/>
      <c r="K1683" s="48" t="str">
        <f>IF('Sundry Creditor'!K1689="", "",CONCATENATE('Sundry Creditor'!K1689," ",'Sundry Creditor'!O1689))</f>
        <v/>
      </c>
    </row>
    <row r="1684" spans="1:11" x14ac:dyDescent="0.2">
      <c r="A1684" s="63" t="str">
        <f>IF('Sundry Creditor'!G1690="","",'Sundry Creditor'!G1690)</f>
        <v/>
      </c>
      <c r="B1684" s="63" t="str">
        <f>IF('Sundry Creditor'!C1690="","",IF('Sundry Creditor'!G1690&lt;70000,'Sundry Creditor'!C1690,""))</f>
        <v/>
      </c>
      <c r="C1684" s="62" t="str">
        <f>IF('Sundry Creditor'!C1690="","",IF('Sundry Creditor'!G1690&gt;69999,'Sundry Creditor'!C1690,""))</f>
        <v/>
      </c>
      <c r="D1684" s="62" t="str">
        <f>IF('Sundry Creditor'!D1690="","",'Sundry Creditor'!D1690)</f>
        <v/>
      </c>
      <c r="E1684" s="62" t="str">
        <f>IF('Sundry Creditor'!F1690="","",'Sundry Creditor'!F1690)</f>
        <v/>
      </c>
      <c r="F1684" s="130" t="str">
        <f>IF('Sundry Creditor'!I1690="","",IF('Sundry Creditor'!J1690="D",'Sundry Creditor'!I1690,""))</f>
        <v/>
      </c>
      <c r="G1684" s="130" t="str">
        <f>IF('Sundry Creditor'!I1690="","",IF('Sundry Creditor'!J1690="C",'Sundry Creditor'!I1690,""))</f>
        <v/>
      </c>
      <c r="H1684" s="62" t="str">
        <f t="shared" ref="H1684:H1747" si="57">IF(A1684="","",IF(OR(A1684=96030,A1684=96040),"AN",IF(A1684=80061,"VN",IF(LEFT(A1684,1)="7","AN",IF(LEFT(A1684,1)="8","AN","VN")))))</f>
        <v/>
      </c>
      <c r="I1684" s="62" t="str">
        <f t="shared" si="56"/>
        <v/>
      </c>
      <c r="J1684" s="62"/>
      <c r="K1684" s="48" t="str">
        <f>IF('Sundry Creditor'!K1690="", "",CONCATENATE('Sundry Creditor'!K1690," ",'Sundry Creditor'!O1690))</f>
        <v/>
      </c>
    </row>
    <row r="1685" spans="1:11" x14ac:dyDescent="0.2">
      <c r="A1685" s="63" t="str">
        <f>IF('Sundry Creditor'!G1691="","",'Sundry Creditor'!G1691)</f>
        <v/>
      </c>
      <c r="B1685" s="63" t="str">
        <f>IF('Sundry Creditor'!C1691="","",IF('Sundry Creditor'!G1691&lt;70000,'Sundry Creditor'!C1691,""))</f>
        <v/>
      </c>
      <c r="C1685" s="62" t="str">
        <f>IF('Sundry Creditor'!C1691="","",IF('Sundry Creditor'!G1691&gt;69999,'Sundry Creditor'!C1691,""))</f>
        <v/>
      </c>
      <c r="D1685" s="62" t="str">
        <f>IF('Sundry Creditor'!D1691="","",'Sundry Creditor'!D1691)</f>
        <v/>
      </c>
      <c r="E1685" s="62" t="str">
        <f>IF('Sundry Creditor'!F1691="","",'Sundry Creditor'!F1691)</f>
        <v/>
      </c>
      <c r="F1685" s="130" t="str">
        <f>IF('Sundry Creditor'!I1691="","",IF('Sundry Creditor'!J1691="D",'Sundry Creditor'!I1691,""))</f>
        <v/>
      </c>
      <c r="G1685" s="130" t="str">
        <f>IF('Sundry Creditor'!I1691="","",IF('Sundry Creditor'!J1691="C",'Sundry Creditor'!I1691,""))</f>
        <v/>
      </c>
      <c r="H1685" s="62" t="str">
        <f t="shared" si="57"/>
        <v/>
      </c>
      <c r="I1685" s="62" t="str">
        <f t="shared" si="56"/>
        <v/>
      </c>
      <c r="J1685" s="62"/>
      <c r="K1685" s="48" t="str">
        <f>IF('Sundry Creditor'!K1691="", "",CONCATENATE('Sundry Creditor'!K1691," ",'Sundry Creditor'!O1691))</f>
        <v/>
      </c>
    </row>
    <row r="1686" spans="1:11" x14ac:dyDescent="0.2">
      <c r="A1686" s="63" t="str">
        <f>IF('Sundry Creditor'!G1692="","",'Sundry Creditor'!G1692)</f>
        <v/>
      </c>
      <c r="B1686" s="63" t="str">
        <f>IF('Sundry Creditor'!C1692="","",IF('Sundry Creditor'!G1692&lt;70000,'Sundry Creditor'!C1692,""))</f>
        <v/>
      </c>
      <c r="C1686" s="62" t="str">
        <f>IF('Sundry Creditor'!C1692="","",IF('Sundry Creditor'!G1692&gt;69999,'Sundry Creditor'!C1692,""))</f>
        <v/>
      </c>
      <c r="D1686" s="62" t="str">
        <f>IF('Sundry Creditor'!D1692="","",'Sundry Creditor'!D1692)</f>
        <v/>
      </c>
      <c r="E1686" s="62" t="str">
        <f>IF('Sundry Creditor'!F1692="","",'Sundry Creditor'!F1692)</f>
        <v/>
      </c>
      <c r="F1686" s="130" t="str">
        <f>IF('Sundry Creditor'!I1692="","",IF('Sundry Creditor'!J1692="D",'Sundry Creditor'!I1692,""))</f>
        <v/>
      </c>
      <c r="G1686" s="130" t="str">
        <f>IF('Sundry Creditor'!I1692="","",IF('Sundry Creditor'!J1692="C",'Sundry Creditor'!I1692,""))</f>
        <v/>
      </c>
      <c r="H1686" s="62" t="str">
        <f t="shared" si="57"/>
        <v/>
      </c>
      <c r="I1686" s="62" t="str">
        <f t="shared" si="56"/>
        <v/>
      </c>
      <c r="J1686" s="62"/>
      <c r="K1686" s="48" t="str">
        <f>IF('Sundry Creditor'!K1692="", "",CONCATENATE('Sundry Creditor'!K1692," ",'Sundry Creditor'!O1692))</f>
        <v/>
      </c>
    </row>
    <row r="1687" spans="1:11" x14ac:dyDescent="0.2">
      <c r="A1687" s="63" t="str">
        <f>IF('Sundry Creditor'!G1693="","",'Sundry Creditor'!G1693)</f>
        <v/>
      </c>
      <c r="B1687" s="63" t="str">
        <f>IF('Sundry Creditor'!C1693="","",IF('Sundry Creditor'!G1693&lt;70000,'Sundry Creditor'!C1693,""))</f>
        <v/>
      </c>
      <c r="C1687" s="62" t="str">
        <f>IF('Sundry Creditor'!C1693="","",IF('Sundry Creditor'!G1693&gt;69999,'Sundry Creditor'!C1693,""))</f>
        <v/>
      </c>
      <c r="D1687" s="62" t="str">
        <f>IF('Sundry Creditor'!D1693="","",'Sundry Creditor'!D1693)</f>
        <v/>
      </c>
      <c r="E1687" s="62" t="str">
        <f>IF('Sundry Creditor'!F1693="","",'Sundry Creditor'!F1693)</f>
        <v/>
      </c>
      <c r="F1687" s="130" t="str">
        <f>IF('Sundry Creditor'!I1693="","",IF('Sundry Creditor'!J1693="D",'Sundry Creditor'!I1693,""))</f>
        <v/>
      </c>
      <c r="G1687" s="130" t="str">
        <f>IF('Sundry Creditor'!I1693="","",IF('Sundry Creditor'!J1693="C",'Sundry Creditor'!I1693,""))</f>
        <v/>
      </c>
      <c r="H1687" s="62" t="str">
        <f t="shared" si="57"/>
        <v/>
      </c>
      <c r="I1687" s="62" t="str">
        <f t="shared" si="56"/>
        <v/>
      </c>
      <c r="J1687" s="62"/>
      <c r="K1687" s="48" t="str">
        <f>IF('Sundry Creditor'!K1693="", "",CONCATENATE('Sundry Creditor'!K1693," ",'Sundry Creditor'!O1693))</f>
        <v/>
      </c>
    </row>
    <row r="1688" spans="1:11" x14ac:dyDescent="0.2">
      <c r="A1688" s="63" t="str">
        <f>IF('Sundry Creditor'!G1694="","",'Sundry Creditor'!G1694)</f>
        <v/>
      </c>
      <c r="B1688" s="63" t="str">
        <f>IF('Sundry Creditor'!C1694="","",IF('Sundry Creditor'!G1694&lt;70000,'Sundry Creditor'!C1694,""))</f>
        <v/>
      </c>
      <c r="C1688" s="62" t="str">
        <f>IF('Sundry Creditor'!C1694="","",IF('Sundry Creditor'!G1694&gt;69999,'Sundry Creditor'!C1694,""))</f>
        <v/>
      </c>
      <c r="D1688" s="62" t="str">
        <f>IF('Sundry Creditor'!D1694="","",'Sundry Creditor'!D1694)</f>
        <v/>
      </c>
      <c r="E1688" s="62" t="str">
        <f>IF('Sundry Creditor'!F1694="","",'Sundry Creditor'!F1694)</f>
        <v/>
      </c>
      <c r="F1688" s="130" t="str">
        <f>IF('Sundry Creditor'!I1694="","",IF('Sundry Creditor'!J1694="D",'Sundry Creditor'!I1694,""))</f>
        <v/>
      </c>
      <c r="G1688" s="130" t="str">
        <f>IF('Sundry Creditor'!I1694="","",IF('Sundry Creditor'!J1694="C",'Sundry Creditor'!I1694,""))</f>
        <v/>
      </c>
      <c r="H1688" s="62" t="str">
        <f t="shared" si="57"/>
        <v/>
      </c>
      <c r="I1688" s="62" t="str">
        <f t="shared" si="56"/>
        <v/>
      </c>
      <c r="J1688" s="62"/>
      <c r="K1688" s="48" t="str">
        <f>IF('Sundry Creditor'!K1694="", "",CONCATENATE('Sundry Creditor'!K1694," ",'Sundry Creditor'!O1694))</f>
        <v/>
      </c>
    </row>
    <row r="1689" spans="1:11" x14ac:dyDescent="0.2">
      <c r="A1689" s="63" t="str">
        <f>IF('Sundry Creditor'!G1695="","",'Sundry Creditor'!G1695)</f>
        <v/>
      </c>
      <c r="B1689" s="63" t="str">
        <f>IF('Sundry Creditor'!C1695="","",IF('Sundry Creditor'!G1695&lt;70000,'Sundry Creditor'!C1695,""))</f>
        <v/>
      </c>
      <c r="C1689" s="62" t="str">
        <f>IF('Sundry Creditor'!C1695="","",IF('Sundry Creditor'!G1695&gt;69999,'Sundry Creditor'!C1695,""))</f>
        <v/>
      </c>
      <c r="D1689" s="62" t="str">
        <f>IF('Sundry Creditor'!D1695="","",'Sundry Creditor'!D1695)</f>
        <v/>
      </c>
      <c r="E1689" s="62" t="str">
        <f>IF('Sundry Creditor'!F1695="","",'Sundry Creditor'!F1695)</f>
        <v/>
      </c>
      <c r="F1689" s="130" t="str">
        <f>IF('Sundry Creditor'!I1695="","",IF('Sundry Creditor'!J1695="D",'Sundry Creditor'!I1695,""))</f>
        <v/>
      </c>
      <c r="G1689" s="130" t="str">
        <f>IF('Sundry Creditor'!I1695="","",IF('Sundry Creditor'!J1695="C",'Sundry Creditor'!I1695,""))</f>
        <v/>
      </c>
      <c r="H1689" s="62" t="str">
        <f t="shared" si="57"/>
        <v/>
      </c>
      <c r="I1689" s="62" t="str">
        <f t="shared" si="56"/>
        <v/>
      </c>
      <c r="J1689" s="62"/>
      <c r="K1689" s="48" t="str">
        <f>IF('Sundry Creditor'!K1695="", "",CONCATENATE('Sundry Creditor'!K1695," ",'Sundry Creditor'!O1695))</f>
        <v/>
      </c>
    </row>
    <row r="1690" spans="1:11" x14ac:dyDescent="0.2">
      <c r="A1690" s="63" t="str">
        <f>IF('Sundry Creditor'!G1696="","",'Sundry Creditor'!G1696)</f>
        <v/>
      </c>
      <c r="B1690" s="63" t="str">
        <f>IF('Sundry Creditor'!C1696="","",IF('Sundry Creditor'!G1696&lt;70000,'Sundry Creditor'!C1696,""))</f>
        <v/>
      </c>
      <c r="C1690" s="62" t="str">
        <f>IF('Sundry Creditor'!C1696="","",IF('Sundry Creditor'!G1696&gt;69999,'Sundry Creditor'!C1696,""))</f>
        <v/>
      </c>
      <c r="D1690" s="62" t="str">
        <f>IF('Sundry Creditor'!D1696="","",'Sundry Creditor'!D1696)</f>
        <v/>
      </c>
      <c r="E1690" s="62" t="str">
        <f>IF('Sundry Creditor'!F1696="","",'Sundry Creditor'!F1696)</f>
        <v/>
      </c>
      <c r="F1690" s="130" t="str">
        <f>IF('Sundry Creditor'!I1696="","",IF('Sundry Creditor'!J1696="D",'Sundry Creditor'!I1696,""))</f>
        <v/>
      </c>
      <c r="G1690" s="130" t="str">
        <f>IF('Sundry Creditor'!I1696="","",IF('Sundry Creditor'!J1696="C",'Sundry Creditor'!I1696,""))</f>
        <v/>
      </c>
      <c r="H1690" s="62" t="str">
        <f t="shared" si="57"/>
        <v/>
      </c>
      <c r="I1690" s="62" t="str">
        <f t="shared" ref="I1690:I1753" si="58">IF(A1690="","",1000)</f>
        <v/>
      </c>
      <c r="J1690" s="62"/>
      <c r="K1690" s="48" t="str">
        <f>IF('Sundry Creditor'!K1696="", "",CONCATENATE('Sundry Creditor'!K1696," ",'Sundry Creditor'!O1696))</f>
        <v/>
      </c>
    </row>
    <row r="1691" spans="1:11" x14ac:dyDescent="0.2">
      <c r="A1691" s="63" t="str">
        <f>IF('Sundry Creditor'!G1697="","",'Sundry Creditor'!G1697)</f>
        <v/>
      </c>
      <c r="B1691" s="63" t="str">
        <f>IF('Sundry Creditor'!C1697="","",IF('Sundry Creditor'!G1697&lt;70000,'Sundry Creditor'!C1697,""))</f>
        <v/>
      </c>
      <c r="C1691" s="62" t="str">
        <f>IF('Sundry Creditor'!C1697="","",IF('Sundry Creditor'!G1697&gt;69999,'Sundry Creditor'!C1697,""))</f>
        <v/>
      </c>
      <c r="D1691" s="62" t="str">
        <f>IF('Sundry Creditor'!D1697="","",'Sundry Creditor'!D1697)</f>
        <v/>
      </c>
      <c r="E1691" s="62" t="str">
        <f>IF('Sundry Creditor'!F1697="","",'Sundry Creditor'!F1697)</f>
        <v/>
      </c>
      <c r="F1691" s="130" t="str">
        <f>IF('Sundry Creditor'!I1697="","",IF('Sundry Creditor'!J1697="D",'Sundry Creditor'!I1697,""))</f>
        <v/>
      </c>
      <c r="G1691" s="130" t="str">
        <f>IF('Sundry Creditor'!I1697="","",IF('Sundry Creditor'!J1697="C",'Sundry Creditor'!I1697,""))</f>
        <v/>
      </c>
      <c r="H1691" s="62" t="str">
        <f t="shared" si="57"/>
        <v/>
      </c>
      <c r="I1691" s="62" t="str">
        <f t="shared" si="58"/>
        <v/>
      </c>
      <c r="J1691" s="62"/>
      <c r="K1691" s="48" t="str">
        <f>IF('Sundry Creditor'!K1697="", "",CONCATENATE('Sundry Creditor'!K1697," ",'Sundry Creditor'!O1697))</f>
        <v/>
      </c>
    </row>
    <row r="1692" spans="1:11" x14ac:dyDescent="0.2">
      <c r="A1692" s="63" t="str">
        <f>IF('Sundry Creditor'!G1698="","",'Sundry Creditor'!G1698)</f>
        <v/>
      </c>
      <c r="B1692" s="63" t="str">
        <f>IF('Sundry Creditor'!C1698="","",IF('Sundry Creditor'!G1698&lt;70000,'Sundry Creditor'!C1698,""))</f>
        <v/>
      </c>
      <c r="C1692" s="62" t="str">
        <f>IF('Sundry Creditor'!C1698="","",IF('Sundry Creditor'!G1698&gt;69999,'Sundry Creditor'!C1698,""))</f>
        <v/>
      </c>
      <c r="D1692" s="62" t="str">
        <f>IF('Sundry Creditor'!D1698="","",'Sundry Creditor'!D1698)</f>
        <v/>
      </c>
      <c r="E1692" s="62" t="str">
        <f>IF('Sundry Creditor'!F1698="","",'Sundry Creditor'!F1698)</f>
        <v/>
      </c>
      <c r="F1692" s="130" t="str">
        <f>IF('Sundry Creditor'!I1698="","",IF('Sundry Creditor'!J1698="D",'Sundry Creditor'!I1698,""))</f>
        <v/>
      </c>
      <c r="G1692" s="130" t="str">
        <f>IF('Sundry Creditor'!I1698="","",IF('Sundry Creditor'!J1698="C",'Sundry Creditor'!I1698,""))</f>
        <v/>
      </c>
      <c r="H1692" s="62" t="str">
        <f t="shared" si="57"/>
        <v/>
      </c>
      <c r="I1692" s="62" t="str">
        <f t="shared" si="58"/>
        <v/>
      </c>
      <c r="J1692" s="62"/>
      <c r="K1692" s="48" t="str">
        <f>IF('Sundry Creditor'!K1698="", "",CONCATENATE('Sundry Creditor'!K1698," ",'Sundry Creditor'!O1698))</f>
        <v/>
      </c>
    </row>
    <row r="1693" spans="1:11" x14ac:dyDescent="0.2">
      <c r="A1693" s="63" t="str">
        <f>IF('Sundry Creditor'!G1699="","",'Sundry Creditor'!G1699)</f>
        <v/>
      </c>
      <c r="B1693" s="63" t="str">
        <f>IF('Sundry Creditor'!C1699="","",IF('Sundry Creditor'!G1699&lt;70000,'Sundry Creditor'!C1699,""))</f>
        <v/>
      </c>
      <c r="C1693" s="62" t="str">
        <f>IF('Sundry Creditor'!C1699="","",IF('Sundry Creditor'!G1699&gt;69999,'Sundry Creditor'!C1699,""))</f>
        <v/>
      </c>
      <c r="D1693" s="62" t="str">
        <f>IF('Sundry Creditor'!D1699="","",'Sundry Creditor'!D1699)</f>
        <v/>
      </c>
      <c r="E1693" s="62" t="str">
        <f>IF('Sundry Creditor'!F1699="","",'Sundry Creditor'!F1699)</f>
        <v/>
      </c>
      <c r="F1693" s="130" t="str">
        <f>IF('Sundry Creditor'!I1699="","",IF('Sundry Creditor'!J1699="D",'Sundry Creditor'!I1699,""))</f>
        <v/>
      </c>
      <c r="G1693" s="130" t="str">
        <f>IF('Sundry Creditor'!I1699="","",IF('Sundry Creditor'!J1699="C",'Sundry Creditor'!I1699,""))</f>
        <v/>
      </c>
      <c r="H1693" s="62" t="str">
        <f t="shared" si="57"/>
        <v/>
      </c>
      <c r="I1693" s="62" t="str">
        <f t="shared" si="58"/>
        <v/>
      </c>
      <c r="J1693" s="62"/>
      <c r="K1693" s="48" t="str">
        <f>IF('Sundry Creditor'!K1699="", "",CONCATENATE('Sundry Creditor'!K1699," ",'Sundry Creditor'!O1699))</f>
        <v/>
      </c>
    </row>
    <row r="1694" spans="1:11" x14ac:dyDescent="0.2">
      <c r="A1694" s="63" t="str">
        <f>IF('Sundry Creditor'!G1700="","",'Sundry Creditor'!G1700)</f>
        <v/>
      </c>
      <c r="B1694" s="63" t="str">
        <f>IF('Sundry Creditor'!C1700="","",IF('Sundry Creditor'!G1700&lt;70000,'Sundry Creditor'!C1700,""))</f>
        <v/>
      </c>
      <c r="C1694" s="62" t="str">
        <f>IF('Sundry Creditor'!C1700="","",IF('Sundry Creditor'!G1700&gt;69999,'Sundry Creditor'!C1700,""))</f>
        <v/>
      </c>
      <c r="D1694" s="62" t="str">
        <f>IF('Sundry Creditor'!D1700="","",'Sundry Creditor'!D1700)</f>
        <v/>
      </c>
      <c r="E1694" s="62" t="str">
        <f>IF('Sundry Creditor'!F1700="","",'Sundry Creditor'!F1700)</f>
        <v/>
      </c>
      <c r="F1694" s="130" t="str">
        <f>IF('Sundry Creditor'!I1700="","",IF('Sundry Creditor'!J1700="D",'Sundry Creditor'!I1700,""))</f>
        <v/>
      </c>
      <c r="G1694" s="130" t="str">
        <f>IF('Sundry Creditor'!I1700="","",IF('Sundry Creditor'!J1700="C",'Sundry Creditor'!I1700,""))</f>
        <v/>
      </c>
      <c r="H1694" s="62" t="str">
        <f t="shared" si="57"/>
        <v/>
      </c>
      <c r="I1694" s="62" t="str">
        <f t="shared" si="58"/>
        <v/>
      </c>
      <c r="J1694" s="62"/>
      <c r="K1694" s="48" t="str">
        <f>IF('Sundry Creditor'!K1700="", "",CONCATENATE('Sundry Creditor'!K1700," ",'Sundry Creditor'!O1700))</f>
        <v/>
      </c>
    </row>
    <row r="1695" spans="1:11" x14ac:dyDescent="0.2">
      <c r="A1695" s="63" t="str">
        <f>IF('Sundry Creditor'!G1701="","",'Sundry Creditor'!G1701)</f>
        <v/>
      </c>
      <c r="B1695" s="63" t="str">
        <f>IF('Sundry Creditor'!C1701="","",IF('Sundry Creditor'!G1701&lt;70000,'Sundry Creditor'!C1701,""))</f>
        <v/>
      </c>
      <c r="C1695" s="62" t="str">
        <f>IF('Sundry Creditor'!C1701="","",IF('Sundry Creditor'!G1701&gt;69999,'Sundry Creditor'!C1701,""))</f>
        <v/>
      </c>
      <c r="D1695" s="62" t="str">
        <f>IF('Sundry Creditor'!D1701="","",'Sundry Creditor'!D1701)</f>
        <v/>
      </c>
      <c r="E1695" s="62" t="str">
        <f>IF('Sundry Creditor'!F1701="","",'Sundry Creditor'!F1701)</f>
        <v/>
      </c>
      <c r="F1695" s="130" t="str">
        <f>IF('Sundry Creditor'!I1701="","",IF('Sundry Creditor'!J1701="D",'Sundry Creditor'!I1701,""))</f>
        <v/>
      </c>
      <c r="G1695" s="130" t="str">
        <f>IF('Sundry Creditor'!I1701="","",IF('Sundry Creditor'!J1701="C",'Sundry Creditor'!I1701,""))</f>
        <v/>
      </c>
      <c r="H1695" s="62" t="str">
        <f t="shared" si="57"/>
        <v/>
      </c>
      <c r="I1695" s="62" t="str">
        <f t="shared" si="58"/>
        <v/>
      </c>
      <c r="J1695" s="62"/>
      <c r="K1695" s="48" t="str">
        <f>IF('Sundry Creditor'!K1701="", "",CONCATENATE('Sundry Creditor'!K1701," ",'Sundry Creditor'!O1701))</f>
        <v/>
      </c>
    </row>
    <row r="1696" spans="1:11" x14ac:dyDescent="0.2">
      <c r="A1696" s="63" t="str">
        <f>IF('Sundry Creditor'!G1702="","",'Sundry Creditor'!G1702)</f>
        <v/>
      </c>
      <c r="B1696" s="63" t="str">
        <f>IF('Sundry Creditor'!C1702="","",IF('Sundry Creditor'!G1702&lt;70000,'Sundry Creditor'!C1702,""))</f>
        <v/>
      </c>
      <c r="C1696" s="62" t="str">
        <f>IF('Sundry Creditor'!C1702="","",IF('Sundry Creditor'!G1702&gt;69999,'Sundry Creditor'!C1702,""))</f>
        <v/>
      </c>
      <c r="D1696" s="62" t="str">
        <f>IF('Sundry Creditor'!D1702="","",'Sundry Creditor'!D1702)</f>
        <v/>
      </c>
      <c r="E1696" s="62" t="str">
        <f>IF('Sundry Creditor'!F1702="","",'Sundry Creditor'!F1702)</f>
        <v/>
      </c>
      <c r="F1696" s="130" t="str">
        <f>IF('Sundry Creditor'!I1702="","",IF('Sundry Creditor'!J1702="D",'Sundry Creditor'!I1702,""))</f>
        <v/>
      </c>
      <c r="G1696" s="130" t="str">
        <f>IF('Sundry Creditor'!I1702="","",IF('Sundry Creditor'!J1702="C",'Sundry Creditor'!I1702,""))</f>
        <v/>
      </c>
      <c r="H1696" s="62" t="str">
        <f t="shared" si="57"/>
        <v/>
      </c>
      <c r="I1696" s="62" t="str">
        <f t="shared" si="58"/>
        <v/>
      </c>
      <c r="J1696" s="62"/>
      <c r="K1696" s="48" t="str">
        <f>IF('Sundry Creditor'!K1702="", "",CONCATENATE('Sundry Creditor'!K1702," ",'Sundry Creditor'!O1702))</f>
        <v/>
      </c>
    </row>
    <row r="1697" spans="1:11" x14ac:dyDescent="0.2">
      <c r="A1697" s="63" t="str">
        <f>IF('Sundry Creditor'!G1703="","",'Sundry Creditor'!G1703)</f>
        <v/>
      </c>
      <c r="B1697" s="63" t="str">
        <f>IF('Sundry Creditor'!C1703="","",IF('Sundry Creditor'!G1703&lt;70000,'Sundry Creditor'!C1703,""))</f>
        <v/>
      </c>
      <c r="C1697" s="62" t="str">
        <f>IF('Sundry Creditor'!C1703="","",IF('Sundry Creditor'!G1703&gt;69999,'Sundry Creditor'!C1703,""))</f>
        <v/>
      </c>
      <c r="D1697" s="62" t="str">
        <f>IF('Sundry Creditor'!D1703="","",'Sundry Creditor'!D1703)</f>
        <v/>
      </c>
      <c r="E1697" s="62" t="str">
        <f>IF('Sundry Creditor'!F1703="","",'Sundry Creditor'!F1703)</f>
        <v/>
      </c>
      <c r="F1697" s="130" t="str">
        <f>IF('Sundry Creditor'!I1703="","",IF('Sundry Creditor'!J1703="D",'Sundry Creditor'!I1703,""))</f>
        <v/>
      </c>
      <c r="G1697" s="130" t="str">
        <f>IF('Sundry Creditor'!I1703="","",IF('Sundry Creditor'!J1703="C",'Sundry Creditor'!I1703,""))</f>
        <v/>
      </c>
      <c r="H1697" s="62" t="str">
        <f t="shared" si="57"/>
        <v/>
      </c>
      <c r="I1697" s="62" t="str">
        <f t="shared" si="58"/>
        <v/>
      </c>
      <c r="J1697" s="62"/>
      <c r="K1697" s="48" t="str">
        <f>IF('Sundry Creditor'!K1703="", "",CONCATENATE('Sundry Creditor'!K1703," ",'Sundry Creditor'!O1703))</f>
        <v/>
      </c>
    </row>
    <row r="1698" spans="1:11" x14ac:dyDescent="0.2">
      <c r="A1698" s="63" t="str">
        <f>IF('Sundry Creditor'!G1704="","",'Sundry Creditor'!G1704)</f>
        <v/>
      </c>
      <c r="B1698" s="63" t="str">
        <f>IF('Sundry Creditor'!C1704="","",IF('Sundry Creditor'!G1704&lt;70000,'Sundry Creditor'!C1704,""))</f>
        <v/>
      </c>
      <c r="C1698" s="62" t="str">
        <f>IF('Sundry Creditor'!C1704="","",IF('Sundry Creditor'!G1704&gt;69999,'Sundry Creditor'!C1704,""))</f>
        <v/>
      </c>
      <c r="D1698" s="62" t="str">
        <f>IF('Sundry Creditor'!D1704="","",'Sundry Creditor'!D1704)</f>
        <v/>
      </c>
      <c r="E1698" s="62" t="str">
        <f>IF('Sundry Creditor'!F1704="","",'Sundry Creditor'!F1704)</f>
        <v/>
      </c>
      <c r="F1698" s="130" t="str">
        <f>IF('Sundry Creditor'!I1704="","",IF('Sundry Creditor'!J1704="D",'Sundry Creditor'!I1704,""))</f>
        <v/>
      </c>
      <c r="G1698" s="130" t="str">
        <f>IF('Sundry Creditor'!I1704="","",IF('Sundry Creditor'!J1704="C",'Sundry Creditor'!I1704,""))</f>
        <v/>
      </c>
      <c r="H1698" s="62" t="str">
        <f t="shared" si="57"/>
        <v/>
      </c>
      <c r="I1698" s="62" t="str">
        <f t="shared" si="58"/>
        <v/>
      </c>
      <c r="J1698" s="62"/>
      <c r="K1698" s="48" t="str">
        <f>IF('Sundry Creditor'!K1704="", "",CONCATENATE('Sundry Creditor'!K1704," ",'Sundry Creditor'!O1704))</f>
        <v/>
      </c>
    </row>
    <row r="1699" spans="1:11" x14ac:dyDescent="0.2">
      <c r="A1699" s="63" t="str">
        <f>IF('Sundry Creditor'!G1705="","",'Sundry Creditor'!G1705)</f>
        <v/>
      </c>
      <c r="B1699" s="63" t="str">
        <f>IF('Sundry Creditor'!C1705="","",IF('Sundry Creditor'!G1705&lt;70000,'Sundry Creditor'!C1705,""))</f>
        <v/>
      </c>
      <c r="C1699" s="62" t="str">
        <f>IF('Sundry Creditor'!C1705="","",IF('Sundry Creditor'!G1705&gt;69999,'Sundry Creditor'!C1705,""))</f>
        <v/>
      </c>
      <c r="D1699" s="62" t="str">
        <f>IF('Sundry Creditor'!D1705="","",'Sundry Creditor'!D1705)</f>
        <v/>
      </c>
      <c r="E1699" s="62" t="str">
        <f>IF('Sundry Creditor'!F1705="","",'Sundry Creditor'!F1705)</f>
        <v/>
      </c>
      <c r="F1699" s="130" t="str">
        <f>IF('Sundry Creditor'!I1705="","",IF('Sundry Creditor'!J1705="D",'Sundry Creditor'!I1705,""))</f>
        <v/>
      </c>
      <c r="G1699" s="130" t="str">
        <f>IF('Sundry Creditor'!I1705="","",IF('Sundry Creditor'!J1705="C",'Sundry Creditor'!I1705,""))</f>
        <v/>
      </c>
      <c r="H1699" s="62" t="str">
        <f t="shared" si="57"/>
        <v/>
      </c>
      <c r="I1699" s="62" t="str">
        <f t="shared" si="58"/>
        <v/>
      </c>
      <c r="J1699" s="62"/>
      <c r="K1699" s="48" t="str">
        <f>IF('Sundry Creditor'!K1705="", "",CONCATENATE('Sundry Creditor'!K1705," ",'Sundry Creditor'!O1705))</f>
        <v/>
      </c>
    </row>
    <row r="1700" spans="1:11" x14ac:dyDescent="0.2">
      <c r="A1700" s="63" t="str">
        <f>IF('Sundry Creditor'!G1706="","",'Sundry Creditor'!G1706)</f>
        <v/>
      </c>
      <c r="B1700" s="63" t="str">
        <f>IF('Sundry Creditor'!C1706="","",IF('Sundry Creditor'!G1706&lt;70000,'Sundry Creditor'!C1706,""))</f>
        <v/>
      </c>
      <c r="C1700" s="62" t="str">
        <f>IF('Sundry Creditor'!C1706="","",IF('Sundry Creditor'!G1706&gt;69999,'Sundry Creditor'!C1706,""))</f>
        <v/>
      </c>
      <c r="D1700" s="62" t="str">
        <f>IF('Sundry Creditor'!D1706="","",'Sundry Creditor'!D1706)</f>
        <v/>
      </c>
      <c r="E1700" s="62" t="str">
        <f>IF('Sundry Creditor'!F1706="","",'Sundry Creditor'!F1706)</f>
        <v/>
      </c>
      <c r="F1700" s="130" t="str">
        <f>IF('Sundry Creditor'!I1706="","",IF('Sundry Creditor'!J1706="D",'Sundry Creditor'!I1706,""))</f>
        <v/>
      </c>
      <c r="G1700" s="130" t="str">
        <f>IF('Sundry Creditor'!I1706="","",IF('Sundry Creditor'!J1706="C",'Sundry Creditor'!I1706,""))</f>
        <v/>
      </c>
      <c r="H1700" s="62" t="str">
        <f t="shared" si="57"/>
        <v/>
      </c>
      <c r="I1700" s="62" t="str">
        <f t="shared" si="58"/>
        <v/>
      </c>
      <c r="J1700" s="62"/>
      <c r="K1700" s="48" t="str">
        <f>IF('Sundry Creditor'!K1706="", "",CONCATENATE('Sundry Creditor'!K1706," ",'Sundry Creditor'!O1706))</f>
        <v/>
      </c>
    </row>
    <row r="1701" spans="1:11" x14ac:dyDescent="0.2">
      <c r="A1701" s="63" t="str">
        <f>IF('Sundry Creditor'!G1707="","",'Sundry Creditor'!G1707)</f>
        <v/>
      </c>
      <c r="B1701" s="63" t="str">
        <f>IF('Sundry Creditor'!C1707="","",IF('Sundry Creditor'!G1707&lt;70000,'Sundry Creditor'!C1707,""))</f>
        <v/>
      </c>
      <c r="C1701" s="62" t="str">
        <f>IF('Sundry Creditor'!C1707="","",IF('Sundry Creditor'!G1707&gt;69999,'Sundry Creditor'!C1707,""))</f>
        <v/>
      </c>
      <c r="D1701" s="62" t="str">
        <f>IF('Sundry Creditor'!D1707="","",'Sundry Creditor'!D1707)</f>
        <v/>
      </c>
      <c r="E1701" s="62" t="str">
        <f>IF('Sundry Creditor'!F1707="","",'Sundry Creditor'!F1707)</f>
        <v/>
      </c>
      <c r="F1701" s="130" t="str">
        <f>IF('Sundry Creditor'!I1707="","",IF('Sundry Creditor'!J1707="D",'Sundry Creditor'!I1707,""))</f>
        <v/>
      </c>
      <c r="G1701" s="130" t="str">
        <f>IF('Sundry Creditor'!I1707="","",IF('Sundry Creditor'!J1707="C",'Sundry Creditor'!I1707,""))</f>
        <v/>
      </c>
      <c r="H1701" s="62" t="str">
        <f t="shared" si="57"/>
        <v/>
      </c>
      <c r="I1701" s="62" t="str">
        <f t="shared" si="58"/>
        <v/>
      </c>
      <c r="J1701" s="62"/>
      <c r="K1701" s="48" t="str">
        <f>IF('Sundry Creditor'!K1707="", "",CONCATENATE('Sundry Creditor'!K1707," ",'Sundry Creditor'!O1707))</f>
        <v/>
      </c>
    </row>
    <row r="1702" spans="1:11" x14ac:dyDescent="0.2">
      <c r="A1702" s="63" t="str">
        <f>IF('Sundry Creditor'!G1708="","",'Sundry Creditor'!G1708)</f>
        <v/>
      </c>
      <c r="B1702" s="63" t="str">
        <f>IF('Sundry Creditor'!C1708="","",IF('Sundry Creditor'!G1708&lt;70000,'Sundry Creditor'!C1708,""))</f>
        <v/>
      </c>
      <c r="C1702" s="62" t="str">
        <f>IF('Sundry Creditor'!C1708="","",IF('Sundry Creditor'!G1708&gt;69999,'Sundry Creditor'!C1708,""))</f>
        <v/>
      </c>
      <c r="D1702" s="62" t="str">
        <f>IF('Sundry Creditor'!D1708="","",'Sundry Creditor'!D1708)</f>
        <v/>
      </c>
      <c r="E1702" s="62" t="str">
        <f>IF('Sundry Creditor'!F1708="","",'Sundry Creditor'!F1708)</f>
        <v/>
      </c>
      <c r="F1702" s="130" t="str">
        <f>IF('Sundry Creditor'!I1708="","",IF('Sundry Creditor'!J1708="D",'Sundry Creditor'!I1708,""))</f>
        <v/>
      </c>
      <c r="G1702" s="130" t="str">
        <f>IF('Sundry Creditor'!I1708="","",IF('Sundry Creditor'!J1708="C",'Sundry Creditor'!I1708,""))</f>
        <v/>
      </c>
      <c r="H1702" s="62" t="str">
        <f t="shared" si="57"/>
        <v/>
      </c>
      <c r="I1702" s="62" t="str">
        <f t="shared" si="58"/>
        <v/>
      </c>
      <c r="J1702" s="62"/>
      <c r="K1702" s="48" t="str">
        <f>IF('Sundry Creditor'!K1708="", "",CONCATENATE('Sundry Creditor'!K1708," ",'Sundry Creditor'!O1708))</f>
        <v/>
      </c>
    </row>
    <row r="1703" spans="1:11" x14ac:dyDescent="0.2">
      <c r="A1703" s="63" t="str">
        <f>IF('Sundry Creditor'!G1709="","",'Sundry Creditor'!G1709)</f>
        <v/>
      </c>
      <c r="B1703" s="63" t="str">
        <f>IF('Sundry Creditor'!C1709="","",IF('Sundry Creditor'!G1709&lt;70000,'Sundry Creditor'!C1709,""))</f>
        <v/>
      </c>
      <c r="C1703" s="62" t="str">
        <f>IF('Sundry Creditor'!C1709="","",IF('Sundry Creditor'!G1709&gt;69999,'Sundry Creditor'!C1709,""))</f>
        <v/>
      </c>
      <c r="D1703" s="62" t="str">
        <f>IF('Sundry Creditor'!D1709="","",'Sundry Creditor'!D1709)</f>
        <v/>
      </c>
      <c r="E1703" s="62" t="str">
        <f>IF('Sundry Creditor'!F1709="","",'Sundry Creditor'!F1709)</f>
        <v/>
      </c>
      <c r="F1703" s="130" t="str">
        <f>IF('Sundry Creditor'!I1709="","",IF('Sundry Creditor'!J1709="D",'Sundry Creditor'!I1709,""))</f>
        <v/>
      </c>
      <c r="G1703" s="130" t="str">
        <f>IF('Sundry Creditor'!I1709="","",IF('Sundry Creditor'!J1709="C",'Sundry Creditor'!I1709,""))</f>
        <v/>
      </c>
      <c r="H1703" s="62" t="str">
        <f t="shared" si="57"/>
        <v/>
      </c>
      <c r="I1703" s="62" t="str">
        <f t="shared" si="58"/>
        <v/>
      </c>
      <c r="J1703" s="62"/>
      <c r="K1703" s="48" t="str">
        <f>IF('Sundry Creditor'!K1709="", "",CONCATENATE('Sundry Creditor'!K1709," ",'Sundry Creditor'!O1709))</f>
        <v/>
      </c>
    </row>
    <row r="1704" spans="1:11" x14ac:dyDescent="0.2">
      <c r="A1704" s="63" t="str">
        <f>IF('Sundry Creditor'!G1710="","",'Sundry Creditor'!G1710)</f>
        <v/>
      </c>
      <c r="B1704" s="63" t="str">
        <f>IF('Sundry Creditor'!C1710="","",IF('Sundry Creditor'!G1710&lt;70000,'Sundry Creditor'!C1710,""))</f>
        <v/>
      </c>
      <c r="C1704" s="62" t="str">
        <f>IF('Sundry Creditor'!C1710="","",IF('Sundry Creditor'!G1710&gt;69999,'Sundry Creditor'!C1710,""))</f>
        <v/>
      </c>
      <c r="D1704" s="62" t="str">
        <f>IF('Sundry Creditor'!D1710="","",'Sundry Creditor'!D1710)</f>
        <v/>
      </c>
      <c r="E1704" s="62" t="str">
        <f>IF('Sundry Creditor'!F1710="","",'Sundry Creditor'!F1710)</f>
        <v/>
      </c>
      <c r="F1704" s="130" t="str">
        <f>IF('Sundry Creditor'!I1710="","",IF('Sundry Creditor'!J1710="D",'Sundry Creditor'!I1710,""))</f>
        <v/>
      </c>
      <c r="G1704" s="130" t="str">
        <f>IF('Sundry Creditor'!I1710="","",IF('Sundry Creditor'!J1710="C",'Sundry Creditor'!I1710,""))</f>
        <v/>
      </c>
      <c r="H1704" s="62" t="str">
        <f t="shared" si="57"/>
        <v/>
      </c>
      <c r="I1704" s="62" t="str">
        <f t="shared" si="58"/>
        <v/>
      </c>
      <c r="J1704" s="62"/>
      <c r="K1704" s="48" t="str">
        <f>IF('Sundry Creditor'!K1710="", "",CONCATENATE('Sundry Creditor'!K1710," ",'Sundry Creditor'!O1710))</f>
        <v/>
      </c>
    </row>
    <row r="1705" spans="1:11" x14ac:dyDescent="0.2">
      <c r="A1705" s="63" t="str">
        <f>IF('Sundry Creditor'!G1711="","",'Sundry Creditor'!G1711)</f>
        <v/>
      </c>
      <c r="B1705" s="63" t="str">
        <f>IF('Sundry Creditor'!C1711="","",IF('Sundry Creditor'!G1711&lt;70000,'Sundry Creditor'!C1711,""))</f>
        <v/>
      </c>
      <c r="C1705" s="62" t="str">
        <f>IF('Sundry Creditor'!C1711="","",IF('Sundry Creditor'!G1711&gt;69999,'Sundry Creditor'!C1711,""))</f>
        <v/>
      </c>
      <c r="D1705" s="62" t="str">
        <f>IF('Sundry Creditor'!D1711="","",'Sundry Creditor'!D1711)</f>
        <v/>
      </c>
      <c r="E1705" s="62" t="str">
        <f>IF('Sundry Creditor'!F1711="","",'Sundry Creditor'!F1711)</f>
        <v/>
      </c>
      <c r="F1705" s="130" t="str">
        <f>IF('Sundry Creditor'!I1711="","",IF('Sundry Creditor'!J1711="D",'Sundry Creditor'!I1711,""))</f>
        <v/>
      </c>
      <c r="G1705" s="130" t="str">
        <f>IF('Sundry Creditor'!I1711="","",IF('Sundry Creditor'!J1711="C",'Sundry Creditor'!I1711,""))</f>
        <v/>
      </c>
      <c r="H1705" s="62" t="str">
        <f t="shared" si="57"/>
        <v/>
      </c>
      <c r="I1705" s="62" t="str">
        <f t="shared" si="58"/>
        <v/>
      </c>
      <c r="J1705" s="62"/>
      <c r="K1705" s="48" t="str">
        <f>IF('Sundry Creditor'!K1711="", "",CONCATENATE('Sundry Creditor'!K1711," ",'Sundry Creditor'!O1711))</f>
        <v/>
      </c>
    </row>
    <row r="1706" spans="1:11" x14ac:dyDescent="0.2">
      <c r="A1706" s="63" t="str">
        <f>IF('Sundry Creditor'!G1712="","",'Sundry Creditor'!G1712)</f>
        <v/>
      </c>
      <c r="B1706" s="63" t="str">
        <f>IF('Sundry Creditor'!C1712="","",IF('Sundry Creditor'!G1712&lt;70000,'Sundry Creditor'!C1712,""))</f>
        <v/>
      </c>
      <c r="C1706" s="62" t="str">
        <f>IF('Sundry Creditor'!C1712="","",IF('Sundry Creditor'!G1712&gt;69999,'Sundry Creditor'!C1712,""))</f>
        <v/>
      </c>
      <c r="D1706" s="62" t="str">
        <f>IF('Sundry Creditor'!D1712="","",'Sundry Creditor'!D1712)</f>
        <v/>
      </c>
      <c r="E1706" s="62" t="str">
        <f>IF('Sundry Creditor'!F1712="","",'Sundry Creditor'!F1712)</f>
        <v/>
      </c>
      <c r="F1706" s="130" t="str">
        <f>IF('Sundry Creditor'!I1712="","",IF('Sundry Creditor'!J1712="D",'Sundry Creditor'!I1712,""))</f>
        <v/>
      </c>
      <c r="G1706" s="130" t="str">
        <f>IF('Sundry Creditor'!I1712="","",IF('Sundry Creditor'!J1712="C",'Sundry Creditor'!I1712,""))</f>
        <v/>
      </c>
      <c r="H1706" s="62" t="str">
        <f t="shared" si="57"/>
        <v/>
      </c>
      <c r="I1706" s="62" t="str">
        <f t="shared" si="58"/>
        <v/>
      </c>
      <c r="J1706" s="62"/>
      <c r="K1706" s="48" t="str">
        <f>IF('Sundry Creditor'!K1712="", "",CONCATENATE('Sundry Creditor'!K1712," ",'Sundry Creditor'!O1712))</f>
        <v/>
      </c>
    </row>
    <row r="1707" spans="1:11" x14ac:dyDescent="0.2">
      <c r="A1707" s="63" t="str">
        <f>IF('Sundry Creditor'!G1713="","",'Sundry Creditor'!G1713)</f>
        <v/>
      </c>
      <c r="B1707" s="63" t="str">
        <f>IF('Sundry Creditor'!C1713="","",IF('Sundry Creditor'!G1713&lt;70000,'Sundry Creditor'!C1713,""))</f>
        <v/>
      </c>
      <c r="C1707" s="62" t="str">
        <f>IF('Sundry Creditor'!C1713="","",IF('Sundry Creditor'!G1713&gt;69999,'Sundry Creditor'!C1713,""))</f>
        <v/>
      </c>
      <c r="D1707" s="62" t="str">
        <f>IF('Sundry Creditor'!D1713="","",'Sundry Creditor'!D1713)</f>
        <v/>
      </c>
      <c r="E1707" s="62" t="str">
        <f>IF('Sundry Creditor'!F1713="","",'Sundry Creditor'!F1713)</f>
        <v/>
      </c>
      <c r="F1707" s="130" t="str">
        <f>IF('Sundry Creditor'!I1713="","",IF('Sundry Creditor'!J1713="D",'Sundry Creditor'!I1713,""))</f>
        <v/>
      </c>
      <c r="G1707" s="130" t="str">
        <f>IF('Sundry Creditor'!I1713="","",IF('Sundry Creditor'!J1713="C",'Sundry Creditor'!I1713,""))</f>
        <v/>
      </c>
      <c r="H1707" s="62" t="str">
        <f t="shared" si="57"/>
        <v/>
      </c>
      <c r="I1707" s="62" t="str">
        <f t="shared" si="58"/>
        <v/>
      </c>
      <c r="J1707" s="62"/>
      <c r="K1707" s="48" t="str">
        <f>IF('Sundry Creditor'!K1713="", "",CONCATENATE('Sundry Creditor'!K1713," ",'Sundry Creditor'!O1713))</f>
        <v/>
      </c>
    </row>
    <row r="1708" spans="1:11" x14ac:dyDescent="0.2">
      <c r="A1708" s="63" t="str">
        <f>IF('Sundry Creditor'!G1714="","",'Sundry Creditor'!G1714)</f>
        <v/>
      </c>
      <c r="B1708" s="63" t="str">
        <f>IF('Sundry Creditor'!C1714="","",IF('Sundry Creditor'!G1714&lt;70000,'Sundry Creditor'!C1714,""))</f>
        <v/>
      </c>
      <c r="C1708" s="62" t="str">
        <f>IF('Sundry Creditor'!C1714="","",IF('Sundry Creditor'!G1714&gt;69999,'Sundry Creditor'!C1714,""))</f>
        <v/>
      </c>
      <c r="D1708" s="62" t="str">
        <f>IF('Sundry Creditor'!D1714="","",'Sundry Creditor'!D1714)</f>
        <v/>
      </c>
      <c r="E1708" s="62" t="str">
        <f>IF('Sundry Creditor'!F1714="","",'Sundry Creditor'!F1714)</f>
        <v/>
      </c>
      <c r="F1708" s="130" t="str">
        <f>IF('Sundry Creditor'!I1714="","",IF('Sundry Creditor'!J1714="D",'Sundry Creditor'!I1714,""))</f>
        <v/>
      </c>
      <c r="G1708" s="130" t="str">
        <f>IF('Sundry Creditor'!I1714="","",IF('Sundry Creditor'!J1714="C",'Sundry Creditor'!I1714,""))</f>
        <v/>
      </c>
      <c r="H1708" s="62" t="str">
        <f t="shared" si="57"/>
        <v/>
      </c>
      <c r="I1708" s="62" t="str">
        <f t="shared" si="58"/>
        <v/>
      </c>
      <c r="J1708" s="62"/>
      <c r="K1708" s="48" t="str">
        <f>IF('Sundry Creditor'!K1714="", "",CONCATENATE('Sundry Creditor'!K1714," ",'Sundry Creditor'!O1714))</f>
        <v/>
      </c>
    </row>
    <row r="1709" spans="1:11" x14ac:dyDescent="0.2">
      <c r="A1709" s="63" t="str">
        <f>IF('Sundry Creditor'!G1715="","",'Sundry Creditor'!G1715)</f>
        <v/>
      </c>
      <c r="B1709" s="63" t="str">
        <f>IF('Sundry Creditor'!C1715="","",IF('Sundry Creditor'!G1715&lt;70000,'Sundry Creditor'!C1715,""))</f>
        <v/>
      </c>
      <c r="C1709" s="62" t="str">
        <f>IF('Sundry Creditor'!C1715="","",IF('Sundry Creditor'!G1715&gt;69999,'Sundry Creditor'!C1715,""))</f>
        <v/>
      </c>
      <c r="D1709" s="62" t="str">
        <f>IF('Sundry Creditor'!D1715="","",'Sundry Creditor'!D1715)</f>
        <v/>
      </c>
      <c r="E1709" s="62" t="str">
        <f>IF('Sundry Creditor'!F1715="","",'Sundry Creditor'!F1715)</f>
        <v/>
      </c>
      <c r="F1709" s="130" t="str">
        <f>IF('Sundry Creditor'!I1715="","",IF('Sundry Creditor'!J1715="D",'Sundry Creditor'!I1715,""))</f>
        <v/>
      </c>
      <c r="G1709" s="130" t="str">
        <f>IF('Sundry Creditor'!I1715="","",IF('Sundry Creditor'!J1715="C",'Sundry Creditor'!I1715,""))</f>
        <v/>
      </c>
      <c r="H1709" s="62" t="str">
        <f t="shared" si="57"/>
        <v/>
      </c>
      <c r="I1709" s="62" t="str">
        <f t="shared" si="58"/>
        <v/>
      </c>
      <c r="J1709" s="62"/>
      <c r="K1709" s="48" t="str">
        <f>IF('Sundry Creditor'!K1715="", "",CONCATENATE('Sundry Creditor'!K1715," ",'Sundry Creditor'!O1715))</f>
        <v/>
      </c>
    </row>
    <row r="1710" spans="1:11" x14ac:dyDescent="0.2">
      <c r="A1710" s="63" t="str">
        <f>IF('Sundry Creditor'!G1716="","",'Sundry Creditor'!G1716)</f>
        <v/>
      </c>
      <c r="B1710" s="63" t="str">
        <f>IF('Sundry Creditor'!C1716="","",IF('Sundry Creditor'!G1716&lt;70000,'Sundry Creditor'!C1716,""))</f>
        <v/>
      </c>
      <c r="C1710" s="62" t="str">
        <f>IF('Sundry Creditor'!C1716="","",IF('Sundry Creditor'!G1716&gt;69999,'Sundry Creditor'!C1716,""))</f>
        <v/>
      </c>
      <c r="D1710" s="62" t="str">
        <f>IF('Sundry Creditor'!D1716="","",'Sundry Creditor'!D1716)</f>
        <v/>
      </c>
      <c r="E1710" s="62" t="str">
        <f>IF('Sundry Creditor'!F1716="","",'Sundry Creditor'!F1716)</f>
        <v/>
      </c>
      <c r="F1710" s="130" t="str">
        <f>IF('Sundry Creditor'!I1716="","",IF('Sundry Creditor'!J1716="D",'Sundry Creditor'!I1716,""))</f>
        <v/>
      </c>
      <c r="G1710" s="130" t="str">
        <f>IF('Sundry Creditor'!I1716="","",IF('Sundry Creditor'!J1716="C",'Sundry Creditor'!I1716,""))</f>
        <v/>
      </c>
      <c r="H1710" s="62" t="str">
        <f t="shared" si="57"/>
        <v/>
      </c>
      <c r="I1710" s="62" t="str">
        <f t="shared" si="58"/>
        <v/>
      </c>
      <c r="J1710" s="62"/>
      <c r="K1710" s="48" t="str">
        <f>IF('Sundry Creditor'!K1716="", "",CONCATENATE('Sundry Creditor'!K1716," ",'Sundry Creditor'!O1716))</f>
        <v/>
      </c>
    </row>
    <row r="1711" spans="1:11" x14ac:dyDescent="0.2">
      <c r="A1711" s="63" t="str">
        <f>IF('Sundry Creditor'!G1717="","",'Sundry Creditor'!G1717)</f>
        <v/>
      </c>
      <c r="B1711" s="63" t="str">
        <f>IF('Sundry Creditor'!C1717="","",IF('Sundry Creditor'!G1717&lt;70000,'Sundry Creditor'!C1717,""))</f>
        <v/>
      </c>
      <c r="C1711" s="62" t="str">
        <f>IF('Sundry Creditor'!C1717="","",IF('Sundry Creditor'!G1717&gt;69999,'Sundry Creditor'!C1717,""))</f>
        <v/>
      </c>
      <c r="D1711" s="62" t="str">
        <f>IF('Sundry Creditor'!D1717="","",'Sundry Creditor'!D1717)</f>
        <v/>
      </c>
      <c r="E1711" s="62" t="str">
        <f>IF('Sundry Creditor'!F1717="","",'Sundry Creditor'!F1717)</f>
        <v/>
      </c>
      <c r="F1711" s="130" t="str">
        <f>IF('Sundry Creditor'!I1717="","",IF('Sundry Creditor'!J1717="D",'Sundry Creditor'!I1717,""))</f>
        <v/>
      </c>
      <c r="G1711" s="130" t="str">
        <f>IF('Sundry Creditor'!I1717="","",IF('Sundry Creditor'!J1717="C",'Sundry Creditor'!I1717,""))</f>
        <v/>
      </c>
      <c r="H1711" s="62" t="str">
        <f t="shared" si="57"/>
        <v/>
      </c>
      <c r="I1711" s="62" t="str">
        <f t="shared" si="58"/>
        <v/>
      </c>
      <c r="J1711" s="62"/>
      <c r="K1711" s="48" t="str">
        <f>IF('Sundry Creditor'!K1717="", "",CONCATENATE('Sundry Creditor'!K1717," ",'Sundry Creditor'!O1717))</f>
        <v/>
      </c>
    </row>
    <row r="1712" spans="1:11" x14ac:dyDescent="0.2">
      <c r="A1712" s="63" t="str">
        <f>IF('Sundry Creditor'!G1718="","",'Sundry Creditor'!G1718)</f>
        <v/>
      </c>
      <c r="B1712" s="63" t="str">
        <f>IF('Sundry Creditor'!C1718="","",IF('Sundry Creditor'!G1718&lt;70000,'Sundry Creditor'!C1718,""))</f>
        <v/>
      </c>
      <c r="C1712" s="62" t="str">
        <f>IF('Sundry Creditor'!C1718="","",IF('Sundry Creditor'!G1718&gt;69999,'Sundry Creditor'!C1718,""))</f>
        <v/>
      </c>
      <c r="D1712" s="62" t="str">
        <f>IF('Sundry Creditor'!D1718="","",'Sundry Creditor'!D1718)</f>
        <v/>
      </c>
      <c r="E1712" s="62" t="str">
        <f>IF('Sundry Creditor'!F1718="","",'Sundry Creditor'!F1718)</f>
        <v/>
      </c>
      <c r="F1712" s="130" t="str">
        <f>IF('Sundry Creditor'!I1718="","",IF('Sundry Creditor'!J1718="D",'Sundry Creditor'!I1718,""))</f>
        <v/>
      </c>
      <c r="G1712" s="130" t="str">
        <f>IF('Sundry Creditor'!I1718="","",IF('Sundry Creditor'!J1718="C",'Sundry Creditor'!I1718,""))</f>
        <v/>
      </c>
      <c r="H1712" s="62" t="str">
        <f t="shared" si="57"/>
        <v/>
      </c>
      <c r="I1712" s="62" t="str">
        <f t="shared" si="58"/>
        <v/>
      </c>
      <c r="J1712" s="62"/>
      <c r="K1712" s="48" t="str">
        <f>IF('Sundry Creditor'!K1718="", "",CONCATENATE('Sundry Creditor'!K1718," ",'Sundry Creditor'!O1718))</f>
        <v/>
      </c>
    </row>
    <row r="1713" spans="1:11" x14ac:dyDescent="0.2">
      <c r="A1713" s="63" t="str">
        <f>IF('Sundry Creditor'!G1719="","",'Sundry Creditor'!G1719)</f>
        <v/>
      </c>
      <c r="B1713" s="63" t="str">
        <f>IF('Sundry Creditor'!C1719="","",IF('Sundry Creditor'!G1719&lt;70000,'Sundry Creditor'!C1719,""))</f>
        <v/>
      </c>
      <c r="C1713" s="62" t="str">
        <f>IF('Sundry Creditor'!C1719="","",IF('Sundry Creditor'!G1719&gt;69999,'Sundry Creditor'!C1719,""))</f>
        <v/>
      </c>
      <c r="D1713" s="62" t="str">
        <f>IF('Sundry Creditor'!D1719="","",'Sundry Creditor'!D1719)</f>
        <v/>
      </c>
      <c r="E1713" s="62" t="str">
        <f>IF('Sundry Creditor'!F1719="","",'Sundry Creditor'!F1719)</f>
        <v/>
      </c>
      <c r="F1713" s="130" t="str">
        <f>IF('Sundry Creditor'!I1719="","",IF('Sundry Creditor'!J1719="D",'Sundry Creditor'!I1719,""))</f>
        <v/>
      </c>
      <c r="G1713" s="130" t="str">
        <f>IF('Sundry Creditor'!I1719="","",IF('Sundry Creditor'!J1719="C",'Sundry Creditor'!I1719,""))</f>
        <v/>
      </c>
      <c r="H1713" s="62" t="str">
        <f t="shared" si="57"/>
        <v/>
      </c>
      <c r="I1713" s="62" t="str">
        <f t="shared" si="58"/>
        <v/>
      </c>
      <c r="J1713" s="62"/>
      <c r="K1713" s="48" t="str">
        <f>IF('Sundry Creditor'!K1719="", "",CONCATENATE('Sundry Creditor'!K1719," ",'Sundry Creditor'!O1719))</f>
        <v/>
      </c>
    </row>
    <row r="1714" spans="1:11" x14ac:dyDescent="0.2">
      <c r="A1714" s="63" t="str">
        <f>IF('Sundry Creditor'!G1720="","",'Sundry Creditor'!G1720)</f>
        <v/>
      </c>
      <c r="B1714" s="63" t="str">
        <f>IF('Sundry Creditor'!C1720="","",IF('Sundry Creditor'!G1720&lt;70000,'Sundry Creditor'!C1720,""))</f>
        <v/>
      </c>
      <c r="C1714" s="62" t="str">
        <f>IF('Sundry Creditor'!C1720="","",IF('Sundry Creditor'!G1720&gt;69999,'Sundry Creditor'!C1720,""))</f>
        <v/>
      </c>
      <c r="D1714" s="62" t="str">
        <f>IF('Sundry Creditor'!D1720="","",'Sundry Creditor'!D1720)</f>
        <v/>
      </c>
      <c r="E1714" s="62" t="str">
        <f>IF('Sundry Creditor'!F1720="","",'Sundry Creditor'!F1720)</f>
        <v/>
      </c>
      <c r="F1714" s="130" t="str">
        <f>IF('Sundry Creditor'!I1720="","",IF('Sundry Creditor'!J1720="D",'Sundry Creditor'!I1720,""))</f>
        <v/>
      </c>
      <c r="G1714" s="130" t="str">
        <f>IF('Sundry Creditor'!I1720="","",IF('Sundry Creditor'!J1720="C",'Sundry Creditor'!I1720,""))</f>
        <v/>
      </c>
      <c r="H1714" s="62" t="str">
        <f t="shared" si="57"/>
        <v/>
      </c>
      <c r="I1714" s="62" t="str">
        <f t="shared" si="58"/>
        <v/>
      </c>
      <c r="J1714" s="62"/>
      <c r="K1714" s="48" t="str">
        <f>IF('Sundry Creditor'!K1720="", "",CONCATENATE('Sundry Creditor'!K1720," ",'Sundry Creditor'!O1720))</f>
        <v/>
      </c>
    </row>
    <row r="1715" spans="1:11" x14ac:dyDescent="0.2">
      <c r="A1715" s="63" t="str">
        <f>IF('Sundry Creditor'!G1721="","",'Sundry Creditor'!G1721)</f>
        <v/>
      </c>
      <c r="B1715" s="63" t="str">
        <f>IF('Sundry Creditor'!C1721="","",IF('Sundry Creditor'!G1721&lt;70000,'Sundry Creditor'!C1721,""))</f>
        <v/>
      </c>
      <c r="C1715" s="62" t="str">
        <f>IF('Sundry Creditor'!C1721="","",IF('Sundry Creditor'!G1721&gt;69999,'Sundry Creditor'!C1721,""))</f>
        <v/>
      </c>
      <c r="D1715" s="62" t="str">
        <f>IF('Sundry Creditor'!D1721="","",'Sundry Creditor'!D1721)</f>
        <v/>
      </c>
      <c r="E1715" s="62" t="str">
        <f>IF('Sundry Creditor'!F1721="","",'Sundry Creditor'!F1721)</f>
        <v/>
      </c>
      <c r="F1715" s="130" t="str">
        <f>IF('Sundry Creditor'!I1721="","",IF('Sundry Creditor'!J1721="D",'Sundry Creditor'!I1721,""))</f>
        <v/>
      </c>
      <c r="G1715" s="130" t="str">
        <f>IF('Sundry Creditor'!I1721="","",IF('Sundry Creditor'!J1721="C",'Sundry Creditor'!I1721,""))</f>
        <v/>
      </c>
      <c r="H1715" s="62" t="str">
        <f t="shared" si="57"/>
        <v/>
      </c>
      <c r="I1715" s="62" t="str">
        <f t="shared" si="58"/>
        <v/>
      </c>
      <c r="J1715" s="62"/>
      <c r="K1715" s="48" t="str">
        <f>IF('Sundry Creditor'!K1721="", "",CONCATENATE('Sundry Creditor'!K1721," ",'Sundry Creditor'!O1721))</f>
        <v/>
      </c>
    </row>
    <row r="1716" spans="1:11" x14ac:dyDescent="0.2">
      <c r="A1716" s="63" t="str">
        <f>IF('Sundry Creditor'!G1722="","",'Sundry Creditor'!G1722)</f>
        <v/>
      </c>
      <c r="B1716" s="63" t="str">
        <f>IF('Sundry Creditor'!C1722="","",IF('Sundry Creditor'!G1722&lt;70000,'Sundry Creditor'!C1722,""))</f>
        <v/>
      </c>
      <c r="C1716" s="62" t="str">
        <f>IF('Sundry Creditor'!C1722="","",IF('Sundry Creditor'!G1722&gt;69999,'Sundry Creditor'!C1722,""))</f>
        <v/>
      </c>
      <c r="D1716" s="62" t="str">
        <f>IF('Sundry Creditor'!D1722="","",'Sundry Creditor'!D1722)</f>
        <v/>
      </c>
      <c r="E1716" s="62" t="str">
        <f>IF('Sundry Creditor'!F1722="","",'Sundry Creditor'!F1722)</f>
        <v/>
      </c>
      <c r="F1716" s="130" t="str">
        <f>IF('Sundry Creditor'!I1722="","",IF('Sundry Creditor'!J1722="D",'Sundry Creditor'!I1722,""))</f>
        <v/>
      </c>
      <c r="G1716" s="130" t="str">
        <f>IF('Sundry Creditor'!I1722="","",IF('Sundry Creditor'!J1722="C",'Sundry Creditor'!I1722,""))</f>
        <v/>
      </c>
      <c r="H1716" s="62" t="str">
        <f t="shared" si="57"/>
        <v/>
      </c>
      <c r="I1716" s="62" t="str">
        <f t="shared" si="58"/>
        <v/>
      </c>
      <c r="J1716" s="62"/>
      <c r="K1716" s="48" t="str">
        <f>IF('Sundry Creditor'!K1722="", "",CONCATENATE('Sundry Creditor'!K1722," ",'Sundry Creditor'!O1722))</f>
        <v/>
      </c>
    </row>
    <row r="1717" spans="1:11" x14ac:dyDescent="0.2">
      <c r="A1717" s="63" t="str">
        <f>IF('Sundry Creditor'!G1723="","",'Sundry Creditor'!G1723)</f>
        <v/>
      </c>
      <c r="B1717" s="63" t="str">
        <f>IF('Sundry Creditor'!C1723="","",IF('Sundry Creditor'!G1723&lt;70000,'Sundry Creditor'!C1723,""))</f>
        <v/>
      </c>
      <c r="C1717" s="62" t="str">
        <f>IF('Sundry Creditor'!C1723="","",IF('Sundry Creditor'!G1723&gt;69999,'Sundry Creditor'!C1723,""))</f>
        <v/>
      </c>
      <c r="D1717" s="62" t="str">
        <f>IF('Sundry Creditor'!D1723="","",'Sundry Creditor'!D1723)</f>
        <v/>
      </c>
      <c r="E1717" s="62" t="str">
        <f>IF('Sundry Creditor'!F1723="","",'Sundry Creditor'!F1723)</f>
        <v/>
      </c>
      <c r="F1717" s="130" t="str">
        <f>IF('Sundry Creditor'!I1723="","",IF('Sundry Creditor'!J1723="D",'Sundry Creditor'!I1723,""))</f>
        <v/>
      </c>
      <c r="G1717" s="130" t="str">
        <f>IF('Sundry Creditor'!I1723="","",IF('Sundry Creditor'!J1723="C",'Sundry Creditor'!I1723,""))</f>
        <v/>
      </c>
      <c r="H1717" s="62" t="str">
        <f t="shared" si="57"/>
        <v/>
      </c>
      <c r="I1717" s="62" t="str">
        <f t="shared" si="58"/>
        <v/>
      </c>
      <c r="J1717" s="62"/>
      <c r="K1717" s="48" t="str">
        <f>IF('Sundry Creditor'!K1723="", "",CONCATENATE('Sundry Creditor'!K1723," ",'Sundry Creditor'!O1723))</f>
        <v/>
      </c>
    </row>
    <row r="1718" spans="1:11" x14ac:dyDescent="0.2">
      <c r="A1718" s="63" t="str">
        <f>IF('Sundry Creditor'!G1724="","",'Sundry Creditor'!G1724)</f>
        <v/>
      </c>
      <c r="B1718" s="63" t="str">
        <f>IF('Sundry Creditor'!C1724="","",IF('Sundry Creditor'!G1724&lt;70000,'Sundry Creditor'!C1724,""))</f>
        <v/>
      </c>
      <c r="C1718" s="62" t="str">
        <f>IF('Sundry Creditor'!C1724="","",IF('Sundry Creditor'!G1724&gt;69999,'Sundry Creditor'!C1724,""))</f>
        <v/>
      </c>
      <c r="D1718" s="62" t="str">
        <f>IF('Sundry Creditor'!D1724="","",'Sundry Creditor'!D1724)</f>
        <v/>
      </c>
      <c r="E1718" s="62" t="str">
        <f>IF('Sundry Creditor'!F1724="","",'Sundry Creditor'!F1724)</f>
        <v/>
      </c>
      <c r="F1718" s="130" t="str">
        <f>IF('Sundry Creditor'!I1724="","",IF('Sundry Creditor'!J1724="D",'Sundry Creditor'!I1724,""))</f>
        <v/>
      </c>
      <c r="G1718" s="130" t="str">
        <f>IF('Sundry Creditor'!I1724="","",IF('Sundry Creditor'!J1724="C",'Sundry Creditor'!I1724,""))</f>
        <v/>
      </c>
      <c r="H1718" s="62" t="str">
        <f t="shared" si="57"/>
        <v/>
      </c>
      <c r="I1718" s="62" t="str">
        <f t="shared" si="58"/>
        <v/>
      </c>
      <c r="J1718" s="62"/>
      <c r="K1718" s="48" t="str">
        <f>IF('Sundry Creditor'!K1724="", "",CONCATENATE('Sundry Creditor'!K1724," ",'Sundry Creditor'!O1724))</f>
        <v/>
      </c>
    </row>
    <row r="1719" spans="1:11" x14ac:dyDescent="0.2">
      <c r="A1719" s="63" t="str">
        <f>IF('Sundry Creditor'!G1725="","",'Sundry Creditor'!G1725)</f>
        <v/>
      </c>
      <c r="B1719" s="63" t="str">
        <f>IF('Sundry Creditor'!C1725="","",IF('Sundry Creditor'!G1725&lt;70000,'Sundry Creditor'!C1725,""))</f>
        <v/>
      </c>
      <c r="C1719" s="62" t="str">
        <f>IF('Sundry Creditor'!C1725="","",IF('Sundry Creditor'!G1725&gt;69999,'Sundry Creditor'!C1725,""))</f>
        <v/>
      </c>
      <c r="D1719" s="62" t="str">
        <f>IF('Sundry Creditor'!D1725="","",'Sundry Creditor'!D1725)</f>
        <v/>
      </c>
      <c r="E1719" s="62" t="str">
        <f>IF('Sundry Creditor'!F1725="","",'Sundry Creditor'!F1725)</f>
        <v/>
      </c>
      <c r="F1719" s="130" t="str">
        <f>IF('Sundry Creditor'!I1725="","",IF('Sundry Creditor'!J1725="D",'Sundry Creditor'!I1725,""))</f>
        <v/>
      </c>
      <c r="G1719" s="130" t="str">
        <f>IF('Sundry Creditor'!I1725="","",IF('Sundry Creditor'!J1725="C",'Sundry Creditor'!I1725,""))</f>
        <v/>
      </c>
      <c r="H1719" s="62" t="str">
        <f t="shared" si="57"/>
        <v/>
      </c>
      <c r="I1719" s="62" t="str">
        <f t="shared" si="58"/>
        <v/>
      </c>
      <c r="J1719" s="62"/>
      <c r="K1719" s="48" t="str">
        <f>IF('Sundry Creditor'!K1725="", "",CONCATENATE('Sundry Creditor'!K1725," ",'Sundry Creditor'!O1725))</f>
        <v/>
      </c>
    </row>
    <row r="1720" spans="1:11" x14ac:dyDescent="0.2">
      <c r="A1720" s="63" t="str">
        <f>IF('Sundry Creditor'!G1726="","",'Sundry Creditor'!G1726)</f>
        <v/>
      </c>
      <c r="B1720" s="63" t="str">
        <f>IF('Sundry Creditor'!C1726="","",IF('Sundry Creditor'!G1726&lt;70000,'Sundry Creditor'!C1726,""))</f>
        <v/>
      </c>
      <c r="C1720" s="62" t="str">
        <f>IF('Sundry Creditor'!C1726="","",IF('Sundry Creditor'!G1726&gt;69999,'Sundry Creditor'!C1726,""))</f>
        <v/>
      </c>
      <c r="D1720" s="62" t="str">
        <f>IF('Sundry Creditor'!D1726="","",'Sundry Creditor'!D1726)</f>
        <v/>
      </c>
      <c r="E1720" s="62" t="str">
        <f>IF('Sundry Creditor'!F1726="","",'Sundry Creditor'!F1726)</f>
        <v/>
      </c>
      <c r="F1720" s="130" t="str">
        <f>IF('Sundry Creditor'!I1726="","",IF('Sundry Creditor'!J1726="D",'Sundry Creditor'!I1726,""))</f>
        <v/>
      </c>
      <c r="G1720" s="130" t="str">
        <f>IF('Sundry Creditor'!I1726="","",IF('Sundry Creditor'!J1726="C",'Sundry Creditor'!I1726,""))</f>
        <v/>
      </c>
      <c r="H1720" s="62" t="str">
        <f t="shared" si="57"/>
        <v/>
      </c>
      <c r="I1720" s="62" t="str">
        <f t="shared" si="58"/>
        <v/>
      </c>
      <c r="J1720" s="62"/>
      <c r="K1720" s="48" t="str">
        <f>IF('Sundry Creditor'!K1726="", "",CONCATENATE('Sundry Creditor'!K1726," ",'Sundry Creditor'!O1726))</f>
        <v/>
      </c>
    </row>
    <row r="1721" spans="1:11" x14ac:dyDescent="0.2">
      <c r="A1721" s="63" t="str">
        <f>IF('Sundry Creditor'!G1727="","",'Sundry Creditor'!G1727)</f>
        <v/>
      </c>
      <c r="B1721" s="63" t="str">
        <f>IF('Sundry Creditor'!C1727="","",IF('Sundry Creditor'!G1727&lt;70000,'Sundry Creditor'!C1727,""))</f>
        <v/>
      </c>
      <c r="C1721" s="62" t="str">
        <f>IF('Sundry Creditor'!C1727="","",IF('Sundry Creditor'!G1727&gt;69999,'Sundry Creditor'!C1727,""))</f>
        <v/>
      </c>
      <c r="D1721" s="62" t="str">
        <f>IF('Sundry Creditor'!D1727="","",'Sundry Creditor'!D1727)</f>
        <v/>
      </c>
      <c r="E1721" s="62" t="str">
        <f>IF('Sundry Creditor'!F1727="","",'Sundry Creditor'!F1727)</f>
        <v/>
      </c>
      <c r="F1721" s="130" t="str">
        <f>IF('Sundry Creditor'!I1727="","",IF('Sundry Creditor'!J1727="D",'Sundry Creditor'!I1727,""))</f>
        <v/>
      </c>
      <c r="G1721" s="130" t="str">
        <f>IF('Sundry Creditor'!I1727="","",IF('Sundry Creditor'!J1727="C",'Sundry Creditor'!I1727,""))</f>
        <v/>
      </c>
      <c r="H1721" s="62" t="str">
        <f t="shared" si="57"/>
        <v/>
      </c>
      <c r="I1721" s="62" t="str">
        <f t="shared" si="58"/>
        <v/>
      </c>
      <c r="J1721" s="62"/>
      <c r="K1721" s="48" t="str">
        <f>IF('Sundry Creditor'!K1727="", "",CONCATENATE('Sundry Creditor'!K1727," ",'Sundry Creditor'!O1727))</f>
        <v/>
      </c>
    </row>
    <row r="1722" spans="1:11" x14ac:dyDescent="0.2">
      <c r="A1722" s="63" t="str">
        <f>IF('Sundry Creditor'!G1728="","",'Sundry Creditor'!G1728)</f>
        <v/>
      </c>
      <c r="B1722" s="63" t="str">
        <f>IF('Sundry Creditor'!C1728="","",IF('Sundry Creditor'!G1728&lt;70000,'Sundry Creditor'!C1728,""))</f>
        <v/>
      </c>
      <c r="C1722" s="62" t="str">
        <f>IF('Sundry Creditor'!C1728="","",IF('Sundry Creditor'!G1728&gt;69999,'Sundry Creditor'!C1728,""))</f>
        <v/>
      </c>
      <c r="D1722" s="62" t="str">
        <f>IF('Sundry Creditor'!D1728="","",'Sundry Creditor'!D1728)</f>
        <v/>
      </c>
      <c r="E1722" s="62" t="str">
        <f>IF('Sundry Creditor'!F1728="","",'Sundry Creditor'!F1728)</f>
        <v/>
      </c>
      <c r="F1722" s="130" t="str">
        <f>IF('Sundry Creditor'!I1728="","",IF('Sundry Creditor'!J1728="D",'Sundry Creditor'!I1728,""))</f>
        <v/>
      </c>
      <c r="G1722" s="130" t="str">
        <f>IF('Sundry Creditor'!I1728="","",IF('Sundry Creditor'!J1728="C",'Sundry Creditor'!I1728,""))</f>
        <v/>
      </c>
      <c r="H1722" s="62" t="str">
        <f t="shared" si="57"/>
        <v/>
      </c>
      <c r="I1722" s="62" t="str">
        <f t="shared" si="58"/>
        <v/>
      </c>
      <c r="J1722" s="62"/>
      <c r="K1722" s="48" t="str">
        <f>IF('Sundry Creditor'!K1728="", "",CONCATENATE('Sundry Creditor'!K1728," ",'Sundry Creditor'!O1728))</f>
        <v/>
      </c>
    </row>
    <row r="1723" spans="1:11" x14ac:dyDescent="0.2">
      <c r="A1723" s="63" t="str">
        <f>IF('Sundry Creditor'!G1729="","",'Sundry Creditor'!G1729)</f>
        <v/>
      </c>
      <c r="B1723" s="63" t="str">
        <f>IF('Sundry Creditor'!C1729="","",IF('Sundry Creditor'!G1729&lt;70000,'Sundry Creditor'!C1729,""))</f>
        <v/>
      </c>
      <c r="C1723" s="62" t="str">
        <f>IF('Sundry Creditor'!C1729="","",IF('Sundry Creditor'!G1729&gt;69999,'Sundry Creditor'!C1729,""))</f>
        <v/>
      </c>
      <c r="D1723" s="62" t="str">
        <f>IF('Sundry Creditor'!D1729="","",'Sundry Creditor'!D1729)</f>
        <v/>
      </c>
      <c r="E1723" s="62" t="str">
        <f>IF('Sundry Creditor'!F1729="","",'Sundry Creditor'!F1729)</f>
        <v/>
      </c>
      <c r="F1723" s="130" t="str">
        <f>IF('Sundry Creditor'!I1729="","",IF('Sundry Creditor'!J1729="D",'Sundry Creditor'!I1729,""))</f>
        <v/>
      </c>
      <c r="G1723" s="130" t="str">
        <f>IF('Sundry Creditor'!I1729="","",IF('Sundry Creditor'!J1729="C",'Sundry Creditor'!I1729,""))</f>
        <v/>
      </c>
      <c r="H1723" s="62" t="str">
        <f t="shared" si="57"/>
        <v/>
      </c>
      <c r="I1723" s="62" t="str">
        <f t="shared" si="58"/>
        <v/>
      </c>
      <c r="J1723" s="62"/>
      <c r="K1723" s="48" t="str">
        <f>IF('Sundry Creditor'!K1729="", "",CONCATENATE('Sundry Creditor'!K1729," ",'Sundry Creditor'!O1729))</f>
        <v/>
      </c>
    </row>
    <row r="1724" spans="1:11" x14ac:dyDescent="0.2">
      <c r="A1724" s="63" t="str">
        <f>IF('Sundry Creditor'!G1730="","",'Sundry Creditor'!G1730)</f>
        <v/>
      </c>
      <c r="B1724" s="63" t="str">
        <f>IF('Sundry Creditor'!C1730="","",IF('Sundry Creditor'!G1730&lt;70000,'Sundry Creditor'!C1730,""))</f>
        <v/>
      </c>
      <c r="C1724" s="62" t="str">
        <f>IF('Sundry Creditor'!C1730="","",IF('Sundry Creditor'!G1730&gt;69999,'Sundry Creditor'!C1730,""))</f>
        <v/>
      </c>
      <c r="D1724" s="62" t="str">
        <f>IF('Sundry Creditor'!D1730="","",'Sundry Creditor'!D1730)</f>
        <v/>
      </c>
      <c r="E1724" s="62" t="str">
        <f>IF('Sundry Creditor'!F1730="","",'Sundry Creditor'!F1730)</f>
        <v/>
      </c>
      <c r="F1724" s="130" t="str">
        <f>IF('Sundry Creditor'!I1730="","",IF('Sundry Creditor'!J1730="D",'Sundry Creditor'!I1730,""))</f>
        <v/>
      </c>
      <c r="G1724" s="130" t="str">
        <f>IF('Sundry Creditor'!I1730="","",IF('Sundry Creditor'!J1730="C",'Sundry Creditor'!I1730,""))</f>
        <v/>
      </c>
      <c r="H1724" s="62" t="str">
        <f t="shared" si="57"/>
        <v/>
      </c>
      <c r="I1724" s="62" t="str">
        <f t="shared" si="58"/>
        <v/>
      </c>
      <c r="J1724" s="62"/>
      <c r="K1724" s="48" t="str">
        <f>IF('Sundry Creditor'!K1730="", "",CONCATENATE('Sundry Creditor'!K1730," ",'Sundry Creditor'!O1730))</f>
        <v/>
      </c>
    </row>
    <row r="1725" spans="1:11" x14ac:dyDescent="0.2">
      <c r="A1725" s="63" t="str">
        <f>IF('Sundry Creditor'!G1731="","",'Sundry Creditor'!G1731)</f>
        <v/>
      </c>
      <c r="B1725" s="63" t="str">
        <f>IF('Sundry Creditor'!C1731="","",IF('Sundry Creditor'!G1731&lt;70000,'Sundry Creditor'!C1731,""))</f>
        <v/>
      </c>
      <c r="C1725" s="62" t="str">
        <f>IF('Sundry Creditor'!C1731="","",IF('Sundry Creditor'!G1731&gt;69999,'Sundry Creditor'!C1731,""))</f>
        <v/>
      </c>
      <c r="D1725" s="62" t="str">
        <f>IF('Sundry Creditor'!D1731="","",'Sundry Creditor'!D1731)</f>
        <v/>
      </c>
      <c r="E1725" s="62" t="str">
        <f>IF('Sundry Creditor'!F1731="","",'Sundry Creditor'!F1731)</f>
        <v/>
      </c>
      <c r="F1725" s="130" t="str">
        <f>IF('Sundry Creditor'!I1731="","",IF('Sundry Creditor'!J1731="D",'Sundry Creditor'!I1731,""))</f>
        <v/>
      </c>
      <c r="G1725" s="130" t="str">
        <f>IF('Sundry Creditor'!I1731="","",IF('Sundry Creditor'!J1731="C",'Sundry Creditor'!I1731,""))</f>
        <v/>
      </c>
      <c r="H1725" s="62" t="str">
        <f t="shared" si="57"/>
        <v/>
      </c>
      <c r="I1725" s="62" t="str">
        <f t="shared" si="58"/>
        <v/>
      </c>
      <c r="J1725" s="62"/>
      <c r="K1725" s="48" t="str">
        <f>IF('Sundry Creditor'!K1731="", "",CONCATENATE('Sundry Creditor'!K1731," ",'Sundry Creditor'!O1731))</f>
        <v/>
      </c>
    </row>
    <row r="1726" spans="1:11" x14ac:dyDescent="0.2">
      <c r="A1726" s="63" t="str">
        <f>IF('Sundry Creditor'!G1732="","",'Sundry Creditor'!G1732)</f>
        <v/>
      </c>
      <c r="B1726" s="63" t="str">
        <f>IF('Sundry Creditor'!C1732="","",IF('Sundry Creditor'!G1732&lt;70000,'Sundry Creditor'!C1732,""))</f>
        <v/>
      </c>
      <c r="C1726" s="62" t="str">
        <f>IF('Sundry Creditor'!C1732="","",IF('Sundry Creditor'!G1732&gt;69999,'Sundry Creditor'!C1732,""))</f>
        <v/>
      </c>
      <c r="D1726" s="62" t="str">
        <f>IF('Sundry Creditor'!D1732="","",'Sundry Creditor'!D1732)</f>
        <v/>
      </c>
      <c r="E1726" s="62" t="str">
        <f>IF('Sundry Creditor'!F1732="","",'Sundry Creditor'!F1732)</f>
        <v/>
      </c>
      <c r="F1726" s="130" t="str">
        <f>IF('Sundry Creditor'!I1732="","",IF('Sundry Creditor'!J1732="D",'Sundry Creditor'!I1732,""))</f>
        <v/>
      </c>
      <c r="G1726" s="130" t="str">
        <f>IF('Sundry Creditor'!I1732="","",IF('Sundry Creditor'!J1732="C",'Sundry Creditor'!I1732,""))</f>
        <v/>
      </c>
      <c r="H1726" s="62" t="str">
        <f t="shared" si="57"/>
        <v/>
      </c>
      <c r="I1726" s="62" t="str">
        <f t="shared" si="58"/>
        <v/>
      </c>
      <c r="J1726" s="62"/>
      <c r="K1726" s="48" t="str">
        <f>IF('Sundry Creditor'!K1732="", "",CONCATENATE('Sundry Creditor'!K1732," ",'Sundry Creditor'!O1732))</f>
        <v/>
      </c>
    </row>
    <row r="1727" spans="1:11" x14ac:dyDescent="0.2">
      <c r="A1727" s="63" t="str">
        <f>IF('Sundry Creditor'!G1733="","",'Sundry Creditor'!G1733)</f>
        <v/>
      </c>
      <c r="B1727" s="63" t="str">
        <f>IF('Sundry Creditor'!C1733="","",IF('Sundry Creditor'!G1733&lt;70000,'Sundry Creditor'!C1733,""))</f>
        <v/>
      </c>
      <c r="C1727" s="62" t="str">
        <f>IF('Sundry Creditor'!C1733="","",IF('Sundry Creditor'!G1733&gt;69999,'Sundry Creditor'!C1733,""))</f>
        <v/>
      </c>
      <c r="D1727" s="62" t="str">
        <f>IF('Sundry Creditor'!D1733="","",'Sundry Creditor'!D1733)</f>
        <v/>
      </c>
      <c r="E1727" s="62" t="str">
        <f>IF('Sundry Creditor'!F1733="","",'Sundry Creditor'!F1733)</f>
        <v/>
      </c>
      <c r="F1727" s="130" t="str">
        <f>IF('Sundry Creditor'!I1733="","",IF('Sundry Creditor'!J1733="D",'Sundry Creditor'!I1733,""))</f>
        <v/>
      </c>
      <c r="G1727" s="130" t="str">
        <f>IF('Sundry Creditor'!I1733="","",IF('Sundry Creditor'!J1733="C",'Sundry Creditor'!I1733,""))</f>
        <v/>
      </c>
      <c r="H1727" s="62" t="str">
        <f t="shared" si="57"/>
        <v/>
      </c>
      <c r="I1727" s="62" t="str">
        <f t="shared" si="58"/>
        <v/>
      </c>
      <c r="J1727" s="62"/>
      <c r="K1727" s="48" t="str">
        <f>IF('Sundry Creditor'!K1733="", "",CONCATENATE('Sundry Creditor'!K1733," ",'Sundry Creditor'!O1733))</f>
        <v/>
      </c>
    </row>
    <row r="1728" spans="1:11" x14ac:dyDescent="0.2">
      <c r="A1728" s="63" t="str">
        <f>IF('Sundry Creditor'!G1734="","",'Sundry Creditor'!G1734)</f>
        <v/>
      </c>
      <c r="B1728" s="63" t="str">
        <f>IF('Sundry Creditor'!C1734="","",IF('Sundry Creditor'!G1734&lt;70000,'Sundry Creditor'!C1734,""))</f>
        <v/>
      </c>
      <c r="C1728" s="62" t="str">
        <f>IF('Sundry Creditor'!C1734="","",IF('Sundry Creditor'!G1734&gt;69999,'Sundry Creditor'!C1734,""))</f>
        <v/>
      </c>
      <c r="D1728" s="62" t="str">
        <f>IF('Sundry Creditor'!D1734="","",'Sundry Creditor'!D1734)</f>
        <v/>
      </c>
      <c r="E1728" s="62" t="str">
        <f>IF('Sundry Creditor'!F1734="","",'Sundry Creditor'!F1734)</f>
        <v/>
      </c>
      <c r="F1728" s="130" t="str">
        <f>IF('Sundry Creditor'!I1734="","",IF('Sundry Creditor'!J1734="D",'Sundry Creditor'!I1734,""))</f>
        <v/>
      </c>
      <c r="G1728" s="130" t="str">
        <f>IF('Sundry Creditor'!I1734="","",IF('Sundry Creditor'!J1734="C",'Sundry Creditor'!I1734,""))</f>
        <v/>
      </c>
      <c r="H1728" s="62" t="str">
        <f t="shared" si="57"/>
        <v/>
      </c>
      <c r="I1728" s="62" t="str">
        <f t="shared" si="58"/>
        <v/>
      </c>
      <c r="J1728" s="62"/>
      <c r="K1728" s="48" t="str">
        <f>IF('Sundry Creditor'!K1734="", "",CONCATENATE('Sundry Creditor'!K1734," ",'Sundry Creditor'!O1734))</f>
        <v/>
      </c>
    </row>
    <row r="1729" spans="1:11" x14ac:dyDescent="0.2">
      <c r="A1729" s="63" t="str">
        <f>IF('Sundry Creditor'!G1735="","",'Sundry Creditor'!G1735)</f>
        <v/>
      </c>
      <c r="B1729" s="63" t="str">
        <f>IF('Sundry Creditor'!C1735="","",IF('Sundry Creditor'!G1735&lt;70000,'Sundry Creditor'!C1735,""))</f>
        <v/>
      </c>
      <c r="C1729" s="62" t="str">
        <f>IF('Sundry Creditor'!C1735="","",IF('Sundry Creditor'!G1735&gt;69999,'Sundry Creditor'!C1735,""))</f>
        <v/>
      </c>
      <c r="D1729" s="62" t="str">
        <f>IF('Sundry Creditor'!D1735="","",'Sundry Creditor'!D1735)</f>
        <v/>
      </c>
      <c r="E1729" s="62" t="str">
        <f>IF('Sundry Creditor'!F1735="","",'Sundry Creditor'!F1735)</f>
        <v/>
      </c>
      <c r="F1729" s="130" t="str">
        <f>IF('Sundry Creditor'!I1735="","",IF('Sundry Creditor'!J1735="D",'Sundry Creditor'!I1735,""))</f>
        <v/>
      </c>
      <c r="G1729" s="130" t="str">
        <f>IF('Sundry Creditor'!I1735="","",IF('Sundry Creditor'!J1735="C",'Sundry Creditor'!I1735,""))</f>
        <v/>
      </c>
      <c r="H1729" s="62" t="str">
        <f t="shared" si="57"/>
        <v/>
      </c>
      <c r="I1729" s="62" t="str">
        <f t="shared" si="58"/>
        <v/>
      </c>
      <c r="J1729" s="62"/>
      <c r="K1729" s="48" t="str">
        <f>IF('Sundry Creditor'!K1735="", "",CONCATENATE('Sundry Creditor'!K1735," ",'Sundry Creditor'!O1735))</f>
        <v/>
      </c>
    </row>
    <row r="1730" spans="1:11" x14ac:dyDescent="0.2">
      <c r="A1730" s="63" t="str">
        <f>IF('Sundry Creditor'!G1736="","",'Sundry Creditor'!G1736)</f>
        <v/>
      </c>
      <c r="B1730" s="63" t="str">
        <f>IF('Sundry Creditor'!C1736="","",IF('Sundry Creditor'!G1736&lt;70000,'Sundry Creditor'!C1736,""))</f>
        <v/>
      </c>
      <c r="C1730" s="62" t="str">
        <f>IF('Sundry Creditor'!C1736="","",IF('Sundry Creditor'!G1736&gt;69999,'Sundry Creditor'!C1736,""))</f>
        <v/>
      </c>
      <c r="D1730" s="62" t="str">
        <f>IF('Sundry Creditor'!D1736="","",'Sundry Creditor'!D1736)</f>
        <v/>
      </c>
      <c r="E1730" s="62" t="str">
        <f>IF('Sundry Creditor'!F1736="","",'Sundry Creditor'!F1736)</f>
        <v/>
      </c>
      <c r="F1730" s="130" t="str">
        <f>IF('Sundry Creditor'!I1736="","",IF('Sundry Creditor'!J1736="D",'Sundry Creditor'!I1736,""))</f>
        <v/>
      </c>
      <c r="G1730" s="130" t="str">
        <f>IF('Sundry Creditor'!I1736="","",IF('Sundry Creditor'!J1736="C",'Sundry Creditor'!I1736,""))</f>
        <v/>
      </c>
      <c r="H1730" s="62" t="str">
        <f t="shared" si="57"/>
        <v/>
      </c>
      <c r="I1730" s="62" t="str">
        <f t="shared" si="58"/>
        <v/>
      </c>
      <c r="J1730" s="62"/>
      <c r="K1730" s="48" t="str">
        <f>IF('Sundry Creditor'!K1736="", "",CONCATENATE('Sundry Creditor'!K1736," ",'Sundry Creditor'!O1736))</f>
        <v/>
      </c>
    </row>
    <row r="1731" spans="1:11" x14ac:dyDescent="0.2">
      <c r="A1731" s="63" t="str">
        <f>IF('Sundry Creditor'!G1737="","",'Sundry Creditor'!G1737)</f>
        <v/>
      </c>
      <c r="B1731" s="63" t="str">
        <f>IF('Sundry Creditor'!C1737="","",IF('Sundry Creditor'!G1737&lt;70000,'Sundry Creditor'!C1737,""))</f>
        <v/>
      </c>
      <c r="C1731" s="62" t="str">
        <f>IF('Sundry Creditor'!C1737="","",IF('Sundry Creditor'!G1737&gt;69999,'Sundry Creditor'!C1737,""))</f>
        <v/>
      </c>
      <c r="D1731" s="62" t="str">
        <f>IF('Sundry Creditor'!D1737="","",'Sundry Creditor'!D1737)</f>
        <v/>
      </c>
      <c r="E1731" s="62" t="str">
        <f>IF('Sundry Creditor'!F1737="","",'Sundry Creditor'!F1737)</f>
        <v/>
      </c>
      <c r="F1731" s="130" t="str">
        <f>IF('Sundry Creditor'!I1737="","",IF('Sundry Creditor'!J1737="D",'Sundry Creditor'!I1737,""))</f>
        <v/>
      </c>
      <c r="G1731" s="130" t="str">
        <f>IF('Sundry Creditor'!I1737="","",IF('Sundry Creditor'!J1737="C",'Sundry Creditor'!I1737,""))</f>
        <v/>
      </c>
      <c r="H1731" s="62" t="str">
        <f t="shared" si="57"/>
        <v/>
      </c>
      <c r="I1731" s="62" t="str">
        <f t="shared" si="58"/>
        <v/>
      </c>
      <c r="J1731" s="62"/>
      <c r="K1731" s="48" t="str">
        <f>IF('Sundry Creditor'!K1737="", "",CONCATENATE('Sundry Creditor'!K1737," ",'Sundry Creditor'!O1737))</f>
        <v/>
      </c>
    </row>
    <row r="1732" spans="1:11" x14ac:dyDescent="0.2">
      <c r="A1732" s="63" t="str">
        <f>IF('Sundry Creditor'!G1738="","",'Sundry Creditor'!G1738)</f>
        <v/>
      </c>
      <c r="B1732" s="63" t="str">
        <f>IF('Sundry Creditor'!C1738="","",IF('Sundry Creditor'!G1738&lt;70000,'Sundry Creditor'!C1738,""))</f>
        <v/>
      </c>
      <c r="C1732" s="62" t="str">
        <f>IF('Sundry Creditor'!C1738="","",IF('Sundry Creditor'!G1738&gt;69999,'Sundry Creditor'!C1738,""))</f>
        <v/>
      </c>
      <c r="D1732" s="62" t="str">
        <f>IF('Sundry Creditor'!D1738="","",'Sundry Creditor'!D1738)</f>
        <v/>
      </c>
      <c r="E1732" s="62" t="str">
        <f>IF('Sundry Creditor'!F1738="","",'Sundry Creditor'!F1738)</f>
        <v/>
      </c>
      <c r="F1732" s="130" t="str">
        <f>IF('Sundry Creditor'!I1738="","",IF('Sundry Creditor'!J1738="D",'Sundry Creditor'!I1738,""))</f>
        <v/>
      </c>
      <c r="G1732" s="130" t="str">
        <f>IF('Sundry Creditor'!I1738="","",IF('Sundry Creditor'!J1738="C",'Sundry Creditor'!I1738,""))</f>
        <v/>
      </c>
      <c r="H1732" s="62" t="str">
        <f t="shared" si="57"/>
        <v/>
      </c>
      <c r="I1732" s="62" t="str">
        <f t="shared" si="58"/>
        <v/>
      </c>
      <c r="J1732" s="62"/>
      <c r="K1732" s="48" t="str">
        <f>IF('Sundry Creditor'!K1738="", "",CONCATENATE('Sundry Creditor'!K1738," ",'Sundry Creditor'!O1738))</f>
        <v/>
      </c>
    </row>
    <row r="1733" spans="1:11" x14ac:dyDescent="0.2">
      <c r="A1733" s="63" t="str">
        <f>IF('Sundry Creditor'!G1739="","",'Sundry Creditor'!G1739)</f>
        <v/>
      </c>
      <c r="B1733" s="63" t="str">
        <f>IF('Sundry Creditor'!C1739="","",IF('Sundry Creditor'!G1739&lt;70000,'Sundry Creditor'!C1739,""))</f>
        <v/>
      </c>
      <c r="C1733" s="62" t="str">
        <f>IF('Sundry Creditor'!C1739="","",IF('Sundry Creditor'!G1739&gt;69999,'Sundry Creditor'!C1739,""))</f>
        <v/>
      </c>
      <c r="D1733" s="62" t="str">
        <f>IF('Sundry Creditor'!D1739="","",'Sundry Creditor'!D1739)</f>
        <v/>
      </c>
      <c r="E1733" s="62" t="str">
        <f>IF('Sundry Creditor'!F1739="","",'Sundry Creditor'!F1739)</f>
        <v/>
      </c>
      <c r="F1733" s="130" t="str">
        <f>IF('Sundry Creditor'!I1739="","",IF('Sundry Creditor'!J1739="D",'Sundry Creditor'!I1739,""))</f>
        <v/>
      </c>
      <c r="G1733" s="130" t="str">
        <f>IF('Sundry Creditor'!I1739="","",IF('Sundry Creditor'!J1739="C",'Sundry Creditor'!I1739,""))</f>
        <v/>
      </c>
      <c r="H1733" s="62" t="str">
        <f t="shared" si="57"/>
        <v/>
      </c>
      <c r="I1733" s="62" t="str">
        <f t="shared" si="58"/>
        <v/>
      </c>
      <c r="J1733" s="62"/>
      <c r="K1733" s="48" t="str">
        <f>IF('Sundry Creditor'!K1739="", "",CONCATENATE('Sundry Creditor'!K1739," ",'Sundry Creditor'!O1739))</f>
        <v/>
      </c>
    </row>
    <row r="1734" spans="1:11" x14ac:dyDescent="0.2">
      <c r="A1734" s="63" t="str">
        <f>IF('Sundry Creditor'!G1740="","",'Sundry Creditor'!G1740)</f>
        <v/>
      </c>
      <c r="B1734" s="63" t="str">
        <f>IF('Sundry Creditor'!C1740="","",IF('Sundry Creditor'!G1740&lt;70000,'Sundry Creditor'!C1740,""))</f>
        <v/>
      </c>
      <c r="C1734" s="62" t="str">
        <f>IF('Sundry Creditor'!C1740="","",IF('Sundry Creditor'!G1740&gt;69999,'Sundry Creditor'!C1740,""))</f>
        <v/>
      </c>
      <c r="D1734" s="62" t="str">
        <f>IF('Sundry Creditor'!D1740="","",'Sundry Creditor'!D1740)</f>
        <v/>
      </c>
      <c r="E1734" s="62" t="str">
        <f>IF('Sundry Creditor'!F1740="","",'Sundry Creditor'!F1740)</f>
        <v/>
      </c>
      <c r="F1734" s="130" t="str">
        <f>IF('Sundry Creditor'!I1740="","",IF('Sundry Creditor'!J1740="D",'Sundry Creditor'!I1740,""))</f>
        <v/>
      </c>
      <c r="G1734" s="130" t="str">
        <f>IF('Sundry Creditor'!I1740="","",IF('Sundry Creditor'!J1740="C",'Sundry Creditor'!I1740,""))</f>
        <v/>
      </c>
      <c r="H1734" s="62" t="str">
        <f t="shared" si="57"/>
        <v/>
      </c>
      <c r="I1734" s="62" t="str">
        <f t="shared" si="58"/>
        <v/>
      </c>
      <c r="J1734" s="62"/>
      <c r="K1734" s="48" t="str">
        <f>IF('Sundry Creditor'!K1740="", "",CONCATENATE('Sundry Creditor'!K1740," ",'Sundry Creditor'!O1740))</f>
        <v/>
      </c>
    </row>
    <row r="1735" spans="1:11" x14ac:dyDescent="0.2">
      <c r="A1735" s="63" t="str">
        <f>IF('Sundry Creditor'!G1741="","",'Sundry Creditor'!G1741)</f>
        <v/>
      </c>
      <c r="B1735" s="63" t="str">
        <f>IF('Sundry Creditor'!C1741="","",IF('Sundry Creditor'!G1741&lt;70000,'Sundry Creditor'!C1741,""))</f>
        <v/>
      </c>
      <c r="C1735" s="62" t="str">
        <f>IF('Sundry Creditor'!C1741="","",IF('Sundry Creditor'!G1741&gt;69999,'Sundry Creditor'!C1741,""))</f>
        <v/>
      </c>
      <c r="D1735" s="62" t="str">
        <f>IF('Sundry Creditor'!D1741="","",'Sundry Creditor'!D1741)</f>
        <v/>
      </c>
      <c r="E1735" s="62" t="str">
        <f>IF('Sundry Creditor'!F1741="","",'Sundry Creditor'!F1741)</f>
        <v/>
      </c>
      <c r="F1735" s="130" t="str">
        <f>IF('Sundry Creditor'!I1741="","",IF('Sundry Creditor'!J1741="D",'Sundry Creditor'!I1741,""))</f>
        <v/>
      </c>
      <c r="G1735" s="130" t="str">
        <f>IF('Sundry Creditor'!I1741="","",IF('Sundry Creditor'!J1741="C",'Sundry Creditor'!I1741,""))</f>
        <v/>
      </c>
      <c r="H1735" s="62" t="str">
        <f t="shared" si="57"/>
        <v/>
      </c>
      <c r="I1735" s="62" t="str">
        <f t="shared" si="58"/>
        <v/>
      </c>
      <c r="J1735" s="62"/>
      <c r="K1735" s="48" t="str">
        <f>IF('Sundry Creditor'!K1741="", "",CONCATENATE('Sundry Creditor'!K1741," ",'Sundry Creditor'!O1741))</f>
        <v/>
      </c>
    </row>
    <row r="1736" spans="1:11" x14ac:dyDescent="0.2">
      <c r="A1736" s="63" t="str">
        <f>IF('Sundry Creditor'!G1742="","",'Sundry Creditor'!G1742)</f>
        <v/>
      </c>
      <c r="B1736" s="63" t="str">
        <f>IF('Sundry Creditor'!C1742="","",IF('Sundry Creditor'!G1742&lt;70000,'Sundry Creditor'!C1742,""))</f>
        <v/>
      </c>
      <c r="C1736" s="62" t="str">
        <f>IF('Sundry Creditor'!C1742="","",IF('Sundry Creditor'!G1742&gt;69999,'Sundry Creditor'!C1742,""))</f>
        <v/>
      </c>
      <c r="D1736" s="62" t="str">
        <f>IF('Sundry Creditor'!D1742="","",'Sundry Creditor'!D1742)</f>
        <v/>
      </c>
      <c r="E1736" s="62" t="str">
        <f>IF('Sundry Creditor'!F1742="","",'Sundry Creditor'!F1742)</f>
        <v/>
      </c>
      <c r="F1736" s="130" t="str">
        <f>IF('Sundry Creditor'!I1742="","",IF('Sundry Creditor'!J1742="D",'Sundry Creditor'!I1742,""))</f>
        <v/>
      </c>
      <c r="G1736" s="130" t="str">
        <f>IF('Sundry Creditor'!I1742="","",IF('Sundry Creditor'!J1742="C",'Sundry Creditor'!I1742,""))</f>
        <v/>
      </c>
      <c r="H1736" s="62" t="str">
        <f t="shared" si="57"/>
        <v/>
      </c>
      <c r="I1736" s="62" t="str">
        <f t="shared" si="58"/>
        <v/>
      </c>
      <c r="J1736" s="62"/>
      <c r="K1736" s="48" t="str">
        <f>IF('Sundry Creditor'!K1742="", "",CONCATENATE('Sundry Creditor'!K1742," ",'Sundry Creditor'!O1742))</f>
        <v/>
      </c>
    </row>
    <row r="1737" spans="1:11" x14ac:dyDescent="0.2">
      <c r="A1737" s="63" t="str">
        <f>IF('Sundry Creditor'!G1743="","",'Sundry Creditor'!G1743)</f>
        <v/>
      </c>
      <c r="B1737" s="63" t="str">
        <f>IF('Sundry Creditor'!C1743="","",IF('Sundry Creditor'!G1743&lt;70000,'Sundry Creditor'!C1743,""))</f>
        <v/>
      </c>
      <c r="C1737" s="62" t="str">
        <f>IF('Sundry Creditor'!C1743="","",IF('Sundry Creditor'!G1743&gt;69999,'Sundry Creditor'!C1743,""))</f>
        <v/>
      </c>
      <c r="D1737" s="62" t="str">
        <f>IF('Sundry Creditor'!D1743="","",'Sundry Creditor'!D1743)</f>
        <v/>
      </c>
      <c r="E1737" s="62" t="str">
        <f>IF('Sundry Creditor'!F1743="","",'Sundry Creditor'!F1743)</f>
        <v/>
      </c>
      <c r="F1737" s="130" t="str">
        <f>IF('Sundry Creditor'!I1743="","",IF('Sundry Creditor'!J1743="D",'Sundry Creditor'!I1743,""))</f>
        <v/>
      </c>
      <c r="G1737" s="130" t="str">
        <f>IF('Sundry Creditor'!I1743="","",IF('Sundry Creditor'!J1743="C",'Sundry Creditor'!I1743,""))</f>
        <v/>
      </c>
      <c r="H1737" s="62" t="str">
        <f t="shared" si="57"/>
        <v/>
      </c>
      <c r="I1737" s="62" t="str">
        <f t="shared" si="58"/>
        <v/>
      </c>
      <c r="J1737" s="62"/>
      <c r="K1737" s="48" t="str">
        <f>IF('Sundry Creditor'!K1743="", "",CONCATENATE('Sundry Creditor'!K1743," ",'Sundry Creditor'!O1743))</f>
        <v/>
      </c>
    </row>
    <row r="1738" spans="1:11" x14ac:dyDescent="0.2">
      <c r="A1738" s="63" t="str">
        <f>IF('Sundry Creditor'!G1744="","",'Sundry Creditor'!G1744)</f>
        <v/>
      </c>
      <c r="B1738" s="63" t="str">
        <f>IF('Sundry Creditor'!C1744="","",IF('Sundry Creditor'!G1744&lt;70000,'Sundry Creditor'!C1744,""))</f>
        <v/>
      </c>
      <c r="C1738" s="62" t="str">
        <f>IF('Sundry Creditor'!C1744="","",IF('Sundry Creditor'!G1744&gt;69999,'Sundry Creditor'!C1744,""))</f>
        <v/>
      </c>
      <c r="D1738" s="62" t="str">
        <f>IF('Sundry Creditor'!D1744="","",'Sundry Creditor'!D1744)</f>
        <v/>
      </c>
      <c r="E1738" s="62" t="str">
        <f>IF('Sundry Creditor'!F1744="","",'Sundry Creditor'!F1744)</f>
        <v/>
      </c>
      <c r="F1738" s="130" t="str">
        <f>IF('Sundry Creditor'!I1744="","",IF('Sundry Creditor'!J1744="D",'Sundry Creditor'!I1744,""))</f>
        <v/>
      </c>
      <c r="G1738" s="130" t="str">
        <f>IF('Sundry Creditor'!I1744="","",IF('Sundry Creditor'!J1744="C",'Sundry Creditor'!I1744,""))</f>
        <v/>
      </c>
      <c r="H1738" s="62" t="str">
        <f t="shared" si="57"/>
        <v/>
      </c>
      <c r="I1738" s="62" t="str">
        <f t="shared" si="58"/>
        <v/>
      </c>
      <c r="J1738" s="62"/>
      <c r="K1738" s="48" t="str">
        <f>IF('Sundry Creditor'!K1744="", "",CONCATENATE('Sundry Creditor'!K1744," ",'Sundry Creditor'!O1744))</f>
        <v/>
      </c>
    </row>
    <row r="1739" spans="1:11" x14ac:dyDescent="0.2">
      <c r="A1739" s="63" t="str">
        <f>IF('Sundry Creditor'!G1745="","",'Sundry Creditor'!G1745)</f>
        <v/>
      </c>
      <c r="B1739" s="63" t="str">
        <f>IF('Sundry Creditor'!C1745="","",IF('Sundry Creditor'!G1745&lt;70000,'Sundry Creditor'!C1745,""))</f>
        <v/>
      </c>
      <c r="C1739" s="62" t="str">
        <f>IF('Sundry Creditor'!C1745="","",IF('Sundry Creditor'!G1745&gt;69999,'Sundry Creditor'!C1745,""))</f>
        <v/>
      </c>
      <c r="D1739" s="62" t="str">
        <f>IF('Sundry Creditor'!D1745="","",'Sundry Creditor'!D1745)</f>
        <v/>
      </c>
      <c r="E1739" s="62" t="str">
        <f>IF('Sundry Creditor'!F1745="","",'Sundry Creditor'!F1745)</f>
        <v/>
      </c>
      <c r="F1739" s="130" t="str">
        <f>IF('Sundry Creditor'!I1745="","",IF('Sundry Creditor'!J1745="D",'Sundry Creditor'!I1745,""))</f>
        <v/>
      </c>
      <c r="G1739" s="130" t="str">
        <f>IF('Sundry Creditor'!I1745="","",IF('Sundry Creditor'!J1745="C",'Sundry Creditor'!I1745,""))</f>
        <v/>
      </c>
      <c r="H1739" s="62" t="str">
        <f t="shared" si="57"/>
        <v/>
      </c>
      <c r="I1739" s="62" t="str">
        <f t="shared" si="58"/>
        <v/>
      </c>
      <c r="J1739" s="62"/>
      <c r="K1739" s="48" t="str">
        <f>IF('Sundry Creditor'!K1745="", "",CONCATENATE('Sundry Creditor'!K1745," ",'Sundry Creditor'!O1745))</f>
        <v/>
      </c>
    </row>
    <row r="1740" spans="1:11" x14ac:dyDescent="0.2">
      <c r="A1740" s="63" t="str">
        <f>IF('Sundry Creditor'!G1746="","",'Sundry Creditor'!G1746)</f>
        <v/>
      </c>
      <c r="B1740" s="63" t="str">
        <f>IF('Sundry Creditor'!C1746="","",IF('Sundry Creditor'!G1746&lt;70000,'Sundry Creditor'!C1746,""))</f>
        <v/>
      </c>
      <c r="C1740" s="62" t="str">
        <f>IF('Sundry Creditor'!C1746="","",IF('Sundry Creditor'!G1746&gt;69999,'Sundry Creditor'!C1746,""))</f>
        <v/>
      </c>
      <c r="D1740" s="62" t="str">
        <f>IF('Sundry Creditor'!D1746="","",'Sundry Creditor'!D1746)</f>
        <v/>
      </c>
      <c r="E1740" s="62" t="str">
        <f>IF('Sundry Creditor'!F1746="","",'Sundry Creditor'!F1746)</f>
        <v/>
      </c>
      <c r="F1740" s="130" t="str">
        <f>IF('Sundry Creditor'!I1746="","",IF('Sundry Creditor'!J1746="D",'Sundry Creditor'!I1746,""))</f>
        <v/>
      </c>
      <c r="G1740" s="130" t="str">
        <f>IF('Sundry Creditor'!I1746="","",IF('Sundry Creditor'!J1746="C",'Sundry Creditor'!I1746,""))</f>
        <v/>
      </c>
      <c r="H1740" s="62" t="str">
        <f t="shared" si="57"/>
        <v/>
      </c>
      <c r="I1740" s="62" t="str">
        <f t="shared" si="58"/>
        <v/>
      </c>
      <c r="J1740" s="62"/>
      <c r="K1740" s="48" t="str">
        <f>IF('Sundry Creditor'!K1746="", "",CONCATENATE('Sundry Creditor'!K1746," ",'Sundry Creditor'!O1746))</f>
        <v/>
      </c>
    </row>
    <row r="1741" spans="1:11" x14ac:dyDescent="0.2">
      <c r="A1741" s="63" t="str">
        <f>IF('Sundry Creditor'!G1747="","",'Sundry Creditor'!G1747)</f>
        <v/>
      </c>
      <c r="B1741" s="63" t="str">
        <f>IF('Sundry Creditor'!C1747="","",IF('Sundry Creditor'!G1747&lt;70000,'Sundry Creditor'!C1747,""))</f>
        <v/>
      </c>
      <c r="C1741" s="62" t="str">
        <f>IF('Sundry Creditor'!C1747="","",IF('Sundry Creditor'!G1747&gt;69999,'Sundry Creditor'!C1747,""))</f>
        <v/>
      </c>
      <c r="D1741" s="62" t="str">
        <f>IF('Sundry Creditor'!D1747="","",'Sundry Creditor'!D1747)</f>
        <v/>
      </c>
      <c r="E1741" s="62" t="str">
        <f>IF('Sundry Creditor'!F1747="","",'Sundry Creditor'!F1747)</f>
        <v/>
      </c>
      <c r="F1741" s="130" t="str">
        <f>IF('Sundry Creditor'!I1747="","",IF('Sundry Creditor'!J1747="D",'Sundry Creditor'!I1747,""))</f>
        <v/>
      </c>
      <c r="G1741" s="130" t="str">
        <f>IF('Sundry Creditor'!I1747="","",IF('Sundry Creditor'!J1747="C",'Sundry Creditor'!I1747,""))</f>
        <v/>
      </c>
      <c r="H1741" s="62" t="str">
        <f t="shared" si="57"/>
        <v/>
      </c>
      <c r="I1741" s="62" t="str">
        <f t="shared" si="58"/>
        <v/>
      </c>
      <c r="J1741" s="62"/>
      <c r="K1741" s="48" t="str">
        <f>IF('Sundry Creditor'!K1747="", "",CONCATENATE('Sundry Creditor'!K1747," ",'Sundry Creditor'!O1747))</f>
        <v/>
      </c>
    </row>
    <row r="1742" spans="1:11" x14ac:dyDescent="0.2">
      <c r="A1742" s="63" t="str">
        <f>IF('Sundry Creditor'!G1748="","",'Sundry Creditor'!G1748)</f>
        <v/>
      </c>
      <c r="B1742" s="63" t="str">
        <f>IF('Sundry Creditor'!C1748="","",IF('Sundry Creditor'!G1748&lt;70000,'Sundry Creditor'!C1748,""))</f>
        <v/>
      </c>
      <c r="C1742" s="62" t="str">
        <f>IF('Sundry Creditor'!C1748="","",IF('Sundry Creditor'!G1748&gt;69999,'Sundry Creditor'!C1748,""))</f>
        <v/>
      </c>
      <c r="D1742" s="62" t="str">
        <f>IF('Sundry Creditor'!D1748="","",'Sundry Creditor'!D1748)</f>
        <v/>
      </c>
      <c r="E1742" s="62" t="str">
        <f>IF('Sundry Creditor'!F1748="","",'Sundry Creditor'!F1748)</f>
        <v/>
      </c>
      <c r="F1742" s="130" t="str">
        <f>IF('Sundry Creditor'!I1748="","",IF('Sundry Creditor'!J1748="D",'Sundry Creditor'!I1748,""))</f>
        <v/>
      </c>
      <c r="G1742" s="130" t="str">
        <f>IF('Sundry Creditor'!I1748="","",IF('Sundry Creditor'!J1748="C",'Sundry Creditor'!I1748,""))</f>
        <v/>
      </c>
      <c r="H1742" s="62" t="str">
        <f t="shared" si="57"/>
        <v/>
      </c>
      <c r="I1742" s="62" t="str">
        <f t="shared" si="58"/>
        <v/>
      </c>
      <c r="J1742" s="62"/>
      <c r="K1742" s="48" t="str">
        <f>IF('Sundry Creditor'!K1748="", "",CONCATENATE('Sundry Creditor'!K1748," ",'Sundry Creditor'!O1748))</f>
        <v/>
      </c>
    </row>
    <row r="1743" spans="1:11" x14ac:dyDescent="0.2">
      <c r="A1743" s="63" t="str">
        <f>IF('Sundry Creditor'!G1749="","",'Sundry Creditor'!G1749)</f>
        <v/>
      </c>
      <c r="B1743" s="63" t="str">
        <f>IF('Sundry Creditor'!C1749="","",IF('Sundry Creditor'!G1749&lt;70000,'Sundry Creditor'!C1749,""))</f>
        <v/>
      </c>
      <c r="C1743" s="62" t="str">
        <f>IF('Sundry Creditor'!C1749="","",IF('Sundry Creditor'!G1749&gt;69999,'Sundry Creditor'!C1749,""))</f>
        <v/>
      </c>
      <c r="D1743" s="62" t="str">
        <f>IF('Sundry Creditor'!D1749="","",'Sundry Creditor'!D1749)</f>
        <v/>
      </c>
      <c r="E1743" s="62" t="str">
        <f>IF('Sundry Creditor'!F1749="","",'Sundry Creditor'!F1749)</f>
        <v/>
      </c>
      <c r="F1743" s="130" t="str">
        <f>IF('Sundry Creditor'!I1749="","",IF('Sundry Creditor'!J1749="D",'Sundry Creditor'!I1749,""))</f>
        <v/>
      </c>
      <c r="G1743" s="130" t="str">
        <f>IF('Sundry Creditor'!I1749="","",IF('Sundry Creditor'!J1749="C",'Sundry Creditor'!I1749,""))</f>
        <v/>
      </c>
      <c r="H1743" s="62" t="str">
        <f t="shared" si="57"/>
        <v/>
      </c>
      <c r="I1743" s="62" t="str">
        <f t="shared" si="58"/>
        <v/>
      </c>
      <c r="J1743" s="62"/>
      <c r="K1743" s="48" t="str">
        <f>IF('Sundry Creditor'!K1749="", "",CONCATENATE('Sundry Creditor'!K1749," ",'Sundry Creditor'!O1749))</f>
        <v/>
      </c>
    </row>
    <row r="1744" spans="1:11" x14ac:dyDescent="0.2">
      <c r="A1744" s="63" t="str">
        <f>IF('Sundry Creditor'!G1750="","",'Sundry Creditor'!G1750)</f>
        <v/>
      </c>
      <c r="B1744" s="63" t="str">
        <f>IF('Sundry Creditor'!C1750="","",IF('Sundry Creditor'!G1750&lt;70000,'Sundry Creditor'!C1750,""))</f>
        <v/>
      </c>
      <c r="C1744" s="62" t="str">
        <f>IF('Sundry Creditor'!C1750="","",IF('Sundry Creditor'!G1750&gt;69999,'Sundry Creditor'!C1750,""))</f>
        <v/>
      </c>
      <c r="D1744" s="62" t="str">
        <f>IF('Sundry Creditor'!D1750="","",'Sundry Creditor'!D1750)</f>
        <v/>
      </c>
      <c r="E1744" s="62" t="str">
        <f>IF('Sundry Creditor'!F1750="","",'Sundry Creditor'!F1750)</f>
        <v/>
      </c>
      <c r="F1744" s="130" t="str">
        <f>IF('Sundry Creditor'!I1750="","",IF('Sundry Creditor'!J1750="D",'Sundry Creditor'!I1750,""))</f>
        <v/>
      </c>
      <c r="G1744" s="130" t="str">
        <f>IF('Sundry Creditor'!I1750="","",IF('Sundry Creditor'!J1750="C",'Sundry Creditor'!I1750,""))</f>
        <v/>
      </c>
      <c r="H1744" s="62" t="str">
        <f t="shared" si="57"/>
        <v/>
      </c>
      <c r="I1744" s="62" t="str">
        <f t="shared" si="58"/>
        <v/>
      </c>
      <c r="J1744" s="62"/>
      <c r="K1744" s="48" t="str">
        <f>IF('Sundry Creditor'!K1750="", "",CONCATENATE('Sundry Creditor'!K1750," ",'Sundry Creditor'!O1750))</f>
        <v/>
      </c>
    </row>
    <row r="1745" spans="1:11" x14ac:dyDescent="0.2">
      <c r="A1745" s="63" t="str">
        <f>IF('Sundry Creditor'!G1751="","",'Sundry Creditor'!G1751)</f>
        <v/>
      </c>
      <c r="B1745" s="63" t="str">
        <f>IF('Sundry Creditor'!C1751="","",IF('Sundry Creditor'!G1751&lt;70000,'Sundry Creditor'!C1751,""))</f>
        <v/>
      </c>
      <c r="C1745" s="62" t="str">
        <f>IF('Sundry Creditor'!C1751="","",IF('Sundry Creditor'!G1751&gt;69999,'Sundry Creditor'!C1751,""))</f>
        <v/>
      </c>
      <c r="D1745" s="62" t="str">
        <f>IF('Sundry Creditor'!D1751="","",'Sundry Creditor'!D1751)</f>
        <v/>
      </c>
      <c r="E1745" s="62" t="str">
        <f>IF('Sundry Creditor'!F1751="","",'Sundry Creditor'!F1751)</f>
        <v/>
      </c>
      <c r="F1745" s="130" t="str">
        <f>IF('Sundry Creditor'!I1751="","",IF('Sundry Creditor'!J1751="D",'Sundry Creditor'!I1751,""))</f>
        <v/>
      </c>
      <c r="G1745" s="130" t="str">
        <f>IF('Sundry Creditor'!I1751="","",IF('Sundry Creditor'!J1751="C",'Sundry Creditor'!I1751,""))</f>
        <v/>
      </c>
      <c r="H1745" s="62" t="str">
        <f t="shared" si="57"/>
        <v/>
      </c>
      <c r="I1745" s="62" t="str">
        <f t="shared" si="58"/>
        <v/>
      </c>
      <c r="J1745" s="62"/>
      <c r="K1745" s="48" t="str">
        <f>IF('Sundry Creditor'!K1751="", "",CONCATENATE('Sundry Creditor'!K1751," ",'Sundry Creditor'!O1751))</f>
        <v/>
      </c>
    </row>
    <row r="1746" spans="1:11" x14ac:dyDescent="0.2">
      <c r="A1746" s="63" t="str">
        <f>IF('Sundry Creditor'!G1752="","",'Sundry Creditor'!G1752)</f>
        <v/>
      </c>
      <c r="B1746" s="63" t="str">
        <f>IF('Sundry Creditor'!C1752="","",IF('Sundry Creditor'!G1752&lt;70000,'Sundry Creditor'!C1752,""))</f>
        <v/>
      </c>
      <c r="C1746" s="62" t="str">
        <f>IF('Sundry Creditor'!C1752="","",IF('Sundry Creditor'!G1752&gt;69999,'Sundry Creditor'!C1752,""))</f>
        <v/>
      </c>
      <c r="D1746" s="62" t="str">
        <f>IF('Sundry Creditor'!D1752="","",'Sundry Creditor'!D1752)</f>
        <v/>
      </c>
      <c r="E1746" s="62" t="str">
        <f>IF('Sundry Creditor'!F1752="","",'Sundry Creditor'!F1752)</f>
        <v/>
      </c>
      <c r="F1746" s="130" t="str">
        <f>IF('Sundry Creditor'!I1752="","",IF('Sundry Creditor'!J1752="D",'Sundry Creditor'!I1752,""))</f>
        <v/>
      </c>
      <c r="G1746" s="130" t="str">
        <f>IF('Sundry Creditor'!I1752="","",IF('Sundry Creditor'!J1752="C",'Sundry Creditor'!I1752,""))</f>
        <v/>
      </c>
      <c r="H1746" s="62" t="str">
        <f t="shared" si="57"/>
        <v/>
      </c>
      <c r="I1746" s="62" t="str">
        <f t="shared" si="58"/>
        <v/>
      </c>
      <c r="J1746" s="62"/>
      <c r="K1746" s="48" t="str">
        <f>IF('Sundry Creditor'!K1752="", "",CONCATENATE('Sundry Creditor'!K1752," ",'Sundry Creditor'!O1752))</f>
        <v/>
      </c>
    </row>
    <row r="1747" spans="1:11" x14ac:dyDescent="0.2">
      <c r="A1747" s="63" t="str">
        <f>IF('Sundry Creditor'!G1753="","",'Sundry Creditor'!G1753)</f>
        <v/>
      </c>
      <c r="B1747" s="63" t="str">
        <f>IF('Sundry Creditor'!C1753="","",IF('Sundry Creditor'!G1753&lt;70000,'Sundry Creditor'!C1753,""))</f>
        <v/>
      </c>
      <c r="C1747" s="62" t="str">
        <f>IF('Sundry Creditor'!C1753="","",IF('Sundry Creditor'!G1753&gt;69999,'Sundry Creditor'!C1753,""))</f>
        <v/>
      </c>
      <c r="D1747" s="62" t="str">
        <f>IF('Sundry Creditor'!D1753="","",'Sundry Creditor'!D1753)</f>
        <v/>
      </c>
      <c r="E1747" s="62" t="str">
        <f>IF('Sundry Creditor'!F1753="","",'Sundry Creditor'!F1753)</f>
        <v/>
      </c>
      <c r="F1747" s="130" t="str">
        <f>IF('Sundry Creditor'!I1753="","",IF('Sundry Creditor'!J1753="D",'Sundry Creditor'!I1753,""))</f>
        <v/>
      </c>
      <c r="G1747" s="130" t="str">
        <f>IF('Sundry Creditor'!I1753="","",IF('Sundry Creditor'!J1753="C",'Sundry Creditor'!I1753,""))</f>
        <v/>
      </c>
      <c r="H1747" s="62" t="str">
        <f t="shared" si="57"/>
        <v/>
      </c>
      <c r="I1747" s="62" t="str">
        <f t="shared" si="58"/>
        <v/>
      </c>
      <c r="J1747" s="62"/>
      <c r="K1747" s="48" t="str">
        <f>IF('Sundry Creditor'!K1753="", "",CONCATENATE('Sundry Creditor'!K1753," ",'Sundry Creditor'!O1753))</f>
        <v/>
      </c>
    </row>
    <row r="1748" spans="1:11" x14ac:dyDescent="0.2">
      <c r="A1748" s="63" t="str">
        <f>IF('Sundry Creditor'!G1754="","",'Sundry Creditor'!G1754)</f>
        <v/>
      </c>
      <c r="B1748" s="63" t="str">
        <f>IF('Sundry Creditor'!C1754="","",IF('Sundry Creditor'!G1754&lt;70000,'Sundry Creditor'!C1754,""))</f>
        <v/>
      </c>
      <c r="C1748" s="62" t="str">
        <f>IF('Sundry Creditor'!C1754="","",IF('Sundry Creditor'!G1754&gt;69999,'Sundry Creditor'!C1754,""))</f>
        <v/>
      </c>
      <c r="D1748" s="62" t="str">
        <f>IF('Sundry Creditor'!D1754="","",'Sundry Creditor'!D1754)</f>
        <v/>
      </c>
      <c r="E1748" s="62" t="str">
        <f>IF('Sundry Creditor'!F1754="","",'Sundry Creditor'!F1754)</f>
        <v/>
      </c>
      <c r="F1748" s="130" t="str">
        <f>IF('Sundry Creditor'!I1754="","",IF('Sundry Creditor'!J1754="D",'Sundry Creditor'!I1754,""))</f>
        <v/>
      </c>
      <c r="G1748" s="130" t="str">
        <f>IF('Sundry Creditor'!I1754="","",IF('Sundry Creditor'!J1754="C",'Sundry Creditor'!I1754,""))</f>
        <v/>
      </c>
      <c r="H1748" s="62" t="str">
        <f t="shared" ref="H1748:H1759" si="59">IF(A1748="","",IF(OR(A1748=96030,A1748=96040),"AN",IF(A1748=80061,"VN",IF(LEFT(A1748,1)="7","AN",IF(LEFT(A1748,1)="8","AN","VN")))))</f>
        <v/>
      </c>
      <c r="I1748" s="62" t="str">
        <f t="shared" si="58"/>
        <v/>
      </c>
      <c r="J1748" s="62"/>
      <c r="K1748" s="48" t="str">
        <f>IF('Sundry Creditor'!K1754="", "",CONCATENATE('Sundry Creditor'!K1754," ",'Sundry Creditor'!O1754))</f>
        <v/>
      </c>
    </row>
    <row r="1749" spans="1:11" x14ac:dyDescent="0.2">
      <c r="A1749" s="63" t="str">
        <f>IF('Sundry Creditor'!G1755="","",'Sundry Creditor'!G1755)</f>
        <v/>
      </c>
      <c r="B1749" s="63" t="str">
        <f>IF('Sundry Creditor'!C1755="","",IF('Sundry Creditor'!G1755&lt;70000,'Sundry Creditor'!C1755,""))</f>
        <v/>
      </c>
      <c r="C1749" s="62" t="str">
        <f>IF('Sundry Creditor'!C1755="","",IF('Sundry Creditor'!G1755&gt;69999,'Sundry Creditor'!C1755,""))</f>
        <v/>
      </c>
      <c r="D1749" s="62" t="str">
        <f>IF('Sundry Creditor'!D1755="","",'Sundry Creditor'!D1755)</f>
        <v/>
      </c>
      <c r="E1749" s="62" t="str">
        <f>IF('Sundry Creditor'!F1755="","",'Sundry Creditor'!F1755)</f>
        <v/>
      </c>
      <c r="F1749" s="130" t="str">
        <f>IF('Sundry Creditor'!I1755="","",IF('Sundry Creditor'!J1755="D",'Sundry Creditor'!I1755,""))</f>
        <v/>
      </c>
      <c r="G1749" s="130" t="str">
        <f>IF('Sundry Creditor'!I1755="","",IF('Sundry Creditor'!J1755="C",'Sundry Creditor'!I1755,""))</f>
        <v/>
      </c>
      <c r="H1749" s="62" t="str">
        <f t="shared" si="59"/>
        <v/>
      </c>
      <c r="I1749" s="62" t="str">
        <f t="shared" si="58"/>
        <v/>
      </c>
      <c r="J1749" s="62"/>
      <c r="K1749" s="48" t="str">
        <f>IF('Sundry Creditor'!K1755="", "",CONCATENATE('Sundry Creditor'!K1755," ",'Sundry Creditor'!O1755))</f>
        <v/>
      </c>
    </row>
    <row r="1750" spans="1:11" x14ac:dyDescent="0.2">
      <c r="A1750" s="63" t="str">
        <f>IF('Sundry Creditor'!G1756="","",'Sundry Creditor'!G1756)</f>
        <v/>
      </c>
      <c r="B1750" s="63" t="str">
        <f>IF('Sundry Creditor'!C1756="","",IF('Sundry Creditor'!G1756&lt;70000,'Sundry Creditor'!C1756,""))</f>
        <v/>
      </c>
      <c r="C1750" s="62" t="str">
        <f>IF('Sundry Creditor'!C1756="","",IF('Sundry Creditor'!G1756&gt;69999,'Sundry Creditor'!C1756,""))</f>
        <v/>
      </c>
      <c r="D1750" s="62" t="str">
        <f>IF('Sundry Creditor'!D1756="","",'Sundry Creditor'!D1756)</f>
        <v/>
      </c>
      <c r="E1750" s="62" t="str">
        <f>IF('Sundry Creditor'!F1756="","",'Sundry Creditor'!F1756)</f>
        <v/>
      </c>
      <c r="F1750" s="130" t="str">
        <f>IF('Sundry Creditor'!I1756="","",IF('Sundry Creditor'!J1756="D",'Sundry Creditor'!I1756,""))</f>
        <v/>
      </c>
      <c r="G1750" s="130" t="str">
        <f>IF('Sundry Creditor'!I1756="","",IF('Sundry Creditor'!J1756="C",'Sundry Creditor'!I1756,""))</f>
        <v/>
      </c>
      <c r="H1750" s="62" t="str">
        <f t="shared" si="59"/>
        <v/>
      </c>
      <c r="I1750" s="62" t="str">
        <f t="shared" si="58"/>
        <v/>
      </c>
      <c r="J1750" s="62"/>
      <c r="K1750" s="48" t="str">
        <f>IF('Sundry Creditor'!K1756="", "",CONCATENATE('Sundry Creditor'!K1756," ",'Sundry Creditor'!O1756))</f>
        <v/>
      </c>
    </row>
    <row r="1751" spans="1:11" x14ac:dyDescent="0.2">
      <c r="A1751" s="63" t="str">
        <f>IF('Sundry Creditor'!G1757="","",'Sundry Creditor'!G1757)</f>
        <v/>
      </c>
      <c r="B1751" s="63" t="str">
        <f>IF('Sundry Creditor'!C1757="","",IF('Sundry Creditor'!G1757&lt;70000,'Sundry Creditor'!C1757,""))</f>
        <v/>
      </c>
      <c r="C1751" s="62" t="str">
        <f>IF('Sundry Creditor'!C1757="","",IF('Sundry Creditor'!G1757&gt;69999,'Sundry Creditor'!C1757,""))</f>
        <v/>
      </c>
      <c r="D1751" s="62" t="str">
        <f>IF('Sundry Creditor'!D1757="","",'Sundry Creditor'!D1757)</f>
        <v/>
      </c>
      <c r="E1751" s="62" t="str">
        <f>IF('Sundry Creditor'!F1757="","",'Sundry Creditor'!F1757)</f>
        <v/>
      </c>
      <c r="F1751" s="130" t="str">
        <f>IF('Sundry Creditor'!I1757="","",IF('Sundry Creditor'!J1757="D",'Sundry Creditor'!I1757,""))</f>
        <v/>
      </c>
      <c r="G1751" s="130" t="str">
        <f>IF('Sundry Creditor'!I1757="","",IF('Sundry Creditor'!J1757="C",'Sundry Creditor'!I1757,""))</f>
        <v/>
      </c>
      <c r="H1751" s="62" t="str">
        <f t="shared" si="59"/>
        <v/>
      </c>
      <c r="I1751" s="62" t="str">
        <f t="shared" si="58"/>
        <v/>
      </c>
      <c r="J1751" s="62"/>
      <c r="K1751" s="48" t="str">
        <f>IF('Sundry Creditor'!K1757="", "",CONCATENATE('Sundry Creditor'!K1757," ",'Sundry Creditor'!O1757))</f>
        <v/>
      </c>
    </row>
    <row r="1752" spans="1:11" x14ac:dyDescent="0.2">
      <c r="A1752" s="63" t="str">
        <f>IF('Sundry Creditor'!G1758="","",'Sundry Creditor'!G1758)</f>
        <v/>
      </c>
      <c r="B1752" s="63" t="str">
        <f>IF('Sundry Creditor'!C1758="","",IF('Sundry Creditor'!G1758&lt;70000,'Sundry Creditor'!C1758,""))</f>
        <v/>
      </c>
      <c r="C1752" s="62" t="str">
        <f>IF('Sundry Creditor'!C1758="","",IF('Sundry Creditor'!G1758&gt;69999,'Sundry Creditor'!C1758,""))</f>
        <v/>
      </c>
      <c r="D1752" s="62" t="str">
        <f>IF('Sundry Creditor'!D1758="","",'Sundry Creditor'!D1758)</f>
        <v/>
      </c>
      <c r="E1752" s="62" t="str">
        <f>IF('Sundry Creditor'!F1758="","",'Sundry Creditor'!F1758)</f>
        <v/>
      </c>
      <c r="F1752" s="130" t="str">
        <f>IF('Sundry Creditor'!I1758="","",IF('Sundry Creditor'!J1758="D",'Sundry Creditor'!I1758,""))</f>
        <v/>
      </c>
      <c r="G1752" s="130" t="str">
        <f>IF('Sundry Creditor'!I1758="","",IF('Sundry Creditor'!J1758="C",'Sundry Creditor'!I1758,""))</f>
        <v/>
      </c>
      <c r="H1752" s="62" t="str">
        <f t="shared" si="59"/>
        <v/>
      </c>
      <c r="I1752" s="62" t="str">
        <f t="shared" si="58"/>
        <v/>
      </c>
      <c r="J1752" s="62"/>
      <c r="K1752" s="48" t="str">
        <f>IF('Sundry Creditor'!K1758="", "",CONCATENATE('Sundry Creditor'!K1758," ",'Sundry Creditor'!O1758))</f>
        <v/>
      </c>
    </row>
    <row r="1753" spans="1:11" x14ac:dyDescent="0.2">
      <c r="A1753" s="63" t="str">
        <f>IF('Sundry Creditor'!G1759="","",'Sundry Creditor'!G1759)</f>
        <v/>
      </c>
      <c r="B1753" s="63" t="str">
        <f>IF('Sundry Creditor'!C1759="","",IF('Sundry Creditor'!G1759&lt;70000,'Sundry Creditor'!C1759,""))</f>
        <v/>
      </c>
      <c r="C1753" s="62" t="str">
        <f>IF('Sundry Creditor'!C1759="","",IF('Sundry Creditor'!G1759&gt;69999,'Sundry Creditor'!C1759,""))</f>
        <v/>
      </c>
      <c r="D1753" s="62" t="str">
        <f>IF('Sundry Creditor'!D1759="","",'Sundry Creditor'!D1759)</f>
        <v/>
      </c>
      <c r="E1753" s="62" t="str">
        <f>IF('Sundry Creditor'!F1759="","",'Sundry Creditor'!F1759)</f>
        <v/>
      </c>
      <c r="F1753" s="130" t="str">
        <f>IF('Sundry Creditor'!I1759="","",IF('Sundry Creditor'!J1759="D",'Sundry Creditor'!I1759,""))</f>
        <v/>
      </c>
      <c r="G1753" s="130" t="str">
        <f>IF('Sundry Creditor'!I1759="","",IF('Sundry Creditor'!J1759="C",'Sundry Creditor'!I1759,""))</f>
        <v/>
      </c>
      <c r="H1753" s="62" t="str">
        <f t="shared" si="59"/>
        <v/>
      </c>
      <c r="I1753" s="62" t="str">
        <f t="shared" si="58"/>
        <v/>
      </c>
      <c r="J1753" s="62"/>
      <c r="K1753" s="48" t="str">
        <f>IF('Sundry Creditor'!K1759="", "",CONCATENATE('Sundry Creditor'!K1759," ",'Sundry Creditor'!O1759))</f>
        <v/>
      </c>
    </row>
    <row r="1754" spans="1:11" x14ac:dyDescent="0.2">
      <c r="A1754" s="63" t="str">
        <f>IF('Sundry Creditor'!G1760="","",'Sundry Creditor'!G1760)</f>
        <v/>
      </c>
      <c r="B1754" s="63" t="str">
        <f>IF('Sundry Creditor'!C1760="","",IF('Sundry Creditor'!G1760&lt;70000,'Sundry Creditor'!C1760,""))</f>
        <v/>
      </c>
      <c r="C1754" s="62" t="str">
        <f>IF('Sundry Creditor'!C1760="","",IF('Sundry Creditor'!G1760&gt;69999,'Sundry Creditor'!C1760,""))</f>
        <v/>
      </c>
      <c r="D1754" s="62" t="str">
        <f>IF('Sundry Creditor'!D1760="","",'Sundry Creditor'!D1760)</f>
        <v/>
      </c>
      <c r="E1754" s="62" t="str">
        <f>IF('Sundry Creditor'!F1760="","",'Sundry Creditor'!F1760)</f>
        <v/>
      </c>
      <c r="F1754" s="130" t="str">
        <f>IF('Sundry Creditor'!I1760="","",IF('Sundry Creditor'!J1760="D",'Sundry Creditor'!I1760,""))</f>
        <v/>
      </c>
      <c r="G1754" s="130" t="str">
        <f>IF('Sundry Creditor'!I1760="","",IF('Sundry Creditor'!J1760="C",'Sundry Creditor'!I1760,""))</f>
        <v/>
      </c>
      <c r="H1754" s="62" t="str">
        <f t="shared" si="59"/>
        <v/>
      </c>
      <c r="I1754" s="62" t="str">
        <f t="shared" ref="I1754:I1759" si="60">IF(A1754="","",1000)</f>
        <v/>
      </c>
      <c r="J1754" s="62"/>
      <c r="K1754" s="48" t="str">
        <f>IF('Sundry Creditor'!K1760="", "",CONCATENATE('Sundry Creditor'!K1760," ",'Sundry Creditor'!O1760))</f>
        <v/>
      </c>
    </row>
    <row r="1755" spans="1:11" x14ac:dyDescent="0.2">
      <c r="A1755" s="63" t="str">
        <f>IF('Sundry Creditor'!G1761="","",'Sundry Creditor'!G1761)</f>
        <v/>
      </c>
      <c r="B1755" s="63" t="str">
        <f>IF('Sundry Creditor'!C1761="","",IF('Sundry Creditor'!G1761&lt;70000,'Sundry Creditor'!C1761,""))</f>
        <v/>
      </c>
      <c r="C1755" s="62" t="str">
        <f>IF('Sundry Creditor'!C1761="","",IF('Sundry Creditor'!G1761&gt;69999,'Sundry Creditor'!C1761,""))</f>
        <v/>
      </c>
      <c r="D1755" s="62" t="str">
        <f>IF('Sundry Creditor'!D1761="","",'Sundry Creditor'!D1761)</f>
        <v/>
      </c>
      <c r="E1755" s="62" t="str">
        <f>IF('Sundry Creditor'!F1761="","",'Sundry Creditor'!F1761)</f>
        <v/>
      </c>
      <c r="F1755" s="130" t="str">
        <f>IF('Sundry Creditor'!I1761="","",IF('Sundry Creditor'!J1761="D",'Sundry Creditor'!I1761,""))</f>
        <v/>
      </c>
      <c r="G1755" s="130" t="str">
        <f>IF('Sundry Creditor'!I1761="","",IF('Sundry Creditor'!J1761="C",'Sundry Creditor'!I1761,""))</f>
        <v/>
      </c>
      <c r="H1755" s="62" t="str">
        <f t="shared" si="59"/>
        <v/>
      </c>
      <c r="I1755" s="62" t="str">
        <f t="shared" si="60"/>
        <v/>
      </c>
      <c r="J1755" s="62"/>
      <c r="K1755" s="48" t="str">
        <f>IF('Sundry Creditor'!K1761="", "",CONCATENATE('Sundry Creditor'!K1761," ",'Sundry Creditor'!O1761))</f>
        <v/>
      </c>
    </row>
    <row r="1756" spans="1:11" x14ac:dyDescent="0.2">
      <c r="A1756" s="63" t="str">
        <f>IF('Sundry Creditor'!G1762="","",'Sundry Creditor'!G1762)</f>
        <v/>
      </c>
      <c r="B1756" s="63" t="str">
        <f>IF('Sundry Creditor'!C1762="","",IF('Sundry Creditor'!G1762&lt;70000,'Sundry Creditor'!C1762,""))</f>
        <v/>
      </c>
      <c r="C1756" s="62" t="str">
        <f>IF('Sundry Creditor'!C1762="","",IF('Sundry Creditor'!G1762&gt;69999,'Sundry Creditor'!C1762,""))</f>
        <v/>
      </c>
      <c r="D1756" s="62" t="str">
        <f>IF('Sundry Creditor'!D1762="","",'Sundry Creditor'!D1762)</f>
        <v/>
      </c>
      <c r="E1756" s="62" t="str">
        <f>IF('Sundry Creditor'!F1762="","",'Sundry Creditor'!F1762)</f>
        <v/>
      </c>
      <c r="F1756" s="130" t="str">
        <f>IF('Sundry Creditor'!I1762="","",IF('Sundry Creditor'!J1762="D",'Sundry Creditor'!I1762,""))</f>
        <v/>
      </c>
      <c r="G1756" s="130" t="str">
        <f>IF('Sundry Creditor'!I1762="","",IF('Sundry Creditor'!J1762="C",'Sundry Creditor'!I1762,""))</f>
        <v/>
      </c>
      <c r="H1756" s="62" t="str">
        <f t="shared" si="59"/>
        <v/>
      </c>
      <c r="I1756" s="62" t="str">
        <f t="shared" si="60"/>
        <v/>
      </c>
      <c r="J1756" s="62"/>
      <c r="K1756" s="48" t="str">
        <f>IF('Sundry Creditor'!K1762="", "",CONCATENATE('Sundry Creditor'!K1762," ",'Sundry Creditor'!O1762))</f>
        <v/>
      </c>
    </row>
    <row r="1757" spans="1:11" x14ac:dyDescent="0.2">
      <c r="A1757" s="63" t="str">
        <f>IF('Sundry Creditor'!G1763="","",'Sundry Creditor'!G1763)</f>
        <v/>
      </c>
      <c r="B1757" s="63" t="str">
        <f>IF('Sundry Creditor'!C1763="","",IF('Sundry Creditor'!G1763&lt;70000,'Sundry Creditor'!C1763,""))</f>
        <v/>
      </c>
      <c r="C1757" s="62" t="str">
        <f>IF('Sundry Creditor'!C1763="","",IF('Sundry Creditor'!G1763&gt;69999,'Sundry Creditor'!C1763,""))</f>
        <v/>
      </c>
      <c r="D1757" s="62" t="str">
        <f>IF('Sundry Creditor'!D1763="","",'Sundry Creditor'!D1763)</f>
        <v/>
      </c>
      <c r="E1757" s="62" t="str">
        <f>IF('Sundry Creditor'!F1763="","",'Sundry Creditor'!F1763)</f>
        <v/>
      </c>
      <c r="F1757" s="130" t="str">
        <f>IF('Sundry Creditor'!I1763="","",IF('Sundry Creditor'!J1763="D",'Sundry Creditor'!I1763,""))</f>
        <v/>
      </c>
      <c r="G1757" s="130" t="str">
        <f>IF('Sundry Creditor'!I1763="","",IF('Sundry Creditor'!J1763="C",'Sundry Creditor'!I1763,""))</f>
        <v/>
      </c>
      <c r="H1757" s="62" t="str">
        <f t="shared" si="59"/>
        <v/>
      </c>
      <c r="I1757" s="62" t="str">
        <f t="shared" si="60"/>
        <v/>
      </c>
      <c r="J1757" s="62"/>
      <c r="K1757" s="48" t="str">
        <f>IF('Sundry Creditor'!K1763="", "",CONCATENATE('Sundry Creditor'!K1763," ",'Sundry Creditor'!O1763))</f>
        <v/>
      </c>
    </row>
    <row r="1758" spans="1:11" x14ac:dyDescent="0.2">
      <c r="A1758" s="63" t="str">
        <f>IF('Sundry Creditor'!G1764="","",'Sundry Creditor'!G1764)</f>
        <v/>
      </c>
      <c r="B1758" s="63" t="str">
        <f>IF('Sundry Creditor'!C1764="","",IF('Sundry Creditor'!G1764&lt;70000,'Sundry Creditor'!C1764,""))</f>
        <v/>
      </c>
      <c r="C1758" s="62" t="str">
        <f>IF('Sundry Creditor'!C1764="","",IF('Sundry Creditor'!G1764&gt;69999,'Sundry Creditor'!C1764,""))</f>
        <v/>
      </c>
      <c r="D1758" s="62" t="str">
        <f>IF('Sundry Creditor'!D1764="","",'Sundry Creditor'!D1764)</f>
        <v/>
      </c>
      <c r="E1758" s="62" t="str">
        <f>IF('Sundry Creditor'!F1764="","",'Sundry Creditor'!F1764)</f>
        <v/>
      </c>
      <c r="F1758" s="130" t="str">
        <f>IF('Sundry Creditor'!I1764="","",IF('Sundry Creditor'!J1764="D",'Sundry Creditor'!I1764,""))</f>
        <v/>
      </c>
      <c r="G1758" s="130" t="str">
        <f>IF('Sundry Creditor'!I1764="","",IF('Sundry Creditor'!J1764="C",'Sundry Creditor'!I1764,""))</f>
        <v/>
      </c>
      <c r="H1758" s="62" t="str">
        <f t="shared" si="59"/>
        <v/>
      </c>
      <c r="I1758" s="62" t="str">
        <f t="shared" si="60"/>
        <v/>
      </c>
      <c r="J1758" s="62"/>
      <c r="K1758" s="48" t="str">
        <f>IF('Sundry Creditor'!K1764="", "",CONCATENATE('Sundry Creditor'!K1764," ",'Sundry Creditor'!O1764))</f>
        <v/>
      </c>
    </row>
    <row r="1759" spans="1:11" x14ac:dyDescent="0.2">
      <c r="A1759" s="63" t="str">
        <f>IF('Sundry Creditor'!G1765="","",'Sundry Creditor'!G1765)</f>
        <v/>
      </c>
      <c r="B1759" s="63" t="str">
        <f>IF('Sundry Creditor'!C1765="","",IF('Sundry Creditor'!G1765&lt;70000,'Sundry Creditor'!C1765,""))</f>
        <v/>
      </c>
      <c r="C1759" s="62" t="str">
        <f>IF('Sundry Creditor'!C1765="","",IF('Sundry Creditor'!G1765&gt;69999,'Sundry Creditor'!C1765,""))</f>
        <v/>
      </c>
      <c r="D1759" s="62" t="str">
        <f>IF('Sundry Creditor'!D1765="","",'Sundry Creditor'!D1765)</f>
        <v/>
      </c>
      <c r="E1759" s="62" t="str">
        <f>IF('Sundry Creditor'!F1765="","",'Sundry Creditor'!F1765)</f>
        <v/>
      </c>
      <c r="F1759" s="130" t="str">
        <f>IF('Sundry Creditor'!I1765="","",IF('Sundry Creditor'!J1765="D",'Sundry Creditor'!I1765,""))</f>
        <v/>
      </c>
      <c r="G1759" s="130" t="str">
        <f>IF('Sundry Creditor'!I1765="","",IF('Sundry Creditor'!J1765="C",'Sundry Creditor'!I1765,""))</f>
        <v/>
      </c>
      <c r="H1759" s="62" t="str">
        <f t="shared" si="59"/>
        <v/>
      </c>
      <c r="I1759" s="62" t="str">
        <f t="shared" si="60"/>
        <v/>
      </c>
      <c r="J1759" s="62"/>
      <c r="K1759" s="48" t="str">
        <f>IF('Sundry Creditor'!K1765="", "",CONCATENATE('Sundry Creditor'!K1765," ",'Sundry Creditor'!O1765))</f>
        <v/>
      </c>
    </row>
  </sheetData>
  <sheetProtection sheet="1" objects="1" scenarios="1"/>
  <mergeCells count="1">
    <mergeCell ref="A1:K1"/>
  </mergeCells>
  <phoneticPr fontId="6" type="noConversion"/>
  <pageMargins left="0.75" right="0.75" top="1" bottom="1" header="0.5" footer="0.5"/>
  <pageSetup paperSize="9" orientation="portrait" r:id="rId1"/>
  <headerFooter alignWithMargins="0"/>
  <ignoredErrors>
    <ignoredError sqref="K1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
  <sheetViews>
    <sheetView zoomScale="110" zoomScaleNormal="110" workbookViewId="0">
      <selection activeCell="G8" sqref="G8"/>
    </sheetView>
  </sheetViews>
  <sheetFormatPr defaultRowHeight="12.75" x14ac:dyDescent="0.2"/>
  <cols>
    <col min="1" max="1" width="10.140625" customWidth="1"/>
    <col min="2" max="2" width="12" customWidth="1"/>
    <col min="3" max="3" width="13.42578125" customWidth="1"/>
    <col min="4" max="4" width="11.7109375" customWidth="1"/>
    <col min="5" max="5" width="12.5703125" customWidth="1"/>
    <col min="6" max="6" width="15.5703125" customWidth="1"/>
    <col min="7" max="7" width="16.28515625" customWidth="1"/>
    <col min="8" max="8" width="14.42578125" customWidth="1"/>
    <col min="9" max="9" width="13.28515625" customWidth="1"/>
    <col min="10" max="10" width="14.28515625" customWidth="1"/>
    <col min="11" max="11" width="15.28515625" customWidth="1"/>
    <col min="12" max="12" width="12.28515625" customWidth="1"/>
    <col min="13" max="13" width="9.28515625" bestFit="1" customWidth="1"/>
  </cols>
  <sheetData>
    <row r="1" spans="1:13" s="140" customFormat="1" ht="42.6" customHeight="1" x14ac:dyDescent="0.2">
      <c r="A1" s="146" t="s">
        <v>38</v>
      </c>
      <c r="B1" s="146" t="s">
        <v>5</v>
      </c>
      <c r="C1" s="146" t="s">
        <v>24811</v>
      </c>
      <c r="D1" s="146" t="s">
        <v>51</v>
      </c>
      <c r="E1" s="146" t="s">
        <v>151</v>
      </c>
      <c r="F1" s="146" t="s">
        <v>62</v>
      </c>
      <c r="G1" s="146" t="s">
        <v>59</v>
      </c>
      <c r="H1" s="146" t="s">
        <v>60</v>
      </c>
      <c r="I1" s="146" t="s">
        <v>61</v>
      </c>
      <c r="J1" s="146" t="s">
        <v>58</v>
      </c>
      <c r="K1" s="146" t="s">
        <v>24965</v>
      </c>
      <c r="L1" s="146" t="s">
        <v>48</v>
      </c>
      <c r="M1" s="147" t="s">
        <v>24668</v>
      </c>
    </row>
    <row r="2" spans="1:13" s="117" customFormat="1" x14ac:dyDescent="0.2">
      <c r="A2" s="177">
        <f>'Sundry Creditor'!N2</f>
        <v>0</v>
      </c>
      <c r="B2" s="151">
        <f>'FINANCE USE ONLY'!J18</f>
        <v>0</v>
      </c>
      <c r="C2" s="151">
        <f>SUMIFS('Sundry Creditor'!$I$24:$I$1002,'Sundry Creditor'!$N$24:$N$1002,'Control Sheet Summary'!C1,'Sundry Creditor'!$J$24:$J$1002,"D")-SUMIFS('Sundry Creditor'!$I$24:$I$1002,'Sundry Creditor'!$N$24:$N$1002,'Control Sheet Summary'!C1,'Sundry Creditor'!$J$24:$J$1002,"C")</f>
        <v>0</v>
      </c>
      <c r="D2" s="151">
        <f>SUMIFS('Sundry Creditor'!$I$24:$I$1002,'Sundry Creditor'!$N$24:$N$1002,'Control Sheet Summary'!D1,'Sundry Creditor'!$J$24:$J$1002,"D")-SUMIFS('Sundry Creditor'!$I$24:$I$1002,'Sundry Creditor'!$N$24:$N$1002,'Control Sheet Summary'!D1,'Sundry Creditor'!$J$24:$J$1002,"C")</f>
        <v>0</v>
      </c>
      <c r="E2" s="151">
        <f>SUMIFS('Sundry Creditor'!$I$24:$I$1002,'Sundry Creditor'!$N$24:$N$1002,'Control Sheet Summary'!E1,'Sundry Creditor'!$J$24:$J$1002,"D")-SUMIFS('Sundry Creditor'!$I$24:$I$1002,'Sundry Creditor'!$N$24:$N$1002,'Control Sheet Summary'!E1,'Sundry Creditor'!$J$24:$J$1002,"C")</f>
        <v>0</v>
      </c>
      <c r="F2" s="151">
        <f>SUMIFS('Sundry Creditor'!$I$24:$I$1002,'Sundry Creditor'!$N$24:$N$1002,'Control Sheet Summary'!F1,'Sundry Creditor'!$J$24:$J$1002,"D")-SUMIFS('Sundry Creditor'!$I$24:$I$1002,'Sundry Creditor'!$N$24:$N$1002,'Control Sheet Summary'!F1,'Sundry Creditor'!$J$24:$J$1002,"C")</f>
        <v>0</v>
      </c>
      <c r="G2" s="151">
        <f>SUMIFS('Sundry Creditor'!$I$24:$I$1002,'Sundry Creditor'!$N$24:$N$1002,'Control Sheet Summary'!G1,'Sundry Creditor'!$J$24:$J$1002,"D")-SUMIFS('Sundry Creditor'!$I$24:$I$1002,'Sundry Creditor'!$N$24:$N$1002,'Control Sheet Summary'!G1,'Sundry Creditor'!$J$24:$J$1002,"C")</f>
        <v>0</v>
      </c>
      <c r="H2" s="151">
        <f>SUMIFS('Sundry Creditor'!$I$24:$I$1002,'Sundry Creditor'!$N$24:$N$1002,'Control Sheet Summary'!H1,'Sundry Creditor'!$J$24:$J$1002,"D")-SUMIFS('Sundry Creditor'!$I$24:$I$1002,'Sundry Creditor'!$N$24:$N$1002,'Control Sheet Summary'!H1,'Sundry Creditor'!$J$24:$J$1002,"C")</f>
        <v>0</v>
      </c>
      <c r="I2" s="151">
        <f>SUMIFS('Sundry Creditor'!$I$24:$I$1002,'Sundry Creditor'!$N$24:$N$1002,'Control Sheet Summary'!I1,'Sundry Creditor'!$J$24:$J$1002,"D")-SUMIFS('Sundry Creditor'!$I$24:$I$1002,'Sundry Creditor'!$N$24:$N$1002,'Control Sheet Summary'!I1,'Sundry Creditor'!$J$24:$J$1002,"C")</f>
        <v>0</v>
      </c>
      <c r="J2" s="151">
        <f>SUMIFS('Sundry Creditor'!$I$24:$I$1002,'Sundry Creditor'!$N$24:$N$1002,'Control Sheet Summary'!J1,'Sundry Creditor'!$J$24:$J$1002,"D")-SUMIFS('Sundry Creditor'!$I$24:$I$1002,'Sundry Creditor'!$N$24:$N$1002,'Control Sheet Summary'!J1,'Sundry Creditor'!$J$24:$J$1002,"C")</f>
        <v>0</v>
      </c>
      <c r="K2" s="151">
        <f>SUMIFS('Sundry Creditor'!$I$24:$I$1002,'Sundry Creditor'!$N$24:$N$1002,'Control Sheet Summary'!K1,'Sundry Creditor'!$J$24:$J$1002,"D")-SUMIFS('Sundry Creditor'!$I$24:$I$1002,'Sundry Creditor'!$N$24:$N$1002,'Control Sheet Summary'!K1,'Sundry Creditor'!$J$24:$J$1002,"C")</f>
        <v>0</v>
      </c>
      <c r="L2" s="116">
        <f>SUM(C2:K2)</f>
        <v>0</v>
      </c>
      <c r="M2" s="141">
        <f>L2-'Sundry Creditor'!I21</f>
        <v>0</v>
      </c>
    </row>
  </sheetData>
  <sheetProtection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9015C-A4D2-4855-97FE-DC4105E8C53B}">
  <dimension ref="A1:C193"/>
  <sheetViews>
    <sheetView workbookViewId="0">
      <selection activeCell="G20" sqref="G20"/>
    </sheetView>
  </sheetViews>
  <sheetFormatPr defaultColWidth="9.28515625" defaultRowHeight="12.75" x14ac:dyDescent="0.2"/>
  <cols>
    <col min="1" max="1" width="7" bestFit="1" customWidth="1"/>
    <col min="2" max="2" width="29.7109375" bestFit="1" customWidth="1"/>
    <col min="3" max="3" width="13.28515625" customWidth="1"/>
  </cols>
  <sheetData>
    <row r="1" spans="1:3" x14ac:dyDescent="0.2">
      <c r="A1">
        <v>100004</v>
      </c>
      <c r="B1" t="s">
        <v>17163</v>
      </c>
      <c r="C1" t="s">
        <v>24824</v>
      </c>
    </row>
    <row r="2" spans="1:3" x14ac:dyDescent="0.2">
      <c r="A2">
        <v>100029</v>
      </c>
      <c r="B2" t="s">
        <v>16857</v>
      </c>
      <c r="C2" t="s">
        <v>24825</v>
      </c>
    </row>
    <row r="3" spans="1:3" x14ac:dyDescent="0.2">
      <c r="A3">
        <v>100063</v>
      </c>
      <c r="B3" t="s">
        <v>24687</v>
      </c>
      <c r="C3" t="s">
        <v>24826</v>
      </c>
    </row>
    <row r="4" spans="1:3" x14ac:dyDescent="0.2">
      <c r="A4">
        <v>100075</v>
      </c>
      <c r="B4" t="s">
        <v>24714</v>
      </c>
      <c r="C4" t="s">
        <v>24827</v>
      </c>
    </row>
    <row r="5" spans="1:3" x14ac:dyDescent="0.2">
      <c r="A5">
        <v>100076</v>
      </c>
      <c r="B5" t="s">
        <v>24764</v>
      </c>
      <c r="C5" t="s">
        <v>24828</v>
      </c>
    </row>
    <row r="6" spans="1:3" x14ac:dyDescent="0.2">
      <c r="A6" s="190">
        <v>100077</v>
      </c>
      <c r="B6" s="190" t="s">
        <v>24709</v>
      </c>
      <c r="C6" s="190">
        <v>0</v>
      </c>
    </row>
    <row r="7" spans="1:3" x14ac:dyDescent="0.2">
      <c r="A7">
        <v>100086</v>
      </c>
      <c r="B7" t="s">
        <v>24776</v>
      </c>
      <c r="C7" t="s">
        <v>24829</v>
      </c>
    </row>
    <row r="8" spans="1:3" x14ac:dyDescent="0.2">
      <c r="A8">
        <v>100112</v>
      </c>
      <c r="B8" t="s">
        <v>24705</v>
      </c>
      <c r="C8" t="s">
        <v>24830</v>
      </c>
    </row>
    <row r="9" spans="1:3" x14ac:dyDescent="0.2">
      <c r="A9">
        <v>100121</v>
      </c>
      <c r="B9" t="s">
        <v>24707</v>
      </c>
      <c r="C9" t="s">
        <v>24831</v>
      </c>
    </row>
    <row r="10" spans="1:3" x14ac:dyDescent="0.2">
      <c r="A10" s="190">
        <v>100151</v>
      </c>
      <c r="B10" s="190" t="s">
        <v>24682</v>
      </c>
      <c r="C10" s="190">
        <v>0</v>
      </c>
    </row>
    <row r="11" spans="1:3" x14ac:dyDescent="0.2">
      <c r="A11">
        <v>100168</v>
      </c>
      <c r="B11" t="s">
        <v>13041</v>
      </c>
      <c r="C11" t="s">
        <v>24832</v>
      </c>
    </row>
    <row r="12" spans="1:3" x14ac:dyDescent="0.2">
      <c r="A12" s="190">
        <v>100170</v>
      </c>
      <c r="B12" s="190" t="s">
        <v>24711</v>
      </c>
      <c r="C12" s="190">
        <v>0</v>
      </c>
    </row>
    <row r="13" spans="1:3" x14ac:dyDescent="0.2">
      <c r="A13">
        <v>100220</v>
      </c>
      <c r="B13" t="s">
        <v>24739</v>
      </c>
      <c r="C13" t="s">
        <v>24833</v>
      </c>
    </row>
    <row r="14" spans="1:3" x14ac:dyDescent="0.2">
      <c r="A14">
        <v>100240</v>
      </c>
      <c r="B14" t="s">
        <v>24729</v>
      </c>
      <c r="C14" t="s">
        <v>24834</v>
      </c>
    </row>
    <row r="15" spans="1:3" x14ac:dyDescent="0.2">
      <c r="A15">
        <v>100244</v>
      </c>
      <c r="B15" t="s">
        <v>24688</v>
      </c>
      <c r="C15" t="s">
        <v>24835</v>
      </c>
    </row>
    <row r="16" spans="1:3" x14ac:dyDescent="0.2">
      <c r="A16">
        <v>100250</v>
      </c>
      <c r="B16" t="s">
        <v>16779</v>
      </c>
      <c r="C16" t="s">
        <v>24836</v>
      </c>
    </row>
    <row r="17" spans="1:3" x14ac:dyDescent="0.2">
      <c r="A17">
        <v>100259</v>
      </c>
      <c r="B17" t="s">
        <v>17643</v>
      </c>
      <c r="C17" t="s">
        <v>24837</v>
      </c>
    </row>
    <row r="18" spans="1:3" x14ac:dyDescent="0.2">
      <c r="A18">
        <v>100270</v>
      </c>
      <c r="B18" t="s">
        <v>24698</v>
      </c>
      <c r="C18" t="s">
        <v>24838</v>
      </c>
    </row>
    <row r="19" spans="1:3" x14ac:dyDescent="0.2">
      <c r="A19">
        <v>100284</v>
      </c>
      <c r="B19" t="s">
        <v>18421</v>
      </c>
      <c r="C19" t="s">
        <v>24839</v>
      </c>
    </row>
    <row r="20" spans="1:3" x14ac:dyDescent="0.2">
      <c r="A20">
        <v>100292</v>
      </c>
      <c r="B20" t="s">
        <v>18114</v>
      </c>
      <c r="C20" t="s">
        <v>24840</v>
      </c>
    </row>
    <row r="21" spans="1:3" x14ac:dyDescent="0.2">
      <c r="A21">
        <v>100296</v>
      </c>
      <c r="B21" t="s">
        <v>24752</v>
      </c>
      <c r="C21" t="s">
        <v>24841</v>
      </c>
    </row>
    <row r="22" spans="1:3" x14ac:dyDescent="0.2">
      <c r="A22">
        <v>100313</v>
      </c>
      <c r="B22" t="s">
        <v>17313</v>
      </c>
      <c r="C22" t="s">
        <v>24842</v>
      </c>
    </row>
    <row r="23" spans="1:3" x14ac:dyDescent="0.2">
      <c r="A23" s="190">
        <v>100314</v>
      </c>
      <c r="B23" s="190" t="s">
        <v>24753</v>
      </c>
      <c r="C23" s="190">
        <v>0</v>
      </c>
    </row>
    <row r="24" spans="1:3" x14ac:dyDescent="0.2">
      <c r="A24" s="190">
        <v>100347</v>
      </c>
      <c r="B24" s="190" t="s">
        <v>17182</v>
      </c>
      <c r="C24" s="190">
        <v>0</v>
      </c>
    </row>
    <row r="25" spans="1:3" x14ac:dyDescent="0.2">
      <c r="A25" s="190">
        <v>100366</v>
      </c>
      <c r="B25" s="190" t="s">
        <v>18546</v>
      </c>
      <c r="C25" s="190">
        <v>0</v>
      </c>
    </row>
    <row r="26" spans="1:3" x14ac:dyDescent="0.2">
      <c r="A26">
        <v>100385</v>
      </c>
      <c r="B26" t="s">
        <v>24760</v>
      </c>
      <c r="C26" t="s">
        <v>24843</v>
      </c>
    </row>
    <row r="27" spans="1:3" x14ac:dyDescent="0.2">
      <c r="A27">
        <v>100410</v>
      </c>
      <c r="B27" t="s">
        <v>18439</v>
      </c>
      <c r="C27" t="s">
        <v>24844</v>
      </c>
    </row>
    <row r="28" spans="1:3" x14ac:dyDescent="0.2">
      <c r="A28">
        <v>100419</v>
      </c>
      <c r="B28" t="s">
        <v>16931</v>
      </c>
      <c r="C28" t="s">
        <v>24845</v>
      </c>
    </row>
    <row r="29" spans="1:3" x14ac:dyDescent="0.2">
      <c r="A29">
        <v>100444</v>
      </c>
      <c r="B29" t="s">
        <v>24734</v>
      </c>
      <c r="C29" t="s">
        <v>24846</v>
      </c>
    </row>
    <row r="30" spans="1:3" x14ac:dyDescent="0.2">
      <c r="A30">
        <v>100448</v>
      </c>
      <c r="B30" t="s">
        <v>18553</v>
      </c>
      <c r="C30" t="s">
        <v>24847</v>
      </c>
    </row>
    <row r="31" spans="1:3" x14ac:dyDescent="0.2">
      <c r="A31">
        <v>100455</v>
      </c>
      <c r="B31" t="s">
        <v>24695</v>
      </c>
      <c r="C31" t="s">
        <v>24848</v>
      </c>
    </row>
    <row r="32" spans="1:3" x14ac:dyDescent="0.2">
      <c r="A32">
        <v>100480</v>
      </c>
      <c r="B32" t="s">
        <v>18390</v>
      </c>
      <c r="C32" t="s">
        <v>24849</v>
      </c>
    </row>
    <row r="33" spans="1:3" x14ac:dyDescent="0.2">
      <c r="A33">
        <v>100487</v>
      </c>
      <c r="B33" t="s">
        <v>24726</v>
      </c>
      <c r="C33" t="s">
        <v>24850</v>
      </c>
    </row>
    <row r="34" spans="1:3" x14ac:dyDescent="0.2">
      <c r="A34">
        <v>100496</v>
      </c>
      <c r="B34" t="s">
        <v>18203</v>
      </c>
      <c r="C34" t="s">
        <v>24851</v>
      </c>
    </row>
    <row r="35" spans="1:3" x14ac:dyDescent="0.2">
      <c r="A35" s="190">
        <v>100498</v>
      </c>
      <c r="B35" s="190" t="s">
        <v>24751</v>
      </c>
      <c r="C35" s="190">
        <v>0</v>
      </c>
    </row>
    <row r="36" spans="1:3" x14ac:dyDescent="0.2">
      <c r="A36">
        <v>100502</v>
      </c>
      <c r="B36" t="s">
        <v>24452</v>
      </c>
      <c r="C36" t="s">
        <v>24852</v>
      </c>
    </row>
    <row r="37" spans="1:3" x14ac:dyDescent="0.2">
      <c r="A37">
        <v>100512</v>
      </c>
      <c r="B37" t="s">
        <v>18554</v>
      </c>
      <c r="C37" t="s">
        <v>24853</v>
      </c>
    </row>
    <row r="38" spans="1:3" x14ac:dyDescent="0.2">
      <c r="A38">
        <v>100538</v>
      </c>
      <c r="B38" t="s">
        <v>18409</v>
      </c>
      <c r="C38" t="s">
        <v>24854</v>
      </c>
    </row>
    <row r="39" spans="1:3" x14ac:dyDescent="0.2">
      <c r="A39" s="190">
        <v>100540</v>
      </c>
      <c r="B39" s="190" t="s">
        <v>24781</v>
      </c>
      <c r="C39" s="190">
        <v>0</v>
      </c>
    </row>
    <row r="40" spans="1:3" x14ac:dyDescent="0.2">
      <c r="A40" s="190">
        <v>100550</v>
      </c>
      <c r="B40" s="190" t="s">
        <v>24733</v>
      </c>
      <c r="C40" s="190">
        <v>0</v>
      </c>
    </row>
    <row r="41" spans="1:3" x14ac:dyDescent="0.2">
      <c r="A41">
        <v>100553</v>
      </c>
      <c r="B41" t="s">
        <v>24696</v>
      </c>
      <c r="C41" t="s">
        <v>24855</v>
      </c>
    </row>
    <row r="42" spans="1:3" x14ac:dyDescent="0.2">
      <c r="A42" s="190">
        <v>100557</v>
      </c>
      <c r="B42" s="190" t="s">
        <v>24747</v>
      </c>
      <c r="C42" s="190">
        <v>0</v>
      </c>
    </row>
    <row r="43" spans="1:3" x14ac:dyDescent="0.2">
      <c r="A43">
        <v>100575</v>
      </c>
      <c r="B43" t="s">
        <v>24750</v>
      </c>
      <c r="C43" t="s">
        <v>24856</v>
      </c>
    </row>
    <row r="44" spans="1:3" x14ac:dyDescent="0.2">
      <c r="A44">
        <v>100587</v>
      </c>
      <c r="B44" t="s">
        <v>17583</v>
      </c>
      <c r="C44" t="s">
        <v>24857</v>
      </c>
    </row>
    <row r="45" spans="1:3" x14ac:dyDescent="0.2">
      <c r="A45" s="190">
        <v>100602</v>
      </c>
      <c r="B45" s="190" t="s">
        <v>17041</v>
      </c>
      <c r="C45" s="190">
        <v>0</v>
      </c>
    </row>
    <row r="46" spans="1:3" x14ac:dyDescent="0.2">
      <c r="A46">
        <v>100643</v>
      </c>
      <c r="B46" t="s">
        <v>24773</v>
      </c>
      <c r="C46" t="s">
        <v>24858</v>
      </c>
    </row>
    <row r="47" spans="1:3" x14ac:dyDescent="0.2">
      <c r="A47">
        <v>100654</v>
      </c>
      <c r="B47" t="s">
        <v>17632</v>
      </c>
      <c r="C47" t="s">
        <v>24859</v>
      </c>
    </row>
    <row r="48" spans="1:3" x14ac:dyDescent="0.2">
      <c r="A48">
        <v>100655</v>
      </c>
      <c r="B48" t="s">
        <v>24736</v>
      </c>
      <c r="C48" t="s">
        <v>24860</v>
      </c>
    </row>
    <row r="49" spans="1:3" x14ac:dyDescent="0.2">
      <c r="A49" s="190">
        <v>100658</v>
      </c>
      <c r="B49" s="190" t="s">
        <v>24737</v>
      </c>
      <c r="C49" s="190">
        <v>0</v>
      </c>
    </row>
    <row r="50" spans="1:3" x14ac:dyDescent="0.2">
      <c r="A50">
        <v>100663</v>
      </c>
      <c r="B50" t="s">
        <v>24720</v>
      </c>
      <c r="C50" t="s">
        <v>24861</v>
      </c>
    </row>
    <row r="51" spans="1:3" x14ac:dyDescent="0.2">
      <c r="A51">
        <v>100673</v>
      </c>
      <c r="B51" t="s">
        <v>18456</v>
      </c>
      <c r="C51" t="s">
        <v>24862</v>
      </c>
    </row>
    <row r="52" spans="1:3" x14ac:dyDescent="0.2">
      <c r="A52">
        <v>100694</v>
      </c>
      <c r="B52" t="s">
        <v>16819</v>
      </c>
      <c r="C52" t="s">
        <v>24863</v>
      </c>
    </row>
    <row r="53" spans="1:3" x14ac:dyDescent="0.2">
      <c r="A53" s="190">
        <v>100702</v>
      </c>
      <c r="B53" s="190" t="s">
        <v>24723</v>
      </c>
      <c r="C53" s="190">
        <v>0</v>
      </c>
    </row>
    <row r="54" spans="1:3" x14ac:dyDescent="0.2">
      <c r="A54">
        <v>100719</v>
      </c>
      <c r="B54" t="s">
        <v>24724</v>
      </c>
      <c r="C54" t="s">
        <v>24864</v>
      </c>
    </row>
    <row r="55" spans="1:3" x14ac:dyDescent="0.2">
      <c r="A55" s="190">
        <v>100724</v>
      </c>
      <c r="B55" s="190" t="s">
        <v>17922</v>
      </c>
      <c r="C55" s="190">
        <v>0</v>
      </c>
    </row>
    <row r="56" spans="1:3" x14ac:dyDescent="0.2">
      <c r="A56" s="190">
        <v>100731</v>
      </c>
      <c r="B56" s="190" t="s">
        <v>24766</v>
      </c>
      <c r="C56" s="190">
        <v>0</v>
      </c>
    </row>
    <row r="57" spans="1:3" x14ac:dyDescent="0.2">
      <c r="A57" s="190">
        <v>100748</v>
      </c>
      <c r="B57" s="190" t="s">
        <v>17892</v>
      </c>
      <c r="C57" s="190">
        <v>0</v>
      </c>
    </row>
    <row r="58" spans="1:3" x14ac:dyDescent="0.2">
      <c r="A58">
        <v>100750</v>
      </c>
      <c r="B58" t="s">
        <v>24706</v>
      </c>
      <c r="C58" t="s">
        <v>24865</v>
      </c>
    </row>
    <row r="59" spans="1:3" x14ac:dyDescent="0.2">
      <c r="A59" s="190">
        <v>100752</v>
      </c>
      <c r="B59" s="190" t="s">
        <v>18369</v>
      </c>
      <c r="C59" s="190">
        <v>0</v>
      </c>
    </row>
    <row r="60" spans="1:3" x14ac:dyDescent="0.2">
      <c r="A60">
        <v>100763</v>
      </c>
      <c r="B60" t="s">
        <v>24769</v>
      </c>
      <c r="C60" t="s">
        <v>24866</v>
      </c>
    </row>
    <row r="61" spans="1:3" x14ac:dyDescent="0.2">
      <c r="A61">
        <v>100767</v>
      </c>
      <c r="B61" t="s">
        <v>24692</v>
      </c>
      <c r="C61" t="s">
        <v>24867</v>
      </c>
    </row>
    <row r="62" spans="1:3" x14ac:dyDescent="0.2">
      <c r="A62">
        <v>100789</v>
      </c>
      <c r="B62" t="s">
        <v>24722</v>
      </c>
      <c r="C62" t="s">
        <v>24868</v>
      </c>
    </row>
    <row r="63" spans="1:3" x14ac:dyDescent="0.2">
      <c r="A63">
        <v>100793</v>
      </c>
      <c r="B63" t="s">
        <v>16796</v>
      </c>
      <c r="C63" t="s">
        <v>24869</v>
      </c>
    </row>
    <row r="64" spans="1:3" x14ac:dyDescent="0.2">
      <c r="A64">
        <v>100807</v>
      </c>
      <c r="B64" t="s">
        <v>17256</v>
      </c>
      <c r="C64" t="s">
        <v>24870</v>
      </c>
    </row>
    <row r="65" spans="1:3" x14ac:dyDescent="0.2">
      <c r="A65">
        <v>100824</v>
      </c>
      <c r="B65" t="s">
        <v>24746</v>
      </c>
      <c r="C65" t="s">
        <v>24871</v>
      </c>
    </row>
    <row r="66" spans="1:3" x14ac:dyDescent="0.2">
      <c r="A66" s="190">
        <v>100830</v>
      </c>
      <c r="B66" s="190" t="s">
        <v>18160</v>
      </c>
      <c r="C66" s="190">
        <v>0</v>
      </c>
    </row>
    <row r="67" spans="1:3" x14ac:dyDescent="0.2">
      <c r="A67" s="190">
        <v>100843</v>
      </c>
      <c r="B67" s="190" t="s">
        <v>18383</v>
      </c>
      <c r="C67" s="190">
        <v>0</v>
      </c>
    </row>
    <row r="68" spans="1:3" x14ac:dyDescent="0.2">
      <c r="A68" s="190">
        <v>100846</v>
      </c>
      <c r="B68" s="190" t="s">
        <v>24718</v>
      </c>
      <c r="C68" s="190">
        <v>0</v>
      </c>
    </row>
    <row r="69" spans="1:3" x14ac:dyDescent="0.2">
      <c r="A69">
        <v>100866</v>
      </c>
      <c r="B69" t="s">
        <v>24700</v>
      </c>
      <c r="C69" t="s">
        <v>24872</v>
      </c>
    </row>
    <row r="70" spans="1:3" x14ac:dyDescent="0.2">
      <c r="A70">
        <v>100874</v>
      </c>
      <c r="B70" t="s">
        <v>17708</v>
      </c>
      <c r="C70" t="s">
        <v>24873</v>
      </c>
    </row>
    <row r="71" spans="1:3" x14ac:dyDescent="0.2">
      <c r="A71">
        <v>100909</v>
      </c>
      <c r="B71" t="s">
        <v>24717</v>
      </c>
      <c r="C71" t="s">
        <v>24874</v>
      </c>
    </row>
    <row r="72" spans="1:3" x14ac:dyDescent="0.2">
      <c r="A72">
        <v>100910</v>
      </c>
      <c r="B72" t="s">
        <v>18401</v>
      </c>
      <c r="C72" t="s">
        <v>24875</v>
      </c>
    </row>
    <row r="73" spans="1:3" x14ac:dyDescent="0.2">
      <c r="A73">
        <v>100920</v>
      </c>
      <c r="B73" t="s">
        <v>24699</v>
      </c>
      <c r="C73" t="s">
        <v>24876</v>
      </c>
    </row>
    <row r="74" spans="1:3" x14ac:dyDescent="0.2">
      <c r="A74" s="190">
        <v>100924</v>
      </c>
      <c r="B74" s="190" t="s">
        <v>17769</v>
      </c>
      <c r="C74" s="190">
        <v>0</v>
      </c>
    </row>
    <row r="75" spans="1:3" x14ac:dyDescent="0.2">
      <c r="A75" s="190">
        <v>100930</v>
      </c>
      <c r="B75" s="190" t="s">
        <v>16786</v>
      </c>
      <c r="C75" s="190">
        <v>0</v>
      </c>
    </row>
    <row r="76" spans="1:3" x14ac:dyDescent="0.2">
      <c r="A76" s="190">
        <v>100947</v>
      </c>
      <c r="B76" s="190" t="s">
        <v>24744</v>
      </c>
      <c r="C76" s="190">
        <v>0</v>
      </c>
    </row>
    <row r="77" spans="1:3" x14ac:dyDescent="0.2">
      <c r="A77">
        <v>100951</v>
      </c>
      <c r="B77" t="s">
        <v>18441</v>
      </c>
      <c r="C77" t="s">
        <v>24877</v>
      </c>
    </row>
    <row r="78" spans="1:3" x14ac:dyDescent="0.2">
      <c r="A78" s="190">
        <v>100960</v>
      </c>
      <c r="B78" s="190" t="s">
        <v>24785</v>
      </c>
      <c r="C78" s="190">
        <v>0</v>
      </c>
    </row>
    <row r="79" spans="1:3" x14ac:dyDescent="0.2">
      <c r="A79">
        <v>100970</v>
      </c>
      <c r="B79" t="s">
        <v>17165</v>
      </c>
      <c r="C79" t="s">
        <v>24878</v>
      </c>
    </row>
    <row r="80" spans="1:3" x14ac:dyDescent="0.2">
      <c r="A80">
        <v>100975</v>
      </c>
      <c r="B80" t="s">
        <v>18420</v>
      </c>
      <c r="C80" t="s">
        <v>24879</v>
      </c>
    </row>
    <row r="81" spans="1:3" x14ac:dyDescent="0.2">
      <c r="A81">
        <v>100976</v>
      </c>
      <c r="B81" t="s">
        <v>24716</v>
      </c>
      <c r="C81" t="s">
        <v>24880</v>
      </c>
    </row>
    <row r="82" spans="1:3" x14ac:dyDescent="0.2">
      <c r="A82">
        <v>100993</v>
      </c>
      <c r="B82" t="s">
        <v>24777</v>
      </c>
      <c r="C82" t="s">
        <v>24881</v>
      </c>
    </row>
    <row r="83" spans="1:3" x14ac:dyDescent="0.2">
      <c r="A83">
        <v>101012</v>
      </c>
      <c r="B83" t="s">
        <v>17673</v>
      </c>
      <c r="C83" t="s">
        <v>24882</v>
      </c>
    </row>
    <row r="84" spans="1:3" x14ac:dyDescent="0.2">
      <c r="A84">
        <v>101024</v>
      </c>
      <c r="B84" t="s">
        <v>24765</v>
      </c>
      <c r="C84" t="s">
        <v>24883</v>
      </c>
    </row>
    <row r="85" spans="1:3" x14ac:dyDescent="0.2">
      <c r="A85">
        <v>101026</v>
      </c>
      <c r="B85" t="s">
        <v>18336</v>
      </c>
      <c r="C85" t="s">
        <v>24884</v>
      </c>
    </row>
    <row r="86" spans="1:3" x14ac:dyDescent="0.2">
      <c r="A86" s="190">
        <v>101041</v>
      </c>
      <c r="B86" s="190" t="s">
        <v>24685</v>
      </c>
      <c r="C86" s="190">
        <v>0</v>
      </c>
    </row>
    <row r="87" spans="1:3" x14ac:dyDescent="0.2">
      <c r="A87" s="190">
        <v>101060</v>
      </c>
      <c r="B87" s="190" t="s">
        <v>24727</v>
      </c>
      <c r="C87" s="190">
        <v>0</v>
      </c>
    </row>
    <row r="88" spans="1:3" x14ac:dyDescent="0.2">
      <c r="A88">
        <v>101063</v>
      </c>
      <c r="B88" t="s">
        <v>24686</v>
      </c>
      <c r="C88" t="s">
        <v>24885</v>
      </c>
    </row>
    <row r="89" spans="1:3" x14ac:dyDescent="0.2">
      <c r="A89">
        <v>101094</v>
      </c>
      <c r="B89" t="s">
        <v>17588</v>
      </c>
      <c r="C89" t="s">
        <v>24886</v>
      </c>
    </row>
    <row r="90" spans="1:3" x14ac:dyDescent="0.2">
      <c r="A90">
        <v>101095</v>
      </c>
      <c r="B90" t="s">
        <v>17224</v>
      </c>
      <c r="C90" t="s">
        <v>24887</v>
      </c>
    </row>
    <row r="91" spans="1:3" x14ac:dyDescent="0.2">
      <c r="A91">
        <v>101116</v>
      </c>
      <c r="B91" t="s">
        <v>16950</v>
      </c>
      <c r="C91" t="s">
        <v>24888</v>
      </c>
    </row>
    <row r="92" spans="1:3" x14ac:dyDescent="0.2">
      <c r="A92">
        <v>101125</v>
      </c>
      <c r="B92" t="s">
        <v>18354</v>
      </c>
      <c r="C92" t="s">
        <v>24889</v>
      </c>
    </row>
    <row r="93" spans="1:3" x14ac:dyDescent="0.2">
      <c r="A93" s="190">
        <v>101156</v>
      </c>
      <c r="B93" s="190" t="s">
        <v>24768</v>
      </c>
      <c r="C93" s="190">
        <v>0</v>
      </c>
    </row>
    <row r="94" spans="1:3" x14ac:dyDescent="0.2">
      <c r="A94">
        <v>101162</v>
      </c>
      <c r="B94" t="s">
        <v>24771</v>
      </c>
      <c r="C94" t="s">
        <v>24890</v>
      </c>
    </row>
    <row r="95" spans="1:3" x14ac:dyDescent="0.2">
      <c r="A95">
        <v>101181</v>
      </c>
      <c r="B95" t="s">
        <v>24728</v>
      </c>
      <c r="C95" t="s">
        <v>24891</v>
      </c>
    </row>
    <row r="96" spans="1:3" x14ac:dyDescent="0.2">
      <c r="A96">
        <v>101203</v>
      </c>
      <c r="B96" t="s">
        <v>24745</v>
      </c>
      <c r="C96" t="s">
        <v>24892</v>
      </c>
    </row>
    <row r="97" spans="1:3" x14ac:dyDescent="0.2">
      <c r="A97">
        <v>101214</v>
      </c>
      <c r="B97" t="s">
        <v>16933</v>
      </c>
      <c r="C97" t="s">
        <v>24893</v>
      </c>
    </row>
    <row r="98" spans="1:3" x14ac:dyDescent="0.2">
      <c r="A98" s="190">
        <v>101255</v>
      </c>
      <c r="B98" s="190" t="s">
        <v>24735</v>
      </c>
      <c r="C98" s="190">
        <v>0</v>
      </c>
    </row>
    <row r="99" spans="1:3" x14ac:dyDescent="0.2">
      <c r="A99" s="190">
        <v>101260</v>
      </c>
      <c r="B99" s="190" t="s">
        <v>24757</v>
      </c>
      <c r="C99" s="190">
        <v>0</v>
      </c>
    </row>
    <row r="100" spans="1:3" x14ac:dyDescent="0.2">
      <c r="A100">
        <v>101264</v>
      </c>
      <c r="B100" t="s">
        <v>18112</v>
      </c>
      <c r="C100" t="s">
        <v>24894</v>
      </c>
    </row>
    <row r="101" spans="1:3" x14ac:dyDescent="0.2">
      <c r="A101">
        <v>101289</v>
      </c>
      <c r="B101" t="s">
        <v>18347</v>
      </c>
      <c r="C101" t="s">
        <v>24895</v>
      </c>
    </row>
    <row r="102" spans="1:3" x14ac:dyDescent="0.2">
      <c r="A102">
        <v>101295</v>
      </c>
      <c r="B102" t="s">
        <v>24763</v>
      </c>
      <c r="C102" t="s">
        <v>24896</v>
      </c>
    </row>
    <row r="103" spans="1:3" x14ac:dyDescent="0.2">
      <c r="A103">
        <v>101316</v>
      </c>
      <c r="B103" t="s">
        <v>18116</v>
      </c>
      <c r="C103" t="s">
        <v>24897</v>
      </c>
    </row>
    <row r="104" spans="1:3" x14ac:dyDescent="0.2">
      <c r="A104">
        <v>101322</v>
      </c>
      <c r="B104" t="s">
        <v>18350</v>
      </c>
      <c r="C104" t="s">
        <v>24898</v>
      </c>
    </row>
    <row r="105" spans="1:3" x14ac:dyDescent="0.2">
      <c r="A105">
        <v>101331</v>
      </c>
      <c r="B105" t="s">
        <v>24725</v>
      </c>
      <c r="C105" t="s">
        <v>24899</v>
      </c>
    </row>
    <row r="106" spans="1:3" x14ac:dyDescent="0.2">
      <c r="A106">
        <v>101334</v>
      </c>
      <c r="B106" t="s">
        <v>24758</v>
      </c>
      <c r="C106" t="s">
        <v>24900</v>
      </c>
    </row>
    <row r="107" spans="1:3" x14ac:dyDescent="0.2">
      <c r="A107">
        <v>101340</v>
      </c>
      <c r="B107" t="s">
        <v>18396</v>
      </c>
      <c r="C107" t="s">
        <v>24901</v>
      </c>
    </row>
    <row r="108" spans="1:3" x14ac:dyDescent="0.2">
      <c r="A108">
        <v>101415</v>
      </c>
      <c r="B108" t="s">
        <v>17698</v>
      </c>
      <c r="C108" t="s">
        <v>24902</v>
      </c>
    </row>
    <row r="109" spans="1:3" x14ac:dyDescent="0.2">
      <c r="A109">
        <v>101418</v>
      </c>
      <c r="B109" t="s">
        <v>24743</v>
      </c>
      <c r="C109" t="s">
        <v>24903</v>
      </c>
    </row>
    <row r="110" spans="1:3" x14ac:dyDescent="0.2">
      <c r="A110" s="190">
        <v>101435</v>
      </c>
      <c r="B110" s="190" t="s">
        <v>17376</v>
      </c>
      <c r="C110" s="190">
        <v>0</v>
      </c>
    </row>
    <row r="111" spans="1:3" x14ac:dyDescent="0.2">
      <c r="A111" s="190">
        <v>101470</v>
      </c>
      <c r="B111" s="190" t="s">
        <v>24732</v>
      </c>
      <c r="C111" s="190">
        <v>0</v>
      </c>
    </row>
    <row r="112" spans="1:3" x14ac:dyDescent="0.2">
      <c r="A112">
        <v>101479</v>
      </c>
      <c r="B112" t="s">
        <v>24779</v>
      </c>
      <c r="C112" t="s">
        <v>24904</v>
      </c>
    </row>
    <row r="113" spans="1:3" x14ac:dyDescent="0.2">
      <c r="A113">
        <v>101494</v>
      </c>
      <c r="B113" t="s">
        <v>17707</v>
      </c>
      <c r="C113" t="s">
        <v>24905</v>
      </c>
    </row>
    <row r="114" spans="1:3" x14ac:dyDescent="0.2">
      <c r="A114" s="190">
        <v>101510</v>
      </c>
      <c r="B114" s="190" t="s">
        <v>24742</v>
      </c>
      <c r="C114" s="190">
        <v>0</v>
      </c>
    </row>
    <row r="115" spans="1:3" x14ac:dyDescent="0.2">
      <c r="A115" s="190">
        <v>101533</v>
      </c>
      <c r="B115" s="190" t="s">
        <v>24761</v>
      </c>
      <c r="C115" s="190">
        <v>0</v>
      </c>
    </row>
    <row r="116" spans="1:3" x14ac:dyDescent="0.2">
      <c r="A116">
        <v>101540</v>
      </c>
      <c r="B116" t="s">
        <v>24704</v>
      </c>
      <c r="C116" t="s">
        <v>24906</v>
      </c>
    </row>
    <row r="117" spans="1:3" x14ac:dyDescent="0.2">
      <c r="A117">
        <v>101557</v>
      </c>
      <c r="B117" t="s">
        <v>24787</v>
      </c>
      <c r="C117" t="s">
        <v>24907</v>
      </c>
    </row>
    <row r="118" spans="1:3" x14ac:dyDescent="0.2">
      <c r="A118" s="190">
        <v>101561</v>
      </c>
      <c r="B118" s="190" t="s">
        <v>24754</v>
      </c>
      <c r="C118" s="190">
        <v>0</v>
      </c>
    </row>
    <row r="119" spans="1:3" x14ac:dyDescent="0.2">
      <c r="A119">
        <v>101567</v>
      </c>
      <c r="B119" t="s">
        <v>24756</v>
      </c>
      <c r="C119" t="s">
        <v>24908</v>
      </c>
    </row>
    <row r="120" spans="1:3" x14ac:dyDescent="0.2">
      <c r="A120" s="190">
        <v>101573</v>
      </c>
      <c r="B120" s="190" t="s">
        <v>16951</v>
      </c>
      <c r="C120" s="190">
        <v>0</v>
      </c>
    </row>
    <row r="121" spans="1:3" x14ac:dyDescent="0.2">
      <c r="A121" s="190">
        <v>101577</v>
      </c>
      <c r="B121" s="190" t="s">
        <v>24701</v>
      </c>
      <c r="C121" s="190">
        <v>0</v>
      </c>
    </row>
    <row r="122" spans="1:3" x14ac:dyDescent="0.2">
      <c r="A122">
        <v>101616</v>
      </c>
      <c r="B122" t="s">
        <v>17128</v>
      </c>
      <c r="C122" t="s">
        <v>24909</v>
      </c>
    </row>
    <row r="123" spans="1:3" x14ac:dyDescent="0.2">
      <c r="A123">
        <v>101632</v>
      </c>
      <c r="B123" t="s">
        <v>17709</v>
      </c>
      <c r="C123" t="s">
        <v>24910</v>
      </c>
    </row>
    <row r="124" spans="1:3" x14ac:dyDescent="0.2">
      <c r="A124">
        <v>101651</v>
      </c>
      <c r="B124" t="s">
        <v>24694</v>
      </c>
      <c r="C124" t="s">
        <v>24911</v>
      </c>
    </row>
    <row r="125" spans="1:3" x14ac:dyDescent="0.2">
      <c r="A125">
        <v>101677</v>
      </c>
      <c r="B125" t="s">
        <v>18395</v>
      </c>
      <c r="C125" t="s">
        <v>24912</v>
      </c>
    </row>
    <row r="126" spans="1:3" x14ac:dyDescent="0.2">
      <c r="A126" s="190">
        <v>101684</v>
      </c>
      <c r="B126" s="190" t="s">
        <v>17998</v>
      </c>
      <c r="C126" s="190">
        <v>0</v>
      </c>
    </row>
    <row r="127" spans="1:3" x14ac:dyDescent="0.2">
      <c r="A127">
        <v>101692</v>
      </c>
      <c r="B127" t="s">
        <v>24762</v>
      </c>
      <c r="C127" t="s">
        <v>24913</v>
      </c>
    </row>
    <row r="128" spans="1:3" x14ac:dyDescent="0.2">
      <c r="A128">
        <v>101693</v>
      </c>
      <c r="B128" t="s">
        <v>24731</v>
      </c>
      <c r="C128" t="s">
        <v>24914</v>
      </c>
    </row>
    <row r="129" spans="1:3" x14ac:dyDescent="0.2">
      <c r="A129" s="190">
        <v>101717</v>
      </c>
      <c r="B129" s="190" t="s">
        <v>18368</v>
      </c>
      <c r="C129" s="190">
        <v>0</v>
      </c>
    </row>
    <row r="130" spans="1:3" x14ac:dyDescent="0.2">
      <c r="A130">
        <v>101721</v>
      </c>
      <c r="B130" t="s">
        <v>18410</v>
      </c>
      <c r="C130" t="s">
        <v>24915</v>
      </c>
    </row>
    <row r="131" spans="1:3" x14ac:dyDescent="0.2">
      <c r="A131" s="190">
        <v>101723</v>
      </c>
      <c r="B131" s="190" t="s">
        <v>24741</v>
      </c>
      <c r="C131" s="190">
        <v>0</v>
      </c>
    </row>
    <row r="132" spans="1:3" x14ac:dyDescent="0.2">
      <c r="A132">
        <v>101738</v>
      </c>
      <c r="B132" t="s">
        <v>17669</v>
      </c>
      <c r="C132" t="s">
        <v>24916</v>
      </c>
    </row>
    <row r="133" spans="1:3" x14ac:dyDescent="0.2">
      <c r="A133" s="190">
        <v>101777</v>
      </c>
      <c r="B133" s="190" t="s">
        <v>18478</v>
      </c>
      <c r="C133" s="190">
        <v>0</v>
      </c>
    </row>
    <row r="134" spans="1:3" x14ac:dyDescent="0.2">
      <c r="A134" s="190">
        <v>101782</v>
      </c>
      <c r="B134" s="190" t="s">
        <v>24775</v>
      </c>
      <c r="C134" s="190">
        <v>0</v>
      </c>
    </row>
    <row r="135" spans="1:3" x14ac:dyDescent="0.2">
      <c r="A135" s="190">
        <v>101784</v>
      </c>
      <c r="B135" s="190" t="s">
        <v>17064</v>
      </c>
      <c r="C135" s="190">
        <v>0</v>
      </c>
    </row>
    <row r="136" spans="1:3" x14ac:dyDescent="0.2">
      <c r="A136" s="190">
        <v>101802</v>
      </c>
      <c r="B136" s="190" t="s">
        <v>24774</v>
      </c>
      <c r="C136" s="190">
        <v>0</v>
      </c>
    </row>
    <row r="137" spans="1:3" x14ac:dyDescent="0.2">
      <c r="A137">
        <v>101807</v>
      </c>
      <c r="B137" t="s">
        <v>24708</v>
      </c>
      <c r="C137" t="s">
        <v>24917</v>
      </c>
    </row>
    <row r="138" spans="1:3" x14ac:dyDescent="0.2">
      <c r="A138" s="190">
        <v>101827</v>
      </c>
      <c r="B138" s="190" t="s">
        <v>24738</v>
      </c>
      <c r="C138" s="190">
        <v>0</v>
      </c>
    </row>
    <row r="139" spans="1:3" x14ac:dyDescent="0.2">
      <c r="A139">
        <v>101830</v>
      </c>
      <c r="B139" t="s">
        <v>24749</v>
      </c>
      <c r="C139" t="s">
        <v>24918</v>
      </c>
    </row>
    <row r="140" spans="1:3" x14ac:dyDescent="0.2">
      <c r="A140">
        <v>101835</v>
      </c>
      <c r="B140" t="s">
        <v>24715</v>
      </c>
      <c r="C140" t="s">
        <v>24919</v>
      </c>
    </row>
    <row r="141" spans="1:3" x14ac:dyDescent="0.2">
      <c r="A141">
        <v>101856</v>
      </c>
      <c r="B141" t="s">
        <v>24681</v>
      </c>
      <c r="C141" t="s">
        <v>24920</v>
      </c>
    </row>
    <row r="142" spans="1:3" x14ac:dyDescent="0.2">
      <c r="A142">
        <v>101867</v>
      </c>
      <c r="B142" t="s">
        <v>24712</v>
      </c>
      <c r="C142" t="s">
        <v>24921</v>
      </c>
    </row>
    <row r="143" spans="1:3" x14ac:dyDescent="0.2">
      <c r="A143">
        <v>101885</v>
      </c>
      <c r="B143" t="s">
        <v>24713</v>
      </c>
      <c r="C143" t="s">
        <v>24922</v>
      </c>
    </row>
    <row r="144" spans="1:3" x14ac:dyDescent="0.2">
      <c r="A144">
        <v>101891</v>
      </c>
      <c r="B144" t="s">
        <v>24683</v>
      </c>
      <c r="C144" t="s">
        <v>24923</v>
      </c>
    </row>
    <row r="145" spans="1:3" x14ac:dyDescent="0.2">
      <c r="A145">
        <v>101893</v>
      </c>
      <c r="B145" t="s">
        <v>24755</v>
      </c>
      <c r="C145" t="s">
        <v>24924</v>
      </c>
    </row>
    <row r="146" spans="1:3" x14ac:dyDescent="0.2">
      <c r="A146" s="190">
        <v>101894</v>
      </c>
      <c r="B146" s="190" t="s">
        <v>18355</v>
      </c>
      <c r="C146" s="190">
        <v>0</v>
      </c>
    </row>
    <row r="147" spans="1:3" x14ac:dyDescent="0.2">
      <c r="A147">
        <v>101900</v>
      </c>
      <c r="B147" t="s">
        <v>17710</v>
      </c>
      <c r="C147" t="s">
        <v>24925</v>
      </c>
    </row>
    <row r="148" spans="1:3" x14ac:dyDescent="0.2">
      <c r="A148" s="190">
        <v>101906</v>
      </c>
      <c r="B148" s="190" t="s">
        <v>24697</v>
      </c>
      <c r="C148" s="190">
        <v>0</v>
      </c>
    </row>
    <row r="149" spans="1:3" x14ac:dyDescent="0.2">
      <c r="A149">
        <v>101908</v>
      </c>
      <c r="B149" t="s">
        <v>24740</v>
      </c>
      <c r="C149" t="s">
        <v>24926</v>
      </c>
    </row>
    <row r="150" spans="1:3" x14ac:dyDescent="0.2">
      <c r="A150">
        <v>101912</v>
      </c>
      <c r="B150" t="s">
        <v>24759</v>
      </c>
      <c r="C150">
        <v>1623455939</v>
      </c>
    </row>
    <row r="151" spans="1:3" x14ac:dyDescent="0.2">
      <c r="A151">
        <v>101915</v>
      </c>
      <c r="B151" t="s">
        <v>24684</v>
      </c>
      <c r="C151" t="s">
        <v>24927</v>
      </c>
    </row>
    <row r="152" spans="1:3" x14ac:dyDescent="0.2">
      <c r="A152" s="190">
        <v>101924</v>
      </c>
      <c r="B152" s="190" t="s">
        <v>18337</v>
      </c>
      <c r="C152" s="190">
        <v>0</v>
      </c>
    </row>
    <row r="153" spans="1:3" x14ac:dyDescent="0.2">
      <c r="A153">
        <v>101935</v>
      </c>
      <c r="B153" t="s">
        <v>24778</v>
      </c>
      <c r="C153" t="s">
        <v>24928</v>
      </c>
    </row>
    <row r="154" spans="1:3" x14ac:dyDescent="0.2">
      <c r="A154">
        <v>101950</v>
      </c>
      <c r="B154" t="s">
        <v>24719</v>
      </c>
      <c r="C154" t="s">
        <v>24929</v>
      </c>
    </row>
    <row r="155" spans="1:3" x14ac:dyDescent="0.2">
      <c r="A155">
        <v>101952</v>
      </c>
      <c r="B155" t="s">
        <v>24710</v>
      </c>
      <c r="C155" t="s">
        <v>24930</v>
      </c>
    </row>
    <row r="156" spans="1:3" x14ac:dyDescent="0.2">
      <c r="A156" s="190">
        <v>101962</v>
      </c>
      <c r="B156" s="190" t="s">
        <v>17262</v>
      </c>
      <c r="C156" s="190">
        <v>0</v>
      </c>
    </row>
    <row r="157" spans="1:3" x14ac:dyDescent="0.2">
      <c r="A157">
        <v>101983</v>
      </c>
      <c r="B157" t="s">
        <v>24730</v>
      </c>
      <c r="C157" t="s">
        <v>24931</v>
      </c>
    </row>
    <row r="158" spans="1:3" x14ac:dyDescent="0.2">
      <c r="A158" s="190">
        <v>101987</v>
      </c>
      <c r="B158" s="190" t="s">
        <v>17242</v>
      </c>
      <c r="C158" s="190">
        <v>0</v>
      </c>
    </row>
    <row r="159" spans="1:3" x14ac:dyDescent="0.2">
      <c r="A159" s="190">
        <v>101989</v>
      </c>
      <c r="B159" s="190" t="s">
        <v>17414</v>
      </c>
      <c r="C159" s="190">
        <v>0</v>
      </c>
    </row>
    <row r="160" spans="1:3" x14ac:dyDescent="0.2">
      <c r="A160">
        <v>101991</v>
      </c>
      <c r="B160" t="s">
        <v>17033</v>
      </c>
      <c r="C160" t="s">
        <v>24932</v>
      </c>
    </row>
    <row r="161" spans="1:3" x14ac:dyDescent="0.2">
      <c r="A161">
        <v>101994</v>
      </c>
      <c r="B161" t="s">
        <v>18349</v>
      </c>
      <c r="C161" t="s">
        <v>24933</v>
      </c>
    </row>
    <row r="162" spans="1:3" x14ac:dyDescent="0.2">
      <c r="A162" s="190">
        <v>102021</v>
      </c>
      <c r="B162" s="190" t="s">
        <v>18365</v>
      </c>
      <c r="C162" s="190">
        <v>0</v>
      </c>
    </row>
    <row r="163" spans="1:3" x14ac:dyDescent="0.2">
      <c r="A163">
        <v>102056</v>
      </c>
      <c r="B163" t="s">
        <v>18064</v>
      </c>
      <c r="C163" t="s">
        <v>24934</v>
      </c>
    </row>
    <row r="164" spans="1:3" x14ac:dyDescent="0.2">
      <c r="A164">
        <v>102081</v>
      </c>
      <c r="B164" t="s">
        <v>24691</v>
      </c>
      <c r="C164" t="s">
        <v>24935</v>
      </c>
    </row>
    <row r="165" spans="1:3" x14ac:dyDescent="0.2">
      <c r="A165">
        <v>102084</v>
      </c>
      <c r="B165" t="s">
        <v>17645</v>
      </c>
      <c r="C165" t="s">
        <v>24936</v>
      </c>
    </row>
    <row r="166" spans="1:3" x14ac:dyDescent="0.2">
      <c r="A166" s="190">
        <v>102088</v>
      </c>
      <c r="B166" s="190" t="s">
        <v>17977</v>
      </c>
      <c r="C166" s="190">
        <v>0</v>
      </c>
    </row>
    <row r="167" spans="1:3" x14ac:dyDescent="0.2">
      <c r="A167">
        <v>102119</v>
      </c>
      <c r="B167" t="s">
        <v>17700</v>
      </c>
      <c r="C167" t="s">
        <v>24937</v>
      </c>
    </row>
    <row r="168" spans="1:3" x14ac:dyDescent="0.2">
      <c r="A168">
        <v>102138</v>
      </c>
      <c r="B168" t="s">
        <v>24772</v>
      </c>
      <c r="C168" t="s">
        <v>24938</v>
      </c>
    </row>
    <row r="169" spans="1:3" x14ac:dyDescent="0.2">
      <c r="A169" s="190">
        <v>102192</v>
      </c>
      <c r="B169" s="190" t="s">
        <v>24689</v>
      </c>
      <c r="C169" s="190">
        <v>0</v>
      </c>
    </row>
    <row r="170" spans="1:3" x14ac:dyDescent="0.2">
      <c r="A170">
        <v>102195</v>
      </c>
      <c r="B170" t="s">
        <v>17308</v>
      </c>
      <c r="C170" t="s">
        <v>24939</v>
      </c>
    </row>
    <row r="171" spans="1:3" x14ac:dyDescent="0.2">
      <c r="A171" s="190">
        <v>102198</v>
      </c>
      <c r="B171" s="190" t="s">
        <v>24748</v>
      </c>
      <c r="C171" s="190">
        <v>0</v>
      </c>
    </row>
    <row r="172" spans="1:3" x14ac:dyDescent="0.2">
      <c r="A172">
        <v>102200</v>
      </c>
      <c r="B172" t="s">
        <v>18449</v>
      </c>
      <c r="C172" t="s">
        <v>24940</v>
      </c>
    </row>
    <row r="173" spans="1:3" x14ac:dyDescent="0.2">
      <c r="A173">
        <v>102240</v>
      </c>
      <c r="B173" t="s">
        <v>24780</v>
      </c>
      <c r="C173" t="s">
        <v>24941</v>
      </c>
    </row>
    <row r="174" spans="1:3" x14ac:dyDescent="0.2">
      <c r="A174" s="190">
        <v>102259</v>
      </c>
      <c r="B174" s="190" t="s">
        <v>18373</v>
      </c>
      <c r="C174" s="190">
        <v>0</v>
      </c>
    </row>
    <row r="175" spans="1:3" x14ac:dyDescent="0.2">
      <c r="A175" s="190">
        <v>102266</v>
      </c>
      <c r="B175" s="190" t="s">
        <v>18400</v>
      </c>
      <c r="C175" s="190">
        <v>0</v>
      </c>
    </row>
    <row r="176" spans="1:3" x14ac:dyDescent="0.2">
      <c r="A176">
        <v>102286</v>
      </c>
      <c r="B176" t="s">
        <v>24770</v>
      </c>
      <c r="C176" t="s">
        <v>24942</v>
      </c>
    </row>
    <row r="177" spans="1:3" x14ac:dyDescent="0.2">
      <c r="A177">
        <v>102291</v>
      </c>
      <c r="B177" t="s">
        <v>18184</v>
      </c>
      <c r="C177" t="s">
        <v>24943</v>
      </c>
    </row>
    <row r="178" spans="1:3" x14ac:dyDescent="0.2">
      <c r="A178" s="190">
        <v>102303</v>
      </c>
      <c r="B178" s="190" t="s">
        <v>24690</v>
      </c>
      <c r="C178" s="190">
        <v>0</v>
      </c>
    </row>
    <row r="179" spans="1:3" x14ac:dyDescent="0.2">
      <c r="A179">
        <v>102327</v>
      </c>
      <c r="B179" t="s">
        <v>18117</v>
      </c>
      <c r="C179" t="s">
        <v>24944</v>
      </c>
    </row>
    <row r="180" spans="1:3" x14ac:dyDescent="0.2">
      <c r="A180">
        <v>102330</v>
      </c>
      <c r="B180" t="s">
        <v>24693</v>
      </c>
      <c r="C180" t="s">
        <v>24945</v>
      </c>
    </row>
    <row r="181" spans="1:3" x14ac:dyDescent="0.2">
      <c r="A181">
        <v>102341</v>
      </c>
      <c r="B181" t="s">
        <v>16782</v>
      </c>
      <c r="C181" t="s">
        <v>24946</v>
      </c>
    </row>
    <row r="182" spans="1:3" x14ac:dyDescent="0.2">
      <c r="A182">
        <v>102343</v>
      </c>
      <c r="B182" t="s">
        <v>17186</v>
      </c>
      <c r="C182" t="s">
        <v>24947</v>
      </c>
    </row>
    <row r="183" spans="1:3" x14ac:dyDescent="0.2">
      <c r="A183">
        <v>102360</v>
      </c>
      <c r="B183" t="s">
        <v>17667</v>
      </c>
      <c r="C183" t="s">
        <v>24948</v>
      </c>
    </row>
    <row r="184" spans="1:3" x14ac:dyDescent="0.2">
      <c r="A184">
        <v>102362</v>
      </c>
      <c r="B184" t="s">
        <v>24703</v>
      </c>
      <c r="C184" t="s">
        <v>24949</v>
      </c>
    </row>
    <row r="185" spans="1:3" x14ac:dyDescent="0.2">
      <c r="A185">
        <v>102363</v>
      </c>
      <c r="B185" t="s">
        <v>24767</v>
      </c>
      <c r="C185" t="s">
        <v>24950</v>
      </c>
    </row>
    <row r="186" spans="1:3" x14ac:dyDescent="0.2">
      <c r="A186">
        <v>102364</v>
      </c>
      <c r="B186" t="s">
        <v>24786</v>
      </c>
      <c r="C186" t="s">
        <v>24951</v>
      </c>
    </row>
    <row r="187" spans="1:3" x14ac:dyDescent="0.2">
      <c r="A187">
        <v>102372</v>
      </c>
      <c r="B187" t="s">
        <v>24702</v>
      </c>
      <c r="C187" t="s">
        <v>24952</v>
      </c>
    </row>
    <row r="188" spans="1:3" x14ac:dyDescent="0.2">
      <c r="A188" s="190">
        <v>102375</v>
      </c>
      <c r="B188" s="190" t="s">
        <v>17291</v>
      </c>
      <c r="C188" s="190">
        <v>0</v>
      </c>
    </row>
    <row r="189" spans="1:3" x14ac:dyDescent="0.2">
      <c r="A189">
        <v>102383</v>
      </c>
      <c r="B189" t="s">
        <v>24721</v>
      </c>
      <c r="C189" t="s">
        <v>24953</v>
      </c>
    </row>
    <row r="190" spans="1:3" x14ac:dyDescent="0.2">
      <c r="A190" s="190">
        <v>103358</v>
      </c>
      <c r="B190" s="190" t="s">
        <v>24782</v>
      </c>
      <c r="C190" s="190">
        <v>0</v>
      </c>
    </row>
    <row r="191" spans="1:3" x14ac:dyDescent="0.2">
      <c r="A191" s="190">
        <v>103541</v>
      </c>
      <c r="B191" s="190" t="s">
        <v>24783</v>
      </c>
      <c r="C191" s="190">
        <v>0</v>
      </c>
    </row>
    <row r="192" spans="1:3" x14ac:dyDescent="0.2">
      <c r="A192" s="190">
        <v>104399</v>
      </c>
      <c r="B192" s="190" t="s">
        <v>24784</v>
      </c>
      <c r="C192" s="190">
        <v>0</v>
      </c>
    </row>
    <row r="193" spans="1:3" x14ac:dyDescent="0.2">
      <c r="A193" s="190">
        <v>104780</v>
      </c>
      <c r="B193" s="190" t="s">
        <v>18850</v>
      </c>
      <c r="C193" s="190">
        <v>0</v>
      </c>
    </row>
  </sheetData>
  <sheetProtection sheet="1" objects="1" scenarios="1"/>
  <autoFilter ref="A1:C193" xr:uid="{41A9015C-A4D2-4855-97FE-DC4105E8C53B}"/>
  <sortState xmlns:xlrd2="http://schemas.microsoft.com/office/spreadsheetml/2017/richdata2" ref="A1:B193">
    <sortCondition ref="A19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80c22784-95dc-44b7-8927-d91594b6a7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630739127E034BA114908D3A1BFE41" ma:contentTypeVersion="2" ma:contentTypeDescription="Create a new document." ma:contentTypeScope="" ma:versionID="147a5423d6f9ce4fef5d5914480e1ac7">
  <xsd:schema xmlns:xsd="http://www.w3.org/2001/XMLSchema" xmlns:p="http://schemas.microsoft.com/office/2006/metadata/properties" xmlns:ns2="80c22784-95dc-44b7-8927-d91594b6a7f4" targetNamespace="http://schemas.microsoft.com/office/2006/metadata/properties" ma:root="true" ma:fieldsID="61424195d12e09b0acc5a2542609f57c" ns2:_="">
    <xsd:import namespace="80c22784-95dc-44b7-8927-d91594b6a7f4"/>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dms="http://schemas.microsoft.com/office/2006/documentManagement/types" targetNamespace="80c22784-95dc-44b7-8927-d91594b6a7f4" elementFormDefault="qualified">
    <xsd:import namespace="http://schemas.microsoft.com/office/2006/documentManagement/types"/>
    <xsd:element name="Description0" ma:index="8" nillable="true" ma:displayName="Description" ma:internalName="Description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5871929-76AE-4AC1-B63F-C83EBD98DCD9}">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80c22784-95dc-44b7-8927-d91594b6a7f4"/>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01047066-2EFE-4563-8BAB-CED19730330A}">
  <ds:schemaRefs>
    <ds:schemaRef ds:uri="http://schemas.microsoft.com/sharepoint/v3/contenttype/forms"/>
  </ds:schemaRefs>
</ds:datastoreItem>
</file>

<file path=customXml/itemProps3.xml><?xml version="1.0" encoding="utf-8"?>
<ds:datastoreItem xmlns:ds="http://schemas.openxmlformats.org/officeDocument/2006/customXml" ds:itemID="{BF8149AD-7571-4CAC-B7C4-20D5EA940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c22784-95dc-44b7-8927-d91594b6a7f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D8A879C5-FBAF-49C2-B91E-1DCD22E1FFD1}">
  <ds:schemaRefs>
    <ds:schemaRef ds:uri="http://schemas.microsoft.com/office/2006/metadata/longProperties"/>
  </ds:schemaRefs>
</ds:datastoreItem>
</file>

<file path=docMetadata/LabelInfo.xml><?xml version="1.0" encoding="utf-8"?>
<clbl:labelList xmlns:clbl="http://schemas.microsoft.com/office/2020/mipLabelMetadata">
  <clbl:label id="{8fd7c08e-9c24-436d-a6ad-a8ecb8394d49}" enabled="1" method="Standard" siteId="{6e5a37bb-a961-4e4f-baae-2798a2245f3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Notes for Completion</vt:lpstr>
      <vt:lpstr>Example</vt:lpstr>
      <vt:lpstr>Sundry Creditor</vt:lpstr>
      <vt:lpstr>Account Codes</vt:lpstr>
      <vt:lpstr>FINANCE USE ONLY</vt:lpstr>
      <vt:lpstr>Control Sheet Summary</vt:lpstr>
      <vt:lpstr>List</vt:lpstr>
      <vt:lpstr>acctype</vt:lpstr>
      <vt:lpstr>CC_list</vt:lpstr>
      <vt:lpstr>costcentre</vt:lpstr>
      <vt:lpstr>IO_list</vt:lpstr>
      <vt:lpstr>'Sundry Creditor'!Print_Area</vt:lpstr>
      <vt:lpstr>'Sundry Creditor'!Print_Titles</vt:lpstr>
    </vt:vector>
  </TitlesOfParts>
  <Company>Nottinghamshire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10-11 Sundry Creditor - Schools</dc:title>
  <dc:creator>Matt James</dc:creator>
  <cp:keywords>10-11 Sundry Creditor - Schools</cp:keywords>
  <cp:lastModifiedBy>Adrian Marshall</cp:lastModifiedBy>
  <cp:lastPrinted>2026-02-09T13:26:41Z</cp:lastPrinted>
  <dcterms:created xsi:type="dcterms:W3CDTF">2002-02-14T11:16:15Z</dcterms:created>
  <dcterms:modified xsi:type="dcterms:W3CDTF">2026-02-16T09:39:37Z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