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Support Services\Finance\Sup Sch Fin Mgmnt\Sup for Schs\School Budget Policy (TD)\School Forum\2020-21\2. 12.11.20\"/>
    </mc:Choice>
  </mc:AlternateContent>
  <xr:revisionPtr revIDLastSave="0" documentId="8_{9B373D78-E36B-4811-B60D-111A9372B177}" xr6:coauthVersionLast="41" xr6:coauthVersionMax="41" xr10:uidLastSave="{00000000-0000-0000-0000-000000000000}"/>
  <bookViews>
    <workbookView xWindow="20370" yWindow="-120" windowWidth="21840" windowHeight="13140" xr2:uid="{00000000-000D-0000-FFFF-FFFF00000000}"/>
  </bookViews>
  <sheets>
    <sheet name="Illustrative Budgets" sheetId="2" r:id="rId1"/>
    <sheet name="Data" sheetId="1" r:id="rId2"/>
  </sheets>
  <definedNames>
    <definedName name="_xlnm._FilterDatabase" localSheetId="1" hidden="1">Data!$B$4:$J$655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8" i="1" l="1"/>
  <c r="L15" i="2" l="1"/>
  <c r="K15" i="2"/>
  <c r="L14" i="2"/>
  <c r="E14" i="2"/>
  <c r="B14" i="2"/>
  <c r="K5" i="2"/>
  <c r="E3" i="1"/>
  <c r="F3" i="1"/>
  <c r="D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H229" i="1" s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5" i="1"/>
  <c r="H14" i="2" l="1"/>
  <c r="G3" i="1"/>
  <c r="I15" i="2"/>
  <c r="H15" i="2"/>
  <c r="I14" i="2"/>
  <c r="F15" i="2"/>
  <c r="E15" i="2"/>
  <c r="F14" i="2"/>
  <c r="K7" i="2"/>
  <c r="H90" i="1" l="1"/>
  <c r="H16" i="1"/>
  <c r="H119" i="1"/>
  <c r="H289" i="1"/>
  <c r="H187" i="1"/>
  <c r="H161" i="1"/>
  <c r="H138" i="1"/>
  <c r="H188" i="1"/>
  <c r="H70" i="1"/>
  <c r="H208" i="1"/>
  <c r="H328" i="1"/>
  <c r="H110" i="1"/>
  <c r="H74" i="1"/>
  <c r="H113" i="1"/>
  <c r="H79" i="1"/>
  <c r="H185" i="1"/>
  <c r="H237" i="1"/>
  <c r="H19" i="1"/>
  <c r="H23" i="1"/>
  <c r="H225" i="1"/>
  <c r="H65" i="1"/>
  <c r="H206" i="1"/>
  <c r="H173" i="1"/>
  <c r="H266" i="1"/>
  <c r="H209" i="1"/>
  <c r="H204" i="1"/>
  <c r="H320" i="1"/>
  <c r="H41" i="1"/>
  <c r="H136" i="1"/>
  <c r="H32" i="1"/>
  <c r="H309" i="1"/>
  <c r="H86" i="1"/>
  <c r="H10" i="1"/>
  <c r="H9" i="1"/>
  <c r="H323" i="1"/>
  <c r="H308" i="1"/>
  <c r="H307" i="1"/>
  <c r="H107" i="1"/>
  <c r="H92" i="1"/>
  <c r="H116" i="1"/>
  <c r="H43" i="1"/>
  <c r="H159" i="1"/>
  <c r="H158" i="1"/>
  <c r="H27" i="1"/>
  <c r="H120" i="1"/>
  <c r="H132" i="1"/>
  <c r="H322" i="1"/>
  <c r="H29" i="1"/>
  <c r="H46" i="1"/>
  <c r="H50" i="1"/>
  <c r="H80" i="1"/>
  <c r="H162" i="1"/>
  <c r="H165" i="1"/>
  <c r="H151" i="1"/>
  <c r="H134" i="1"/>
  <c r="H318" i="1"/>
  <c r="H8" i="1"/>
  <c r="H319" i="1"/>
  <c r="H223" i="1"/>
  <c r="H104" i="1"/>
  <c r="H238" i="1"/>
  <c r="H170" i="1"/>
  <c r="H61" i="1"/>
  <c r="H137" i="1"/>
  <c r="H30" i="1"/>
  <c r="H109" i="1"/>
  <c r="H53" i="1"/>
  <c r="H171" i="1"/>
  <c r="H218" i="1"/>
  <c r="H62" i="1"/>
  <c r="H135" i="1"/>
  <c r="H156" i="1"/>
  <c r="H45" i="1"/>
  <c r="H78" i="1"/>
  <c r="H143" i="1"/>
  <c r="H83" i="1"/>
  <c r="H87" i="1"/>
  <c r="H98" i="1"/>
  <c r="H213" i="1"/>
  <c r="H325" i="1"/>
  <c r="H146" i="1"/>
  <c r="H149" i="1"/>
  <c r="H153" i="1"/>
  <c r="H175" i="1"/>
  <c r="H179" i="1"/>
  <c r="H180" i="1"/>
  <c r="H189" i="1"/>
  <c r="H5" i="1"/>
  <c r="H191" i="1"/>
  <c r="H192" i="1"/>
  <c r="H184" i="1"/>
  <c r="H176" i="1"/>
  <c r="H199" i="1"/>
  <c r="H215" i="1"/>
  <c r="H216" i="1"/>
  <c r="H217" i="1"/>
  <c r="H152" i="1"/>
  <c r="H133" i="1"/>
  <c r="H168" i="1"/>
  <c r="H270" i="1"/>
  <c r="H274" i="1"/>
  <c r="H317" i="1"/>
  <c r="H324" i="1"/>
  <c r="H327" i="1"/>
  <c r="H230" i="1"/>
  <c r="H122" i="1"/>
  <c r="H267" i="1"/>
  <c r="H145" i="1"/>
  <c r="H182" i="1"/>
  <c r="H21" i="1"/>
  <c r="H197" i="1"/>
  <c r="H121" i="1"/>
  <c r="H210" i="1"/>
  <c r="H211" i="1"/>
  <c r="H60" i="1"/>
  <c r="H54" i="1"/>
  <c r="H111" i="1"/>
  <c r="H93" i="1"/>
  <c r="H95" i="1"/>
  <c r="H22" i="1"/>
  <c r="H205" i="1"/>
  <c r="H33" i="1"/>
  <c r="H69" i="1"/>
  <c r="H248" i="1"/>
  <c r="H244" i="1"/>
  <c r="H13" i="1"/>
  <c r="H250" i="1"/>
  <c r="H234" i="1"/>
  <c r="H313" i="1"/>
  <c r="H183" i="1"/>
  <c r="H219" i="1"/>
  <c r="H37" i="1"/>
  <c r="H47" i="1"/>
  <c r="H264" i="1"/>
  <c r="H55" i="1"/>
  <c r="H63" i="1"/>
  <c r="H66" i="1"/>
  <c r="H73" i="1"/>
  <c r="H75" i="1"/>
  <c r="H105" i="1"/>
  <c r="H150" i="1"/>
  <c r="H154" i="1"/>
  <c r="H255" i="1"/>
  <c r="H195" i="1"/>
  <c r="H258" i="1"/>
  <c r="H126" i="1"/>
  <c r="H167" i="1"/>
  <c r="H310" i="1"/>
  <c r="H316" i="1"/>
  <c r="H193" i="1"/>
  <c r="H221" i="1"/>
  <c r="H194" i="1"/>
  <c r="H155" i="1"/>
  <c r="H112" i="1"/>
  <c r="H7" i="1"/>
  <c r="H331" i="1"/>
  <c r="H243" i="1"/>
  <c r="H251" i="1"/>
  <c r="H40" i="1"/>
  <c r="H58" i="1"/>
  <c r="H253" i="1"/>
  <c r="H245" i="1"/>
  <c r="H294" i="1"/>
  <c r="H68" i="1"/>
  <c r="H82" i="1"/>
  <c r="H14" i="1"/>
  <c r="H94" i="1"/>
  <c r="H260" i="1"/>
  <c r="H166" i="1"/>
  <c r="H164" i="1"/>
  <c r="H268" i="1"/>
  <c r="H273" i="1"/>
  <c r="H329" i="1"/>
  <c r="H256" i="1"/>
  <c r="H124" i="1"/>
  <c r="H198" i="1"/>
  <c r="H130" i="1"/>
  <c r="H272" i="1"/>
  <c r="H115" i="1"/>
  <c r="H142" i="1"/>
  <c r="H131" i="1"/>
  <c r="H89" i="1"/>
  <c r="H25" i="1"/>
  <c r="H44" i="1"/>
  <c r="H129" i="1"/>
  <c r="H99" i="1"/>
  <c r="H314" i="1"/>
  <c r="H6" i="1"/>
  <c r="H57" i="1"/>
  <c r="H172" i="1"/>
  <c r="H144" i="1"/>
  <c r="H148" i="1"/>
  <c r="H312" i="1"/>
  <c r="H240" i="1"/>
  <c r="H18" i="1"/>
  <c r="H283" i="1"/>
  <c r="H36" i="1"/>
  <c r="H269" i="1"/>
  <c r="H35" i="1"/>
  <c r="H276" i="1"/>
  <c r="H31" i="1"/>
  <c r="H103" i="1"/>
  <c r="H293" i="1"/>
  <c r="H303" i="1"/>
  <c r="H160" i="1"/>
  <c r="H259" i="1"/>
  <c r="H315" i="1"/>
  <c r="H232" i="1"/>
  <c r="H302" i="1"/>
  <c r="H186" i="1"/>
  <c r="H226" i="1"/>
  <c r="H296" i="1"/>
  <c r="H203" i="1"/>
  <c r="H174" i="1"/>
  <c r="H85" i="1"/>
  <c r="H140" i="1"/>
  <c r="H280" i="1"/>
  <c r="H279" i="1"/>
  <c r="H202" i="1"/>
  <c r="H207" i="1"/>
  <c r="H326" i="1"/>
  <c r="H321" i="1"/>
  <c r="H11" i="1"/>
  <c r="H88" i="1"/>
  <c r="H56" i="1"/>
  <c r="H304" i="1"/>
  <c r="H39" i="1"/>
  <c r="H97" i="1"/>
  <c r="H127" i="1"/>
  <c r="H81" i="1"/>
  <c r="H114" i="1"/>
  <c r="H190" i="1"/>
  <c r="H227" i="1"/>
  <c r="H49" i="1"/>
  <c r="H71" i="1"/>
  <c r="H91" i="1"/>
  <c r="H72" i="1"/>
  <c r="H284" i="1"/>
  <c r="H305" i="1"/>
  <c r="H239" i="1"/>
  <c r="H228" i="1"/>
  <c r="H220" i="1"/>
  <c r="H141" i="1"/>
  <c r="H100" i="1"/>
  <c r="H28" i="1"/>
  <c r="H139" i="1"/>
  <c r="H101" i="1"/>
  <c r="H242" i="1"/>
  <c r="H181" i="1"/>
  <c r="H34" i="1"/>
  <c r="H249" i="1"/>
  <c r="H76" i="1"/>
  <c r="H261" i="1"/>
  <c r="H163" i="1"/>
  <c r="H298" i="1"/>
  <c r="H254" i="1"/>
  <c r="H48" i="1"/>
  <c r="H263" i="1"/>
  <c r="H17" i="1"/>
  <c r="H102" i="1"/>
  <c r="H108" i="1"/>
  <c r="H297" i="1"/>
  <c r="H286" i="1"/>
  <c r="H265" i="1"/>
  <c r="H123" i="1"/>
  <c r="H295" i="1"/>
  <c r="H247" i="1"/>
  <c r="H125" i="1"/>
  <c r="H257" i="1"/>
  <c r="H262" i="1"/>
  <c r="H252" i="1"/>
  <c r="H330" i="1"/>
  <c r="H26" i="1"/>
  <c r="H67" i="1"/>
  <c r="H117" i="1"/>
  <c r="H241" i="1"/>
  <c r="H224" i="1"/>
  <c r="H51" i="1"/>
  <c r="H147" i="1"/>
  <c r="H24" i="1"/>
  <c r="H177" i="1"/>
  <c r="H201" i="1"/>
  <c r="H200" i="1"/>
  <c r="H281" i="1"/>
  <c r="H271" i="1"/>
  <c r="H118" i="1"/>
  <c r="H169" i="1"/>
  <c r="H106" i="1"/>
  <c r="H292" i="1"/>
  <c r="H214" i="1"/>
  <c r="H300" i="1"/>
  <c r="H64" i="1"/>
  <c r="H20" i="1"/>
  <c r="H290" i="1"/>
  <c r="H285" i="1"/>
  <c r="H212" i="1"/>
  <c r="H222" i="1"/>
  <c r="H52" i="1"/>
  <c r="H12" i="1"/>
  <c r="H277" i="1"/>
  <c r="H288" i="1"/>
  <c r="H235" i="1"/>
  <c r="H301" i="1"/>
  <c r="H231" i="1"/>
  <c r="H306" i="1"/>
  <c r="H287" i="1"/>
  <c r="H77" i="1"/>
  <c r="H311" i="1"/>
  <c r="H299" i="1"/>
  <c r="H282" i="1"/>
  <c r="H278" i="1"/>
  <c r="H275" i="1"/>
  <c r="H291" i="1"/>
  <c r="H59" i="1"/>
  <c r="H15" i="1"/>
  <c r="H96" i="1"/>
  <c r="H233" i="1"/>
  <c r="H236" i="1"/>
  <c r="H178" i="1"/>
  <c r="H84" i="1"/>
  <c r="H157" i="1"/>
  <c r="H196" i="1"/>
  <c r="K14" i="2" s="1"/>
  <c r="H128" i="1"/>
  <c r="H246" i="1" l="1"/>
  <c r="H42" i="1"/>
  <c r="H38" i="1" l="1"/>
</calcChain>
</file>

<file path=xl/sharedStrings.xml><?xml version="1.0" encoding="utf-8"?>
<sst xmlns="http://schemas.openxmlformats.org/spreadsheetml/2006/main" count="1639" uniqueCount="339">
  <si>
    <t>School Name</t>
  </si>
  <si>
    <t>Brierley Forest Primary and Nursery School</t>
  </si>
  <si>
    <t>St Augustine's School</t>
  </si>
  <si>
    <t>Farnsfield St Michael's Church of England Primary (Voluntary Aided) School</t>
  </si>
  <si>
    <t>Annesley Primary and Nursery School</t>
  </si>
  <si>
    <t>Holgate Primary and Nursery School</t>
  </si>
  <si>
    <t>The Lanes Primary School</t>
  </si>
  <si>
    <t>Nettleworth Infant and Nursery School</t>
  </si>
  <si>
    <t>Leas Park Junior School</t>
  </si>
  <si>
    <t>John T Rice Infant and Nursery School</t>
  </si>
  <si>
    <t>Newlands Junior School</t>
  </si>
  <si>
    <t>Croft Primary School</t>
  </si>
  <si>
    <t>Priestsic Primary and Nursery School</t>
  </si>
  <si>
    <t>Woodland View Primary School</t>
  </si>
  <si>
    <t>Healdswood Infants' and Nursery School</t>
  </si>
  <si>
    <t>Dalestorth Primary and Nursery School</t>
  </si>
  <si>
    <t>Hetts Lane Infant and Nursery School</t>
  </si>
  <si>
    <t>Eastlands Junior School (Welbeck Federation of Schools)</t>
  </si>
  <si>
    <t>Netherfield Infant School (Welbeck Federation of Schools)</t>
  </si>
  <si>
    <t>Sherwood Junior School</t>
  </si>
  <si>
    <t>Arno Vale Junior School</t>
  </si>
  <si>
    <t>Arnold Woodthorpe Infant School</t>
  </si>
  <si>
    <t>Richard Bonington Primary and Nursery School</t>
  </si>
  <si>
    <t>Coppice Farm Primary School</t>
  </si>
  <si>
    <t>Pinewood Infant and Nursery School</t>
  </si>
  <si>
    <t>Mapperley Plains Primary and Nursery School</t>
  </si>
  <si>
    <t>Standhill Infants' School</t>
  </si>
  <si>
    <t>Priory Junior School</t>
  </si>
  <si>
    <t>Phoenix Infant and Nursery School</t>
  </si>
  <si>
    <t>Westdale Infant School</t>
  </si>
  <si>
    <t>Bramcote Hills Primary School</t>
  </si>
  <si>
    <t>John Clifford Primary School</t>
  </si>
  <si>
    <t>Beeston Rylands Junior School</t>
  </si>
  <si>
    <t>Trent Vale Infant School</t>
  </si>
  <si>
    <t>Eskdale Junior School</t>
  </si>
  <si>
    <t>Albany Junior School</t>
  </si>
  <si>
    <t>Albany Infant and Nursery School</t>
  </si>
  <si>
    <t>William Lilley Infant and Nursery School</t>
  </si>
  <si>
    <t>Toton Bispham Drive Junior School</t>
  </si>
  <si>
    <t>Toton Banks Road Infant and Nursery School</t>
  </si>
  <si>
    <t>Hallcroft Infant and Nursery School</t>
  </si>
  <si>
    <t>Forest Glade Primary School</t>
  </si>
  <si>
    <t>Hillocks Primary and Nursery School</t>
  </si>
  <si>
    <t>Brinsley Primary and Nursery School</t>
  </si>
  <si>
    <t>Lawrence View Primary and Nursery School</t>
  </si>
  <si>
    <t>Larkfields Junior School</t>
  </si>
  <si>
    <t>Bagthorpe Primary School</t>
  </si>
  <si>
    <t>Holly Hill Primary and Nursery School</t>
  </si>
  <si>
    <t>Jacksdale Primary and Nursery School</t>
  </si>
  <si>
    <t>Westwood Infant and Nursery School</t>
  </si>
  <si>
    <t>Beardall Fields Primary and Nursery School</t>
  </si>
  <si>
    <t>Broomhill Junior School</t>
  </si>
  <si>
    <t>Butler's Hill Infant and Nursery School</t>
  </si>
  <si>
    <t>Edgewood Primary and Nursery School</t>
  </si>
  <si>
    <t>Leen Mills Primary School</t>
  </si>
  <si>
    <t>Lovers Lane Primary and Nursery School</t>
  </si>
  <si>
    <t>Lady Bay Primary School</t>
  </si>
  <si>
    <t>Jesse Gray Primary School</t>
  </si>
  <si>
    <t>West Bridgford Infant School</t>
  </si>
  <si>
    <t>Abbey Road Primary School</t>
  </si>
  <si>
    <t>West Bridgford Junior School</t>
  </si>
  <si>
    <t>Redlands Primary and Nursery School</t>
  </si>
  <si>
    <t>Haggonfields Primary and Nursery School</t>
  </si>
  <si>
    <t>Sir Edmund Hillary Primary and Nursery School</t>
  </si>
  <si>
    <t>Manners Sutton Primary School</t>
  </si>
  <si>
    <t>Chuter Ede Primary School</t>
  </si>
  <si>
    <t>John Hunt Primary School</t>
  </si>
  <si>
    <t>Beckingham Primary School</t>
  </si>
  <si>
    <t>Hawthorne Primary and Nursery School</t>
  </si>
  <si>
    <t>Carnarvon Primary School</t>
  </si>
  <si>
    <t>Manor Park Infant and Nursery School</t>
  </si>
  <si>
    <t>Ramsden Primary School</t>
  </si>
  <si>
    <t>Clarborough Primary School</t>
  </si>
  <si>
    <t>John Blow Primary School</t>
  </si>
  <si>
    <t>Lantern Lane Primary and Nursery School</t>
  </si>
  <si>
    <t>Brookside Primary School</t>
  </si>
  <si>
    <t>East Markham Primary School</t>
  </si>
  <si>
    <t>King Edwin Primary and Nursery School</t>
  </si>
  <si>
    <t>Elkesley Primary and Nursery School</t>
  </si>
  <si>
    <t>Everton Primary School</t>
  </si>
  <si>
    <t>Gotham Primary School</t>
  </si>
  <si>
    <t>Queen Eleanor Primary School</t>
  </si>
  <si>
    <t>Willow Brook Primary School</t>
  </si>
  <si>
    <t>Kinoulton Primary School</t>
  </si>
  <si>
    <t>Kirklington Primary School</t>
  </si>
  <si>
    <t>Lambley Primary School</t>
  </si>
  <si>
    <t>Mattersey Primary School</t>
  </si>
  <si>
    <t>Misson Primary School</t>
  </si>
  <si>
    <t>Misterton Primary and Nursery School</t>
  </si>
  <si>
    <t>Newstead Primary and Nursery School</t>
  </si>
  <si>
    <t>Abbey Gates Primary School</t>
  </si>
  <si>
    <t>Normanton-on-Soar Primary School</t>
  </si>
  <si>
    <t>North Clifton Primary School</t>
  </si>
  <si>
    <t>Muskham Primary School</t>
  </si>
  <si>
    <t>Maun Infant and Nursery School</t>
  </si>
  <si>
    <t>Orston Primary School</t>
  </si>
  <si>
    <t>Radcliffe-on-Trent Infant and Nursery School</t>
  </si>
  <si>
    <t>Radcliffe-on-Trent Junior School</t>
  </si>
  <si>
    <t>Rampton Primary School</t>
  </si>
  <si>
    <t>Lake View Primary and Nursery School</t>
  </si>
  <si>
    <t>James Peacock Infant and Nursery School</t>
  </si>
  <si>
    <t>Lowe's Wong Infant School</t>
  </si>
  <si>
    <t>Sutton Bonington Primary School</t>
  </si>
  <si>
    <t>Sutton-On-Trent Primary and Nursery School</t>
  </si>
  <si>
    <t>Walkeringham Primary School</t>
  </si>
  <si>
    <t>Willoughby Primary School</t>
  </si>
  <si>
    <t>Winthorpe Primary School</t>
  </si>
  <si>
    <t>Round Hill Primary School</t>
  </si>
  <si>
    <t>Hollywell Primary School</t>
  </si>
  <si>
    <t>Stanhope Primary and Nursery School</t>
  </si>
  <si>
    <t>Kingsway Primary School</t>
  </si>
  <si>
    <t>Morven Park Primary and Nursery School</t>
  </si>
  <si>
    <t>Arnold Mill Primary and Nursery School</t>
  </si>
  <si>
    <t>Orchard Primary School and Nursery</t>
  </si>
  <si>
    <t>Holly Primary School</t>
  </si>
  <si>
    <t>Prospect Hill Infant and Nursery School</t>
  </si>
  <si>
    <t>Prospect Hill Junior School</t>
  </si>
  <si>
    <t>Church Vale Primary School and Foundation Unit</t>
  </si>
  <si>
    <t>Carr Hill Primary and Nursery School</t>
  </si>
  <si>
    <t>Heatherley Primary School</t>
  </si>
  <si>
    <t>Forest Town Primary School</t>
  </si>
  <si>
    <t>Gateford Park Primary School</t>
  </si>
  <si>
    <t>Arnold View Primary School</t>
  </si>
  <si>
    <t>Pierrepont Gamston Primary School</t>
  </si>
  <si>
    <t>Berry Hill Primary School</t>
  </si>
  <si>
    <t>Crescent Primary School</t>
  </si>
  <si>
    <t>St Edmund's CofE (C) Primary School</t>
  </si>
  <si>
    <t>St Andrew's CofE Primary and Nursery School</t>
  </si>
  <si>
    <t>All Hallows CofE Primary School</t>
  </si>
  <si>
    <t>St John's CofE Primary School</t>
  </si>
  <si>
    <t>Selston CofE Infant and Nursery School</t>
  </si>
  <si>
    <t>Underwood Church of England Primary School</t>
  </si>
  <si>
    <t>Mount CofE Primary and Nursery School</t>
  </si>
  <si>
    <t>Ranby CofE Primary School</t>
  </si>
  <si>
    <t>Bleasby CofE Primary School</t>
  </si>
  <si>
    <t>Bunny CofE Primary School</t>
  </si>
  <si>
    <t>St Wilfrid's CofE Primary School</t>
  </si>
  <si>
    <t>Caunton Dean Hole CofE Primary School</t>
  </si>
  <si>
    <t>Coddington CofE Primary and Nursery School</t>
  </si>
  <si>
    <t>Costock CofE Primary School</t>
  </si>
  <si>
    <t>Cuckney CofE Primary School</t>
  </si>
  <si>
    <t>Dunham-on-Trent CofE Primary School</t>
  </si>
  <si>
    <t>Halam CofE Primary School</t>
  </si>
  <si>
    <t>Kneesall CofE Primary School</t>
  </si>
  <si>
    <t>Langar CofE Primary School</t>
  </si>
  <si>
    <t>St Matthew's CofE Primary School</t>
  </si>
  <si>
    <t>Norwell CofE Primary School</t>
  </si>
  <si>
    <t>St Peter's CofE Junior School</t>
  </si>
  <si>
    <t>Holy Trinity CofE Infant School</t>
  </si>
  <si>
    <t>Lowe's Wong Anglican Methodist Junior School</t>
  </si>
  <si>
    <t>Trowell CofE Primary School</t>
  </si>
  <si>
    <t>Walesby CofE Primary School</t>
  </si>
  <si>
    <t>North Wheatley Church of England Primary School</t>
  </si>
  <si>
    <t>Ravenshead CofE Primary School</t>
  </si>
  <si>
    <t>Northfield Primary and Nursery School</t>
  </si>
  <si>
    <t>Langold Dyscarr Community School</t>
  </si>
  <si>
    <t>Heathlands Primary School</t>
  </si>
  <si>
    <t>Abbey Primary School</t>
  </si>
  <si>
    <t>Wynndale Primary School</t>
  </si>
  <si>
    <t>Springbank Primary School</t>
  </si>
  <si>
    <t>Bramcote CofE Primary School</t>
  </si>
  <si>
    <t>Christ Church CofE Infant  &amp; Nursery School</t>
  </si>
  <si>
    <t>St Luke's CofE (Aided) Primary School</t>
  </si>
  <si>
    <t>St Anne's CofE (Aided) Primary School</t>
  </si>
  <si>
    <t>The Primary School of St Mary and St Martin</t>
  </si>
  <si>
    <t>Cotgrave CofE Primary School</t>
  </si>
  <si>
    <t>Edwinstowe CofE Primary School</t>
  </si>
  <si>
    <t>All Saints Anglican/Methodist Primary School</t>
  </si>
  <si>
    <t>Gamston CofE (Aided) Primary School</t>
  </si>
  <si>
    <t>St Peter's CofE Primary School</t>
  </si>
  <si>
    <t>Lowdham CofE Primary School</t>
  </si>
  <si>
    <t>Linby-cum-Papplewick CofE (VA) Primary School</t>
  </si>
  <si>
    <t>Sturton CofE Primary School</t>
  </si>
  <si>
    <t>Sutton-Cum-Lound CofE School</t>
  </si>
  <si>
    <t>Wood's Foundation CofE Primary School</t>
  </si>
  <si>
    <t>St Patrick's Catholic Primary School</t>
  </si>
  <si>
    <t>Holy Family Catholic Primary School</t>
  </si>
  <si>
    <t>Ordsall Primary School</t>
  </si>
  <si>
    <t>Huthwaite All Saint's CofE (Aided) Infant School</t>
  </si>
  <si>
    <t>Sutton Road Primary School</t>
  </si>
  <si>
    <t>High Oakham Primary School</t>
  </si>
  <si>
    <t>King Edward Primary School</t>
  </si>
  <si>
    <t>Intake Farm Primary School</t>
  </si>
  <si>
    <t>Farmilo Primary School and Nursery</t>
  </si>
  <si>
    <t>Asquith Primary School</t>
  </si>
  <si>
    <t>Brookhill Leys Primary and Nursery School</t>
  </si>
  <si>
    <t>Hucknall National Church of England (VA) Primary School</t>
  </si>
  <si>
    <t>Blidworth Oaks Primary School</t>
  </si>
  <si>
    <t>Greasley Beauvale Primary School</t>
  </si>
  <si>
    <t>Wadsworth Fields Primary School</t>
  </si>
  <si>
    <t>Abbey Hill Primary &amp; Nursery</t>
  </si>
  <si>
    <t>Chilwell School</t>
  </si>
  <si>
    <t>Mansfield Primary Academy</t>
  </si>
  <si>
    <t>Kingston Park Academy</t>
  </si>
  <si>
    <t>Kirkby Woodhouse School</t>
  </si>
  <si>
    <t>Tuxford Primary Academy</t>
  </si>
  <si>
    <t>Skegby Junior Academy</t>
  </si>
  <si>
    <t>Arnbrook Primary School</t>
  </si>
  <si>
    <t>The Flying High Academy</t>
  </si>
  <si>
    <t>Bishop Alexander L.E.A.D. Academy</t>
  </si>
  <si>
    <t>Sunnyside Spencer Academy</t>
  </si>
  <si>
    <t>Birklands Primary School</t>
  </si>
  <si>
    <t>The Bramble Academy</t>
  </si>
  <si>
    <t>Beeston Fields Primary School and Nursery</t>
  </si>
  <si>
    <t>Haddon Primary and Nursery School</t>
  </si>
  <si>
    <t>The Parkgate Academy</t>
  </si>
  <si>
    <t>The William Gladstone Church of England Primary Academy</t>
  </si>
  <si>
    <t>Leamington Primary and Nursery Academy</t>
  </si>
  <si>
    <t>St Peter's CofE Primary Academy, Mansfield</t>
  </si>
  <si>
    <t>Wainwright Primary Academy</t>
  </si>
  <si>
    <t>Samuel Barlow Primary Academy</t>
  </si>
  <si>
    <t>The West Park Academy</t>
  </si>
  <si>
    <t>Netherfield Primary School</t>
  </si>
  <si>
    <t>Robert Mellors Primary Academy</t>
  </si>
  <si>
    <t>The Python Hill Academy</t>
  </si>
  <si>
    <t>Peafield Lane Academy</t>
  </si>
  <si>
    <t>Mapplewells Primary and Nursery School</t>
  </si>
  <si>
    <t>Ernehale Junior School</t>
  </si>
  <si>
    <t>Killisick Junior School</t>
  </si>
  <si>
    <t>The Carlton Junior Academy</t>
  </si>
  <si>
    <t>The Carlton Infant Academy</t>
  </si>
  <si>
    <t>Parkdale Primary School</t>
  </si>
  <si>
    <t>Porchester Junior School</t>
  </si>
  <si>
    <t>Willow Farm Primary School</t>
  </si>
  <si>
    <t>Westdale Junior School</t>
  </si>
  <si>
    <t>Alderman Pounder Infant and Nursery School</t>
  </si>
  <si>
    <t>Fairfield Primary Academy</t>
  </si>
  <si>
    <t>Chetwynd Primary Academy</t>
  </si>
  <si>
    <t>Thrumpton Primary Academy</t>
  </si>
  <si>
    <t>Bracken Lane Primary Academy</t>
  </si>
  <si>
    <t>Gilthill Primary School</t>
  </si>
  <si>
    <t>Horsendale Primary School</t>
  </si>
  <si>
    <t>Edwalton Primary School</t>
  </si>
  <si>
    <t>Heymann Primary and Nursery School</t>
  </si>
  <si>
    <t>Norbridge Academy</t>
  </si>
  <si>
    <t>Robert Miles Infant School</t>
  </si>
  <si>
    <t>Burton Joyce Primary School</t>
  </si>
  <si>
    <t>Cropwell Bishop Primary School</t>
  </si>
  <si>
    <t>Flintham Primary School</t>
  </si>
  <si>
    <t>Crossdale Primary School</t>
  </si>
  <si>
    <t>The Forest View Academy</t>
  </si>
  <si>
    <t>Tollerton Primary School</t>
  </si>
  <si>
    <t>Sir John Sherbrooke Junior School</t>
  </si>
  <si>
    <t>Robert Miles Junior School</t>
  </si>
  <si>
    <t>Ranskill Primary School</t>
  </si>
  <si>
    <t>Kimberley Primary School</t>
  </si>
  <si>
    <t>Greenwood Primary and Nursery School</t>
  </si>
  <si>
    <t>Barnby Road Academy Primary and Nursery school</t>
  </si>
  <si>
    <t>Keyworth Primary and Nursery School</t>
  </si>
  <si>
    <t>Greythorn Primary School</t>
  </si>
  <si>
    <t>Sparken Hill Academy</t>
  </si>
  <si>
    <t>Mornington Primary School</t>
  </si>
  <si>
    <t>Bilsthorpe Flying High Academy</t>
  </si>
  <si>
    <t>St John's CofE Academy</t>
  </si>
  <si>
    <t>East Bridgford St Peters Church of England Academy</t>
  </si>
  <si>
    <t>St Peter's Crosskeys CofE Academy</t>
  </si>
  <si>
    <t>Leverton Church of England Academy</t>
  </si>
  <si>
    <t>The Sir Donald Bailey Academy</t>
  </si>
  <si>
    <t>St Mary Magdalene CofE Primary School</t>
  </si>
  <si>
    <t>Burntstump Seely CofE Primary Academy</t>
  </si>
  <si>
    <t>St Swithun's Church of England Primary Academy</t>
  </si>
  <si>
    <t>Archbishop Cranmer Church of England Academy</t>
  </si>
  <si>
    <t>Gunthorpe CofE Primary School</t>
  </si>
  <si>
    <t>Harworth CofE Academy</t>
  </si>
  <si>
    <t>The Sacred Heart Primary Catholic Voluntary Academy</t>
  </si>
  <si>
    <t>The Good Shepherd Catholic Primary, Arnold</t>
  </si>
  <si>
    <t>St. Joseph's Catholic Primary School, a Voluntary Academy</t>
  </si>
  <si>
    <t>Holy Cross Primary Catholic Voluntary Academy</t>
  </si>
  <si>
    <t>The Priory Catholic Voluntary Academy</t>
  </si>
  <si>
    <t>St Edmund Campion Catholic Primary School</t>
  </si>
  <si>
    <t>Holy Trinity Catholic Voluntary Academy</t>
  </si>
  <si>
    <t>St Patrick's Catholic Primary School, A Voluntary Academy</t>
  </si>
  <si>
    <t>St Philip Neri With St Bede Catholic Voluntary Academy</t>
  </si>
  <si>
    <t>St Joseph's Catholic Primary and Nursery School</t>
  </si>
  <si>
    <t>Worksop Priory Church of England Primary Academy</t>
  </si>
  <si>
    <t>Awsworth Primary and Nursery School</t>
  </si>
  <si>
    <t>Cotgrave Candleby Lane School</t>
  </si>
  <si>
    <t>Hillside Primary and Nursery School</t>
  </si>
  <si>
    <t>South Nottinghamshire Academy</t>
  </si>
  <si>
    <t>Retford Oaks Academy</t>
  </si>
  <si>
    <t>Carlton Academy</t>
  </si>
  <si>
    <t>Kirkby College</t>
  </si>
  <si>
    <t>Ashfield Comprehensive School</t>
  </si>
  <si>
    <t>Meden School</t>
  </si>
  <si>
    <t>Outwood Academy Valley</t>
  </si>
  <si>
    <t>Outwood Academy Portland</t>
  </si>
  <si>
    <t>The Dukeries Academy</t>
  </si>
  <si>
    <t>Sutton Community Academy</t>
  </si>
  <si>
    <t>Holgate Academy</t>
  </si>
  <si>
    <t>Magnus Church of England Academy</t>
  </si>
  <si>
    <t>Hall Park Academy</t>
  </si>
  <si>
    <t>The Newark Academy</t>
  </si>
  <si>
    <t>Queen Elizabeth Academy</t>
  </si>
  <si>
    <t>The Suthers School</t>
  </si>
  <si>
    <t>Colonel Frank Seely Academy</t>
  </si>
  <si>
    <t>Arnold Hill Academy</t>
  </si>
  <si>
    <t>The Manor Academy</t>
  </si>
  <si>
    <t>The Garibaldi School</t>
  </si>
  <si>
    <t>Quarrydale Academy</t>
  </si>
  <si>
    <t>Redhill Academy</t>
  </si>
  <si>
    <t>Carlton le Willows Academy</t>
  </si>
  <si>
    <t>Alderman White School</t>
  </si>
  <si>
    <t>The Bramcote School</t>
  </si>
  <si>
    <t>The Kimberley School</t>
  </si>
  <si>
    <t>Selston High School</t>
  </si>
  <si>
    <t>The West Bridgford School</t>
  </si>
  <si>
    <t>Rushcliffe School</t>
  </si>
  <si>
    <t>Toot Hill School</t>
  </si>
  <si>
    <t>The Joseph Whitaker School</t>
  </si>
  <si>
    <t>East Leake Academy</t>
  </si>
  <si>
    <t>Tuxford Academy</t>
  </si>
  <si>
    <t>The South Wolds Academy &amp; Sixth Form</t>
  </si>
  <si>
    <t>The Elizabethan Academy</t>
  </si>
  <si>
    <t>The Brunts Academy</t>
  </si>
  <si>
    <t>The Becket School</t>
  </si>
  <si>
    <t>The National CofE Academy</t>
  </si>
  <si>
    <t>Christ The King Voluntary Academy</t>
  </si>
  <si>
    <t>All Saints Catholic Voluntary Academy</t>
  </si>
  <si>
    <t>George Spencer Academy and Technology College</t>
  </si>
  <si>
    <t>Samworth Church Academy</t>
  </si>
  <si>
    <t>Serlby Park Academy</t>
  </si>
  <si>
    <t>Minster School</t>
  </si>
  <si>
    <t>Ernehale Infant School</t>
  </si>
  <si>
    <t>Larkfields Infant School</t>
  </si>
  <si>
    <t>Oak Tree Primary School</t>
  </si>
  <si>
    <t>Hucknall Flying High Academy</t>
  </si>
  <si>
    <t/>
  </si>
  <si>
    <t>% Increase</t>
  </si>
  <si>
    <t>Illustrative Increase in funding</t>
  </si>
  <si>
    <t>DFE Number</t>
  </si>
  <si>
    <t>DfE Number</t>
  </si>
  <si>
    <t>% per pupil increase</t>
  </si>
  <si>
    <t>Select your school name</t>
  </si>
  <si>
    <t>2021-22 Illustrative School Budgets</t>
  </si>
  <si>
    <t>Number on Roll Oct 19</t>
  </si>
  <si>
    <t>Rosecliffe Primary</t>
  </si>
  <si>
    <t>2020/21 ISB excluding rates</t>
  </si>
  <si>
    <t>Illustrative 2021/22 ISB excluding rates</t>
  </si>
  <si>
    <t>Number on roll as at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</si>
</sst>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&quot;£&quot;#,##0.00"/>
    <numFmt numFmtId="166" formatCode="_-* #,##0.0_-;\-* #,##0.0_-;_-* &quot;-&quot;??_-;_-@_-"/>
    <numFmt numFmtId="167" formatCode="&quot;£&quot;#,##0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3" tint="0.39991454817346722"/>
      </bottom>
      <diagonal/>
    </border>
    <border>
      <left/>
      <right/>
      <top style="thick">
        <color theme="4" tint="0.59996337778862885"/>
      </top>
      <bottom style="thick">
        <color theme="3" tint="0.39991454817346722"/>
      </bottom>
      <diagonal/>
    </border>
    <border>
      <left/>
      <right style="thick">
        <color theme="3" tint="0.39994506668294322"/>
      </right>
      <top style="thick">
        <color theme="4" tint="0.59996337778862885"/>
      </top>
      <bottom style="thick">
        <color theme="3" tint="0.39991454817346722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/>
    <xf numFmtId="166" fontId="4" fillId="5" borderId="0" xfId="1" applyNumberFormat="1" applyFont="1" applyFill="1"/>
    <xf numFmtId="165" fontId="5" fillId="5" borderId="0" xfId="0" applyNumberFormat="1" applyFont="1" applyFill="1"/>
    <xf numFmtId="0" fontId="4" fillId="0" borderId="0" xfId="0" applyFont="1"/>
    <xf numFmtId="166" fontId="4" fillId="0" borderId="0" xfId="1" applyNumberFormat="1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3" fillId="3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8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166" fontId="11" fillId="0" borderId="1" xfId="1" applyNumberFormat="1" applyFont="1" applyBorder="1" applyAlignment="1">
      <alignment wrapText="1"/>
    </xf>
    <xf numFmtId="166" fontId="12" fillId="0" borderId="1" xfId="1" applyNumberFormat="1" applyFont="1" applyBorder="1"/>
    <xf numFmtId="165" fontId="11" fillId="0" borderId="1" xfId="0" applyNumberFormat="1" applyFont="1" applyBorder="1" applyAlignment="1">
      <alignment wrapText="1"/>
    </xf>
    <xf numFmtId="165" fontId="12" fillId="0" borderId="1" xfId="0" applyNumberFormat="1" applyFont="1" applyBorder="1"/>
    <xf numFmtId="10" fontId="12" fillId="0" borderId="0" xfId="0" applyNumberFormat="1" applyFont="1"/>
    <xf numFmtId="10" fontId="12" fillId="5" borderId="0" xfId="0" applyNumberFormat="1" applyFont="1" applyFill="1"/>
    <xf numFmtId="10" fontId="11" fillId="0" borderId="1" xfId="0" applyNumberFormat="1" applyFont="1" applyBorder="1" applyAlignment="1">
      <alignment wrapText="1"/>
    </xf>
    <xf numFmtId="10" fontId="12" fillId="0" borderId="1" xfId="2" applyNumberFormat="1" applyFont="1" applyBorder="1"/>
    <xf numFmtId="168" fontId="12" fillId="0" borderId="0" xfId="1" applyNumberFormat="1" applyFont="1"/>
    <xf numFmtId="0" fontId="4" fillId="0" borderId="0" xfId="0" applyFont="1" applyFill="1" applyBorder="1"/>
    <xf numFmtId="0" fontId="4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3" fillId="3" borderId="2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horizontal="center" vertical="center"/>
    </xf>
    <xf numFmtId="10" fontId="13" fillId="3" borderId="6" xfId="0" applyNumberFormat="1" applyFont="1" applyFill="1" applyBorder="1" applyAlignment="1">
      <alignment horizontal="center" vertical="center"/>
    </xf>
    <xf numFmtId="10" fontId="13" fillId="3" borderId="7" xfId="0" applyNumberFormat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10" fontId="13" fillId="3" borderId="9" xfId="0" applyNumberFormat="1" applyFont="1" applyFill="1" applyBorder="1" applyAlignment="1">
      <alignment horizontal="center" vertical="center"/>
    </xf>
    <xf numFmtId="167" fontId="3" fillId="3" borderId="10" xfId="0" applyNumberFormat="1" applyFont="1" applyFill="1" applyBorder="1" applyAlignment="1">
      <alignment horizontal="center" vertical="center"/>
    </xf>
    <xf numFmtId="167" fontId="3" fillId="3" borderId="11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</cellXfs>
  <cellStyles count="5">
    <cellStyle name="Comma" xfId="1" builtinId="3"/>
    <cellStyle name="Currency 3" xfId="3" xr:uid="{00000000-0005-0000-0000-000002000000}"/>
    <cellStyle name="Normal" xfId="0" builtinId="0"/>
    <cellStyle name="Percent" xfId="2" builtinId="5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130" zoomScaleNormal="130" workbookViewId="0">
      <selection activeCell="N8" sqref="N8"/>
    </sheetView>
  </sheetViews>
  <sheetFormatPr defaultColWidth="9.140625" defaultRowHeight="14.25" x14ac:dyDescent="0.2"/>
  <cols>
    <col min="1" max="1" width="1.85546875" style="8" customWidth="1"/>
    <col min="2" max="3" width="9.85546875" style="8" customWidth="1"/>
    <col min="4" max="4" width="1.5703125" style="8" customWidth="1"/>
    <col min="5" max="6" width="9.85546875" style="8" customWidth="1"/>
    <col min="7" max="7" width="1.5703125" style="8" customWidth="1"/>
    <col min="8" max="9" width="9.85546875" style="8" customWidth="1"/>
    <col min="10" max="10" width="1.7109375" style="8" customWidth="1"/>
    <col min="11" max="12" width="9.85546875" style="8" customWidth="1"/>
    <col min="13" max="13" width="1.5703125" style="8" customWidth="1"/>
    <col min="14" max="14" width="10.42578125" style="8" customWidth="1"/>
    <col min="15" max="16384" width="9.140625" style="8"/>
  </cols>
  <sheetData>
    <row r="1" spans="1:14" ht="18" x14ac:dyDescent="0.2">
      <c r="A1" s="36" t="s">
        <v>333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.75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customHeight="1" thickTop="1" thickBot="1" x14ac:dyDescent="0.25">
      <c r="A3" s="10"/>
      <c r="B3" s="47" t="s">
        <v>305</v>
      </c>
      <c r="C3" s="48"/>
      <c r="D3" s="48"/>
      <c r="E3" s="48"/>
      <c r="F3" s="48"/>
      <c r="G3" s="48"/>
      <c r="H3" s="48"/>
      <c r="I3" s="49"/>
      <c r="J3" s="32"/>
      <c r="K3" s="33" t="s">
        <v>332</v>
      </c>
      <c r="L3" s="10"/>
      <c r="M3" s="10"/>
      <c r="N3" s="10"/>
    </row>
    <row r="4" spans="1:14" ht="15.75" thickTop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 customHeight="1" thickTop="1" thickBot="1" x14ac:dyDescent="0.25">
      <c r="A5" s="10"/>
      <c r="B5" s="47" t="s">
        <v>330</v>
      </c>
      <c r="C5" s="48"/>
      <c r="D5" s="48"/>
      <c r="E5" s="48"/>
      <c r="F5" s="48"/>
      <c r="G5" s="48"/>
      <c r="H5" s="48"/>
      <c r="I5" s="49"/>
      <c r="J5" s="32"/>
      <c r="K5" s="34">
        <f>VLOOKUP($B$3,Data!$C$5:$M$343,8,FALSE)</f>
        <v>8914328</v>
      </c>
      <c r="L5" s="10"/>
      <c r="M5" s="10"/>
      <c r="N5" s="10"/>
    </row>
    <row r="6" spans="1:14" ht="15.75" thickTop="1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 customHeight="1" thickTop="1" thickBot="1" x14ac:dyDescent="0.25">
      <c r="A7" s="10"/>
      <c r="B7" s="47" t="s">
        <v>338</v>
      </c>
      <c r="C7" s="48"/>
      <c r="D7" s="48"/>
      <c r="E7" s="48"/>
      <c r="F7" s="48"/>
      <c r="G7" s="48"/>
      <c r="H7" s="48"/>
      <c r="I7" s="49"/>
      <c r="J7" s="10"/>
      <c r="K7" s="35">
        <f>VLOOKUP($B$3,Data!$C$5:$M$343,2,FALSE)</f>
        <v>1314.8333333333335</v>
      </c>
      <c r="L7" s="10"/>
      <c r="M7" s="10"/>
      <c r="N7" s="10"/>
    </row>
    <row r="8" spans="1:14" ht="15" thickTop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11"/>
      <c r="M9" s="10"/>
      <c r="N9" s="10"/>
    </row>
    <row r="10" spans="1:14" ht="15" x14ac:dyDescent="0.2">
      <c r="A10" s="10"/>
      <c r="B10" s="10"/>
      <c r="C10" s="10"/>
      <c r="D10" s="10"/>
      <c r="E10" s="10"/>
      <c r="F10" s="10"/>
      <c r="G10" s="10"/>
      <c r="H10" s="10"/>
      <c r="I10" s="11"/>
      <c r="J10" s="11"/>
      <c r="K10" s="52"/>
      <c r="L10" s="52"/>
      <c r="M10" s="52"/>
      <c r="N10" s="52"/>
    </row>
    <row r="11" spans="1:14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2"/>
      <c r="L11" s="13"/>
      <c r="M11" s="53"/>
      <c r="N11" s="53"/>
    </row>
    <row r="12" spans="1:14" ht="33.75" customHeight="1" x14ac:dyDescent="0.2">
      <c r="A12" s="10"/>
      <c r="B12" s="50" t="s">
        <v>336</v>
      </c>
      <c r="C12" s="50"/>
      <c r="D12" s="10"/>
      <c r="E12" s="50" t="s">
        <v>337</v>
      </c>
      <c r="F12" s="50"/>
      <c r="G12" s="14"/>
      <c r="H12" s="50" t="s">
        <v>328</v>
      </c>
      <c r="I12" s="50"/>
      <c r="J12" s="11"/>
      <c r="K12" s="50" t="s">
        <v>331</v>
      </c>
      <c r="L12" s="50"/>
      <c r="M12" s="53"/>
      <c r="N12" s="53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3"/>
      <c r="L13" s="13"/>
      <c r="M13" s="10"/>
      <c r="N13" s="10"/>
    </row>
    <row r="14" spans="1:14" x14ac:dyDescent="0.2">
      <c r="A14" s="10"/>
      <c r="B14" s="37">
        <f>VLOOKUP($B$3,Data!$C$5:$M$343,3,FALSE)</f>
        <v>6574166.6666666688</v>
      </c>
      <c r="C14" s="38"/>
      <c r="D14" s="45"/>
      <c r="E14" s="37">
        <f>VLOOKUP($B$3,Data!$C$5:$M$343,4,FALSE)</f>
        <v>7119822.5000000009</v>
      </c>
      <c r="F14" s="38" t="e">
        <f>VLOOKUP($B$3,Data!$C$5:$M$343,14,FALSE)</f>
        <v>#REF!</v>
      </c>
      <c r="G14" s="45"/>
      <c r="H14" s="37">
        <f>VLOOKUP($B$3,Data!$C$5:$M$343,5,FALSE)</f>
        <v>545655.83333333209</v>
      </c>
      <c r="I14" s="38" t="e">
        <f>VLOOKUP($B$3,Data!$C$5:$M$343,14,FALSE)</f>
        <v>#REF!</v>
      </c>
      <c r="J14" s="45"/>
      <c r="K14" s="41">
        <f>VLOOKUP($B$3,Data!$C$5:$M$343,6,FALSE)</f>
        <v>8.2999999999999782E-2</v>
      </c>
      <c r="L14" s="42" t="e">
        <f>VLOOKUP($B$3,Data!$C$5:$M$343,14,FALSE)</f>
        <v>#REF!</v>
      </c>
      <c r="M14" s="10"/>
      <c r="N14" s="10"/>
    </row>
    <row r="15" spans="1:14" x14ac:dyDescent="0.2">
      <c r="A15" s="10"/>
      <c r="B15" s="39"/>
      <c r="C15" s="40"/>
      <c r="D15" s="46"/>
      <c r="E15" s="39" t="e">
        <f>VLOOKUP($B$3,Data!$C$5:$M$343,14,FALSE)</f>
        <v>#REF!</v>
      </c>
      <c r="F15" s="40" t="e">
        <f>VLOOKUP($B$3,Data!$C$5:$M$343,14,FALSE)</f>
        <v>#REF!</v>
      </c>
      <c r="G15" s="46"/>
      <c r="H15" s="39" t="e">
        <f>VLOOKUP($B$3,Data!$C$5:$M$343,14,FALSE)</f>
        <v>#REF!</v>
      </c>
      <c r="I15" s="40" t="e">
        <f>VLOOKUP($B$3,Data!$C$5:$M$343,14,FALSE)</f>
        <v>#REF!</v>
      </c>
      <c r="J15" s="46"/>
      <c r="K15" s="43" t="e">
        <f>VLOOKUP($B$3,Data!$C$5:$M$343,14,FALSE)</f>
        <v>#REF!</v>
      </c>
      <c r="L15" s="44" t="e">
        <f>VLOOKUP($B$3,Data!$C$5:$M$343,14,FALSE)</f>
        <v>#REF!</v>
      </c>
      <c r="M15" s="10"/>
      <c r="N15" s="10"/>
    </row>
    <row r="16" spans="1:14" ht="15.75" x14ac:dyDescent="0.25">
      <c r="A16" s="10"/>
      <c r="B16" s="10"/>
      <c r="C16" s="10"/>
      <c r="D16" s="10"/>
      <c r="E16" s="10"/>
      <c r="F16" s="10"/>
      <c r="G16" s="10"/>
      <c r="H16" s="10"/>
      <c r="I16" s="15"/>
      <c r="J16" s="10"/>
      <c r="K16" s="51"/>
      <c r="L16" s="51"/>
      <c r="M16" s="51"/>
      <c r="N16" s="51"/>
    </row>
    <row r="17" spans="1:14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9">
    <mergeCell ref="K16:N16"/>
    <mergeCell ref="K10:N10"/>
    <mergeCell ref="M11:M12"/>
    <mergeCell ref="N11:N12"/>
    <mergeCell ref="B3:I3"/>
    <mergeCell ref="B5:I5"/>
    <mergeCell ref="A1:N1"/>
    <mergeCell ref="B14:C15"/>
    <mergeCell ref="E14:F15"/>
    <mergeCell ref="H14:I15"/>
    <mergeCell ref="K14:L15"/>
    <mergeCell ref="D14:D15"/>
    <mergeCell ref="G14:G15"/>
    <mergeCell ref="J14:J15"/>
    <mergeCell ref="B7:I7"/>
    <mergeCell ref="B12:C12"/>
    <mergeCell ref="E12:F12"/>
    <mergeCell ref="H12:I12"/>
    <mergeCell ref="K12:L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Data!$C$5:$C$331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655"/>
  <sheetViews>
    <sheetView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1" max="1" width="9.140625" style="4"/>
    <col min="2" max="2" width="12.42578125" style="4" customWidth="1"/>
    <col min="3" max="3" width="68.85546875" style="4" bestFit="1" customWidth="1"/>
    <col min="4" max="4" width="24" style="5" customWidth="1"/>
    <col min="5" max="7" width="24" style="6" customWidth="1"/>
    <col min="8" max="8" width="24" style="22" customWidth="1"/>
    <col min="9" max="9" width="9.140625" style="4"/>
    <col min="10" max="10" width="12.42578125" style="4" customWidth="1"/>
    <col min="11" max="12" width="9.140625" style="4"/>
    <col min="13" max="13" width="12.42578125" style="28" customWidth="1"/>
    <col min="14" max="16384" width="9.140625" style="4"/>
  </cols>
  <sheetData>
    <row r="2" spans="2:13" s="1" customFormat="1" x14ac:dyDescent="0.25">
      <c r="D2" s="2"/>
      <c r="E2" s="3"/>
      <c r="F2" s="3"/>
      <c r="G2" s="3"/>
      <c r="H2" s="23"/>
      <c r="M2" s="27"/>
    </row>
    <row r="3" spans="2:13" x14ac:dyDescent="0.25">
      <c r="D3" s="26">
        <f>SUM(D5:D331)</f>
        <v>110083.08333333333</v>
      </c>
      <c r="E3" s="26">
        <f t="shared" ref="E3:G3" si="0">SUM(E5:E331)</f>
        <v>501487811.91137946</v>
      </c>
      <c r="F3" s="26">
        <f t="shared" si="0"/>
        <v>543161248.89170575</v>
      </c>
      <c r="G3" s="26">
        <f t="shared" si="0"/>
        <v>41673436.980326004</v>
      </c>
    </row>
    <row r="4" spans="2:13" ht="30" x14ac:dyDescent="0.25">
      <c r="B4" s="16" t="s">
        <v>329</v>
      </c>
      <c r="C4" s="16" t="s">
        <v>0</v>
      </c>
      <c r="D4" s="18" t="s">
        <v>334</v>
      </c>
      <c r="E4" s="20" t="s">
        <v>336</v>
      </c>
      <c r="F4" s="20" t="s">
        <v>337</v>
      </c>
      <c r="G4" s="20" t="s">
        <v>328</v>
      </c>
      <c r="H4" s="24" t="s">
        <v>327</v>
      </c>
      <c r="J4" s="16" t="s">
        <v>329</v>
      </c>
      <c r="M4" s="29"/>
    </row>
    <row r="5" spans="2:13" x14ac:dyDescent="0.25">
      <c r="B5" s="17">
        <v>8912788</v>
      </c>
      <c r="C5" s="17" t="s">
        <v>90</v>
      </c>
      <c r="D5" s="19">
        <v>208</v>
      </c>
      <c r="E5" s="21">
        <v>780000.00000000012</v>
      </c>
      <c r="F5" s="21">
        <v>869440</v>
      </c>
      <c r="G5" s="21">
        <f>F5-E5</f>
        <v>89439.999999999884</v>
      </c>
      <c r="H5" s="25">
        <f t="shared" ref="H5:H68" si="1">G5/E5</f>
        <v>0.1146666666666665</v>
      </c>
      <c r="J5" s="17">
        <v>8912788</v>
      </c>
      <c r="M5" s="30"/>
    </row>
    <row r="6" spans="2:13" x14ac:dyDescent="0.25">
      <c r="B6" s="17">
        <v>8913797</v>
      </c>
      <c r="C6" s="17" t="s">
        <v>190</v>
      </c>
      <c r="D6" s="19">
        <v>219</v>
      </c>
      <c r="E6" s="21">
        <v>1221561.4453557136</v>
      </c>
      <c r="F6" s="21">
        <v>1283811.7661479998</v>
      </c>
      <c r="G6" s="21">
        <f t="shared" ref="G6:G69" si="2">F6-E6</f>
        <v>62250.320792286191</v>
      </c>
      <c r="H6" s="25">
        <f t="shared" si="1"/>
        <v>5.0959631239965303E-2</v>
      </c>
      <c r="J6" s="17">
        <v>8913797</v>
      </c>
      <c r="M6" s="30"/>
    </row>
    <row r="7" spans="2:13" x14ac:dyDescent="0.25">
      <c r="B7" s="17">
        <v>8913297</v>
      </c>
      <c r="C7" s="17" t="s">
        <v>157</v>
      </c>
      <c r="D7" s="19">
        <v>421</v>
      </c>
      <c r="E7" s="21">
        <v>1578750</v>
      </c>
      <c r="F7" s="21">
        <v>1759780</v>
      </c>
      <c r="G7" s="21">
        <f t="shared" si="2"/>
        <v>181030</v>
      </c>
      <c r="H7" s="25">
        <f t="shared" si="1"/>
        <v>0.11466666666666667</v>
      </c>
      <c r="J7" s="17">
        <v>8913297</v>
      </c>
      <c r="M7" s="30"/>
    </row>
    <row r="8" spans="2:13" x14ac:dyDescent="0.25">
      <c r="B8" s="17">
        <v>8912571</v>
      </c>
      <c r="C8" s="17" t="s">
        <v>59</v>
      </c>
      <c r="D8" s="19">
        <v>427</v>
      </c>
      <c r="E8" s="21">
        <v>1601250</v>
      </c>
      <c r="F8" s="21">
        <v>1784860</v>
      </c>
      <c r="G8" s="21">
        <f t="shared" si="2"/>
        <v>183610</v>
      </c>
      <c r="H8" s="25">
        <f t="shared" si="1"/>
        <v>0.11466666666666667</v>
      </c>
      <c r="J8" s="17">
        <v>8912571</v>
      </c>
      <c r="M8" s="30"/>
    </row>
    <row r="9" spans="2:13" x14ac:dyDescent="0.25">
      <c r="B9" s="17">
        <v>8912301</v>
      </c>
      <c r="C9" s="17" t="s">
        <v>36</v>
      </c>
      <c r="D9" s="19">
        <v>129</v>
      </c>
      <c r="E9" s="21">
        <v>602227.29779408453</v>
      </c>
      <c r="F9" s="21">
        <v>639280.36023267615</v>
      </c>
      <c r="G9" s="21">
        <f t="shared" si="2"/>
        <v>37053.062438591616</v>
      </c>
      <c r="H9" s="25">
        <f t="shared" si="1"/>
        <v>6.1526706900059715E-2</v>
      </c>
      <c r="J9" s="17">
        <v>8912301</v>
      </c>
      <c r="M9" s="30"/>
    </row>
    <row r="10" spans="2:13" x14ac:dyDescent="0.25">
      <c r="B10" s="17">
        <v>8912300</v>
      </c>
      <c r="C10" s="17" t="s">
        <v>35</v>
      </c>
      <c r="D10" s="19">
        <v>195</v>
      </c>
      <c r="E10" s="21">
        <v>873132.83520185761</v>
      </c>
      <c r="F10" s="21">
        <v>931805.32118730654</v>
      </c>
      <c r="G10" s="21">
        <f t="shared" si="2"/>
        <v>58672.485985448933</v>
      </c>
      <c r="H10" s="25">
        <f t="shared" si="1"/>
        <v>6.7197662967152724E-2</v>
      </c>
      <c r="J10" s="17">
        <v>8912300</v>
      </c>
      <c r="M10" s="30"/>
    </row>
    <row r="11" spans="2:13" x14ac:dyDescent="0.25">
      <c r="B11" s="17">
        <v>8912302</v>
      </c>
      <c r="C11" s="17" t="s">
        <v>225</v>
      </c>
      <c r="D11" s="19">
        <v>185</v>
      </c>
      <c r="E11" s="21">
        <v>761014.06514667219</v>
      </c>
      <c r="F11" s="21">
        <v>810832.54734166677</v>
      </c>
      <c r="G11" s="21">
        <f t="shared" si="2"/>
        <v>49818.482194994576</v>
      </c>
      <c r="H11" s="25">
        <f t="shared" si="1"/>
        <v>6.5463287048962662E-2</v>
      </c>
      <c r="J11" s="17">
        <v>8912302</v>
      </c>
      <c r="M11" s="30"/>
    </row>
    <row r="12" spans="2:13" x14ac:dyDescent="0.25">
      <c r="B12" s="17">
        <v>8914117</v>
      </c>
      <c r="C12" s="17" t="s">
        <v>301</v>
      </c>
      <c r="D12" s="19">
        <v>671</v>
      </c>
      <c r="E12" s="21">
        <v>4036823.6073746383</v>
      </c>
      <c r="F12" s="21">
        <v>4296418.3045880003</v>
      </c>
      <c r="G12" s="21">
        <f t="shared" si="2"/>
        <v>259594.69721336197</v>
      </c>
      <c r="H12" s="25">
        <f t="shared" si="1"/>
        <v>6.4306673380309085E-2</v>
      </c>
      <c r="J12" s="17">
        <v>8914117</v>
      </c>
      <c r="M12" s="30"/>
    </row>
    <row r="13" spans="2:13" x14ac:dyDescent="0.25">
      <c r="B13" s="17">
        <v>8913018</v>
      </c>
      <c r="C13" s="17" t="s">
        <v>128</v>
      </c>
      <c r="D13" s="19">
        <v>208</v>
      </c>
      <c r="E13" s="21">
        <v>804835.16144418367</v>
      </c>
      <c r="F13" s="21">
        <v>869440</v>
      </c>
      <c r="G13" s="21">
        <f t="shared" si="2"/>
        <v>64604.838555816328</v>
      </c>
      <c r="H13" s="25">
        <f t="shared" si="1"/>
        <v>8.0270894775385321E-2</v>
      </c>
      <c r="J13" s="17">
        <v>8913018</v>
      </c>
      <c r="M13" s="30"/>
    </row>
    <row r="14" spans="2:13" x14ac:dyDescent="0.25">
      <c r="B14" s="17">
        <v>8913539</v>
      </c>
      <c r="C14" s="17" t="s">
        <v>167</v>
      </c>
      <c r="D14" s="19">
        <v>107</v>
      </c>
      <c r="E14" s="21">
        <v>488221.51857864077</v>
      </c>
      <c r="F14" s="21">
        <v>516337.19841199997</v>
      </c>
      <c r="G14" s="21">
        <f t="shared" si="2"/>
        <v>28115.679833359201</v>
      </c>
      <c r="H14" s="25">
        <f t="shared" si="1"/>
        <v>5.7587957030678157E-2</v>
      </c>
      <c r="J14" s="17">
        <v>8913539</v>
      </c>
      <c r="M14" s="30"/>
    </row>
    <row r="15" spans="2:13" x14ac:dyDescent="0.25">
      <c r="B15" s="17">
        <v>8914756</v>
      </c>
      <c r="C15" s="17" t="s">
        <v>317</v>
      </c>
      <c r="D15" s="19">
        <v>919</v>
      </c>
      <c r="E15" s="21">
        <v>4779374.0434475774</v>
      </c>
      <c r="F15" s="21">
        <v>5176948.5219472209</v>
      </c>
      <c r="G15" s="21">
        <f t="shared" si="2"/>
        <v>397574.4784996435</v>
      </c>
      <c r="H15" s="25">
        <f t="shared" si="1"/>
        <v>8.3185470499993586E-2</v>
      </c>
      <c r="J15" s="17">
        <v>8914756</v>
      </c>
      <c r="M15" s="30"/>
    </row>
    <row r="16" spans="2:13" x14ac:dyDescent="0.25">
      <c r="B16" s="17">
        <v>8912010</v>
      </c>
      <c r="C16" s="17" t="s">
        <v>4</v>
      </c>
      <c r="D16" s="19">
        <v>200</v>
      </c>
      <c r="E16" s="21">
        <v>879271.98737454531</v>
      </c>
      <c r="F16" s="21">
        <v>931190.44458799995</v>
      </c>
      <c r="G16" s="21">
        <f t="shared" si="2"/>
        <v>51918.457213454647</v>
      </c>
      <c r="H16" s="25">
        <f t="shared" si="1"/>
        <v>5.9047095732550424E-2</v>
      </c>
      <c r="J16" s="17">
        <v>8912010</v>
      </c>
      <c r="M16" s="30"/>
    </row>
    <row r="17" spans="2:13" x14ac:dyDescent="0.25">
      <c r="B17" s="17">
        <v>8913511</v>
      </c>
      <c r="C17" s="17" t="s">
        <v>261</v>
      </c>
      <c r="D17" s="19">
        <v>158</v>
      </c>
      <c r="E17" s="21">
        <v>612873.46415702603</v>
      </c>
      <c r="F17" s="21">
        <v>660440</v>
      </c>
      <c r="G17" s="21">
        <f t="shared" si="2"/>
        <v>47566.535842973972</v>
      </c>
      <c r="H17" s="25">
        <f t="shared" si="1"/>
        <v>7.7612327217330482E-2</v>
      </c>
      <c r="J17" s="17">
        <v>8913511</v>
      </c>
      <c r="M17" s="30"/>
    </row>
    <row r="18" spans="2:13" x14ac:dyDescent="0.25">
      <c r="B18" s="17">
        <v>8912014</v>
      </c>
      <c r="C18" s="17" t="s">
        <v>197</v>
      </c>
      <c r="D18" s="19">
        <v>211</v>
      </c>
      <c r="E18" s="21">
        <v>973884.46894305828</v>
      </c>
      <c r="F18" s="21">
        <v>1056557.2807931122</v>
      </c>
      <c r="G18" s="21">
        <f t="shared" si="2"/>
        <v>82672.811850053957</v>
      </c>
      <c r="H18" s="25">
        <f t="shared" si="1"/>
        <v>8.4889752826408121E-2</v>
      </c>
      <c r="J18" s="17">
        <v>8912014</v>
      </c>
      <c r="M18" s="30"/>
    </row>
    <row r="19" spans="2:13" x14ac:dyDescent="0.25">
      <c r="B19" s="17">
        <v>8912200</v>
      </c>
      <c r="C19" s="17" t="s">
        <v>20</v>
      </c>
      <c r="D19" s="19">
        <v>242</v>
      </c>
      <c r="E19" s="21">
        <v>907500.00000000012</v>
      </c>
      <c r="F19" s="21">
        <v>1011560</v>
      </c>
      <c r="G19" s="21">
        <f t="shared" si="2"/>
        <v>104059.99999999988</v>
      </c>
      <c r="H19" s="25">
        <f t="shared" si="1"/>
        <v>0.11466666666666653</v>
      </c>
      <c r="J19" s="17">
        <v>8912200</v>
      </c>
      <c r="M19" s="30"/>
    </row>
    <row r="20" spans="2:13" x14ac:dyDescent="0.25">
      <c r="B20" s="17">
        <v>8914026</v>
      </c>
      <c r="C20" s="17" t="s">
        <v>295</v>
      </c>
      <c r="D20" s="19">
        <v>1276</v>
      </c>
      <c r="E20" s="21">
        <v>6521311.8103967365</v>
      </c>
      <c r="F20" s="21">
        <v>7059712.4297503186</v>
      </c>
      <c r="G20" s="21">
        <f t="shared" si="2"/>
        <v>538400.61935358215</v>
      </c>
      <c r="H20" s="25">
        <f t="shared" si="1"/>
        <v>8.256017117525738E-2</v>
      </c>
      <c r="J20" s="17">
        <v>8914026</v>
      </c>
      <c r="M20" s="30"/>
    </row>
    <row r="21" spans="2:13" x14ac:dyDescent="0.25">
      <c r="B21" s="17">
        <v>8912916</v>
      </c>
      <c r="C21" s="17" t="s">
        <v>112</v>
      </c>
      <c r="D21" s="19">
        <v>314</v>
      </c>
      <c r="E21" s="21">
        <v>1289515.2766213366</v>
      </c>
      <c r="F21" s="21">
        <v>1385102.7897294683</v>
      </c>
      <c r="G21" s="21">
        <f t="shared" si="2"/>
        <v>95587.513108131709</v>
      </c>
      <c r="H21" s="25">
        <f t="shared" si="1"/>
        <v>7.4126700816279492E-2</v>
      </c>
      <c r="J21" s="17">
        <v>8912916</v>
      </c>
      <c r="M21" s="30"/>
    </row>
    <row r="22" spans="2:13" x14ac:dyDescent="0.25">
      <c r="B22" s="17">
        <v>8912942</v>
      </c>
      <c r="C22" s="17" t="s">
        <v>122</v>
      </c>
      <c r="D22" s="19">
        <v>309</v>
      </c>
      <c r="E22" s="21">
        <v>1180098.4259097683</v>
      </c>
      <c r="F22" s="21">
        <v>1291620</v>
      </c>
      <c r="G22" s="21">
        <f t="shared" si="2"/>
        <v>111521.57409023168</v>
      </c>
      <c r="H22" s="25">
        <f t="shared" si="1"/>
        <v>9.4501925976434392E-2</v>
      </c>
      <c r="J22" s="17">
        <v>8912942</v>
      </c>
      <c r="M22" s="30"/>
    </row>
    <row r="23" spans="2:13" x14ac:dyDescent="0.25">
      <c r="B23" s="17">
        <v>8912202</v>
      </c>
      <c r="C23" s="17" t="s">
        <v>21</v>
      </c>
      <c r="D23" s="19">
        <v>182</v>
      </c>
      <c r="E23" s="21">
        <v>699879.09154933738</v>
      </c>
      <c r="F23" s="21">
        <v>760760</v>
      </c>
      <c r="G23" s="21">
        <f t="shared" si="2"/>
        <v>60880.908450662624</v>
      </c>
      <c r="H23" s="25">
        <f t="shared" si="1"/>
        <v>8.6987751435593327E-2</v>
      </c>
      <c r="J23" s="17">
        <v>8912202</v>
      </c>
      <c r="M23" s="30"/>
    </row>
    <row r="24" spans="2:13" x14ac:dyDescent="0.25">
      <c r="B24" s="17">
        <v>8914009</v>
      </c>
      <c r="C24" s="17" t="s">
        <v>282</v>
      </c>
      <c r="D24" s="19">
        <v>2022</v>
      </c>
      <c r="E24" s="21">
        <v>10510953.706984434</v>
      </c>
      <c r="F24" s="21">
        <v>11402364.98279367</v>
      </c>
      <c r="G24" s="21">
        <f t="shared" si="2"/>
        <v>891411.27580923587</v>
      </c>
      <c r="H24" s="25">
        <f t="shared" si="1"/>
        <v>8.480783957947613E-2</v>
      </c>
      <c r="J24" s="17">
        <v>8914009</v>
      </c>
      <c r="M24" s="30"/>
    </row>
    <row r="25" spans="2:13" x14ac:dyDescent="0.25">
      <c r="B25" s="17">
        <v>8913782</v>
      </c>
      <c r="C25" s="17" t="s">
        <v>184</v>
      </c>
      <c r="D25" s="19">
        <v>300</v>
      </c>
      <c r="E25" s="21">
        <v>1366434.2456698066</v>
      </c>
      <c r="F25" s="21">
        <v>1464848.2301076294</v>
      </c>
      <c r="G25" s="21">
        <f t="shared" si="2"/>
        <v>98413.98443782283</v>
      </c>
      <c r="H25" s="25">
        <f t="shared" si="1"/>
        <v>7.2022480957056004E-2</v>
      </c>
      <c r="J25" s="17">
        <v>8913782</v>
      </c>
      <c r="M25" s="30"/>
    </row>
    <row r="26" spans="2:13" x14ac:dyDescent="0.25">
      <c r="B26" s="17">
        <v>8913783</v>
      </c>
      <c r="C26" s="17" t="s">
        <v>275</v>
      </c>
      <c r="D26" s="19">
        <v>304</v>
      </c>
      <c r="E26" s="21">
        <v>1184484.7446980271</v>
      </c>
      <c r="F26" s="21">
        <v>1276435.8827243124</v>
      </c>
      <c r="G26" s="21">
        <f t="shared" si="2"/>
        <v>91951.138026285218</v>
      </c>
      <c r="H26" s="25">
        <f t="shared" si="1"/>
        <v>7.7629651574556383E-2</v>
      </c>
      <c r="J26" s="17">
        <v>8913783</v>
      </c>
      <c r="M26" s="30"/>
    </row>
    <row r="27" spans="2:13" x14ac:dyDescent="0.25">
      <c r="B27" s="17">
        <v>8912436</v>
      </c>
      <c r="C27" s="17" t="s">
        <v>46</v>
      </c>
      <c r="D27" s="19">
        <v>174</v>
      </c>
      <c r="E27" s="21">
        <v>737558.83578126598</v>
      </c>
      <c r="F27" s="21">
        <v>788223.26364594954</v>
      </c>
      <c r="G27" s="21">
        <f t="shared" si="2"/>
        <v>50664.427864683559</v>
      </c>
      <c r="H27" s="25">
        <f t="shared" si="1"/>
        <v>6.869204923972852E-2</v>
      </c>
      <c r="J27" s="17">
        <v>8912436</v>
      </c>
      <c r="M27" s="30"/>
    </row>
    <row r="28" spans="2:13" x14ac:dyDescent="0.25">
      <c r="B28" s="17">
        <v>8912921</v>
      </c>
      <c r="C28" s="17" t="s">
        <v>247</v>
      </c>
      <c r="D28" s="19">
        <v>526</v>
      </c>
      <c r="E28" s="21">
        <v>1972499.9999999998</v>
      </c>
      <c r="F28" s="21">
        <v>2198680</v>
      </c>
      <c r="G28" s="21">
        <f t="shared" si="2"/>
        <v>226180.00000000023</v>
      </c>
      <c r="H28" s="25">
        <f t="shared" si="1"/>
        <v>0.11466666666666679</v>
      </c>
      <c r="J28" s="17">
        <v>8912921</v>
      </c>
      <c r="M28" s="30"/>
    </row>
    <row r="29" spans="2:13" x14ac:dyDescent="0.25">
      <c r="B29" s="17">
        <v>8912464</v>
      </c>
      <c r="C29" s="17" t="s">
        <v>50</v>
      </c>
      <c r="D29" s="19">
        <v>374</v>
      </c>
      <c r="E29" s="21">
        <v>1504426.247547287</v>
      </c>
      <c r="F29" s="21">
        <v>1600772.8922899999</v>
      </c>
      <c r="G29" s="21">
        <f t="shared" si="2"/>
        <v>96346.644742712844</v>
      </c>
      <c r="H29" s="25">
        <f t="shared" si="1"/>
        <v>6.4042118980435089E-2</v>
      </c>
      <c r="J29" s="17">
        <v>8912464</v>
      </c>
      <c r="M29" s="30"/>
    </row>
    <row r="30" spans="2:13" x14ac:dyDescent="0.25">
      <c r="B30" s="17">
        <v>8912679</v>
      </c>
      <c r="C30" s="17" t="s">
        <v>67</v>
      </c>
      <c r="D30" s="19">
        <v>88</v>
      </c>
      <c r="E30" s="21">
        <v>411002.1605714559</v>
      </c>
      <c r="F30" s="21">
        <v>439625.20059459464</v>
      </c>
      <c r="G30" s="21">
        <f t="shared" si="2"/>
        <v>28623.040023138747</v>
      </c>
      <c r="H30" s="25">
        <f t="shared" si="1"/>
        <v>6.9642067047388206E-2</v>
      </c>
      <c r="J30" s="17">
        <v>8912679</v>
      </c>
      <c r="M30" s="30"/>
    </row>
    <row r="31" spans="2:13" x14ac:dyDescent="0.25">
      <c r="B31" s="17">
        <v>8912023</v>
      </c>
      <c r="C31" s="17" t="s">
        <v>203</v>
      </c>
      <c r="D31" s="19">
        <v>305</v>
      </c>
      <c r="E31" s="21">
        <v>1390432.5121475388</v>
      </c>
      <c r="F31" s="21">
        <v>1482855.9768261435</v>
      </c>
      <c r="G31" s="21">
        <f t="shared" si="2"/>
        <v>92423.464678604621</v>
      </c>
      <c r="H31" s="25">
        <f t="shared" si="1"/>
        <v>6.647101809771086E-2</v>
      </c>
      <c r="J31" s="17">
        <v>8912023</v>
      </c>
      <c r="M31" s="30"/>
    </row>
    <row r="32" spans="2:13" x14ac:dyDescent="0.25">
      <c r="B32" s="17">
        <v>8912282</v>
      </c>
      <c r="C32" s="17" t="s">
        <v>32</v>
      </c>
      <c r="D32" s="19">
        <v>190</v>
      </c>
      <c r="E32" s="21">
        <v>777117.81943400274</v>
      </c>
      <c r="F32" s="21">
        <v>832955.0262227864</v>
      </c>
      <c r="G32" s="21">
        <f t="shared" si="2"/>
        <v>55837.20678878366</v>
      </c>
      <c r="H32" s="25">
        <f t="shared" si="1"/>
        <v>7.1851661861841623E-2</v>
      </c>
      <c r="J32" s="17">
        <v>8912282</v>
      </c>
      <c r="M32" s="30"/>
    </row>
    <row r="33" spans="2:13" x14ac:dyDescent="0.25">
      <c r="B33" s="17">
        <v>8912947</v>
      </c>
      <c r="C33" s="17" t="s">
        <v>124</v>
      </c>
      <c r="D33" s="19">
        <v>412</v>
      </c>
      <c r="E33" s="21">
        <v>1545000.0000000002</v>
      </c>
      <c r="F33" s="21">
        <v>1722160</v>
      </c>
      <c r="G33" s="21">
        <f t="shared" si="2"/>
        <v>177159.99999999977</v>
      </c>
      <c r="H33" s="25">
        <f t="shared" si="1"/>
        <v>0.1146666666666665</v>
      </c>
      <c r="J33" s="17">
        <v>8912947</v>
      </c>
      <c r="M33" s="30"/>
    </row>
    <row r="34" spans="2:13" x14ac:dyDescent="0.25">
      <c r="B34" s="17">
        <v>8912940</v>
      </c>
      <c r="C34" s="17" t="s">
        <v>252</v>
      </c>
      <c r="D34" s="19">
        <v>173</v>
      </c>
      <c r="E34" s="21">
        <v>762719.40972847072</v>
      </c>
      <c r="F34" s="21">
        <v>822031.58439908747</v>
      </c>
      <c r="G34" s="21">
        <f t="shared" si="2"/>
        <v>59312.174670616747</v>
      </c>
      <c r="H34" s="25">
        <f t="shared" si="1"/>
        <v>7.7764081933790002E-2</v>
      </c>
      <c r="J34" s="17">
        <v>8912940</v>
      </c>
      <c r="M34" s="30"/>
    </row>
    <row r="35" spans="2:13" x14ac:dyDescent="0.25">
      <c r="B35" s="17">
        <v>8912020</v>
      </c>
      <c r="C35" s="17" t="s">
        <v>201</v>
      </c>
      <c r="D35" s="19">
        <v>219</v>
      </c>
      <c r="E35" s="21">
        <v>996265.9786854859</v>
      </c>
      <c r="F35" s="21">
        <v>1073290.5136947734</v>
      </c>
      <c r="G35" s="21">
        <f t="shared" si="2"/>
        <v>77024.535009287531</v>
      </c>
      <c r="H35" s="25">
        <f t="shared" si="1"/>
        <v>7.7313224236480363E-2</v>
      </c>
      <c r="J35" s="17">
        <v>8912020</v>
      </c>
      <c r="M35" s="30"/>
    </row>
    <row r="36" spans="2:13" x14ac:dyDescent="0.25">
      <c r="B36" s="17">
        <v>8912016</v>
      </c>
      <c r="C36" s="17" t="s">
        <v>199</v>
      </c>
      <c r="D36" s="19">
        <v>265</v>
      </c>
      <c r="E36" s="21">
        <v>1108118.5270504218</v>
      </c>
      <c r="F36" s="21">
        <v>1184790.1980205886</v>
      </c>
      <c r="G36" s="21">
        <f t="shared" si="2"/>
        <v>76671.670970166801</v>
      </c>
      <c r="H36" s="25">
        <f t="shared" si="1"/>
        <v>6.9190857384408722E-2</v>
      </c>
      <c r="J36" s="17">
        <v>8912016</v>
      </c>
      <c r="M36" s="30"/>
    </row>
    <row r="37" spans="2:13" x14ac:dyDescent="0.25">
      <c r="B37" s="17">
        <v>8913065</v>
      </c>
      <c r="C37" s="17" t="s">
        <v>134</v>
      </c>
      <c r="D37" s="19">
        <v>152</v>
      </c>
      <c r="E37" s="21">
        <v>600281.86133538466</v>
      </c>
      <c r="F37" s="21">
        <v>645757.34039648355</v>
      </c>
      <c r="G37" s="21">
        <f t="shared" si="2"/>
        <v>45475.479061098886</v>
      </c>
      <c r="H37" s="25">
        <f t="shared" si="1"/>
        <v>7.5756876877695944E-2</v>
      </c>
      <c r="J37" s="17">
        <v>8913065</v>
      </c>
      <c r="M37" s="30"/>
    </row>
    <row r="38" spans="2:13" x14ac:dyDescent="0.25">
      <c r="B38" s="17">
        <v>8913793</v>
      </c>
      <c r="C38" s="17" t="s">
        <v>187</v>
      </c>
      <c r="D38" s="19">
        <v>306</v>
      </c>
      <c r="E38" s="21">
        <v>1265245.6425423513</v>
      </c>
      <c r="F38" s="21">
        <v>1363932.1444175574</v>
      </c>
      <c r="G38" s="21">
        <f t="shared" si="2"/>
        <v>98686.50187520613</v>
      </c>
      <c r="H38" s="25">
        <f t="shared" si="1"/>
        <v>7.7997899030031889E-2</v>
      </c>
      <c r="J38" s="17">
        <v>8913793</v>
      </c>
      <c r="M38" s="30"/>
    </row>
    <row r="39" spans="2:13" x14ac:dyDescent="0.25">
      <c r="B39" s="17">
        <v>8912353</v>
      </c>
      <c r="C39" s="17" t="s">
        <v>229</v>
      </c>
      <c r="D39" s="19">
        <v>202</v>
      </c>
      <c r="E39" s="21">
        <v>790909.74880923098</v>
      </c>
      <c r="F39" s="21">
        <v>873239.94789614074</v>
      </c>
      <c r="G39" s="21">
        <f t="shared" si="2"/>
        <v>82330.199086909764</v>
      </c>
      <c r="H39" s="25">
        <f t="shared" si="1"/>
        <v>0.10409556742834886</v>
      </c>
      <c r="J39" s="17">
        <v>8912353</v>
      </c>
      <c r="M39" s="30"/>
    </row>
    <row r="40" spans="2:13" x14ac:dyDescent="0.25">
      <c r="B40" s="17">
        <v>8913370</v>
      </c>
      <c r="C40" s="17" t="s">
        <v>160</v>
      </c>
      <c r="D40" s="19">
        <v>200</v>
      </c>
      <c r="E40" s="21">
        <v>779792.37327388942</v>
      </c>
      <c r="F40" s="21">
        <v>836000</v>
      </c>
      <c r="G40" s="21">
        <f t="shared" si="2"/>
        <v>56207.626726110582</v>
      </c>
      <c r="H40" s="25">
        <f t="shared" si="1"/>
        <v>7.2080246809965359E-2</v>
      </c>
      <c r="J40" s="17">
        <v>8913370</v>
      </c>
      <c r="M40" s="30"/>
    </row>
    <row r="41" spans="2:13" x14ac:dyDescent="0.25">
      <c r="B41" s="17">
        <v>8912271</v>
      </c>
      <c r="C41" s="17" t="s">
        <v>30</v>
      </c>
      <c r="D41" s="19">
        <v>415</v>
      </c>
      <c r="E41" s="21">
        <v>1556250</v>
      </c>
      <c r="F41" s="21">
        <v>1734700</v>
      </c>
      <c r="G41" s="21">
        <f t="shared" si="2"/>
        <v>178450</v>
      </c>
      <c r="H41" s="25">
        <f t="shared" si="1"/>
        <v>0.11466666666666667</v>
      </c>
      <c r="J41" s="17">
        <v>8912271</v>
      </c>
      <c r="M41" s="30"/>
    </row>
    <row r="42" spans="2:13" x14ac:dyDescent="0.25">
      <c r="B42" s="17">
        <v>8912000</v>
      </c>
      <c r="C42" s="17" t="s">
        <v>1</v>
      </c>
      <c r="D42" s="19">
        <v>391</v>
      </c>
      <c r="E42" s="21">
        <v>1693835.5226432511</v>
      </c>
      <c r="F42" s="21">
        <v>1808732.4316959712</v>
      </c>
      <c r="G42" s="21">
        <f t="shared" si="2"/>
        <v>114896.90905272006</v>
      </c>
      <c r="H42" s="25">
        <f t="shared" si="1"/>
        <v>6.7832388397087121E-2</v>
      </c>
      <c r="J42" s="17">
        <v>8912000</v>
      </c>
      <c r="M42" s="30"/>
    </row>
    <row r="43" spans="2:13" x14ac:dyDescent="0.25">
      <c r="B43" s="17">
        <v>8912395</v>
      </c>
      <c r="C43" s="17" t="s">
        <v>43</v>
      </c>
      <c r="D43" s="19">
        <v>200</v>
      </c>
      <c r="E43" s="21">
        <v>816805.73905273457</v>
      </c>
      <c r="F43" s="21">
        <v>867474.87132200005</v>
      </c>
      <c r="G43" s="21">
        <f t="shared" si="2"/>
        <v>50669.132269265479</v>
      </c>
      <c r="H43" s="25">
        <f t="shared" si="1"/>
        <v>6.2033271617346189E-2</v>
      </c>
      <c r="J43" s="17">
        <v>8912395</v>
      </c>
      <c r="M43" s="30"/>
    </row>
    <row r="44" spans="2:13" x14ac:dyDescent="0.25">
      <c r="B44" s="17">
        <v>8913789</v>
      </c>
      <c r="C44" s="17" t="s">
        <v>185</v>
      </c>
      <c r="D44" s="19">
        <v>358</v>
      </c>
      <c r="E44" s="21">
        <v>1519685.3230923556</v>
      </c>
      <c r="F44" s="21">
        <v>1628752.436539283</v>
      </c>
      <c r="G44" s="21">
        <f t="shared" si="2"/>
        <v>109067.1134469274</v>
      </c>
      <c r="H44" s="25">
        <f t="shared" si="1"/>
        <v>7.1769537936308067E-2</v>
      </c>
      <c r="J44" s="17">
        <v>8913789</v>
      </c>
      <c r="M44" s="30"/>
    </row>
    <row r="45" spans="2:13" x14ac:dyDescent="0.25">
      <c r="B45" s="17">
        <v>8912732</v>
      </c>
      <c r="C45" s="17" t="s">
        <v>75</v>
      </c>
      <c r="D45" s="19">
        <v>255</v>
      </c>
      <c r="E45" s="21">
        <v>956250.00000000012</v>
      </c>
      <c r="F45" s="21">
        <v>1065900</v>
      </c>
      <c r="G45" s="21">
        <f t="shared" si="2"/>
        <v>109649.99999999988</v>
      </c>
      <c r="H45" s="25">
        <f t="shared" si="1"/>
        <v>0.11466666666666653</v>
      </c>
      <c r="J45" s="17">
        <v>8912732</v>
      </c>
      <c r="M45" s="30"/>
    </row>
    <row r="46" spans="2:13" x14ac:dyDescent="0.25">
      <c r="B46" s="17">
        <v>8912466</v>
      </c>
      <c r="C46" s="17" t="s">
        <v>51</v>
      </c>
      <c r="D46" s="19">
        <v>276</v>
      </c>
      <c r="E46" s="21">
        <v>1253687.9839497332</v>
      </c>
      <c r="F46" s="21">
        <v>1337880.7932758718</v>
      </c>
      <c r="G46" s="21">
        <f t="shared" si="2"/>
        <v>84192.80932613858</v>
      </c>
      <c r="H46" s="25">
        <f t="shared" si="1"/>
        <v>6.7156110933511426E-2</v>
      </c>
      <c r="J46" s="17">
        <v>8912466</v>
      </c>
      <c r="M46" s="30"/>
    </row>
    <row r="47" spans="2:13" x14ac:dyDescent="0.25">
      <c r="B47" s="17">
        <v>8913072</v>
      </c>
      <c r="C47" s="17" t="s">
        <v>135</v>
      </c>
      <c r="D47" s="19">
        <v>84</v>
      </c>
      <c r="E47" s="21">
        <v>381952.43786082196</v>
      </c>
      <c r="F47" s="21">
        <v>408441.19492000004</v>
      </c>
      <c r="G47" s="21">
        <f t="shared" si="2"/>
        <v>26488.757059178082</v>
      </c>
      <c r="H47" s="25">
        <f t="shared" si="1"/>
        <v>6.9350930727218471E-2</v>
      </c>
      <c r="J47" s="17">
        <v>8913072</v>
      </c>
      <c r="M47" s="30"/>
    </row>
    <row r="48" spans="2:13" x14ac:dyDescent="0.25">
      <c r="B48" s="17">
        <v>8913350</v>
      </c>
      <c r="C48" s="17" t="s">
        <v>259</v>
      </c>
      <c r="D48" s="19">
        <v>89</v>
      </c>
      <c r="E48" s="21">
        <v>429642.38837011904</v>
      </c>
      <c r="F48" s="21">
        <v>455558.09824999998</v>
      </c>
      <c r="G48" s="21">
        <f t="shared" si="2"/>
        <v>25915.709879880946</v>
      </c>
      <c r="H48" s="25">
        <f t="shared" si="1"/>
        <v>6.0319257553227361E-2</v>
      </c>
      <c r="J48" s="17">
        <v>8913350</v>
      </c>
      <c r="M48" s="30"/>
    </row>
    <row r="49" spans="2:13" x14ac:dyDescent="0.25">
      <c r="B49" s="17">
        <v>8912699</v>
      </c>
      <c r="C49" s="17" t="s">
        <v>236</v>
      </c>
      <c r="D49" s="19">
        <v>309</v>
      </c>
      <c r="E49" s="21">
        <v>1158749.9999999998</v>
      </c>
      <c r="F49" s="21">
        <v>1291620</v>
      </c>
      <c r="G49" s="21">
        <f t="shared" si="2"/>
        <v>132870.00000000023</v>
      </c>
      <c r="H49" s="25">
        <f t="shared" si="1"/>
        <v>0.11466666666666689</v>
      </c>
      <c r="J49" s="17">
        <v>8912699</v>
      </c>
      <c r="M49" s="30"/>
    </row>
    <row r="50" spans="2:13" x14ac:dyDescent="0.25">
      <c r="B50" s="17">
        <v>8912470</v>
      </c>
      <c r="C50" s="17" t="s">
        <v>52</v>
      </c>
      <c r="D50" s="19">
        <v>220</v>
      </c>
      <c r="E50" s="21">
        <v>975661.38590555568</v>
      </c>
      <c r="F50" s="21">
        <v>1044907.4426001566</v>
      </c>
      <c r="G50" s="21">
        <f t="shared" si="2"/>
        <v>69246.056694600964</v>
      </c>
      <c r="H50" s="25">
        <f t="shared" si="1"/>
        <v>7.0973452157615677E-2</v>
      </c>
      <c r="J50" s="17">
        <v>8912470</v>
      </c>
      <c r="M50" s="30"/>
    </row>
    <row r="51" spans="2:13" x14ac:dyDescent="0.25">
      <c r="B51" s="17">
        <v>8914005</v>
      </c>
      <c r="C51" s="17" t="s">
        <v>280</v>
      </c>
      <c r="D51" s="19">
        <v>985.41666666666663</v>
      </c>
      <c r="E51" s="21">
        <v>5053759.1917182989</v>
      </c>
      <c r="F51" s="21">
        <v>5473541.2983443653</v>
      </c>
      <c r="G51" s="21">
        <f t="shared" si="2"/>
        <v>419782.10662606638</v>
      </c>
      <c r="H51" s="25">
        <f t="shared" si="1"/>
        <v>8.3063337745488963E-2</v>
      </c>
      <c r="J51" s="17">
        <v>8914005</v>
      </c>
      <c r="M51" s="30"/>
    </row>
    <row r="52" spans="2:13" x14ac:dyDescent="0.25">
      <c r="B52" s="17">
        <v>8914107</v>
      </c>
      <c r="C52" s="17" t="s">
        <v>300</v>
      </c>
      <c r="D52" s="19">
        <v>1442</v>
      </c>
      <c r="E52" s="21">
        <v>7259990.0000000009</v>
      </c>
      <c r="F52" s="21">
        <v>7858420</v>
      </c>
      <c r="G52" s="21">
        <f t="shared" si="2"/>
        <v>598429.99999999907</v>
      </c>
      <c r="H52" s="25">
        <f t="shared" si="1"/>
        <v>8.2428488193509772E-2</v>
      </c>
      <c r="J52" s="17">
        <v>8914107</v>
      </c>
      <c r="M52" s="30"/>
    </row>
    <row r="53" spans="2:13" x14ac:dyDescent="0.25">
      <c r="B53" s="17">
        <v>8912693</v>
      </c>
      <c r="C53" s="17" t="s">
        <v>69</v>
      </c>
      <c r="D53" s="19">
        <v>507</v>
      </c>
      <c r="E53" s="21">
        <v>1901249.9999999998</v>
      </c>
      <c r="F53" s="21">
        <v>2119260</v>
      </c>
      <c r="G53" s="21">
        <f t="shared" si="2"/>
        <v>218010.00000000023</v>
      </c>
      <c r="H53" s="25">
        <f t="shared" si="1"/>
        <v>0.11466666666666681</v>
      </c>
      <c r="J53" s="17">
        <v>8912693</v>
      </c>
      <c r="M53" s="30"/>
    </row>
    <row r="54" spans="2:13" x14ac:dyDescent="0.25">
      <c r="B54" s="17">
        <v>8912928</v>
      </c>
      <c r="C54" s="17" t="s">
        <v>118</v>
      </c>
      <c r="D54" s="19">
        <v>374</v>
      </c>
      <c r="E54" s="21">
        <v>1486369.3416765779</v>
      </c>
      <c r="F54" s="21">
        <v>1592970.8484115023</v>
      </c>
      <c r="G54" s="21">
        <f t="shared" si="2"/>
        <v>106601.50673492439</v>
      </c>
      <c r="H54" s="25">
        <f t="shared" si="1"/>
        <v>7.1719392849344726E-2</v>
      </c>
      <c r="J54" s="17">
        <v>8912928</v>
      </c>
      <c r="M54" s="30"/>
    </row>
    <row r="55" spans="2:13" x14ac:dyDescent="0.25">
      <c r="B55" s="17">
        <v>8913076</v>
      </c>
      <c r="C55" s="17" t="s">
        <v>137</v>
      </c>
      <c r="D55" s="19">
        <v>39</v>
      </c>
      <c r="E55" s="21">
        <v>278244.27150413796</v>
      </c>
      <c r="F55" s="21">
        <v>311822.34236862068</v>
      </c>
      <c r="G55" s="21">
        <f t="shared" si="2"/>
        <v>33578.070864482725</v>
      </c>
      <c r="H55" s="25">
        <f t="shared" si="1"/>
        <v>0.12067839054858444</v>
      </c>
      <c r="J55" s="17">
        <v>8913076</v>
      </c>
      <c r="M55" s="30"/>
    </row>
    <row r="56" spans="2:13" x14ac:dyDescent="0.25">
      <c r="B56" s="17">
        <v>8912315</v>
      </c>
      <c r="C56" s="17" t="s">
        <v>227</v>
      </c>
      <c r="D56" s="19">
        <v>420</v>
      </c>
      <c r="E56" s="21">
        <v>1574999.9999999998</v>
      </c>
      <c r="F56" s="21">
        <v>1755600</v>
      </c>
      <c r="G56" s="21">
        <f t="shared" si="2"/>
        <v>180600.00000000023</v>
      </c>
      <c r="H56" s="25">
        <f t="shared" si="1"/>
        <v>0.11466666666666683</v>
      </c>
      <c r="J56" s="17">
        <v>8912315</v>
      </c>
      <c r="M56" s="30"/>
    </row>
    <row r="57" spans="2:13" x14ac:dyDescent="0.25">
      <c r="B57" s="17">
        <v>8914121</v>
      </c>
      <c r="C57" s="17" t="s">
        <v>191</v>
      </c>
      <c r="D57" s="19">
        <v>711</v>
      </c>
      <c r="E57" s="21">
        <v>3737904.6502724905</v>
      </c>
      <c r="F57" s="21">
        <v>4035341.3628592207</v>
      </c>
      <c r="G57" s="21">
        <f t="shared" si="2"/>
        <v>297436.71258673025</v>
      </c>
      <c r="H57" s="25">
        <f t="shared" si="1"/>
        <v>7.9573113927624492E-2</v>
      </c>
      <c r="J57" s="17">
        <v>8914121</v>
      </c>
      <c r="M57" s="30"/>
    </row>
    <row r="58" spans="2:13" x14ac:dyDescent="0.25">
      <c r="B58" s="17">
        <v>8913450</v>
      </c>
      <c r="C58" s="17" t="s">
        <v>161</v>
      </c>
      <c r="D58" s="19">
        <v>31.833333333333336</v>
      </c>
      <c r="E58" s="21">
        <v>245906.1191550428</v>
      </c>
      <c r="F58" s="21">
        <v>266809.49902400002</v>
      </c>
      <c r="G58" s="21">
        <f t="shared" si="2"/>
        <v>20903.379868957214</v>
      </c>
      <c r="H58" s="25">
        <f t="shared" si="1"/>
        <v>8.5005529511763461E-2</v>
      </c>
      <c r="J58" s="17">
        <v>8913450</v>
      </c>
      <c r="M58" s="30"/>
    </row>
    <row r="59" spans="2:13" x14ac:dyDescent="0.25">
      <c r="B59" s="17">
        <v>8914700</v>
      </c>
      <c r="C59" s="17" t="s">
        <v>316</v>
      </c>
      <c r="D59" s="19">
        <v>742</v>
      </c>
      <c r="E59" s="21">
        <v>3889797.7526726946</v>
      </c>
      <c r="F59" s="21">
        <v>4202910.7936185235</v>
      </c>
      <c r="G59" s="21">
        <f t="shared" si="2"/>
        <v>313113.04094582889</v>
      </c>
      <c r="H59" s="25">
        <f t="shared" si="1"/>
        <v>8.049596941915238E-2</v>
      </c>
      <c r="J59" s="17">
        <v>8914700</v>
      </c>
      <c r="M59" s="30"/>
    </row>
    <row r="60" spans="2:13" x14ac:dyDescent="0.25">
      <c r="B60" s="17">
        <v>8912927</v>
      </c>
      <c r="C60" s="17" t="s">
        <v>117</v>
      </c>
      <c r="D60" s="19">
        <v>202</v>
      </c>
      <c r="E60" s="21">
        <v>941007.69060915429</v>
      </c>
      <c r="F60" s="21">
        <v>1007271.8576515424</v>
      </c>
      <c r="G60" s="21">
        <f t="shared" si="2"/>
        <v>66264.167042388115</v>
      </c>
      <c r="H60" s="25">
        <f t="shared" si="1"/>
        <v>7.0418305507676041E-2</v>
      </c>
      <c r="J60" s="17">
        <v>8912927</v>
      </c>
      <c r="M60" s="30"/>
    </row>
    <row r="61" spans="2:13" x14ac:dyDescent="0.25">
      <c r="B61" s="17">
        <v>8912674</v>
      </c>
      <c r="C61" s="17" t="s">
        <v>65</v>
      </c>
      <c r="D61" s="19">
        <v>618</v>
      </c>
      <c r="E61" s="21">
        <v>2335150</v>
      </c>
      <c r="F61" s="21">
        <v>2600890</v>
      </c>
      <c r="G61" s="21">
        <f t="shared" si="2"/>
        <v>265740</v>
      </c>
      <c r="H61" s="25">
        <f t="shared" si="1"/>
        <v>0.11379997002333897</v>
      </c>
      <c r="J61" s="17">
        <v>8912674</v>
      </c>
      <c r="M61" s="30"/>
    </row>
    <row r="62" spans="2:13" x14ac:dyDescent="0.25">
      <c r="B62" s="17">
        <v>8912705</v>
      </c>
      <c r="C62" s="17" t="s">
        <v>72</v>
      </c>
      <c r="D62" s="19">
        <v>133</v>
      </c>
      <c r="E62" s="21">
        <v>617230.28440173366</v>
      </c>
      <c r="F62" s="21">
        <v>652897.52048599999</v>
      </c>
      <c r="G62" s="21">
        <f t="shared" si="2"/>
        <v>35667.236084266333</v>
      </c>
      <c r="H62" s="25">
        <f t="shared" si="1"/>
        <v>5.7785946324454447E-2</v>
      </c>
      <c r="J62" s="17">
        <v>8912705</v>
      </c>
      <c r="M62" s="30"/>
    </row>
    <row r="63" spans="2:13" x14ac:dyDescent="0.25">
      <c r="B63" s="17">
        <v>8913081</v>
      </c>
      <c r="C63" s="17" t="s">
        <v>138</v>
      </c>
      <c r="D63" s="19">
        <v>394</v>
      </c>
      <c r="E63" s="21">
        <v>1477500.0000000002</v>
      </c>
      <c r="F63" s="21">
        <v>1646920</v>
      </c>
      <c r="G63" s="21">
        <f t="shared" si="2"/>
        <v>169419.99999999977</v>
      </c>
      <c r="H63" s="25">
        <f t="shared" si="1"/>
        <v>0.11466666666666649</v>
      </c>
      <c r="J63" s="17">
        <v>8913081</v>
      </c>
      <c r="M63" s="30"/>
    </row>
    <row r="64" spans="2:13" x14ac:dyDescent="0.25">
      <c r="B64" s="17">
        <v>8914025</v>
      </c>
      <c r="C64" s="17" t="s">
        <v>294</v>
      </c>
      <c r="D64" s="19">
        <v>666</v>
      </c>
      <c r="E64" s="21">
        <v>3457964.4194390429</v>
      </c>
      <c r="F64" s="21">
        <v>3737528.469293498</v>
      </c>
      <c r="G64" s="21">
        <f t="shared" si="2"/>
        <v>279564.04985445505</v>
      </c>
      <c r="H64" s="25">
        <f t="shared" si="1"/>
        <v>8.0846421751154515E-2</v>
      </c>
      <c r="J64" s="17">
        <v>8914025</v>
      </c>
      <c r="M64" s="30"/>
    </row>
    <row r="65" spans="2:13" x14ac:dyDescent="0.25">
      <c r="B65" s="17">
        <v>8912213</v>
      </c>
      <c r="C65" s="17" t="s">
        <v>23</v>
      </c>
      <c r="D65" s="19">
        <v>200</v>
      </c>
      <c r="E65" s="21">
        <v>813427.88801670936</v>
      </c>
      <c r="F65" s="21">
        <v>870454.72821935685</v>
      </c>
      <c r="G65" s="21">
        <f t="shared" si="2"/>
        <v>57026.840202647494</v>
      </c>
      <c r="H65" s="25">
        <f t="shared" si="1"/>
        <v>7.0106817141086339E-2</v>
      </c>
      <c r="J65" s="17">
        <v>8912213</v>
      </c>
      <c r="M65" s="30"/>
    </row>
    <row r="66" spans="2:13" x14ac:dyDescent="0.25">
      <c r="B66" s="17">
        <v>8913084</v>
      </c>
      <c r="C66" s="17" t="s">
        <v>139</v>
      </c>
      <c r="D66" s="19">
        <v>90</v>
      </c>
      <c r="E66" s="21">
        <v>422728.32608947367</v>
      </c>
      <c r="F66" s="21">
        <v>451534.85317368427</v>
      </c>
      <c r="G66" s="21">
        <f t="shared" si="2"/>
        <v>28806.527084210597</v>
      </c>
      <c r="H66" s="25">
        <f t="shared" si="1"/>
        <v>6.8144302868678536E-2</v>
      </c>
      <c r="J66" s="17">
        <v>8913084</v>
      </c>
      <c r="M66" s="30"/>
    </row>
    <row r="67" spans="2:13" x14ac:dyDescent="0.25">
      <c r="B67" s="17">
        <v>8913790</v>
      </c>
      <c r="C67" s="17" t="s">
        <v>276</v>
      </c>
      <c r="D67" s="19">
        <v>561</v>
      </c>
      <c r="E67" s="21">
        <v>2103749.9999999995</v>
      </c>
      <c r="F67" s="21">
        <v>2344980</v>
      </c>
      <c r="G67" s="21">
        <f t="shared" si="2"/>
        <v>241230.00000000047</v>
      </c>
      <c r="H67" s="25">
        <f t="shared" si="1"/>
        <v>0.11466666666666692</v>
      </c>
      <c r="J67" s="17">
        <v>8913790</v>
      </c>
      <c r="M67" s="30"/>
    </row>
    <row r="68" spans="2:13" x14ac:dyDescent="0.25">
      <c r="B68" s="17">
        <v>8913530</v>
      </c>
      <c r="C68" s="17" t="s">
        <v>165</v>
      </c>
      <c r="D68" s="19">
        <v>114</v>
      </c>
      <c r="E68" s="21">
        <v>503519.46522886114</v>
      </c>
      <c r="F68" s="21">
        <v>537556.70125227992</v>
      </c>
      <c r="G68" s="21">
        <f t="shared" si="2"/>
        <v>34037.23602341878</v>
      </c>
      <c r="H68" s="25">
        <f t="shared" si="1"/>
        <v>6.7598649851496953E-2</v>
      </c>
      <c r="J68" s="17">
        <v>8913530</v>
      </c>
      <c r="M68" s="30"/>
    </row>
    <row r="69" spans="2:13" x14ac:dyDescent="0.25">
      <c r="B69" s="17">
        <v>8912948</v>
      </c>
      <c r="C69" s="17" t="s">
        <v>125</v>
      </c>
      <c r="D69" s="19">
        <v>351</v>
      </c>
      <c r="E69" s="21">
        <v>1545721.9822153533</v>
      </c>
      <c r="F69" s="21">
        <v>1655406.1816500153</v>
      </c>
      <c r="G69" s="21">
        <f t="shared" si="2"/>
        <v>109684.199434662</v>
      </c>
      <c r="H69" s="25">
        <f t="shared" ref="H69:H132" si="3">G69/E69</f>
        <v>7.0959849634447764E-2</v>
      </c>
      <c r="J69" s="17">
        <v>8912948</v>
      </c>
      <c r="M69" s="30"/>
    </row>
    <row r="70" spans="2:13" x14ac:dyDescent="0.25">
      <c r="B70" s="17">
        <v>8912126</v>
      </c>
      <c r="C70" s="17" t="s">
        <v>11</v>
      </c>
      <c r="D70" s="19">
        <v>416</v>
      </c>
      <c r="E70" s="21">
        <v>1672623.9570800697</v>
      </c>
      <c r="F70" s="21">
        <v>1803688.7913464457</v>
      </c>
      <c r="G70" s="21">
        <f t="shared" ref="G70:G133" si="4">F70-E70</f>
        <v>131064.83426637598</v>
      </c>
      <c r="H70" s="25">
        <f t="shared" si="3"/>
        <v>7.8358816822866911E-2</v>
      </c>
      <c r="J70" s="17">
        <v>8912126</v>
      </c>
      <c r="M70" s="30"/>
    </row>
    <row r="71" spans="2:13" x14ac:dyDescent="0.25">
      <c r="B71" s="17">
        <v>8912723</v>
      </c>
      <c r="C71" s="17" t="s">
        <v>237</v>
      </c>
      <c r="D71" s="19">
        <v>190</v>
      </c>
      <c r="E71" s="21">
        <v>741358.82792539895</v>
      </c>
      <c r="F71" s="21">
        <v>794200</v>
      </c>
      <c r="G71" s="21">
        <f t="shared" si="4"/>
        <v>52841.172074601054</v>
      </c>
      <c r="H71" s="25">
        <f t="shared" si="3"/>
        <v>7.1276108254447509E-2</v>
      </c>
      <c r="J71" s="17">
        <v>8912723</v>
      </c>
      <c r="M71" s="30"/>
    </row>
    <row r="72" spans="2:13" x14ac:dyDescent="0.25">
      <c r="B72" s="17">
        <v>8912770</v>
      </c>
      <c r="C72" s="17" t="s">
        <v>239</v>
      </c>
      <c r="D72" s="19">
        <v>189</v>
      </c>
      <c r="E72" s="21">
        <v>729657.90834981098</v>
      </c>
      <c r="F72" s="21">
        <v>790020</v>
      </c>
      <c r="G72" s="21">
        <f t="shared" si="4"/>
        <v>60362.091650189017</v>
      </c>
      <c r="H72" s="25">
        <f t="shared" si="3"/>
        <v>8.2726563995864144E-2</v>
      </c>
      <c r="J72" s="17">
        <v>8912770</v>
      </c>
      <c r="M72" s="30"/>
    </row>
    <row r="73" spans="2:13" x14ac:dyDescent="0.25">
      <c r="B73" s="17">
        <v>8913087</v>
      </c>
      <c r="C73" s="17" t="s">
        <v>140</v>
      </c>
      <c r="D73" s="19">
        <v>145</v>
      </c>
      <c r="E73" s="21">
        <v>632243.9904880001</v>
      </c>
      <c r="F73" s="21">
        <v>675408.39634400012</v>
      </c>
      <c r="G73" s="21">
        <f t="shared" si="4"/>
        <v>43164.405856000027</v>
      </c>
      <c r="H73" s="25">
        <f t="shared" si="3"/>
        <v>6.8271753477140054E-2</v>
      </c>
      <c r="J73" s="17">
        <v>8913087</v>
      </c>
      <c r="M73" s="30"/>
    </row>
    <row r="74" spans="2:13" x14ac:dyDescent="0.25">
      <c r="B74" s="17">
        <v>8912167</v>
      </c>
      <c r="C74" s="17" t="s">
        <v>15</v>
      </c>
      <c r="D74" s="19">
        <v>319</v>
      </c>
      <c r="E74" s="21">
        <v>1223231.5891461563</v>
      </c>
      <c r="F74" s="21">
        <v>1339909.3952401597</v>
      </c>
      <c r="G74" s="21">
        <f t="shared" si="4"/>
        <v>116677.80609400338</v>
      </c>
      <c r="H74" s="25">
        <f t="shared" si="3"/>
        <v>9.5384886336566208E-2</v>
      </c>
      <c r="J74" s="17">
        <v>8912167</v>
      </c>
      <c r="M74" s="30"/>
    </row>
    <row r="75" spans="2:13" x14ac:dyDescent="0.25">
      <c r="B75" s="17">
        <v>8913088</v>
      </c>
      <c r="C75" s="17" t="s">
        <v>141</v>
      </c>
      <c r="D75" s="19">
        <v>97</v>
      </c>
      <c r="E75" s="21">
        <v>433153.75150628574</v>
      </c>
      <c r="F75" s="21">
        <v>464852.26939285727</v>
      </c>
      <c r="G75" s="21">
        <f t="shared" si="4"/>
        <v>31698.517886571528</v>
      </c>
      <c r="H75" s="25">
        <f t="shared" si="3"/>
        <v>7.3180753430716922E-2</v>
      </c>
      <c r="J75" s="17">
        <v>8913088</v>
      </c>
      <c r="M75" s="30"/>
    </row>
    <row r="76" spans="2:13" x14ac:dyDescent="0.25">
      <c r="B76" s="17">
        <v>8913089</v>
      </c>
      <c r="C76" s="17" t="s">
        <v>254</v>
      </c>
      <c r="D76" s="19">
        <v>260</v>
      </c>
      <c r="E76" s="21">
        <v>975000</v>
      </c>
      <c r="F76" s="21">
        <v>1086800</v>
      </c>
      <c r="G76" s="21">
        <f t="shared" si="4"/>
        <v>111800</v>
      </c>
      <c r="H76" s="25">
        <f t="shared" si="3"/>
        <v>0.11466666666666667</v>
      </c>
      <c r="J76" s="17">
        <v>8913089</v>
      </c>
      <c r="M76" s="30"/>
    </row>
    <row r="77" spans="2:13" x14ac:dyDescent="0.25">
      <c r="B77" s="17">
        <v>8914413</v>
      </c>
      <c r="C77" s="17" t="s">
        <v>309</v>
      </c>
      <c r="D77" s="19">
        <v>941</v>
      </c>
      <c r="E77" s="21">
        <v>4705000.0000000009</v>
      </c>
      <c r="F77" s="21">
        <v>5095515</v>
      </c>
      <c r="G77" s="21">
        <f t="shared" si="4"/>
        <v>390514.99999999907</v>
      </c>
      <c r="H77" s="25">
        <f t="shared" si="3"/>
        <v>8.2999999999999782E-2</v>
      </c>
      <c r="J77" s="17">
        <v>8914413</v>
      </c>
      <c r="M77" s="30"/>
    </row>
    <row r="78" spans="2:13" x14ac:dyDescent="0.25">
      <c r="B78" s="17">
        <v>8912734</v>
      </c>
      <c r="C78" s="17" t="s">
        <v>76</v>
      </c>
      <c r="D78" s="19">
        <v>132</v>
      </c>
      <c r="E78" s="21">
        <v>551506.96964000002</v>
      </c>
      <c r="F78" s="21">
        <v>593687.06628000003</v>
      </c>
      <c r="G78" s="21">
        <f t="shared" si="4"/>
        <v>42180.096640000003</v>
      </c>
      <c r="H78" s="25">
        <f t="shared" si="3"/>
        <v>7.6481529630592612E-2</v>
      </c>
      <c r="J78" s="17">
        <v>8912734</v>
      </c>
      <c r="M78" s="30"/>
    </row>
    <row r="79" spans="2:13" x14ac:dyDescent="0.25">
      <c r="B79" s="17">
        <v>8912175</v>
      </c>
      <c r="C79" s="17" t="s">
        <v>17</v>
      </c>
      <c r="D79" s="19">
        <v>124</v>
      </c>
      <c r="E79" s="21">
        <v>608713.84443992248</v>
      </c>
      <c r="F79" s="21">
        <v>648254.30398800271</v>
      </c>
      <c r="G79" s="21">
        <f t="shared" si="4"/>
        <v>39540.459548080224</v>
      </c>
      <c r="H79" s="25">
        <f t="shared" si="3"/>
        <v>6.4957384999944259E-2</v>
      </c>
      <c r="J79" s="17">
        <v>8912175</v>
      </c>
      <c r="M79" s="30"/>
    </row>
    <row r="80" spans="2:13" x14ac:dyDescent="0.25">
      <c r="B80" s="17">
        <v>8912471</v>
      </c>
      <c r="C80" s="17" t="s">
        <v>53</v>
      </c>
      <c r="D80" s="19">
        <v>310</v>
      </c>
      <c r="E80" s="21">
        <v>1253802.9387250517</v>
      </c>
      <c r="F80" s="21">
        <v>1346791.6748075949</v>
      </c>
      <c r="G80" s="21">
        <f t="shared" si="4"/>
        <v>92988.736082543153</v>
      </c>
      <c r="H80" s="25">
        <f t="shared" si="3"/>
        <v>7.4165351835193613E-2</v>
      </c>
      <c r="J80" s="17">
        <v>8912471</v>
      </c>
      <c r="M80" s="30"/>
    </row>
    <row r="81" spans="2:13" x14ac:dyDescent="0.25">
      <c r="B81" s="17">
        <v>8912585</v>
      </c>
      <c r="C81" s="17" t="s">
        <v>232</v>
      </c>
      <c r="D81" s="19">
        <v>422</v>
      </c>
      <c r="E81" s="21">
        <v>1582500</v>
      </c>
      <c r="F81" s="21">
        <v>1763960</v>
      </c>
      <c r="G81" s="21">
        <f t="shared" si="4"/>
        <v>181460</v>
      </c>
      <c r="H81" s="25">
        <f t="shared" si="3"/>
        <v>0.11466666666666667</v>
      </c>
      <c r="J81" s="17">
        <v>8912585</v>
      </c>
      <c r="M81" s="30"/>
    </row>
    <row r="82" spans="2:13" x14ac:dyDescent="0.25">
      <c r="B82" s="17">
        <v>8913534</v>
      </c>
      <c r="C82" s="17" t="s">
        <v>166</v>
      </c>
      <c r="D82" s="19">
        <v>107</v>
      </c>
      <c r="E82" s="21">
        <v>454879.24309461896</v>
      </c>
      <c r="F82" s="21">
        <v>487523.53414321004</v>
      </c>
      <c r="G82" s="21">
        <f t="shared" si="4"/>
        <v>32644.291048591083</v>
      </c>
      <c r="H82" s="25">
        <f t="shared" si="3"/>
        <v>7.1764740959615034E-2</v>
      </c>
      <c r="J82" s="17">
        <v>8913534</v>
      </c>
      <c r="M82" s="30"/>
    </row>
    <row r="83" spans="2:13" x14ac:dyDescent="0.25">
      <c r="B83" s="17">
        <v>8912741</v>
      </c>
      <c r="C83" s="17" t="s">
        <v>78</v>
      </c>
      <c r="D83" s="19">
        <v>77</v>
      </c>
      <c r="E83" s="21">
        <v>388095.70698516746</v>
      </c>
      <c r="F83" s="21">
        <v>419762.18819333339</v>
      </c>
      <c r="G83" s="21">
        <f t="shared" si="4"/>
        <v>31666.481208165933</v>
      </c>
      <c r="H83" s="25">
        <f t="shared" si="3"/>
        <v>8.1594515574933135E-2</v>
      </c>
      <c r="J83" s="17">
        <v>8912741</v>
      </c>
      <c r="M83" s="30"/>
    </row>
    <row r="84" spans="2:13" x14ac:dyDescent="0.25">
      <c r="B84" s="17">
        <v>8912206</v>
      </c>
      <c r="C84" s="17" t="s">
        <v>322</v>
      </c>
      <c r="D84" s="19">
        <v>210</v>
      </c>
      <c r="E84" s="21">
        <v>814344.60677810933</v>
      </c>
      <c r="F84" s="21">
        <v>877800</v>
      </c>
      <c r="G84" s="21">
        <f t="shared" si="4"/>
        <v>63455.39322189067</v>
      </c>
      <c r="H84" s="25">
        <f t="shared" si="3"/>
        <v>7.7922040244052165E-2</v>
      </c>
      <c r="J84" s="17">
        <v>8912206</v>
      </c>
      <c r="M84" s="30"/>
    </row>
    <row r="85" spans="2:13" x14ac:dyDescent="0.25">
      <c r="B85" s="17">
        <v>8912201</v>
      </c>
      <c r="C85" s="17" t="s">
        <v>217</v>
      </c>
      <c r="D85" s="19">
        <v>280</v>
      </c>
      <c r="E85" s="21">
        <v>1050000</v>
      </c>
      <c r="F85" s="21">
        <v>1170400</v>
      </c>
      <c r="G85" s="21">
        <f t="shared" si="4"/>
        <v>120400</v>
      </c>
      <c r="H85" s="25">
        <f t="shared" si="3"/>
        <v>0.11466666666666667</v>
      </c>
      <c r="J85" s="17">
        <v>8912201</v>
      </c>
      <c r="M85" s="30"/>
    </row>
    <row r="86" spans="2:13" x14ac:dyDescent="0.25">
      <c r="B86" s="17">
        <v>8912299</v>
      </c>
      <c r="C86" s="17" t="s">
        <v>34</v>
      </c>
      <c r="D86" s="19">
        <v>258</v>
      </c>
      <c r="E86" s="21">
        <v>1034868.750711906</v>
      </c>
      <c r="F86" s="21">
        <v>1113366.4596514625</v>
      </c>
      <c r="G86" s="21">
        <f t="shared" si="4"/>
        <v>78497.708939556498</v>
      </c>
      <c r="H86" s="25">
        <f t="shared" si="3"/>
        <v>7.5852816007398446E-2</v>
      </c>
      <c r="J86" s="17">
        <v>8912299</v>
      </c>
      <c r="M86" s="30"/>
    </row>
    <row r="87" spans="2:13" x14ac:dyDescent="0.25">
      <c r="B87" s="17">
        <v>8912742</v>
      </c>
      <c r="C87" s="17" t="s">
        <v>79</v>
      </c>
      <c r="D87" s="19">
        <v>90</v>
      </c>
      <c r="E87" s="21">
        <v>398118.93221125018</v>
      </c>
      <c r="F87" s="21">
        <v>425038.18390000006</v>
      </c>
      <c r="G87" s="21">
        <f t="shared" si="4"/>
        <v>26919.251688749879</v>
      </c>
      <c r="H87" s="25">
        <f t="shared" si="3"/>
        <v>6.7616105416624508E-2</v>
      </c>
      <c r="J87" s="17">
        <v>8912742</v>
      </c>
      <c r="M87" s="30"/>
    </row>
    <row r="88" spans="2:13" x14ac:dyDescent="0.25">
      <c r="B88" s="17">
        <v>8912310</v>
      </c>
      <c r="C88" s="17" t="s">
        <v>226</v>
      </c>
      <c r="D88" s="19">
        <v>615</v>
      </c>
      <c r="E88" s="21">
        <v>2306250</v>
      </c>
      <c r="F88" s="21">
        <v>2570700</v>
      </c>
      <c r="G88" s="21">
        <f t="shared" si="4"/>
        <v>264450</v>
      </c>
      <c r="H88" s="25">
        <f t="shared" si="3"/>
        <v>0.11466666666666667</v>
      </c>
      <c r="J88" s="17">
        <v>8912310</v>
      </c>
      <c r="M88" s="30"/>
    </row>
    <row r="89" spans="2:13" x14ac:dyDescent="0.25">
      <c r="B89" s="17">
        <v>8913781</v>
      </c>
      <c r="C89" s="17" t="s">
        <v>183</v>
      </c>
      <c r="D89" s="19">
        <v>253</v>
      </c>
      <c r="E89" s="21">
        <v>1029008.7705945997</v>
      </c>
      <c r="F89" s="21">
        <v>1109142.457296988</v>
      </c>
      <c r="G89" s="21">
        <f t="shared" si="4"/>
        <v>80133.686702388339</v>
      </c>
      <c r="H89" s="25">
        <f t="shared" si="3"/>
        <v>7.787463915986266E-2</v>
      </c>
      <c r="J89" s="17">
        <v>8913781</v>
      </c>
      <c r="M89" s="30"/>
    </row>
    <row r="90" spans="2:13" x14ac:dyDescent="0.25">
      <c r="B90" s="17">
        <v>8912006</v>
      </c>
      <c r="C90" s="17" t="s">
        <v>3</v>
      </c>
      <c r="D90" s="19">
        <v>269</v>
      </c>
      <c r="E90" s="21">
        <v>1008749.9999999999</v>
      </c>
      <c r="F90" s="21">
        <v>1124420</v>
      </c>
      <c r="G90" s="21">
        <f t="shared" si="4"/>
        <v>115670.00000000012</v>
      </c>
      <c r="H90" s="25">
        <f t="shared" si="3"/>
        <v>0.11466666666666679</v>
      </c>
      <c r="J90" s="17">
        <v>8912006</v>
      </c>
      <c r="M90" s="30"/>
    </row>
    <row r="91" spans="2:13" x14ac:dyDescent="0.25">
      <c r="B91" s="17">
        <v>8912745</v>
      </c>
      <c r="C91" s="17" t="s">
        <v>238</v>
      </c>
      <c r="D91" s="19">
        <v>97</v>
      </c>
      <c r="E91" s="21">
        <v>435817.82181895996</v>
      </c>
      <c r="F91" s="21">
        <v>466416.31034876319</v>
      </c>
      <c r="G91" s="21">
        <f t="shared" si="4"/>
        <v>30598.488529803231</v>
      </c>
      <c r="H91" s="25">
        <f t="shared" si="3"/>
        <v>7.0209355831515163E-2</v>
      </c>
      <c r="J91" s="17">
        <v>8912745</v>
      </c>
      <c r="M91" s="30"/>
    </row>
    <row r="92" spans="2:13" x14ac:dyDescent="0.25">
      <c r="B92" s="17">
        <v>8912361</v>
      </c>
      <c r="C92" s="17" t="s">
        <v>41</v>
      </c>
      <c r="D92" s="19">
        <v>208</v>
      </c>
      <c r="E92" s="21">
        <v>871189.47464898881</v>
      </c>
      <c r="F92" s="21">
        <v>941414.44164096308</v>
      </c>
      <c r="G92" s="21">
        <f t="shared" si="4"/>
        <v>70224.966991974274</v>
      </c>
      <c r="H92" s="25">
        <f t="shared" si="3"/>
        <v>8.0608144422622457E-2</v>
      </c>
      <c r="J92" s="17">
        <v>8912361</v>
      </c>
      <c r="M92" s="30"/>
    </row>
    <row r="93" spans="2:13" x14ac:dyDescent="0.25">
      <c r="B93" s="17">
        <v>8912937</v>
      </c>
      <c r="C93" s="17" t="s">
        <v>120</v>
      </c>
      <c r="D93" s="19">
        <v>374</v>
      </c>
      <c r="E93" s="21">
        <v>1543832.3571412417</v>
      </c>
      <c r="F93" s="21">
        <v>1652268.1286577601</v>
      </c>
      <c r="G93" s="21">
        <f t="shared" si="4"/>
        <v>108435.77151651843</v>
      </c>
      <c r="H93" s="25">
        <f t="shared" si="3"/>
        <v>7.0238048201886408E-2</v>
      </c>
      <c r="J93" s="17">
        <v>8912937</v>
      </c>
      <c r="M93" s="30"/>
    </row>
    <row r="94" spans="2:13" x14ac:dyDescent="0.25">
      <c r="B94" s="17">
        <v>8913546</v>
      </c>
      <c r="C94" s="17" t="s">
        <v>168</v>
      </c>
      <c r="D94" s="19">
        <v>97</v>
      </c>
      <c r="E94" s="21">
        <v>445328.02429910644</v>
      </c>
      <c r="F94" s="21">
        <v>470219.84222599998</v>
      </c>
      <c r="G94" s="21">
        <f t="shared" si="4"/>
        <v>24891.817926893535</v>
      </c>
      <c r="H94" s="25">
        <f t="shared" si="3"/>
        <v>5.5895467090961333E-2</v>
      </c>
      <c r="J94" s="17">
        <v>8913546</v>
      </c>
      <c r="M94" s="30"/>
    </row>
    <row r="95" spans="2:13" x14ac:dyDescent="0.25">
      <c r="B95" s="17">
        <v>8912941</v>
      </c>
      <c r="C95" s="17" t="s">
        <v>121</v>
      </c>
      <c r="D95" s="19">
        <v>209</v>
      </c>
      <c r="E95" s="21">
        <v>813466.15405446221</v>
      </c>
      <c r="F95" s="21">
        <v>873620</v>
      </c>
      <c r="G95" s="21">
        <f t="shared" si="4"/>
        <v>60153.845945537789</v>
      </c>
      <c r="H95" s="25">
        <f t="shared" si="3"/>
        <v>7.3947570708037647E-2</v>
      </c>
      <c r="J95" s="17">
        <v>8912941</v>
      </c>
      <c r="M95" s="30"/>
    </row>
    <row r="96" spans="2:13" x14ac:dyDescent="0.25">
      <c r="B96" s="17">
        <v>8915401</v>
      </c>
      <c r="C96" s="17" t="s">
        <v>318</v>
      </c>
      <c r="D96" s="19">
        <v>1381</v>
      </c>
      <c r="E96" s="21">
        <v>6959269.0000000009</v>
      </c>
      <c r="F96" s="21">
        <v>7532384</v>
      </c>
      <c r="G96" s="21">
        <f t="shared" si="4"/>
        <v>573114.99999999907</v>
      </c>
      <c r="H96" s="25">
        <f t="shared" si="3"/>
        <v>8.2352758601513892E-2</v>
      </c>
      <c r="J96" s="17">
        <v>8915401</v>
      </c>
      <c r="M96" s="30"/>
    </row>
    <row r="97" spans="2:13" x14ac:dyDescent="0.25">
      <c r="B97" s="17">
        <v>8912414</v>
      </c>
      <c r="C97" s="17" t="s">
        <v>230</v>
      </c>
      <c r="D97" s="19">
        <v>204</v>
      </c>
      <c r="E97" s="21">
        <v>801476.32018619892</v>
      </c>
      <c r="F97" s="21">
        <v>866115.58609198104</v>
      </c>
      <c r="G97" s="21">
        <f t="shared" si="4"/>
        <v>64639.265905782115</v>
      </c>
      <c r="H97" s="25">
        <f t="shared" si="3"/>
        <v>8.065025039138414E-2</v>
      </c>
      <c r="J97" s="17">
        <v>8912414</v>
      </c>
      <c r="M97" s="30"/>
    </row>
    <row r="98" spans="2:13" x14ac:dyDescent="0.25">
      <c r="B98" s="17">
        <v>8912748</v>
      </c>
      <c r="C98" s="17" t="s">
        <v>80</v>
      </c>
      <c r="D98" s="19">
        <v>182</v>
      </c>
      <c r="E98" s="21">
        <v>736859.56834211387</v>
      </c>
      <c r="F98" s="21">
        <v>792425.30366451829</v>
      </c>
      <c r="G98" s="21">
        <f t="shared" si="4"/>
        <v>55565.73532240442</v>
      </c>
      <c r="H98" s="25">
        <f t="shared" si="3"/>
        <v>7.5408853612939725E-2</v>
      </c>
      <c r="J98" s="17">
        <v>8912748</v>
      </c>
      <c r="M98" s="30"/>
    </row>
    <row r="99" spans="2:13" x14ac:dyDescent="0.25">
      <c r="B99" s="17">
        <v>8913795</v>
      </c>
      <c r="C99" s="17" t="s">
        <v>188</v>
      </c>
      <c r="D99" s="19">
        <v>363</v>
      </c>
      <c r="E99" s="21">
        <v>1361249.9999999998</v>
      </c>
      <c r="F99" s="21">
        <v>1517340</v>
      </c>
      <c r="G99" s="21">
        <f t="shared" si="4"/>
        <v>156090.00000000023</v>
      </c>
      <c r="H99" s="25">
        <f t="shared" si="3"/>
        <v>0.11466666666666686</v>
      </c>
      <c r="J99" s="17">
        <v>8913795</v>
      </c>
      <c r="M99" s="30"/>
    </row>
    <row r="100" spans="2:13" x14ac:dyDescent="0.25">
      <c r="B100" s="17">
        <v>8912919</v>
      </c>
      <c r="C100" s="17" t="s">
        <v>246</v>
      </c>
      <c r="D100" s="19">
        <v>406</v>
      </c>
      <c r="E100" s="21">
        <v>1675442.699256039</v>
      </c>
      <c r="F100" s="21">
        <v>1803375.2681029527</v>
      </c>
      <c r="G100" s="21">
        <f t="shared" si="4"/>
        <v>127932.56884691375</v>
      </c>
      <c r="H100" s="25">
        <f t="shared" si="3"/>
        <v>7.6357471910988503E-2</v>
      </c>
      <c r="J100" s="17">
        <v>8912919</v>
      </c>
      <c r="M100" s="30"/>
    </row>
    <row r="101" spans="2:13" x14ac:dyDescent="0.25">
      <c r="B101" s="17">
        <v>8912931</v>
      </c>
      <c r="C101" s="17" t="s">
        <v>249</v>
      </c>
      <c r="D101" s="19">
        <v>323</v>
      </c>
      <c r="E101" s="21">
        <v>1248412.0403256807</v>
      </c>
      <c r="F101" s="21">
        <v>1350140</v>
      </c>
      <c r="G101" s="21">
        <f t="shared" si="4"/>
        <v>101727.95967431925</v>
      </c>
      <c r="H101" s="25">
        <f t="shared" si="3"/>
        <v>8.1485884778699239E-2</v>
      </c>
      <c r="J101" s="17">
        <v>8912931</v>
      </c>
      <c r="M101" s="30"/>
    </row>
    <row r="102" spans="2:13" x14ac:dyDescent="0.25">
      <c r="B102" s="17">
        <v>8913550</v>
      </c>
      <c r="C102" s="17" t="s">
        <v>262</v>
      </c>
      <c r="D102" s="19">
        <v>86</v>
      </c>
      <c r="E102" s="21">
        <v>388339.2434340351</v>
      </c>
      <c r="F102" s="21">
        <v>415424.96720365918</v>
      </c>
      <c r="G102" s="21">
        <f t="shared" si="4"/>
        <v>27085.723769624077</v>
      </c>
      <c r="H102" s="25">
        <f t="shared" si="3"/>
        <v>6.9747583401843269E-2</v>
      </c>
      <c r="J102" s="17">
        <v>8913550</v>
      </c>
      <c r="M102" s="30"/>
    </row>
    <row r="103" spans="2:13" x14ac:dyDescent="0.25">
      <c r="B103" s="17">
        <v>8912024</v>
      </c>
      <c r="C103" s="17" t="s">
        <v>204</v>
      </c>
      <c r="D103" s="19">
        <v>193</v>
      </c>
      <c r="E103" s="21">
        <v>792692.99104613718</v>
      </c>
      <c r="F103" s="21">
        <v>846933.95210875932</v>
      </c>
      <c r="G103" s="21">
        <f t="shared" si="4"/>
        <v>54240.96106262214</v>
      </c>
      <c r="H103" s="25">
        <f t="shared" si="3"/>
        <v>6.8426189805259857E-2</v>
      </c>
      <c r="J103" s="17">
        <v>8912024</v>
      </c>
      <c r="M103" s="30"/>
    </row>
    <row r="104" spans="2:13" x14ac:dyDescent="0.25">
      <c r="B104" s="17">
        <v>8912614</v>
      </c>
      <c r="C104" s="17" t="s">
        <v>62</v>
      </c>
      <c r="D104" s="19">
        <v>89</v>
      </c>
      <c r="E104" s="21">
        <v>456304.80783122714</v>
      </c>
      <c r="F104" s="21">
        <v>499006.76722267171</v>
      </c>
      <c r="G104" s="21">
        <f t="shared" si="4"/>
        <v>42701.959391444572</v>
      </c>
      <c r="H104" s="25">
        <f t="shared" si="3"/>
        <v>9.3582093939362329E-2</v>
      </c>
      <c r="J104" s="17">
        <v>8912614</v>
      </c>
      <c r="M104" s="30"/>
    </row>
    <row r="105" spans="2:13" x14ac:dyDescent="0.25">
      <c r="B105" s="17">
        <v>8913104</v>
      </c>
      <c r="C105" s="17" t="s">
        <v>142</v>
      </c>
      <c r="D105" s="19">
        <v>90</v>
      </c>
      <c r="E105" s="21">
        <v>410421.40143440856</v>
      </c>
      <c r="F105" s="21">
        <v>434615.08686800004</v>
      </c>
      <c r="G105" s="21">
        <f t="shared" si="4"/>
        <v>24193.685433591483</v>
      </c>
      <c r="H105" s="25">
        <f t="shared" si="3"/>
        <v>5.8948401201875417E-2</v>
      </c>
      <c r="J105" s="17">
        <v>8913104</v>
      </c>
      <c r="M105" s="30"/>
    </row>
    <row r="106" spans="2:13" x14ac:dyDescent="0.25">
      <c r="B106" s="17">
        <v>8914019</v>
      </c>
      <c r="C106" s="17" t="s">
        <v>290</v>
      </c>
      <c r="D106" s="19">
        <v>733</v>
      </c>
      <c r="E106" s="21">
        <v>3846998.7114129667</v>
      </c>
      <c r="F106" s="21">
        <v>4173735.5378752616</v>
      </c>
      <c r="G106" s="21">
        <f t="shared" si="4"/>
        <v>326736.82646229491</v>
      </c>
      <c r="H106" s="25">
        <f t="shared" si="3"/>
        <v>8.4932918093514914E-2</v>
      </c>
      <c r="J106" s="17">
        <v>8914019</v>
      </c>
      <c r="M106" s="30"/>
    </row>
    <row r="107" spans="2:13" x14ac:dyDescent="0.25">
      <c r="B107" s="17">
        <v>8912346</v>
      </c>
      <c r="C107" s="17" t="s">
        <v>40</v>
      </c>
      <c r="D107" s="19">
        <v>101</v>
      </c>
      <c r="E107" s="21">
        <v>482089.94974129723</v>
      </c>
      <c r="F107" s="21">
        <v>507900.48383599997</v>
      </c>
      <c r="G107" s="21">
        <f t="shared" si="4"/>
        <v>25810.534094702743</v>
      </c>
      <c r="H107" s="25">
        <f t="shared" si="3"/>
        <v>5.3538834627341617E-2</v>
      </c>
      <c r="J107" s="17">
        <v>8912346</v>
      </c>
      <c r="M107" s="30"/>
    </row>
    <row r="108" spans="2:13" x14ac:dyDescent="0.25">
      <c r="B108" s="17">
        <v>8913552</v>
      </c>
      <c r="C108" s="17" t="s">
        <v>263</v>
      </c>
      <c r="D108" s="19">
        <v>196</v>
      </c>
      <c r="E108" s="21">
        <v>808628.50883735181</v>
      </c>
      <c r="F108" s="21">
        <v>884740.45166724897</v>
      </c>
      <c r="G108" s="21">
        <f t="shared" si="4"/>
        <v>76111.942829897162</v>
      </c>
      <c r="H108" s="25">
        <f t="shared" si="3"/>
        <v>9.412473341971471E-2</v>
      </c>
      <c r="J108" s="17">
        <v>8913552</v>
      </c>
      <c r="M108" s="30"/>
    </row>
    <row r="109" spans="2:13" x14ac:dyDescent="0.25">
      <c r="B109" s="17">
        <v>8912685</v>
      </c>
      <c r="C109" s="17" t="s">
        <v>68</v>
      </c>
      <c r="D109" s="19">
        <v>198</v>
      </c>
      <c r="E109" s="21">
        <v>827830.51649322733</v>
      </c>
      <c r="F109" s="21">
        <v>878353.18906999996</v>
      </c>
      <c r="G109" s="21">
        <f t="shared" si="4"/>
        <v>50522.672576772631</v>
      </c>
      <c r="H109" s="25">
        <f t="shared" si="3"/>
        <v>6.103021279137149E-2</v>
      </c>
      <c r="J109" s="17">
        <v>8912685</v>
      </c>
      <c r="M109" s="30"/>
    </row>
    <row r="110" spans="2:13" x14ac:dyDescent="0.25">
      <c r="B110" s="17">
        <v>8912165</v>
      </c>
      <c r="C110" s="17" t="s">
        <v>14</v>
      </c>
      <c r="D110" s="19">
        <v>125</v>
      </c>
      <c r="E110" s="21">
        <v>592660.36722580902</v>
      </c>
      <c r="F110" s="21">
        <v>631004.26862056192</v>
      </c>
      <c r="G110" s="21">
        <f t="shared" si="4"/>
        <v>38343.901394752902</v>
      </c>
      <c r="H110" s="25">
        <f t="shared" si="3"/>
        <v>6.4697934120746634E-2</v>
      </c>
      <c r="J110" s="17">
        <v>8912165</v>
      </c>
      <c r="M110" s="30"/>
    </row>
    <row r="111" spans="2:13" x14ac:dyDescent="0.25">
      <c r="B111" s="17">
        <v>8912930</v>
      </c>
      <c r="C111" s="17" t="s">
        <v>119</v>
      </c>
      <c r="D111" s="19">
        <v>282</v>
      </c>
      <c r="E111" s="21">
        <v>1057500</v>
      </c>
      <c r="F111" s="21">
        <v>1178760</v>
      </c>
      <c r="G111" s="21">
        <f t="shared" si="4"/>
        <v>121260</v>
      </c>
      <c r="H111" s="25">
        <f t="shared" si="3"/>
        <v>0.11466666666666667</v>
      </c>
      <c r="J111" s="17">
        <v>8912930</v>
      </c>
      <c r="M111" s="30"/>
    </row>
    <row r="112" spans="2:13" x14ac:dyDescent="0.25">
      <c r="B112" s="17">
        <v>8913295</v>
      </c>
      <c r="C112" s="17" t="s">
        <v>156</v>
      </c>
      <c r="D112" s="19">
        <v>145</v>
      </c>
      <c r="E112" s="21">
        <v>656018.06699107843</v>
      </c>
      <c r="F112" s="21">
        <v>710849.40918401803</v>
      </c>
      <c r="G112" s="21">
        <f t="shared" si="4"/>
        <v>54831.342192939599</v>
      </c>
      <c r="H112" s="25">
        <f t="shared" si="3"/>
        <v>8.358206115333297E-2</v>
      </c>
      <c r="J112" s="17">
        <v>8913295</v>
      </c>
      <c r="M112" s="30"/>
    </row>
    <row r="113" spans="2:13" x14ac:dyDescent="0.25">
      <c r="B113" s="17">
        <v>8912174</v>
      </c>
      <c r="C113" s="17" t="s">
        <v>16</v>
      </c>
      <c r="D113" s="19">
        <v>158</v>
      </c>
      <c r="E113" s="21">
        <v>699784.98964403686</v>
      </c>
      <c r="F113" s="21">
        <v>752407.72197830281</v>
      </c>
      <c r="G113" s="21">
        <f t="shared" si="4"/>
        <v>52622.732334265951</v>
      </c>
      <c r="H113" s="25">
        <f t="shared" si="3"/>
        <v>7.5198429679141615E-2</v>
      </c>
      <c r="J113" s="17">
        <v>8912174</v>
      </c>
      <c r="M113" s="30"/>
    </row>
    <row r="114" spans="2:13" x14ac:dyDescent="0.25">
      <c r="B114" s="17">
        <v>8912590</v>
      </c>
      <c r="C114" s="17" t="s">
        <v>233</v>
      </c>
      <c r="D114" s="19">
        <v>627</v>
      </c>
      <c r="E114" s="21">
        <v>2367600.0000000005</v>
      </c>
      <c r="F114" s="21">
        <v>2637210</v>
      </c>
      <c r="G114" s="21">
        <f t="shared" si="4"/>
        <v>269609.99999999953</v>
      </c>
      <c r="H114" s="25">
        <f t="shared" si="3"/>
        <v>0.11387480993411027</v>
      </c>
      <c r="J114" s="17">
        <v>8912590</v>
      </c>
      <c r="M114" s="30"/>
    </row>
    <row r="115" spans="2:13" x14ac:dyDescent="0.25">
      <c r="B115" s="17">
        <v>8913776</v>
      </c>
      <c r="C115" s="17" t="s">
        <v>180</v>
      </c>
      <c r="D115" s="19">
        <v>421</v>
      </c>
      <c r="E115" s="21">
        <v>1578750</v>
      </c>
      <c r="F115" s="21">
        <v>1759780</v>
      </c>
      <c r="G115" s="21">
        <f t="shared" si="4"/>
        <v>181030</v>
      </c>
      <c r="H115" s="25">
        <f t="shared" si="3"/>
        <v>0.11466666666666667</v>
      </c>
      <c r="J115" s="17">
        <v>8913776</v>
      </c>
      <c r="M115" s="30"/>
    </row>
    <row r="116" spans="2:13" x14ac:dyDescent="0.25">
      <c r="B116" s="17">
        <v>8912362</v>
      </c>
      <c r="C116" s="17" t="s">
        <v>42</v>
      </c>
      <c r="D116" s="19">
        <v>265</v>
      </c>
      <c r="E116" s="21">
        <v>1168821.2013011761</v>
      </c>
      <c r="F116" s="21">
        <v>1264737.555064972</v>
      </c>
      <c r="G116" s="21">
        <f t="shared" si="4"/>
        <v>95916.353763795923</v>
      </c>
      <c r="H116" s="25">
        <f t="shared" si="3"/>
        <v>8.2062469141574598E-2</v>
      </c>
      <c r="J116" s="17">
        <v>8912362</v>
      </c>
      <c r="M116" s="30"/>
    </row>
    <row r="117" spans="2:13" x14ac:dyDescent="0.25">
      <c r="B117" s="17">
        <v>8913792</v>
      </c>
      <c r="C117" s="17" t="s">
        <v>277</v>
      </c>
      <c r="D117" s="19">
        <v>411</v>
      </c>
      <c r="E117" s="21">
        <v>1607302.4832276928</v>
      </c>
      <c r="F117" s="21">
        <v>1736641.6562902569</v>
      </c>
      <c r="G117" s="21">
        <f t="shared" si="4"/>
        <v>129339.17306256411</v>
      </c>
      <c r="H117" s="25">
        <f t="shared" si="3"/>
        <v>8.0469715198120392E-2</v>
      </c>
      <c r="J117" s="17">
        <v>8913792</v>
      </c>
      <c r="M117" s="30"/>
    </row>
    <row r="118" spans="2:13" x14ac:dyDescent="0.25">
      <c r="B118" s="17">
        <v>8914016</v>
      </c>
      <c r="C118" s="17" t="s">
        <v>288</v>
      </c>
      <c r="D118" s="19">
        <v>950</v>
      </c>
      <c r="E118" s="21">
        <v>5282026.2486474654</v>
      </c>
      <c r="F118" s="21">
        <v>5686989.0350991189</v>
      </c>
      <c r="G118" s="21">
        <f t="shared" si="4"/>
        <v>404962.78645165358</v>
      </c>
      <c r="H118" s="25">
        <f t="shared" si="3"/>
        <v>7.6668075353724302E-2</v>
      </c>
      <c r="J118" s="17">
        <v>8914016</v>
      </c>
      <c r="M118" s="30"/>
    </row>
    <row r="119" spans="2:13" x14ac:dyDescent="0.25">
      <c r="B119" s="17">
        <v>8912018</v>
      </c>
      <c r="C119" s="17" t="s">
        <v>5</v>
      </c>
      <c r="D119" s="19">
        <v>374</v>
      </c>
      <c r="E119" s="21">
        <v>1567407.865451386</v>
      </c>
      <c r="F119" s="21">
        <v>1684625.6896194383</v>
      </c>
      <c r="G119" s="21">
        <f t="shared" si="4"/>
        <v>117217.82416805229</v>
      </c>
      <c r="H119" s="25">
        <f t="shared" si="3"/>
        <v>7.478450679733932E-2</v>
      </c>
      <c r="J119" s="17">
        <v>8912018</v>
      </c>
      <c r="M119" s="30"/>
    </row>
    <row r="120" spans="2:13" x14ac:dyDescent="0.25">
      <c r="B120" s="17">
        <v>8912440</v>
      </c>
      <c r="C120" s="17" t="s">
        <v>47</v>
      </c>
      <c r="D120" s="19">
        <v>300</v>
      </c>
      <c r="E120" s="21">
        <v>1226539.0574005924</v>
      </c>
      <c r="F120" s="21">
        <v>1317711.5112476596</v>
      </c>
      <c r="G120" s="21">
        <f t="shared" si="4"/>
        <v>91172.453847067198</v>
      </c>
      <c r="H120" s="25">
        <f t="shared" si="3"/>
        <v>7.4333102804153034E-2</v>
      </c>
      <c r="J120" s="17">
        <v>8912440</v>
      </c>
      <c r="M120" s="30"/>
    </row>
    <row r="121" spans="2:13" x14ac:dyDescent="0.25">
      <c r="B121" s="17">
        <v>8912923</v>
      </c>
      <c r="C121" s="17" t="s">
        <v>114</v>
      </c>
      <c r="D121" s="19">
        <v>295</v>
      </c>
      <c r="E121" s="21">
        <v>1106250</v>
      </c>
      <c r="F121" s="21">
        <v>1233100</v>
      </c>
      <c r="G121" s="21">
        <f t="shared" si="4"/>
        <v>126850</v>
      </c>
      <c r="H121" s="25">
        <f t="shared" si="3"/>
        <v>0.11466666666666667</v>
      </c>
      <c r="J121" s="17">
        <v>8912923</v>
      </c>
      <c r="M121" s="30"/>
    </row>
    <row r="122" spans="2:13" x14ac:dyDescent="0.25">
      <c r="B122" s="17">
        <v>8912910</v>
      </c>
      <c r="C122" s="17" t="s">
        <v>108</v>
      </c>
      <c r="D122" s="19">
        <v>206</v>
      </c>
      <c r="E122" s="21">
        <v>820822.8975698736</v>
      </c>
      <c r="F122" s="21">
        <v>888438.0678966298</v>
      </c>
      <c r="G122" s="21">
        <f t="shared" si="4"/>
        <v>67615.170326756197</v>
      </c>
      <c r="H122" s="25">
        <f t="shared" si="3"/>
        <v>8.2374858848282023E-2</v>
      </c>
      <c r="J122" s="17">
        <v>8912910</v>
      </c>
      <c r="M122" s="30"/>
    </row>
    <row r="123" spans="2:13" x14ac:dyDescent="0.25">
      <c r="B123" s="17">
        <v>8913730</v>
      </c>
      <c r="C123" s="17" t="s">
        <v>267</v>
      </c>
      <c r="D123" s="19">
        <v>205</v>
      </c>
      <c r="E123" s="21">
        <v>830895.91380879469</v>
      </c>
      <c r="F123" s="21">
        <v>889033.89978627732</v>
      </c>
      <c r="G123" s="21">
        <f t="shared" si="4"/>
        <v>58137.985977482633</v>
      </c>
      <c r="H123" s="25">
        <f t="shared" si="3"/>
        <v>6.997023936606013E-2</v>
      </c>
      <c r="J123" s="17">
        <v>8913730</v>
      </c>
      <c r="M123" s="30"/>
    </row>
    <row r="124" spans="2:13" x14ac:dyDescent="0.25">
      <c r="B124" s="17">
        <v>8913768</v>
      </c>
      <c r="C124" s="17" t="s">
        <v>176</v>
      </c>
      <c r="D124" s="19">
        <v>195</v>
      </c>
      <c r="E124" s="21">
        <v>871669.09047101671</v>
      </c>
      <c r="F124" s="21">
        <v>929708.07850938849</v>
      </c>
      <c r="G124" s="21">
        <f t="shared" si="4"/>
        <v>58038.988038371783</v>
      </c>
      <c r="H124" s="25">
        <f t="shared" si="3"/>
        <v>6.6583739945407186E-2</v>
      </c>
      <c r="J124" s="17">
        <v>8913768</v>
      </c>
      <c r="M124" s="30"/>
    </row>
    <row r="125" spans="2:13" x14ac:dyDescent="0.25">
      <c r="B125" s="17">
        <v>8913766</v>
      </c>
      <c r="C125" s="17" t="s">
        <v>270</v>
      </c>
      <c r="D125" s="19">
        <v>273</v>
      </c>
      <c r="E125" s="21">
        <v>1167461.7383119126</v>
      </c>
      <c r="F125" s="21">
        <v>1255474.1513839497</v>
      </c>
      <c r="G125" s="21">
        <f t="shared" si="4"/>
        <v>88012.413072037045</v>
      </c>
      <c r="H125" s="25">
        <f t="shared" si="3"/>
        <v>7.538783515021083E-2</v>
      </c>
      <c r="J125" s="17">
        <v>8913766</v>
      </c>
      <c r="M125" s="30"/>
    </row>
    <row r="126" spans="2:13" x14ac:dyDescent="0.25">
      <c r="B126" s="17">
        <v>8913132</v>
      </c>
      <c r="C126" s="17" t="s">
        <v>148</v>
      </c>
      <c r="D126" s="19">
        <v>38</v>
      </c>
      <c r="E126" s="21">
        <v>235410.00166000001</v>
      </c>
      <c r="F126" s="21">
        <v>256103.45917400002</v>
      </c>
      <c r="G126" s="21">
        <f t="shared" si="4"/>
        <v>20693.457514000009</v>
      </c>
      <c r="H126" s="25">
        <f t="shared" si="3"/>
        <v>8.7903901143025071E-2</v>
      </c>
      <c r="J126" s="17">
        <v>8913132</v>
      </c>
      <c r="M126" s="30"/>
    </row>
    <row r="127" spans="2:13" x14ac:dyDescent="0.25">
      <c r="B127" s="17">
        <v>8912417</v>
      </c>
      <c r="C127" s="17" t="s">
        <v>231</v>
      </c>
      <c r="D127" s="19">
        <v>208</v>
      </c>
      <c r="E127" s="21">
        <v>840936.43509731116</v>
      </c>
      <c r="F127" s="21">
        <v>904314.09377884981</v>
      </c>
      <c r="G127" s="21">
        <f t="shared" si="4"/>
        <v>63377.658681538654</v>
      </c>
      <c r="H127" s="25">
        <f t="shared" si="3"/>
        <v>7.5365575846650934E-2</v>
      </c>
      <c r="J127" s="17">
        <v>8912417</v>
      </c>
      <c r="M127" s="30"/>
    </row>
    <row r="128" spans="2:13" x14ac:dyDescent="0.25">
      <c r="B128" s="17">
        <v>8912039</v>
      </c>
      <c r="C128" s="17" t="s">
        <v>325</v>
      </c>
      <c r="D128" s="19">
        <v>111.66666666666667</v>
      </c>
      <c r="E128" s="21">
        <v>485620.61548725516</v>
      </c>
      <c r="F128" s="21">
        <v>562126.15127576434</v>
      </c>
      <c r="G128" s="21">
        <f t="shared" si="4"/>
        <v>76505.53578850918</v>
      </c>
      <c r="H128" s="25">
        <f t="shared" si="3"/>
        <v>0.15754177921739615</v>
      </c>
      <c r="J128" s="17">
        <v>8912039</v>
      </c>
      <c r="M128" s="30"/>
    </row>
    <row r="129" spans="2:13" x14ac:dyDescent="0.25">
      <c r="B129" s="17">
        <v>8913791</v>
      </c>
      <c r="C129" s="17" t="s">
        <v>186</v>
      </c>
      <c r="D129" s="19">
        <v>415</v>
      </c>
      <c r="E129" s="21">
        <v>1604252.6085366055</v>
      </c>
      <c r="F129" s="21">
        <v>1734700</v>
      </c>
      <c r="G129" s="21">
        <f t="shared" si="4"/>
        <v>130447.39146339451</v>
      </c>
      <c r="H129" s="25">
        <f t="shared" si="3"/>
        <v>8.1313498116975622E-2</v>
      </c>
      <c r="J129" s="17">
        <v>8913791</v>
      </c>
      <c r="M129" s="30"/>
    </row>
    <row r="130" spans="2:13" x14ac:dyDescent="0.25">
      <c r="B130" s="17">
        <v>8913774</v>
      </c>
      <c r="C130" s="17" t="s">
        <v>178</v>
      </c>
      <c r="D130" s="19">
        <v>88</v>
      </c>
      <c r="E130" s="21">
        <v>446319.05253658653</v>
      </c>
      <c r="F130" s="21">
        <v>473636.93514800002</v>
      </c>
      <c r="G130" s="21">
        <f t="shared" si="4"/>
        <v>27317.882611413486</v>
      </c>
      <c r="H130" s="25">
        <f t="shared" si="3"/>
        <v>6.1207072510475302E-2</v>
      </c>
      <c r="J130" s="17">
        <v>8913774</v>
      </c>
      <c r="M130" s="30"/>
    </row>
    <row r="131" spans="2:13" x14ac:dyDescent="0.25">
      <c r="B131" s="17">
        <v>8913780</v>
      </c>
      <c r="C131" s="17" t="s">
        <v>182</v>
      </c>
      <c r="D131" s="19">
        <v>173</v>
      </c>
      <c r="E131" s="21">
        <v>768886.21365160216</v>
      </c>
      <c r="F131" s="21">
        <v>834809.06271375099</v>
      </c>
      <c r="G131" s="21">
        <f t="shared" si="4"/>
        <v>65922.849062148831</v>
      </c>
      <c r="H131" s="25">
        <f t="shared" si="3"/>
        <v>8.5738107787194373E-2</v>
      </c>
      <c r="J131" s="17">
        <v>8913780</v>
      </c>
      <c r="M131" s="30"/>
    </row>
    <row r="132" spans="2:13" x14ac:dyDescent="0.25">
      <c r="B132" s="17">
        <v>8912444</v>
      </c>
      <c r="C132" s="17" t="s">
        <v>48</v>
      </c>
      <c r="D132" s="19">
        <v>204</v>
      </c>
      <c r="E132" s="21">
        <v>850680.13531565806</v>
      </c>
      <c r="F132" s="21">
        <v>905559.53441347426</v>
      </c>
      <c r="G132" s="21">
        <f t="shared" si="4"/>
        <v>54879.399097816204</v>
      </c>
      <c r="H132" s="25">
        <f t="shared" si="3"/>
        <v>6.4512378765553699E-2</v>
      </c>
      <c r="J132" s="17">
        <v>8912444</v>
      </c>
      <c r="M132" s="30"/>
    </row>
    <row r="133" spans="2:13" x14ac:dyDescent="0.25">
      <c r="B133" s="17">
        <v>8912822</v>
      </c>
      <c r="C133" s="17" t="s">
        <v>100</v>
      </c>
      <c r="D133" s="19">
        <v>270</v>
      </c>
      <c r="E133" s="21">
        <v>1012500</v>
      </c>
      <c r="F133" s="21">
        <v>1128600</v>
      </c>
      <c r="G133" s="21">
        <f t="shared" si="4"/>
        <v>116100</v>
      </c>
      <c r="H133" s="25">
        <f t="shared" ref="H133:H196" si="5">G133/E133</f>
        <v>0.11466666666666667</v>
      </c>
      <c r="J133" s="17">
        <v>8912822</v>
      </c>
      <c r="M133" s="30"/>
    </row>
    <row r="134" spans="2:13" x14ac:dyDescent="0.25">
      <c r="B134" s="17">
        <v>8912565</v>
      </c>
      <c r="C134" s="17" t="s">
        <v>57</v>
      </c>
      <c r="D134" s="19">
        <v>431</v>
      </c>
      <c r="E134" s="21">
        <v>1616250</v>
      </c>
      <c r="F134" s="21">
        <v>1801580</v>
      </c>
      <c r="G134" s="21">
        <f t="shared" ref="G134:G197" si="6">F134-E134</f>
        <v>185330</v>
      </c>
      <c r="H134" s="25">
        <f t="shared" si="5"/>
        <v>0.11466666666666667</v>
      </c>
      <c r="J134" s="17">
        <v>8912565</v>
      </c>
      <c r="M134" s="30"/>
    </row>
    <row r="135" spans="2:13" x14ac:dyDescent="0.25">
      <c r="B135" s="17">
        <v>8912718</v>
      </c>
      <c r="C135" s="17" t="s">
        <v>73</v>
      </c>
      <c r="D135" s="19">
        <v>187</v>
      </c>
      <c r="E135" s="21">
        <v>711313.59676895163</v>
      </c>
      <c r="F135" s="21">
        <v>781660</v>
      </c>
      <c r="G135" s="21">
        <f t="shared" si="6"/>
        <v>70346.403231048374</v>
      </c>
      <c r="H135" s="25">
        <f t="shared" si="5"/>
        <v>9.8896469223402519E-2</v>
      </c>
      <c r="J135" s="17">
        <v>8912718</v>
      </c>
      <c r="M135" s="30"/>
    </row>
    <row r="136" spans="2:13" x14ac:dyDescent="0.25">
      <c r="B136" s="17">
        <v>8912274</v>
      </c>
      <c r="C136" s="17" t="s">
        <v>31</v>
      </c>
      <c r="D136" s="19">
        <v>390</v>
      </c>
      <c r="E136" s="21">
        <v>1596546.3689923424</v>
      </c>
      <c r="F136" s="21">
        <v>1697671.0578200002</v>
      </c>
      <c r="G136" s="21">
        <f t="shared" si="6"/>
        <v>101124.68882765784</v>
      </c>
      <c r="H136" s="25">
        <f t="shared" si="5"/>
        <v>6.3339650380140555E-2</v>
      </c>
      <c r="J136" s="17">
        <v>8912274</v>
      </c>
      <c r="M136" s="30"/>
    </row>
    <row r="137" spans="2:13" x14ac:dyDescent="0.25">
      <c r="B137" s="17">
        <v>8912678</v>
      </c>
      <c r="C137" s="17" t="s">
        <v>66</v>
      </c>
      <c r="D137" s="19">
        <v>367</v>
      </c>
      <c r="E137" s="21">
        <v>1440939.869115195</v>
      </c>
      <c r="F137" s="21">
        <v>1543024.256294</v>
      </c>
      <c r="G137" s="21">
        <f t="shared" si="6"/>
        <v>102084.38717880496</v>
      </c>
      <c r="H137" s="25">
        <f t="shared" si="5"/>
        <v>7.0845695484496235E-2</v>
      </c>
      <c r="J137" s="17">
        <v>8912678</v>
      </c>
      <c r="M137" s="30"/>
    </row>
    <row r="138" spans="2:13" x14ac:dyDescent="0.25">
      <c r="B138" s="17">
        <v>8912107</v>
      </c>
      <c r="C138" s="17" t="s">
        <v>9</v>
      </c>
      <c r="D138" s="19">
        <v>149</v>
      </c>
      <c r="E138" s="21">
        <v>669369.07231835625</v>
      </c>
      <c r="F138" s="21">
        <v>707732.11358599993</v>
      </c>
      <c r="G138" s="21">
        <f t="shared" si="6"/>
        <v>38363.041267643683</v>
      </c>
      <c r="H138" s="25">
        <f t="shared" si="5"/>
        <v>5.7312240517437552E-2</v>
      </c>
      <c r="J138" s="17">
        <v>8912107</v>
      </c>
      <c r="M138" s="30"/>
    </row>
    <row r="139" spans="2:13" x14ac:dyDescent="0.25">
      <c r="B139" s="17">
        <v>8912924</v>
      </c>
      <c r="C139" s="17" t="s">
        <v>248</v>
      </c>
      <c r="D139" s="19">
        <v>118</v>
      </c>
      <c r="E139" s="21">
        <v>570225.49344149418</v>
      </c>
      <c r="F139" s="21">
        <v>608965.18103287357</v>
      </c>
      <c r="G139" s="21">
        <f t="shared" si="6"/>
        <v>38739.687591379392</v>
      </c>
      <c r="H139" s="25">
        <f t="shared" si="5"/>
        <v>6.7937487953358452E-2</v>
      </c>
      <c r="J139" s="17">
        <v>8912924</v>
      </c>
      <c r="M139" s="30"/>
    </row>
    <row r="140" spans="2:13" x14ac:dyDescent="0.25">
      <c r="B140" s="17">
        <v>8912222</v>
      </c>
      <c r="C140" s="17" t="s">
        <v>218</v>
      </c>
      <c r="D140" s="19">
        <v>213</v>
      </c>
      <c r="E140" s="21">
        <v>947052.4169930066</v>
      </c>
      <c r="F140" s="21">
        <v>1013035.1137740852</v>
      </c>
      <c r="G140" s="21">
        <f t="shared" si="6"/>
        <v>65982.696781078586</v>
      </c>
      <c r="H140" s="25">
        <f t="shared" si="5"/>
        <v>6.9671641819552876E-2</v>
      </c>
      <c r="J140" s="17">
        <v>8912222</v>
      </c>
      <c r="M140" s="30"/>
    </row>
    <row r="141" spans="2:13" x14ac:dyDescent="0.25">
      <c r="B141" s="17">
        <v>8912900</v>
      </c>
      <c r="C141" s="17" t="s">
        <v>245</v>
      </c>
      <c r="D141" s="19">
        <v>182</v>
      </c>
      <c r="E141" s="21">
        <v>758562.54095516494</v>
      </c>
      <c r="F141" s="21">
        <v>817077.25096467952</v>
      </c>
      <c r="G141" s="21">
        <f t="shared" si="6"/>
        <v>58514.710009514587</v>
      </c>
      <c r="H141" s="25">
        <f t="shared" si="5"/>
        <v>7.7138939573570528E-2</v>
      </c>
      <c r="J141" s="17">
        <v>8912900</v>
      </c>
      <c r="M141" s="30"/>
    </row>
    <row r="142" spans="2:13" x14ac:dyDescent="0.25">
      <c r="B142" s="17">
        <v>8913779</v>
      </c>
      <c r="C142" s="17" t="s">
        <v>181</v>
      </c>
      <c r="D142" s="19">
        <v>385</v>
      </c>
      <c r="E142" s="21">
        <v>1594082.8030544119</v>
      </c>
      <c r="F142" s="21">
        <v>1694457.1484160121</v>
      </c>
      <c r="G142" s="21">
        <f t="shared" si="6"/>
        <v>100374.34536160016</v>
      </c>
      <c r="H142" s="25">
        <f t="shared" si="5"/>
        <v>6.296683282027353E-2</v>
      </c>
      <c r="J142" s="17">
        <v>8913779</v>
      </c>
      <c r="M142" s="30"/>
    </row>
    <row r="143" spans="2:13" x14ac:dyDescent="0.25">
      <c r="B143" s="17">
        <v>8912737</v>
      </c>
      <c r="C143" s="17" t="s">
        <v>77</v>
      </c>
      <c r="D143" s="19">
        <v>358</v>
      </c>
      <c r="E143" s="21">
        <v>1346909.1472296913</v>
      </c>
      <c r="F143" s="21">
        <v>1496440</v>
      </c>
      <c r="G143" s="21">
        <f t="shared" si="6"/>
        <v>149530.85277030873</v>
      </c>
      <c r="H143" s="25">
        <f t="shared" si="5"/>
        <v>0.11101777211763855</v>
      </c>
      <c r="J143" s="17">
        <v>8912737</v>
      </c>
      <c r="M143" s="30"/>
    </row>
    <row r="144" spans="2:13" x14ac:dyDescent="0.25">
      <c r="B144" s="17">
        <v>8912008</v>
      </c>
      <c r="C144" s="17" t="s">
        <v>193</v>
      </c>
      <c r="D144" s="19">
        <v>172</v>
      </c>
      <c r="E144" s="21">
        <v>945577.92188801919</v>
      </c>
      <c r="F144" s="21">
        <v>998701.02444799989</v>
      </c>
      <c r="G144" s="21">
        <f t="shared" si="6"/>
        <v>53123.102559980704</v>
      </c>
      <c r="H144" s="25">
        <f t="shared" si="5"/>
        <v>5.6180565694586772E-2</v>
      </c>
      <c r="J144" s="17">
        <v>8912008</v>
      </c>
      <c r="M144" s="30"/>
    </row>
    <row r="145" spans="2:13" x14ac:dyDescent="0.25">
      <c r="B145" s="17">
        <v>8912912</v>
      </c>
      <c r="C145" s="17" t="s">
        <v>110</v>
      </c>
      <c r="D145" s="19">
        <v>370</v>
      </c>
      <c r="E145" s="21">
        <v>1442792.9315072361</v>
      </c>
      <c r="F145" s="21">
        <v>1556453.6777232173</v>
      </c>
      <c r="G145" s="21">
        <f t="shared" si="6"/>
        <v>113660.7462159812</v>
      </c>
      <c r="H145" s="25">
        <f t="shared" si="5"/>
        <v>7.8778280468316225E-2</v>
      </c>
      <c r="J145" s="17">
        <v>8912912</v>
      </c>
      <c r="M145" s="30"/>
    </row>
    <row r="146" spans="2:13" x14ac:dyDescent="0.25">
      <c r="B146" s="17">
        <v>8912769</v>
      </c>
      <c r="C146" s="17" t="s">
        <v>83</v>
      </c>
      <c r="D146" s="19">
        <v>131</v>
      </c>
      <c r="E146" s="21">
        <v>540937.11231499212</v>
      </c>
      <c r="F146" s="21">
        <v>580298.87811945099</v>
      </c>
      <c r="G146" s="21">
        <f t="shared" si="6"/>
        <v>39361.765804458875</v>
      </c>
      <c r="H146" s="25">
        <f t="shared" si="5"/>
        <v>7.2765881482981326E-2</v>
      </c>
      <c r="J146" s="17">
        <v>8912769</v>
      </c>
      <c r="M146" s="30"/>
    </row>
    <row r="147" spans="2:13" x14ac:dyDescent="0.25">
      <c r="B147" s="17">
        <v>8914008</v>
      </c>
      <c r="C147" s="17" t="s">
        <v>281</v>
      </c>
      <c r="D147" s="19">
        <v>380</v>
      </c>
      <c r="E147" s="21">
        <v>2324883.7881692625</v>
      </c>
      <c r="F147" s="21">
        <v>2508724.107697309</v>
      </c>
      <c r="G147" s="21">
        <f t="shared" si="6"/>
        <v>183840.31952804653</v>
      </c>
      <c r="H147" s="25">
        <f t="shared" si="5"/>
        <v>7.9075057628068463E-2</v>
      </c>
      <c r="J147" s="17">
        <v>8914008</v>
      </c>
      <c r="M147" s="30"/>
    </row>
    <row r="148" spans="2:13" x14ac:dyDescent="0.25">
      <c r="B148" s="17">
        <v>8912009</v>
      </c>
      <c r="C148" s="17" t="s">
        <v>194</v>
      </c>
      <c r="D148" s="19">
        <v>407</v>
      </c>
      <c r="E148" s="21">
        <v>1576811.9237914206</v>
      </c>
      <c r="F148" s="21">
        <v>1702165.1449632132</v>
      </c>
      <c r="G148" s="21">
        <f t="shared" si="6"/>
        <v>125353.2211717926</v>
      </c>
      <c r="H148" s="25">
        <f t="shared" si="5"/>
        <v>7.9497890192498449E-2</v>
      </c>
      <c r="J148" s="17">
        <v>8912009</v>
      </c>
      <c r="M148" s="30"/>
    </row>
    <row r="149" spans="2:13" x14ac:dyDescent="0.25">
      <c r="B149" s="17">
        <v>8912772</v>
      </c>
      <c r="C149" s="17" t="s">
        <v>84</v>
      </c>
      <c r="D149" s="19">
        <v>95</v>
      </c>
      <c r="E149" s="21">
        <v>446776.89377088606</v>
      </c>
      <c r="F149" s="21">
        <v>477171.66002278478</v>
      </c>
      <c r="G149" s="21">
        <f t="shared" si="6"/>
        <v>30394.76625189872</v>
      </c>
      <c r="H149" s="25">
        <f t="shared" si="5"/>
        <v>6.8031195604949107E-2</v>
      </c>
      <c r="J149" s="17">
        <v>8912772</v>
      </c>
      <c r="M149" s="30"/>
    </row>
    <row r="150" spans="2:13" x14ac:dyDescent="0.25">
      <c r="B150" s="17">
        <v>8913112</v>
      </c>
      <c r="C150" s="17" t="s">
        <v>143</v>
      </c>
      <c r="D150" s="19">
        <v>96</v>
      </c>
      <c r="E150" s="21">
        <v>429977.27475820546</v>
      </c>
      <c r="F150" s="21">
        <v>476527.15911356418</v>
      </c>
      <c r="G150" s="21">
        <f t="shared" si="6"/>
        <v>46549.884355358721</v>
      </c>
      <c r="H150" s="25">
        <f t="shared" si="5"/>
        <v>0.1082612665553911</v>
      </c>
      <c r="J150" s="17">
        <v>8913112</v>
      </c>
      <c r="M150" s="30"/>
    </row>
    <row r="151" spans="2:13" x14ac:dyDescent="0.25">
      <c r="B151" s="17">
        <v>8912560</v>
      </c>
      <c r="C151" s="17" t="s">
        <v>56</v>
      </c>
      <c r="D151" s="19">
        <v>419</v>
      </c>
      <c r="E151" s="21">
        <v>1571249.9999999993</v>
      </c>
      <c r="F151" s="21">
        <v>1751420</v>
      </c>
      <c r="G151" s="21">
        <f t="shared" si="6"/>
        <v>180170.0000000007</v>
      </c>
      <c r="H151" s="25">
        <f t="shared" si="5"/>
        <v>0.11466666666666717</v>
      </c>
      <c r="J151" s="17">
        <v>8912560</v>
      </c>
      <c r="M151" s="30"/>
    </row>
    <row r="152" spans="2:13" x14ac:dyDescent="0.25">
      <c r="B152" s="17">
        <v>8912821</v>
      </c>
      <c r="C152" s="17" t="s">
        <v>99</v>
      </c>
      <c r="D152" s="19">
        <v>187</v>
      </c>
      <c r="E152" s="21">
        <v>774411.24535205308</v>
      </c>
      <c r="F152" s="21">
        <v>831981.06511462945</v>
      </c>
      <c r="G152" s="21">
        <f t="shared" si="6"/>
        <v>57569.819762576371</v>
      </c>
      <c r="H152" s="25">
        <f t="shared" si="5"/>
        <v>7.4340113354635889E-2</v>
      </c>
      <c r="J152" s="17">
        <v>8912821</v>
      </c>
      <c r="M152" s="30"/>
    </row>
    <row r="153" spans="2:13" x14ac:dyDescent="0.25">
      <c r="B153" s="17">
        <v>8912775</v>
      </c>
      <c r="C153" s="17" t="s">
        <v>85</v>
      </c>
      <c r="D153" s="19">
        <v>148</v>
      </c>
      <c r="E153" s="21">
        <v>605241.17482073524</v>
      </c>
      <c r="F153" s="21">
        <v>647239.51530800003</v>
      </c>
      <c r="G153" s="21">
        <f t="shared" si="6"/>
        <v>41998.340487264795</v>
      </c>
      <c r="H153" s="25">
        <f t="shared" si="5"/>
        <v>6.939108281868657E-2</v>
      </c>
      <c r="J153" s="17">
        <v>8912775</v>
      </c>
      <c r="M153" s="30"/>
    </row>
    <row r="154" spans="2:13" x14ac:dyDescent="0.25">
      <c r="B154" s="17">
        <v>8913113</v>
      </c>
      <c r="C154" s="17" t="s">
        <v>144</v>
      </c>
      <c r="D154" s="19">
        <v>95</v>
      </c>
      <c r="E154" s="21">
        <v>460578.24848680611</v>
      </c>
      <c r="F154" s="21">
        <v>492099.14848368865</v>
      </c>
      <c r="G154" s="21">
        <f t="shared" si="6"/>
        <v>31520.899996882537</v>
      </c>
      <c r="H154" s="25">
        <f t="shared" si="5"/>
        <v>6.8437665261965791E-2</v>
      </c>
      <c r="J154" s="17">
        <v>8913113</v>
      </c>
      <c r="M154" s="30"/>
    </row>
    <row r="155" spans="2:13" x14ac:dyDescent="0.25">
      <c r="B155" s="17">
        <v>8912038</v>
      </c>
      <c r="C155" s="17" t="s">
        <v>155</v>
      </c>
      <c r="D155" s="19">
        <v>237</v>
      </c>
      <c r="E155" s="21">
        <v>1034955.6192888033</v>
      </c>
      <c r="F155" s="21">
        <v>1121131.9945496705</v>
      </c>
      <c r="G155" s="21">
        <f t="shared" si="6"/>
        <v>86176.375260867178</v>
      </c>
      <c r="H155" s="25">
        <f t="shared" si="5"/>
        <v>8.3265768748698149E-2</v>
      </c>
      <c r="J155" s="17">
        <v>8912038</v>
      </c>
      <c r="M155" s="30"/>
    </row>
    <row r="156" spans="2:13" x14ac:dyDescent="0.25">
      <c r="B156" s="17">
        <v>8912731</v>
      </c>
      <c r="C156" s="17" t="s">
        <v>74</v>
      </c>
      <c r="D156" s="19">
        <v>405</v>
      </c>
      <c r="E156" s="21">
        <v>1535100</v>
      </c>
      <c r="F156" s="21">
        <v>1709250</v>
      </c>
      <c r="G156" s="21">
        <f t="shared" si="6"/>
        <v>174150</v>
      </c>
      <c r="H156" s="25">
        <f t="shared" si="5"/>
        <v>0.1134453781512605</v>
      </c>
      <c r="J156" s="17">
        <v>8912731</v>
      </c>
      <c r="M156" s="30"/>
    </row>
    <row r="157" spans="2:13" x14ac:dyDescent="0.25">
      <c r="B157" s="17">
        <v>8912418</v>
      </c>
      <c r="C157" s="17" t="s">
        <v>323</v>
      </c>
      <c r="D157" s="19">
        <v>170</v>
      </c>
      <c r="E157" s="21">
        <v>692593.10563707864</v>
      </c>
      <c r="F157" s="21">
        <v>735273.65715199988</v>
      </c>
      <c r="G157" s="21">
        <f t="shared" si="6"/>
        <v>42680.551514921244</v>
      </c>
      <c r="H157" s="25">
        <f t="shared" si="5"/>
        <v>6.1624280067965345E-2</v>
      </c>
      <c r="J157" s="17">
        <v>8912418</v>
      </c>
      <c r="M157" s="30"/>
    </row>
    <row r="158" spans="2:13" x14ac:dyDescent="0.25">
      <c r="B158" s="17">
        <v>8912416</v>
      </c>
      <c r="C158" s="17" t="s">
        <v>45</v>
      </c>
      <c r="D158" s="19">
        <v>240</v>
      </c>
      <c r="E158" s="21">
        <v>939725.87663371582</v>
      </c>
      <c r="F158" s="21">
        <v>1013769.972286223</v>
      </c>
      <c r="G158" s="21">
        <f t="shared" si="6"/>
        <v>74044.095652507152</v>
      </c>
      <c r="H158" s="25">
        <f t="shared" si="5"/>
        <v>7.8793292271303383E-2</v>
      </c>
      <c r="J158" s="17">
        <v>8912416</v>
      </c>
      <c r="M158" s="30"/>
    </row>
    <row r="159" spans="2:13" x14ac:dyDescent="0.25">
      <c r="B159" s="17">
        <v>8912406</v>
      </c>
      <c r="C159" s="17" t="s">
        <v>44</v>
      </c>
      <c r="D159" s="19">
        <v>180</v>
      </c>
      <c r="E159" s="21">
        <v>829221.99492124491</v>
      </c>
      <c r="F159" s="21">
        <v>897168.66415988188</v>
      </c>
      <c r="G159" s="21">
        <f t="shared" si="6"/>
        <v>67946.669238636969</v>
      </c>
      <c r="H159" s="25">
        <f t="shared" si="5"/>
        <v>8.1940264072578275E-2</v>
      </c>
      <c r="J159" s="17">
        <v>8912406</v>
      </c>
      <c r="M159" s="30"/>
    </row>
    <row r="160" spans="2:13" x14ac:dyDescent="0.25">
      <c r="B160" s="17">
        <v>8912027</v>
      </c>
      <c r="C160" s="17" t="s">
        <v>207</v>
      </c>
      <c r="D160" s="19">
        <v>403</v>
      </c>
      <c r="E160" s="21">
        <v>1937063.8383539615</v>
      </c>
      <c r="F160" s="21">
        <v>2047384.0854079998</v>
      </c>
      <c r="G160" s="21">
        <f t="shared" si="6"/>
        <v>110320.24705403834</v>
      </c>
      <c r="H160" s="25">
        <f t="shared" si="5"/>
        <v>5.6952303207406949E-2</v>
      </c>
      <c r="J160" s="17">
        <v>8912027</v>
      </c>
      <c r="M160" s="30"/>
    </row>
    <row r="161" spans="2:13" x14ac:dyDescent="0.25">
      <c r="B161" s="17">
        <v>8912094</v>
      </c>
      <c r="C161" s="17" t="s">
        <v>8</v>
      </c>
      <c r="D161" s="19">
        <v>279</v>
      </c>
      <c r="E161" s="21">
        <v>1081483.1774061045</v>
      </c>
      <c r="F161" s="21">
        <v>1166220</v>
      </c>
      <c r="G161" s="21">
        <f t="shared" si="6"/>
        <v>84736.822593895486</v>
      </c>
      <c r="H161" s="25">
        <f t="shared" si="5"/>
        <v>7.8352418571256438E-2</v>
      </c>
      <c r="J161" s="17">
        <v>8912094</v>
      </c>
      <c r="M161" s="30"/>
    </row>
    <row r="162" spans="2:13" x14ac:dyDescent="0.25">
      <c r="B162" s="17">
        <v>8912490</v>
      </c>
      <c r="C162" s="17" t="s">
        <v>54</v>
      </c>
      <c r="D162" s="19">
        <v>380</v>
      </c>
      <c r="E162" s="21">
        <v>1457636.851880505</v>
      </c>
      <c r="F162" s="21">
        <v>1588400</v>
      </c>
      <c r="G162" s="21">
        <f t="shared" si="6"/>
        <v>130763.14811949502</v>
      </c>
      <c r="H162" s="25">
        <f t="shared" si="5"/>
        <v>8.9709002589222958E-2</v>
      </c>
      <c r="J162" s="17">
        <v>8912490</v>
      </c>
      <c r="M162" s="30"/>
    </row>
    <row r="163" spans="2:13" x14ac:dyDescent="0.25">
      <c r="B163" s="17">
        <v>8913118</v>
      </c>
      <c r="C163" s="17" t="s">
        <v>256</v>
      </c>
      <c r="D163" s="19">
        <v>95</v>
      </c>
      <c r="E163" s="21">
        <v>451046.08503307571</v>
      </c>
      <c r="F163" s="21">
        <v>476052.26414000004</v>
      </c>
      <c r="G163" s="21">
        <f t="shared" si="6"/>
        <v>25006.179106924334</v>
      </c>
      <c r="H163" s="25">
        <f t="shared" si="5"/>
        <v>5.5440408279102127E-2</v>
      </c>
      <c r="J163" s="17">
        <v>8913118</v>
      </c>
      <c r="M163" s="30"/>
    </row>
    <row r="164" spans="2:13" x14ac:dyDescent="0.25">
      <c r="B164" s="17">
        <v>8913568</v>
      </c>
      <c r="C164" s="17" t="s">
        <v>171</v>
      </c>
      <c r="D164" s="19">
        <v>117</v>
      </c>
      <c r="E164" s="21">
        <v>511715.76517225424</v>
      </c>
      <c r="F164" s="21">
        <v>546523.30773987307</v>
      </c>
      <c r="G164" s="21">
        <f t="shared" si="6"/>
        <v>34807.542567618832</v>
      </c>
      <c r="H164" s="25">
        <f t="shared" si="5"/>
        <v>6.8021243308581447E-2</v>
      </c>
      <c r="J164" s="17">
        <v>8913568</v>
      </c>
      <c r="M164" s="30"/>
    </row>
    <row r="165" spans="2:13" x14ac:dyDescent="0.25">
      <c r="B165" s="17">
        <v>8912532</v>
      </c>
      <c r="C165" s="17" t="s">
        <v>55</v>
      </c>
      <c r="D165" s="19">
        <v>192</v>
      </c>
      <c r="E165" s="21">
        <v>903064.40181005746</v>
      </c>
      <c r="F165" s="21">
        <v>964603.38713641756</v>
      </c>
      <c r="G165" s="21">
        <f t="shared" si="6"/>
        <v>61538.985326360096</v>
      </c>
      <c r="H165" s="25">
        <f t="shared" si="5"/>
        <v>6.8144625347887053E-2</v>
      </c>
      <c r="J165" s="17">
        <v>8912532</v>
      </c>
      <c r="M165" s="30"/>
    </row>
    <row r="166" spans="2:13" x14ac:dyDescent="0.25">
      <c r="B166" s="17">
        <v>8913566</v>
      </c>
      <c r="C166" s="17" t="s">
        <v>170</v>
      </c>
      <c r="D166" s="19">
        <v>197</v>
      </c>
      <c r="E166" s="21">
        <v>751303.58381462889</v>
      </c>
      <c r="F166" s="21">
        <v>823460</v>
      </c>
      <c r="G166" s="21">
        <f t="shared" si="6"/>
        <v>72156.416185371112</v>
      </c>
      <c r="H166" s="25">
        <f t="shared" si="5"/>
        <v>9.6041623838672457E-2</v>
      </c>
      <c r="J166" s="17">
        <v>8913566</v>
      </c>
      <c r="M166" s="30"/>
    </row>
    <row r="167" spans="2:13" x14ac:dyDescent="0.25">
      <c r="B167" s="17">
        <v>8913133</v>
      </c>
      <c r="C167" s="17" t="s">
        <v>149</v>
      </c>
      <c r="D167" s="19">
        <v>390</v>
      </c>
      <c r="E167" s="21">
        <v>1462499.9999999998</v>
      </c>
      <c r="F167" s="21">
        <v>1630200</v>
      </c>
      <c r="G167" s="21">
        <f t="shared" si="6"/>
        <v>167700.00000000023</v>
      </c>
      <c r="H167" s="25">
        <f t="shared" si="5"/>
        <v>0.11466666666666685</v>
      </c>
      <c r="J167" s="17">
        <v>8913133</v>
      </c>
      <c r="M167" s="30"/>
    </row>
    <row r="168" spans="2:13" x14ac:dyDescent="0.25">
      <c r="B168" s="17">
        <v>8912824</v>
      </c>
      <c r="C168" s="17" t="s">
        <v>101</v>
      </c>
      <c r="D168" s="19">
        <v>149</v>
      </c>
      <c r="E168" s="21">
        <v>592430.39323976764</v>
      </c>
      <c r="F168" s="21">
        <v>636854.92121548089</v>
      </c>
      <c r="G168" s="21">
        <f t="shared" si="6"/>
        <v>44424.527975713252</v>
      </c>
      <c r="H168" s="25">
        <f t="shared" si="5"/>
        <v>7.4986915733294954E-2</v>
      </c>
      <c r="J168" s="17">
        <v>8912824</v>
      </c>
      <c r="M168" s="30"/>
    </row>
    <row r="169" spans="2:13" x14ac:dyDescent="0.25">
      <c r="B169" s="17">
        <v>8914017</v>
      </c>
      <c r="C169" s="17" t="s">
        <v>289</v>
      </c>
      <c r="D169" s="19">
        <v>573</v>
      </c>
      <c r="E169" s="21">
        <v>3403745.2523576077</v>
      </c>
      <c r="F169" s="21">
        <v>3664117.6752974601</v>
      </c>
      <c r="G169" s="21">
        <f t="shared" si="6"/>
        <v>260372.42293985235</v>
      </c>
      <c r="H169" s="25">
        <f t="shared" si="5"/>
        <v>7.6495860775569233E-2</v>
      </c>
      <c r="J169" s="17">
        <v>8914017</v>
      </c>
      <c r="M169" s="30"/>
    </row>
    <row r="170" spans="2:13" x14ac:dyDescent="0.25">
      <c r="B170" s="17">
        <v>8912673</v>
      </c>
      <c r="C170" s="17" t="s">
        <v>64</v>
      </c>
      <c r="D170" s="19">
        <v>25</v>
      </c>
      <c r="E170" s="21">
        <v>203080.21254270186</v>
      </c>
      <c r="F170" s="21">
        <v>223127.07418999998</v>
      </c>
      <c r="G170" s="21">
        <f t="shared" si="6"/>
        <v>20046.861647298123</v>
      </c>
      <c r="H170" s="25">
        <f t="shared" si="5"/>
        <v>9.8714007614517596E-2</v>
      </c>
      <c r="J170" s="17">
        <v>8912673</v>
      </c>
      <c r="M170" s="30"/>
    </row>
    <row r="171" spans="2:13" x14ac:dyDescent="0.25">
      <c r="B171" s="17">
        <v>8912700</v>
      </c>
      <c r="C171" s="17" t="s">
        <v>70</v>
      </c>
      <c r="D171" s="19">
        <v>139</v>
      </c>
      <c r="E171" s="21">
        <v>631282.85968781787</v>
      </c>
      <c r="F171" s="21">
        <v>667049.40073400002</v>
      </c>
      <c r="G171" s="21">
        <f t="shared" si="6"/>
        <v>35766.541046182159</v>
      </c>
      <c r="H171" s="25">
        <f t="shared" si="5"/>
        <v>5.6656917730776718E-2</v>
      </c>
      <c r="J171" s="17">
        <v>8912700</v>
      </c>
      <c r="M171" s="30"/>
    </row>
    <row r="172" spans="2:13" x14ac:dyDescent="0.25">
      <c r="B172" s="17">
        <v>8912003</v>
      </c>
      <c r="C172" s="17" t="s">
        <v>192</v>
      </c>
      <c r="D172" s="19">
        <v>198</v>
      </c>
      <c r="E172" s="21">
        <v>995812.37701402197</v>
      </c>
      <c r="F172" s="21">
        <v>1049694.6867799999</v>
      </c>
      <c r="G172" s="21">
        <f t="shared" si="6"/>
        <v>53882.309765977901</v>
      </c>
      <c r="H172" s="25">
        <f t="shared" si="5"/>
        <v>5.4108897428595815E-2</v>
      </c>
      <c r="J172" s="17">
        <v>8912003</v>
      </c>
      <c r="M172" s="30"/>
    </row>
    <row r="173" spans="2:13" x14ac:dyDescent="0.25">
      <c r="B173" s="17">
        <v>8912228</v>
      </c>
      <c r="C173" s="17" t="s">
        <v>25</v>
      </c>
      <c r="D173" s="19">
        <v>316</v>
      </c>
      <c r="E173" s="21">
        <v>1185000</v>
      </c>
      <c r="F173" s="21">
        <v>1320880</v>
      </c>
      <c r="G173" s="21">
        <f t="shared" si="6"/>
        <v>135880</v>
      </c>
      <c r="H173" s="25">
        <f t="shared" si="5"/>
        <v>0.11466666666666667</v>
      </c>
      <c r="J173" s="17">
        <v>8912228</v>
      </c>
      <c r="M173" s="30"/>
    </row>
    <row r="174" spans="2:13" x14ac:dyDescent="0.25">
      <c r="B174" s="17">
        <v>8912120</v>
      </c>
      <c r="C174" s="17" t="s">
        <v>216</v>
      </c>
      <c r="D174" s="19">
        <v>275</v>
      </c>
      <c r="E174" s="21">
        <v>1063036.0618272275</v>
      </c>
      <c r="F174" s="21">
        <v>1149500</v>
      </c>
      <c r="G174" s="21">
        <f t="shared" si="6"/>
        <v>86463.938172772527</v>
      </c>
      <c r="H174" s="25">
        <f t="shared" si="5"/>
        <v>8.1336787412603584E-2</v>
      </c>
      <c r="J174" s="17">
        <v>8912120</v>
      </c>
      <c r="M174" s="30"/>
    </row>
    <row r="175" spans="2:13" x14ac:dyDescent="0.25">
      <c r="B175" s="17">
        <v>8912779</v>
      </c>
      <c r="C175" s="17" t="s">
        <v>86</v>
      </c>
      <c r="D175" s="19">
        <v>28</v>
      </c>
      <c r="E175" s="21">
        <v>224068.77041882352</v>
      </c>
      <c r="F175" s="21">
        <v>244535.40324799996</v>
      </c>
      <c r="G175" s="21">
        <f t="shared" si="6"/>
        <v>20466.632829176437</v>
      </c>
      <c r="H175" s="25">
        <f t="shared" si="5"/>
        <v>9.1340853930339055E-2</v>
      </c>
      <c r="J175" s="17">
        <v>8912779</v>
      </c>
      <c r="M175" s="30"/>
    </row>
    <row r="176" spans="2:13" x14ac:dyDescent="0.25">
      <c r="B176" s="17">
        <v>8912802</v>
      </c>
      <c r="C176" s="17" t="s">
        <v>94</v>
      </c>
      <c r="D176" s="19">
        <v>168</v>
      </c>
      <c r="E176" s="21">
        <v>758715.21960255993</v>
      </c>
      <c r="F176" s="21">
        <v>802351.25823200005</v>
      </c>
      <c r="G176" s="21">
        <f t="shared" si="6"/>
        <v>43636.038629440125</v>
      </c>
      <c r="H176" s="25">
        <f t="shared" si="5"/>
        <v>5.751306617033216E-2</v>
      </c>
      <c r="J176" s="17">
        <v>8912802</v>
      </c>
      <c r="M176" s="30"/>
    </row>
    <row r="177" spans="2:13" x14ac:dyDescent="0.25">
      <c r="B177" s="17">
        <v>8914010</v>
      </c>
      <c r="C177" s="17" t="s">
        <v>283</v>
      </c>
      <c r="D177" s="19">
        <v>826</v>
      </c>
      <c r="E177" s="21">
        <v>4641866.7591333389</v>
      </c>
      <c r="F177" s="21">
        <v>5003060.2906815037</v>
      </c>
      <c r="G177" s="21">
        <f t="shared" si="6"/>
        <v>361193.53154816478</v>
      </c>
      <c r="H177" s="25">
        <f t="shared" si="5"/>
        <v>7.7812128242905773E-2</v>
      </c>
      <c r="J177" s="17">
        <v>8914010</v>
      </c>
      <c r="M177" s="30"/>
    </row>
    <row r="178" spans="2:13" x14ac:dyDescent="0.25">
      <c r="B178" s="17">
        <v>8914669</v>
      </c>
      <c r="C178" s="17" t="s">
        <v>321</v>
      </c>
      <c r="D178" s="19">
        <v>1250</v>
      </c>
      <c r="E178" s="21">
        <f>5890599.28842609+310650.71</f>
        <v>6201249.99842609</v>
      </c>
      <c r="F178" s="21">
        <v>6665868.3578185551</v>
      </c>
      <c r="G178" s="21">
        <f t="shared" si="6"/>
        <v>464618.35939246509</v>
      </c>
      <c r="H178" s="25">
        <f t="shared" si="5"/>
        <v>7.4923339570310457E-2</v>
      </c>
      <c r="J178" s="17">
        <v>8914669</v>
      </c>
      <c r="M178" s="30"/>
    </row>
    <row r="179" spans="2:13" x14ac:dyDescent="0.25">
      <c r="B179" s="17">
        <v>8912781</v>
      </c>
      <c r="C179" s="17" t="s">
        <v>87</v>
      </c>
      <c r="D179" s="19">
        <v>93</v>
      </c>
      <c r="E179" s="21">
        <v>446605.09935896692</v>
      </c>
      <c r="F179" s="21">
        <v>490931.49376485142</v>
      </c>
      <c r="G179" s="21">
        <f t="shared" si="6"/>
        <v>44326.394405884494</v>
      </c>
      <c r="H179" s="25">
        <f t="shared" si="5"/>
        <v>9.9251877037472763E-2</v>
      </c>
      <c r="J179" s="17">
        <v>8912781</v>
      </c>
      <c r="M179" s="30"/>
    </row>
    <row r="180" spans="2:13" x14ac:dyDescent="0.25">
      <c r="B180" s="17">
        <v>8912784</v>
      </c>
      <c r="C180" s="17" t="s">
        <v>88</v>
      </c>
      <c r="D180" s="19">
        <v>194</v>
      </c>
      <c r="E180" s="21">
        <v>799975.3347891476</v>
      </c>
      <c r="F180" s="21">
        <v>849206.9933359999</v>
      </c>
      <c r="G180" s="21">
        <f t="shared" si="6"/>
        <v>49231.658546852297</v>
      </c>
      <c r="H180" s="25">
        <f t="shared" si="5"/>
        <v>6.1541470600251023E-2</v>
      </c>
      <c r="J180" s="17">
        <v>8912784</v>
      </c>
      <c r="M180" s="30"/>
    </row>
    <row r="181" spans="2:13" x14ac:dyDescent="0.25">
      <c r="B181" s="17">
        <v>8912934</v>
      </c>
      <c r="C181" s="17" t="s">
        <v>251</v>
      </c>
      <c r="D181" s="19">
        <v>306</v>
      </c>
      <c r="E181" s="21">
        <v>1184625.9807890235</v>
      </c>
      <c r="F181" s="21">
        <v>1279080</v>
      </c>
      <c r="G181" s="21">
        <f t="shared" si="6"/>
        <v>94454.019210976548</v>
      </c>
      <c r="H181" s="25">
        <f t="shared" si="5"/>
        <v>7.9733199121688331E-2</v>
      </c>
      <c r="J181" s="17">
        <v>8912934</v>
      </c>
      <c r="M181" s="30"/>
    </row>
    <row r="182" spans="2:13" x14ac:dyDescent="0.25">
      <c r="B182" s="17">
        <v>8912913</v>
      </c>
      <c r="C182" s="17" t="s">
        <v>111</v>
      </c>
      <c r="D182" s="19">
        <v>420</v>
      </c>
      <c r="E182" s="21">
        <v>1737750.9923458765</v>
      </c>
      <c r="F182" s="21">
        <v>1876223.3404696463</v>
      </c>
      <c r="G182" s="21">
        <f t="shared" si="6"/>
        <v>138472.34812376974</v>
      </c>
      <c r="H182" s="25">
        <f t="shared" si="5"/>
        <v>7.9684804516692589E-2</v>
      </c>
      <c r="J182" s="17">
        <v>8912913</v>
      </c>
      <c r="M182" s="30"/>
    </row>
    <row r="183" spans="2:13" x14ac:dyDescent="0.25">
      <c r="B183" s="17">
        <v>8913040</v>
      </c>
      <c r="C183" s="17" t="s">
        <v>132</v>
      </c>
      <c r="D183" s="19">
        <v>191</v>
      </c>
      <c r="E183" s="21">
        <v>908405.63722536713</v>
      </c>
      <c r="F183" s="21">
        <v>973312.63236658229</v>
      </c>
      <c r="G183" s="21">
        <f t="shared" si="6"/>
        <v>64906.995141215157</v>
      </c>
      <c r="H183" s="25">
        <f t="shared" si="5"/>
        <v>7.1451554769592793E-2</v>
      </c>
      <c r="J183" s="17">
        <v>8913040</v>
      </c>
      <c r="M183" s="30"/>
    </row>
    <row r="184" spans="2:13" x14ac:dyDescent="0.25">
      <c r="B184" s="17">
        <v>8912796</v>
      </c>
      <c r="C184" s="17" t="s">
        <v>93</v>
      </c>
      <c r="D184" s="19">
        <v>179</v>
      </c>
      <c r="E184" s="21">
        <v>698671.68142922665</v>
      </c>
      <c r="F184" s="21">
        <v>751939.25322195003</v>
      </c>
      <c r="G184" s="21">
        <f t="shared" si="6"/>
        <v>53267.571792723378</v>
      </c>
      <c r="H184" s="25">
        <f t="shared" si="5"/>
        <v>7.6241206289851926E-2</v>
      </c>
      <c r="J184" s="17">
        <v>8912796</v>
      </c>
      <c r="M184" s="30"/>
    </row>
    <row r="185" spans="2:13" x14ac:dyDescent="0.25">
      <c r="B185" s="17">
        <v>8912176</v>
      </c>
      <c r="C185" s="17" t="s">
        <v>18</v>
      </c>
      <c r="D185" s="19">
        <v>90</v>
      </c>
      <c r="E185" s="21">
        <v>471393.03755409829</v>
      </c>
      <c r="F185" s="21">
        <v>500569.24388196727</v>
      </c>
      <c r="G185" s="21">
        <f t="shared" si="6"/>
        <v>29176.206327868975</v>
      </c>
      <c r="H185" s="25">
        <f t="shared" si="5"/>
        <v>6.1893587735734508E-2</v>
      </c>
      <c r="J185" s="17">
        <v>8912176</v>
      </c>
      <c r="M185" s="30"/>
    </row>
    <row r="186" spans="2:13" x14ac:dyDescent="0.25">
      <c r="B186" s="17">
        <v>8912033</v>
      </c>
      <c r="C186" s="17" t="s">
        <v>212</v>
      </c>
      <c r="D186" s="19">
        <v>395</v>
      </c>
      <c r="E186" s="21">
        <v>1657271.4234900239</v>
      </c>
      <c r="F186" s="21">
        <v>1798347.1556339345</v>
      </c>
      <c r="G186" s="21">
        <f t="shared" si="6"/>
        <v>141075.7321439106</v>
      </c>
      <c r="H186" s="25">
        <f t="shared" si="5"/>
        <v>8.5125303039873368E-2</v>
      </c>
      <c r="J186" s="17">
        <v>8912033</v>
      </c>
      <c r="M186" s="30"/>
    </row>
    <row r="187" spans="2:13" x14ac:dyDescent="0.25">
      <c r="B187" s="17">
        <v>8912093</v>
      </c>
      <c r="C187" s="17" t="s">
        <v>7</v>
      </c>
      <c r="D187" s="19">
        <v>208</v>
      </c>
      <c r="E187" s="21">
        <v>843202.54781714291</v>
      </c>
      <c r="F187" s="21">
        <v>903407.82846285717</v>
      </c>
      <c r="G187" s="21">
        <f t="shared" si="6"/>
        <v>60205.280645714258</v>
      </c>
      <c r="H187" s="25">
        <f t="shared" si="5"/>
        <v>7.1400733787595705E-2</v>
      </c>
      <c r="J187" s="17">
        <v>8912093</v>
      </c>
      <c r="M187" s="30"/>
    </row>
    <row r="188" spans="2:13" x14ac:dyDescent="0.25">
      <c r="B188" s="17">
        <v>8912108</v>
      </c>
      <c r="C188" s="17" t="s">
        <v>10</v>
      </c>
      <c r="D188" s="19">
        <v>227</v>
      </c>
      <c r="E188" s="21">
        <v>1011799.1030318337</v>
      </c>
      <c r="F188" s="21">
        <v>1072821.974714</v>
      </c>
      <c r="G188" s="21">
        <f t="shared" si="6"/>
        <v>61022.871682166355</v>
      </c>
      <c r="H188" s="25">
        <f t="shared" si="5"/>
        <v>6.0311252994109867E-2</v>
      </c>
      <c r="J188" s="17">
        <v>8912108</v>
      </c>
      <c r="M188" s="30"/>
    </row>
    <row r="189" spans="2:13" x14ac:dyDescent="0.25">
      <c r="B189" s="17">
        <v>8912787</v>
      </c>
      <c r="C189" s="17" t="s">
        <v>89</v>
      </c>
      <c r="D189" s="19">
        <v>126</v>
      </c>
      <c r="E189" s="21">
        <v>609019.9155063302</v>
      </c>
      <c r="F189" s="21">
        <v>654206.27434954897</v>
      </c>
      <c r="G189" s="21">
        <f t="shared" si="6"/>
        <v>45186.358843218768</v>
      </c>
      <c r="H189" s="25">
        <f t="shared" si="5"/>
        <v>7.419520723825837E-2</v>
      </c>
      <c r="J189" s="17">
        <v>8912787</v>
      </c>
      <c r="M189" s="30"/>
    </row>
    <row r="190" spans="2:13" x14ac:dyDescent="0.25">
      <c r="B190" s="17">
        <v>8912634</v>
      </c>
      <c r="C190" s="17" t="s">
        <v>234</v>
      </c>
      <c r="D190" s="19">
        <v>424</v>
      </c>
      <c r="E190" s="21">
        <v>1589999.9999999998</v>
      </c>
      <c r="F190" s="21">
        <v>1772320</v>
      </c>
      <c r="G190" s="21">
        <f t="shared" si="6"/>
        <v>182320.00000000023</v>
      </c>
      <c r="H190" s="25">
        <f t="shared" si="5"/>
        <v>0.11466666666666683</v>
      </c>
      <c r="J190" s="17">
        <v>8912634</v>
      </c>
      <c r="M190" s="30"/>
    </row>
    <row r="191" spans="2:13" x14ac:dyDescent="0.25">
      <c r="B191" s="17">
        <v>8912790</v>
      </c>
      <c r="C191" s="17" t="s">
        <v>91</v>
      </c>
      <c r="D191" s="19">
        <v>69</v>
      </c>
      <c r="E191" s="21">
        <v>341838.11743147986</v>
      </c>
      <c r="F191" s="21">
        <v>364660.13718800002</v>
      </c>
      <c r="G191" s="21">
        <f t="shared" si="6"/>
        <v>22822.019756520167</v>
      </c>
      <c r="H191" s="25">
        <f t="shared" si="5"/>
        <v>6.6762653410337575E-2</v>
      </c>
      <c r="J191" s="17">
        <v>8912790</v>
      </c>
      <c r="M191" s="30"/>
    </row>
    <row r="192" spans="2:13" x14ac:dyDescent="0.25">
      <c r="B192" s="17">
        <v>8912793</v>
      </c>
      <c r="C192" s="17" t="s">
        <v>92</v>
      </c>
      <c r="D192" s="19">
        <v>24</v>
      </c>
      <c r="E192" s="21">
        <v>199550.35302664826</v>
      </c>
      <c r="F192" s="21">
        <v>219526.61749999999</v>
      </c>
      <c r="G192" s="21">
        <f t="shared" si="6"/>
        <v>19976.264473351737</v>
      </c>
      <c r="H192" s="25">
        <f t="shared" si="5"/>
        <v>0.10010638503197274</v>
      </c>
      <c r="J192" s="17">
        <v>8912793</v>
      </c>
      <c r="M192" s="30"/>
    </row>
    <row r="193" spans="2:13" x14ac:dyDescent="0.25">
      <c r="B193" s="17">
        <v>8913287</v>
      </c>
      <c r="C193" s="17" t="s">
        <v>152</v>
      </c>
      <c r="D193" s="19">
        <v>90</v>
      </c>
      <c r="E193" s="21">
        <v>401338.59306315798</v>
      </c>
      <c r="F193" s="21">
        <v>430988.62295789481</v>
      </c>
      <c r="G193" s="21">
        <f t="shared" si="6"/>
        <v>29650.029894736828</v>
      </c>
      <c r="H193" s="25">
        <f t="shared" si="5"/>
        <v>7.3877843813716801E-2</v>
      </c>
      <c r="J193" s="17">
        <v>8913287</v>
      </c>
      <c r="M193" s="30"/>
    </row>
    <row r="194" spans="2:13" x14ac:dyDescent="0.25">
      <c r="B194" s="17">
        <v>8913293</v>
      </c>
      <c r="C194" s="17" t="s">
        <v>154</v>
      </c>
      <c r="D194" s="19">
        <v>405</v>
      </c>
      <c r="E194" s="21">
        <v>1639184.6332268291</v>
      </c>
      <c r="F194" s="21">
        <v>1764195.5297140731</v>
      </c>
      <c r="G194" s="21">
        <f t="shared" si="6"/>
        <v>125010.89648724394</v>
      </c>
      <c r="H194" s="25">
        <f t="shared" si="5"/>
        <v>7.6264072974593963E-2</v>
      </c>
      <c r="J194" s="17">
        <v>8913293</v>
      </c>
      <c r="M194" s="30"/>
    </row>
    <row r="195" spans="2:13" x14ac:dyDescent="0.25">
      <c r="B195" s="17">
        <v>8913119</v>
      </c>
      <c r="C195" s="17" t="s">
        <v>146</v>
      </c>
      <c r="D195" s="19">
        <v>48</v>
      </c>
      <c r="E195" s="21">
        <v>276703.59992000007</v>
      </c>
      <c r="F195" s="21">
        <v>298222.92933800002</v>
      </c>
      <c r="G195" s="21">
        <f t="shared" si="6"/>
        <v>21519.32941799995</v>
      </c>
      <c r="H195" s="25">
        <f t="shared" si="5"/>
        <v>7.777032689210249E-2</v>
      </c>
      <c r="J195" s="17">
        <v>8913119</v>
      </c>
      <c r="M195" s="30"/>
    </row>
    <row r="196" spans="2:13" x14ac:dyDescent="0.25">
      <c r="B196" s="17">
        <v>8912037</v>
      </c>
      <c r="C196" s="17" t="s">
        <v>324</v>
      </c>
      <c r="D196" s="19">
        <v>214</v>
      </c>
      <c r="E196" s="21">
        <v>1046461.3738552949</v>
      </c>
      <c r="F196" s="21">
        <v>1123344.368515037</v>
      </c>
      <c r="G196" s="21">
        <f t="shared" si="6"/>
        <v>76882.994659742108</v>
      </c>
      <c r="H196" s="25">
        <f t="shared" si="5"/>
        <v>7.3469500719835948E-2</v>
      </c>
      <c r="J196" s="17">
        <v>8912037</v>
      </c>
      <c r="M196" s="30"/>
    </row>
    <row r="197" spans="2:13" x14ac:dyDescent="0.25">
      <c r="B197" s="17">
        <v>8912918</v>
      </c>
      <c r="C197" s="17" t="s">
        <v>113</v>
      </c>
      <c r="D197" s="19">
        <v>312</v>
      </c>
      <c r="E197" s="21">
        <v>1208100.2717501458</v>
      </c>
      <c r="F197" s="21">
        <v>1309059.4514458654</v>
      </c>
      <c r="G197" s="21">
        <f t="shared" si="6"/>
        <v>100959.17969571962</v>
      </c>
      <c r="H197" s="25">
        <f t="shared" ref="H197:H261" si="7">G197/E197</f>
        <v>8.3568543155331368E-2</v>
      </c>
      <c r="J197" s="17">
        <v>8912918</v>
      </c>
      <c r="M197" s="30"/>
    </row>
    <row r="198" spans="2:13" x14ac:dyDescent="0.25">
      <c r="B198" s="17">
        <v>8913772</v>
      </c>
      <c r="C198" s="17" t="s">
        <v>177</v>
      </c>
      <c r="D198" s="19">
        <v>471</v>
      </c>
      <c r="E198" s="21">
        <v>1890972.3963173388</v>
      </c>
      <c r="F198" s="21">
        <v>2070491.0570725952</v>
      </c>
      <c r="G198" s="21">
        <f t="shared" ref="G198:G261" si="8">F198-E198</f>
        <v>179518.66075525642</v>
      </c>
      <c r="H198" s="25">
        <f t="shared" si="7"/>
        <v>9.49345749863236E-2</v>
      </c>
      <c r="J198" s="17">
        <v>8913772</v>
      </c>
      <c r="M198" s="30"/>
    </row>
    <row r="199" spans="2:13" x14ac:dyDescent="0.25">
      <c r="B199" s="17">
        <v>8912806</v>
      </c>
      <c r="C199" s="17" t="s">
        <v>95</v>
      </c>
      <c r="D199" s="19">
        <v>162</v>
      </c>
      <c r="E199" s="21">
        <v>615546.58045475499</v>
      </c>
      <c r="F199" s="21">
        <v>677160</v>
      </c>
      <c r="G199" s="21">
        <f t="shared" si="8"/>
        <v>61613.419545245008</v>
      </c>
      <c r="H199" s="25">
        <f t="shared" si="7"/>
        <v>0.10009546231209034</v>
      </c>
      <c r="J199" s="17">
        <v>8912806</v>
      </c>
      <c r="M199" s="30"/>
    </row>
    <row r="200" spans="2:13" x14ac:dyDescent="0.25">
      <c r="B200" s="17">
        <v>8914012</v>
      </c>
      <c r="C200" s="17" t="s">
        <v>285</v>
      </c>
      <c r="D200" s="19">
        <v>1311</v>
      </c>
      <c r="E200" s="21">
        <v>7015958.8733383901</v>
      </c>
      <c r="F200" s="21">
        <v>7602020.3031880567</v>
      </c>
      <c r="G200" s="21">
        <f t="shared" si="8"/>
        <v>586061.42984966654</v>
      </c>
      <c r="H200" s="25">
        <f t="shared" si="7"/>
        <v>8.3532620477121192E-2</v>
      </c>
      <c r="J200" s="17">
        <v>8914012</v>
      </c>
      <c r="M200" s="30"/>
    </row>
    <row r="201" spans="2:13" x14ac:dyDescent="0.25">
      <c r="B201" s="17">
        <v>8914011</v>
      </c>
      <c r="C201" s="17" t="s">
        <v>284</v>
      </c>
      <c r="D201" s="19">
        <v>1459</v>
      </c>
      <c r="E201" s="21">
        <v>7366048.808235174</v>
      </c>
      <c r="F201" s="21">
        <v>7940102.9564436255</v>
      </c>
      <c r="G201" s="21">
        <f t="shared" si="8"/>
        <v>574054.14820845146</v>
      </c>
      <c r="H201" s="25">
        <f t="shared" si="7"/>
        <v>7.7932438835684098E-2</v>
      </c>
      <c r="J201" s="17">
        <v>8914011</v>
      </c>
      <c r="M201" s="30"/>
    </row>
    <row r="202" spans="2:13" x14ac:dyDescent="0.25">
      <c r="B202" s="17">
        <v>8912234</v>
      </c>
      <c r="C202" s="17" t="s">
        <v>221</v>
      </c>
      <c r="D202" s="19">
        <v>418</v>
      </c>
      <c r="E202" s="21">
        <v>1567499.9999999998</v>
      </c>
      <c r="F202" s="21">
        <v>1747240</v>
      </c>
      <c r="G202" s="21">
        <f t="shared" si="8"/>
        <v>179740.00000000023</v>
      </c>
      <c r="H202" s="25">
        <f t="shared" si="7"/>
        <v>0.11466666666666683</v>
      </c>
      <c r="J202" s="17">
        <v>8912234</v>
      </c>
      <c r="M202" s="30"/>
    </row>
    <row r="203" spans="2:13" x14ac:dyDescent="0.25">
      <c r="B203" s="17">
        <v>8912087</v>
      </c>
      <c r="C203" s="17" t="s">
        <v>215</v>
      </c>
      <c r="D203" s="19">
        <v>307</v>
      </c>
      <c r="E203" s="21">
        <v>1184033.0113531088</v>
      </c>
      <c r="F203" s="21">
        <v>1283260</v>
      </c>
      <c r="G203" s="21">
        <f t="shared" si="8"/>
        <v>99226.988646891201</v>
      </c>
      <c r="H203" s="25">
        <f t="shared" si="7"/>
        <v>8.3804241685369013E-2</v>
      </c>
      <c r="J203" s="17">
        <v>8912087</v>
      </c>
      <c r="M203" s="30"/>
    </row>
    <row r="204" spans="2:13" x14ac:dyDescent="0.25">
      <c r="B204" s="17">
        <v>8912239</v>
      </c>
      <c r="C204" s="17" t="s">
        <v>28</v>
      </c>
      <c r="D204" s="19">
        <v>175</v>
      </c>
      <c r="E204" s="21">
        <v>728361.20936206914</v>
      </c>
      <c r="F204" s="21">
        <v>784065.13247586228</v>
      </c>
      <c r="G204" s="21">
        <f t="shared" si="8"/>
        <v>55703.923113793135</v>
      </c>
      <c r="H204" s="25">
        <f t="shared" si="7"/>
        <v>7.6478431851939352E-2</v>
      </c>
      <c r="J204" s="17">
        <v>8912239</v>
      </c>
      <c r="M204" s="30"/>
    </row>
    <row r="205" spans="2:13" x14ac:dyDescent="0.25">
      <c r="B205" s="17">
        <v>8912946</v>
      </c>
      <c r="C205" s="17" t="s">
        <v>123</v>
      </c>
      <c r="D205" s="19">
        <v>302</v>
      </c>
      <c r="E205" s="21">
        <v>1132500</v>
      </c>
      <c r="F205" s="21">
        <v>1262360</v>
      </c>
      <c r="G205" s="21">
        <f t="shared" si="8"/>
        <v>129860</v>
      </c>
      <c r="H205" s="25">
        <f t="shared" si="7"/>
        <v>0.11466666666666667</v>
      </c>
      <c r="J205" s="17">
        <v>8912946</v>
      </c>
      <c r="M205" s="30"/>
    </row>
    <row r="206" spans="2:13" x14ac:dyDescent="0.25">
      <c r="B206" s="17">
        <v>8912223</v>
      </c>
      <c r="C206" s="17" t="s">
        <v>24</v>
      </c>
      <c r="D206" s="19">
        <v>149</v>
      </c>
      <c r="E206" s="21">
        <v>699411.0855855206</v>
      </c>
      <c r="F206" s="21">
        <v>738374.96715199994</v>
      </c>
      <c r="G206" s="21">
        <f t="shared" si="8"/>
        <v>38963.881566479336</v>
      </c>
      <c r="H206" s="25">
        <f t="shared" si="7"/>
        <v>5.5709556753536789E-2</v>
      </c>
      <c r="J206" s="17">
        <v>8912223</v>
      </c>
      <c r="M206" s="30"/>
    </row>
    <row r="207" spans="2:13" x14ac:dyDescent="0.25">
      <c r="B207" s="17">
        <v>8912236</v>
      </c>
      <c r="C207" s="17" t="s">
        <v>222</v>
      </c>
      <c r="D207" s="19">
        <v>176</v>
      </c>
      <c r="E207" s="21">
        <v>728985.70505138137</v>
      </c>
      <c r="F207" s="21">
        <v>780502.66154384147</v>
      </c>
      <c r="G207" s="21">
        <f t="shared" si="8"/>
        <v>51516.9564924601</v>
      </c>
      <c r="H207" s="25">
        <f t="shared" si="7"/>
        <v>7.0669364482022337E-2</v>
      </c>
      <c r="J207" s="17">
        <v>8912236</v>
      </c>
      <c r="M207" s="30"/>
    </row>
    <row r="208" spans="2:13" x14ac:dyDescent="0.25">
      <c r="B208" s="17">
        <v>8912140</v>
      </c>
      <c r="C208" s="17" t="s">
        <v>12</v>
      </c>
      <c r="D208" s="19">
        <v>415</v>
      </c>
      <c r="E208" s="21">
        <v>1714518.2427182375</v>
      </c>
      <c r="F208" s="21">
        <v>1847893.2414830872</v>
      </c>
      <c r="G208" s="21">
        <f t="shared" si="8"/>
        <v>133374.99876484973</v>
      </c>
      <c r="H208" s="25">
        <f t="shared" si="7"/>
        <v>7.7791530846235787E-2</v>
      </c>
      <c r="J208" s="17">
        <v>8912140</v>
      </c>
      <c r="M208" s="30"/>
    </row>
    <row r="209" spans="2:13" x14ac:dyDescent="0.25">
      <c r="B209" s="17">
        <v>8912238</v>
      </c>
      <c r="C209" s="17" t="s">
        <v>27</v>
      </c>
      <c r="D209" s="19">
        <v>237</v>
      </c>
      <c r="E209" s="21">
        <v>947749.90493787033</v>
      </c>
      <c r="F209" s="21">
        <v>1024081.0623876008</v>
      </c>
      <c r="G209" s="21">
        <f t="shared" si="8"/>
        <v>76331.157449730439</v>
      </c>
      <c r="H209" s="25">
        <f t="shared" si="7"/>
        <v>8.0539345930859596E-2</v>
      </c>
      <c r="J209" s="17">
        <v>8912238</v>
      </c>
      <c r="M209" s="30"/>
    </row>
    <row r="210" spans="2:13" x14ac:dyDescent="0.25">
      <c r="B210" s="17">
        <v>8912925</v>
      </c>
      <c r="C210" s="17" t="s">
        <v>115</v>
      </c>
      <c r="D210" s="19">
        <v>160</v>
      </c>
      <c r="E210" s="21">
        <v>667451.91340733971</v>
      </c>
      <c r="F210" s="21">
        <v>708795.98419633042</v>
      </c>
      <c r="G210" s="21">
        <f t="shared" si="8"/>
        <v>41344.070788990706</v>
      </c>
      <c r="H210" s="25">
        <f t="shared" si="7"/>
        <v>6.1943145204168146E-2</v>
      </c>
      <c r="J210" s="17">
        <v>8912925</v>
      </c>
      <c r="M210" s="30"/>
    </row>
    <row r="211" spans="2:13" x14ac:dyDescent="0.25">
      <c r="B211" s="17">
        <v>8912926</v>
      </c>
      <c r="C211" s="17" t="s">
        <v>116</v>
      </c>
      <c r="D211" s="19">
        <v>209</v>
      </c>
      <c r="E211" s="21">
        <v>840112.40131126693</v>
      </c>
      <c r="F211" s="21">
        <v>893185.74573749176</v>
      </c>
      <c r="G211" s="21">
        <f t="shared" si="8"/>
        <v>53073.344426224823</v>
      </c>
      <c r="H211" s="25">
        <f t="shared" si="7"/>
        <v>6.3174099493575761E-2</v>
      </c>
      <c r="J211" s="17">
        <v>8912926</v>
      </c>
      <c r="M211" s="30"/>
    </row>
    <row r="212" spans="2:13" x14ac:dyDescent="0.25">
      <c r="B212" s="17">
        <v>8914068</v>
      </c>
      <c r="C212" s="17" t="s">
        <v>298</v>
      </c>
      <c r="D212" s="19">
        <v>1042</v>
      </c>
      <c r="E212" s="21">
        <v>5582303.6071488829</v>
      </c>
      <c r="F212" s="21">
        <v>6069538.141063326</v>
      </c>
      <c r="G212" s="21">
        <f t="shared" si="8"/>
        <v>487234.53391444311</v>
      </c>
      <c r="H212" s="25">
        <f t="shared" si="7"/>
        <v>8.7281983962763043E-2</v>
      </c>
      <c r="J212" s="17">
        <v>8914068</v>
      </c>
      <c r="M212" s="30"/>
    </row>
    <row r="213" spans="2:13" x14ac:dyDescent="0.25">
      <c r="B213" s="17">
        <v>8912751</v>
      </c>
      <c r="C213" s="17" t="s">
        <v>81</v>
      </c>
      <c r="D213" s="19">
        <v>52</v>
      </c>
      <c r="E213" s="21">
        <v>323942.77864136174</v>
      </c>
      <c r="F213" s="21">
        <v>361108.64573480852</v>
      </c>
      <c r="G213" s="21">
        <f t="shared" si="8"/>
        <v>37165.867093446781</v>
      </c>
      <c r="H213" s="25">
        <f t="shared" si="7"/>
        <v>0.11472972865554522</v>
      </c>
      <c r="J213" s="17">
        <v>8912751</v>
      </c>
      <c r="M213" s="30"/>
    </row>
    <row r="214" spans="2:13" x14ac:dyDescent="0.25">
      <c r="B214" s="17">
        <v>8914023</v>
      </c>
      <c r="C214" s="17" t="s">
        <v>292</v>
      </c>
      <c r="D214" s="19">
        <v>584</v>
      </c>
      <c r="E214" s="21">
        <v>3515768.9332832173</v>
      </c>
      <c r="F214" s="21">
        <v>3792890.0983461477</v>
      </c>
      <c r="G214" s="21">
        <f t="shared" si="8"/>
        <v>277121.16506293043</v>
      </c>
      <c r="H214" s="25">
        <f t="shared" si="7"/>
        <v>7.8822348772545625E-2</v>
      </c>
      <c r="J214" s="17">
        <v>8914023</v>
      </c>
      <c r="M214" s="30"/>
    </row>
    <row r="215" spans="2:13" x14ac:dyDescent="0.25">
      <c r="B215" s="17">
        <v>8912810</v>
      </c>
      <c r="C215" s="17" t="s">
        <v>96</v>
      </c>
      <c r="D215" s="19">
        <v>224</v>
      </c>
      <c r="E215" s="21">
        <v>846621.19577831356</v>
      </c>
      <c r="F215" s="21">
        <v>936320</v>
      </c>
      <c r="G215" s="21">
        <f t="shared" si="8"/>
        <v>89698.804221686441</v>
      </c>
      <c r="H215" s="25">
        <f t="shared" si="7"/>
        <v>0.10594915963475823</v>
      </c>
      <c r="J215" s="17">
        <v>8912810</v>
      </c>
      <c r="M215" s="30"/>
    </row>
    <row r="216" spans="2:13" x14ac:dyDescent="0.25">
      <c r="B216" s="17">
        <v>8912812</v>
      </c>
      <c r="C216" s="17" t="s">
        <v>97</v>
      </c>
      <c r="D216" s="19">
        <v>303</v>
      </c>
      <c r="E216" s="21">
        <v>1136250</v>
      </c>
      <c r="F216" s="21">
        <v>1266540</v>
      </c>
      <c r="G216" s="21">
        <f t="shared" si="8"/>
        <v>130290</v>
      </c>
      <c r="H216" s="25">
        <f t="shared" si="7"/>
        <v>0.11466666666666667</v>
      </c>
      <c r="J216" s="17">
        <v>8912812</v>
      </c>
      <c r="M216" s="30"/>
    </row>
    <row r="217" spans="2:13" x14ac:dyDescent="0.25">
      <c r="B217" s="17">
        <v>8912813</v>
      </c>
      <c r="C217" s="17" t="s">
        <v>98</v>
      </c>
      <c r="D217" s="19">
        <v>78</v>
      </c>
      <c r="E217" s="21">
        <v>396271.26963532181</v>
      </c>
      <c r="F217" s="21">
        <v>439862.66432091861</v>
      </c>
      <c r="G217" s="21">
        <f t="shared" si="8"/>
        <v>43591.39468559681</v>
      </c>
      <c r="H217" s="25">
        <f t="shared" si="7"/>
        <v>0.11000392414447013</v>
      </c>
      <c r="J217" s="17">
        <v>8912813</v>
      </c>
      <c r="M217" s="30"/>
    </row>
    <row r="218" spans="2:13" x14ac:dyDescent="0.25">
      <c r="B218" s="17">
        <v>8912704</v>
      </c>
      <c r="C218" s="17" t="s">
        <v>71</v>
      </c>
      <c r="D218" s="19">
        <v>205</v>
      </c>
      <c r="E218" s="21">
        <v>909104.21179513296</v>
      </c>
      <c r="F218" s="21">
        <v>965266.20403399994</v>
      </c>
      <c r="G218" s="21">
        <f t="shared" si="8"/>
        <v>56161.99223886698</v>
      </c>
      <c r="H218" s="25">
        <f t="shared" si="7"/>
        <v>6.1777287477272312E-2</v>
      </c>
      <c r="J218" s="17">
        <v>8912704</v>
      </c>
      <c r="M218" s="30"/>
    </row>
    <row r="219" spans="2:13" x14ac:dyDescent="0.25">
      <c r="B219" s="17">
        <v>8913061</v>
      </c>
      <c r="C219" s="17" t="s">
        <v>133</v>
      </c>
      <c r="D219" s="19">
        <v>104</v>
      </c>
      <c r="E219" s="21">
        <v>463851.6978545661</v>
      </c>
      <c r="F219" s="21">
        <v>511836.99570149952</v>
      </c>
      <c r="G219" s="21">
        <f t="shared" si="8"/>
        <v>47985.297846933419</v>
      </c>
      <c r="H219" s="25">
        <f t="shared" si="7"/>
        <v>0.10344965442376909</v>
      </c>
      <c r="J219" s="17">
        <v>8913061</v>
      </c>
      <c r="M219" s="30"/>
    </row>
    <row r="220" spans="2:13" x14ac:dyDescent="0.25">
      <c r="B220" s="17">
        <v>8912876</v>
      </c>
      <c r="C220" s="17" t="s">
        <v>244</v>
      </c>
      <c r="D220" s="19">
        <v>124</v>
      </c>
      <c r="E220" s="21">
        <v>508525.85423909099</v>
      </c>
      <c r="F220" s="21">
        <v>546252.86697764939</v>
      </c>
      <c r="G220" s="21">
        <f t="shared" si="8"/>
        <v>37727.012738558406</v>
      </c>
      <c r="H220" s="25">
        <f t="shared" si="7"/>
        <v>7.4188976674567447E-2</v>
      </c>
      <c r="J220" s="17">
        <v>8912876</v>
      </c>
      <c r="M220" s="30"/>
    </row>
    <row r="221" spans="2:13" x14ac:dyDescent="0.25">
      <c r="B221" s="17">
        <v>8913290</v>
      </c>
      <c r="C221" s="17" t="s">
        <v>153</v>
      </c>
      <c r="D221" s="19">
        <v>383</v>
      </c>
      <c r="E221" s="21">
        <v>1436250</v>
      </c>
      <c r="F221" s="21">
        <v>1600940</v>
      </c>
      <c r="G221" s="21">
        <f t="shared" si="8"/>
        <v>164690</v>
      </c>
      <c r="H221" s="25">
        <f t="shared" si="7"/>
        <v>0.11466666666666667</v>
      </c>
      <c r="J221" s="17">
        <v>8913290</v>
      </c>
      <c r="M221" s="30"/>
    </row>
    <row r="222" spans="2:13" x14ac:dyDescent="0.25">
      <c r="B222" s="17">
        <v>8914084</v>
      </c>
      <c r="C222" s="17" t="s">
        <v>299</v>
      </c>
      <c r="D222" s="19">
        <v>1298.4166666666665</v>
      </c>
      <c r="E222" s="21">
        <v>6707959.9659638889</v>
      </c>
      <c r="F222" s="21">
        <v>7233410.6152386907</v>
      </c>
      <c r="G222" s="21">
        <f t="shared" si="8"/>
        <v>525450.64927480184</v>
      </c>
      <c r="H222" s="25">
        <f t="shared" si="7"/>
        <v>7.8332406863030238E-2</v>
      </c>
      <c r="J222" s="17">
        <v>8914084</v>
      </c>
      <c r="M222" s="30"/>
    </row>
    <row r="223" spans="2:13" x14ac:dyDescent="0.25">
      <c r="B223" s="17">
        <v>8912611</v>
      </c>
      <c r="C223" s="17" t="s">
        <v>61</v>
      </c>
      <c r="D223" s="19">
        <v>398</v>
      </c>
      <c r="E223" s="21">
        <v>1591325.3067840689</v>
      </c>
      <c r="F223" s="21">
        <v>1709962.4327315823</v>
      </c>
      <c r="G223" s="21">
        <f t="shared" si="8"/>
        <v>118637.12594751338</v>
      </c>
      <c r="H223" s="25">
        <f t="shared" si="7"/>
        <v>7.4552403233798109E-2</v>
      </c>
      <c r="J223" s="17">
        <v>8912611</v>
      </c>
      <c r="M223" s="30"/>
    </row>
    <row r="224" spans="2:13" x14ac:dyDescent="0.25">
      <c r="B224" s="17">
        <v>8914001</v>
      </c>
      <c r="C224" s="17" t="s">
        <v>279</v>
      </c>
      <c r="D224" s="19">
        <v>904</v>
      </c>
      <c r="E224" s="21">
        <v>4797913.252207011</v>
      </c>
      <c r="F224" s="21">
        <v>5223727.1517997952</v>
      </c>
      <c r="G224" s="21">
        <f t="shared" si="8"/>
        <v>425813.89959278423</v>
      </c>
      <c r="H224" s="25">
        <f t="shared" si="7"/>
        <v>8.8749812097355538E-2</v>
      </c>
      <c r="J224" s="17">
        <v>8914001</v>
      </c>
      <c r="M224" s="30"/>
    </row>
    <row r="225" spans="2:13" x14ac:dyDescent="0.25">
      <c r="B225" s="17">
        <v>8912203</v>
      </c>
      <c r="C225" s="17" t="s">
        <v>22</v>
      </c>
      <c r="D225" s="19">
        <v>420</v>
      </c>
      <c r="E225" s="21">
        <v>1575000</v>
      </c>
      <c r="F225" s="21">
        <v>1755600</v>
      </c>
      <c r="G225" s="21">
        <f t="shared" si="8"/>
        <v>180600</v>
      </c>
      <c r="H225" s="25">
        <f t="shared" si="7"/>
        <v>0.11466666666666667</v>
      </c>
      <c r="J225" s="17">
        <v>8912203</v>
      </c>
      <c r="M225" s="30"/>
    </row>
    <row r="226" spans="2:13" x14ac:dyDescent="0.25">
      <c r="B226" s="17">
        <v>8912034</v>
      </c>
      <c r="C226" s="17" t="s">
        <v>213</v>
      </c>
      <c r="D226" s="19">
        <v>264</v>
      </c>
      <c r="E226" s="21">
        <v>1138055.1030655084</v>
      </c>
      <c r="F226" s="21">
        <v>1207208.717588</v>
      </c>
      <c r="G226" s="21">
        <f t="shared" si="8"/>
        <v>69153.614522491582</v>
      </c>
      <c r="H226" s="25">
        <f t="shared" si="7"/>
        <v>6.0764733039917647E-2</v>
      </c>
      <c r="J226" s="17">
        <v>8912034</v>
      </c>
      <c r="M226" s="30"/>
    </row>
    <row r="227" spans="2:13" x14ac:dyDescent="0.25">
      <c r="B227" s="17">
        <v>8912692</v>
      </c>
      <c r="C227" s="17" t="s">
        <v>235</v>
      </c>
      <c r="D227" s="19">
        <v>165</v>
      </c>
      <c r="E227" s="21">
        <v>664409.84134240402</v>
      </c>
      <c r="F227" s="21">
        <v>713833.01174311212</v>
      </c>
      <c r="G227" s="21">
        <f t="shared" si="8"/>
        <v>49423.170400708099</v>
      </c>
      <c r="H227" s="25">
        <f t="shared" si="7"/>
        <v>7.4386571849765604E-2</v>
      </c>
      <c r="J227" s="17">
        <v>8912692</v>
      </c>
      <c r="M227" s="30"/>
    </row>
    <row r="228" spans="2:13" x14ac:dyDescent="0.25">
      <c r="B228" s="17">
        <v>8912865</v>
      </c>
      <c r="C228" s="17" t="s">
        <v>243</v>
      </c>
      <c r="D228" s="19">
        <v>247</v>
      </c>
      <c r="E228" s="21">
        <v>958866.91694539576</v>
      </c>
      <c r="F228" s="21">
        <v>1032460</v>
      </c>
      <c r="G228" s="21">
        <f t="shared" si="8"/>
        <v>73593.083054604242</v>
      </c>
      <c r="H228" s="25">
        <f t="shared" si="7"/>
        <v>7.6750049202912604E-2</v>
      </c>
      <c r="J228" s="17">
        <v>8912865</v>
      </c>
      <c r="M228" s="30"/>
    </row>
    <row r="229" spans="2:13" x14ac:dyDescent="0.25">
      <c r="B229" s="17">
        <v>8919999</v>
      </c>
      <c r="C229" s="17" t="s">
        <v>335</v>
      </c>
      <c r="D229" s="19">
        <v>78.749999999999986</v>
      </c>
      <c r="E229" s="21">
        <v>326356.29037291964</v>
      </c>
      <c r="F229" s="21">
        <v>350309.90532093361</v>
      </c>
      <c r="G229" s="21">
        <f t="shared" si="8"/>
        <v>23953.614948013972</v>
      </c>
      <c r="H229" s="25">
        <f>G229/E229</f>
        <v>7.3397129623708923E-2</v>
      </c>
      <c r="J229" s="17">
        <v>8919999</v>
      </c>
      <c r="M229" s="30"/>
    </row>
    <row r="230" spans="2:13" x14ac:dyDescent="0.25">
      <c r="B230" s="17">
        <v>8912901</v>
      </c>
      <c r="C230" s="17" t="s">
        <v>107</v>
      </c>
      <c r="D230" s="19">
        <v>503</v>
      </c>
      <c r="E230" s="21">
        <v>1886250</v>
      </c>
      <c r="F230" s="21">
        <v>2102540</v>
      </c>
      <c r="G230" s="21">
        <f t="shared" si="8"/>
        <v>216290</v>
      </c>
      <c r="H230" s="25">
        <f t="shared" si="7"/>
        <v>0.11466666666666667</v>
      </c>
      <c r="J230" s="17">
        <v>8912901</v>
      </c>
      <c r="M230" s="30"/>
    </row>
    <row r="231" spans="2:13" x14ac:dyDescent="0.25">
      <c r="B231" s="17">
        <v>8914329</v>
      </c>
      <c r="C231" s="17" t="s">
        <v>306</v>
      </c>
      <c r="D231" s="19">
        <v>1488.1666666666665</v>
      </c>
      <c r="E231" s="21">
        <v>7440833.3333333312</v>
      </c>
      <c r="F231" s="21">
        <v>8058422.4999999991</v>
      </c>
      <c r="G231" s="21">
        <f t="shared" si="8"/>
        <v>617589.16666666791</v>
      </c>
      <c r="H231" s="25">
        <f t="shared" si="7"/>
        <v>8.3000000000000185E-2</v>
      </c>
      <c r="J231" s="17">
        <v>8914329</v>
      </c>
      <c r="M231" s="30"/>
    </row>
    <row r="232" spans="2:13" x14ac:dyDescent="0.25">
      <c r="B232" s="17">
        <v>8912030</v>
      </c>
      <c r="C232" s="17" t="s">
        <v>210</v>
      </c>
      <c r="D232" s="19">
        <v>194</v>
      </c>
      <c r="E232" s="21">
        <v>857559.21430161316</v>
      </c>
      <c r="F232" s="21">
        <v>915142.63948566024</v>
      </c>
      <c r="G232" s="21">
        <f t="shared" si="8"/>
        <v>57583.425184047082</v>
      </c>
      <c r="H232" s="25">
        <f t="shared" si="7"/>
        <v>6.7148045550350005E-2</v>
      </c>
      <c r="J232" s="17">
        <v>8912030</v>
      </c>
      <c r="M232" s="30"/>
    </row>
    <row r="233" spans="2:13" x14ac:dyDescent="0.25">
      <c r="B233" s="17">
        <v>8916905</v>
      </c>
      <c r="C233" s="17" t="s">
        <v>319</v>
      </c>
      <c r="D233" s="19">
        <v>967</v>
      </c>
      <c r="E233" s="21">
        <v>5227752.1269271318</v>
      </c>
      <c r="F233" s="21">
        <v>5649351.4303200142</v>
      </c>
      <c r="G233" s="21">
        <f t="shared" si="8"/>
        <v>421599.30339288246</v>
      </c>
      <c r="H233" s="25">
        <f t="shared" si="7"/>
        <v>8.0646383599808927E-2</v>
      </c>
      <c r="J233" s="17">
        <v>8916905</v>
      </c>
      <c r="M233" s="30"/>
    </row>
    <row r="234" spans="2:13" x14ac:dyDescent="0.25">
      <c r="B234" s="17">
        <v>8913031</v>
      </c>
      <c r="C234" s="17" t="s">
        <v>130</v>
      </c>
      <c r="D234" s="19">
        <v>60</v>
      </c>
      <c r="E234" s="21">
        <v>315457.30420769233</v>
      </c>
      <c r="F234" s="21">
        <v>338521.778552</v>
      </c>
      <c r="G234" s="21">
        <f t="shared" si="8"/>
        <v>23064.474344307673</v>
      </c>
      <c r="H234" s="25">
        <f t="shared" si="7"/>
        <v>7.3114408944300019E-2</v>
      </c>
      <c r="J234" s="17">
        <v>8913031</v>
      </c>
      <c r="M234" s="30"/>
    </row>
    <row r="235" spans="2:13" x14ac:dyDescent="0.25">
      <c r="B235" s="17">
        <v>8914230</v>
      </c>
      <c r="C235" s="17" t="s">
        <v>304</v>
      </c>
      <c r="D235" s="19">
        <v>808</v>
      </c>
      <c r="E235" s="21">
        <v>4200604.529168373</v>
      </c>
      <c r="F235" s="21">
        <v>4522636.0121869352</v>
      </c>
      <c r="G235" s="21">
        <f t="shared" si="8"/>
        <v>322031.4830185622</v>
      </c>
      <c r="H235" s="25">
        <f t="shared" si="7"/>
        <v>7.6663128076547904E-2</v>
      </c>
      <c r="J235" s="17">
        <v>8914230</v>
      </c>
      <c r="M235" s="30"/>
    </row>
    <row r="236" spans="2:13" x14ac:dyDescent="0.25">
      <c r="B236" s="17">
        <v>8914002</v>
      </c>
      <c r="C236" s="17" t="s">
        <v>320</v>
      </c>
      <c r="D236" s="19">
        <v>768</v>
      </c>
      <c r="E236" s="21">
        <v>3778629.7691438762</v>
      </c>
      <c r="F236" s="21">
        <v>4099911.0586327962</v>
      </c>
      <c r="G236" s="21">
        <f t="shared" si="8"/>
        <v>321281.28948892001</v>
      </c>
      <c r="H236" s="25">
        <f t="shared" si="7"/>
        <v>8.502587157717563E-2</v>
      </c>
      <c r="J236" s="17">
        <v>8914002</v>
      </c>
      <c r="M236" s="30"/>
    </row>
    <row r="237" spans="2:13" x14ac:dyDescent="0.25">
      <c r="B237" s="17">
        <v>8912180</v>
      </c>
      <c r="C237" s="17" t="s">
        <v>19</v>
      </c>
      <c r="D237" s="19">
        <v>214</v>
      </c>
      <c r="E237" s="21">
        <v>932283.29240000015</v>
      </c>
      <c r="F237" s="21">
        <v>1000651.8794200002</v>
      </c>
      <c r="G237" s="21">
        <f t="shared" si="8"/>
        <v>68368.587020000094</v>
      </c>
      <c r="H237" s="25">
        <f t="shared" si="7"/>
        <v>7.3334562120058094E-2</v>
      </c>
      <c r="J237" s="17">
        <v>8912180</v>
      </c>
      <c r="M237" s="30"/>
    </row>
    <row r="238" spans="2:13" x14ac:dyDescent="0.25">
      <c r="B238" s="17">
        <v>8912616</v>
      </c>
      <c r="C238" s="17" t="s">
        <v>63</v>
      </c>
      <c r="D238" s="19">
        <v>381</v>
      </c>
      <c r="E238" s="21">
        <v>1449011.3310245844</v>
      </c>
      <c r="F238" s="21">
        <v>1592580</v>
      </c>
      <c r="G238" s="21">
        <f t="shared" si="8"/>
        <v>143568.66897541564</v>
      </c>
      <c r="H238" s="25">
        <f t="shared" si="7"/>
        <v>9.9080432224018133E-2</v>
      </c>
      <c r="J238" s="17">
        <v>8912616</v>
      </c>
      <c r="M238" s="30"/>
    </row>
    <row r="239" spans="2:13" x14ac:dyDescent="0.25">
      <c r="B239" s="17">
        <v>8912860</v>
      </c>
      <c r="C239" s="17" t="s">
        <v>242</v>
      </c>
      <c r="D239" s="19">
        <v>187</v>
      </c>
      <c r="E239" s="21">
        <v>805036.65045189206</v>
      </c>
      <c r="F239" s="21">
        <v>862231.83141729748</v>
      </c>
      <c r="G239" s="21">
        <f t="shared" si="8"/>
        <v>57195.180965405423</v>
      </c>
      <c r="H239" s="25">
        <f t="shared" si="7"/>
        <v>7.1046679593158885E-2</v>
      </c>
      <c r="J239" s="17">
        <v>8912860</v>
      </c>
      <c r="M239" s="30"/>
    </row>
    <row r="240" spans="2:13" x14ac:dyDescent="0.25">
      <c r="B240" s="17">
        <v>8912013</v>
      </c>
      <c r="C240" s="17" t="s">
        <v>196</v>
      </c>
      <c r="D240" s="19">
        <v>187</v>
      </c>
      <c r="E240" s="21">
        <v>871300.98314592754</v>
      </c>
      <c r="F240" s="21">
        <v>938417.3936896543</v>
      </c>
      <c r="G240" s="21">
        <f t="shared" si="8"/>
        <v>67116.410543726757</v>
      </c>
      <c r="H240" s="25">
        <f t="shared" si="7"/>
        <v>7.7030109964292257E-2</v>
      </c>
      <c r="J240" s="17">
        <v>8912013</v>
      </c>
      <c r="M240" s="30"/>
    </row>
    <row r="241" spans="2:13" x14ac:dyDescent="0.25">
      <c r="B241" s="17">
        <v>8914000</v>
      </c>
      <c r="C241" s="17" t="s">
        <v>278</v>
      </c>
      <c r="D241" s="19">
        <v>619</v>
      </c>
      <c r="E241" s="21">
        <v>3136131.7084813938</v>
      </c>
      <c r="F241" s="21">
        <v>3363668.6365099996</v>
      </c>
      <c r="G241" s="21">
        <f t="shared" si="8"/>
        <v>227536.92802860588</v>
      </c>
      <c r="H241" s="25">
        <f t="shared" si="7"/>
        <v>7.2553371216282844E-2</v>
      </c>
      <c r="J241" s="17">
        <v>8914000</v>
      </c>
      <c r="M241" s="30"/>
    </row>
    <row r="242" spans="2:13" x14ac:dyDescent="0.25">
      <c r="B242" s="17">
        <v>8912933</v>
      </c>
      <c r="C242" s="17" t="s">
        <v>250</v>
      </c>
      <c r="D242" s="19">
        <v>505</v>
      </c>
      <c r="E242" s="21">
        <v>2246114.0882350439</v>
      </c>
      <c r="F242" s="21">
        <v>2397817.3377777855</v>
      </c>
      <c r="G242" s="21">
        <f t="shared" si="8"/>
        <v>151703.24954274157</v>
      </c>
      <c r="H242" s="25">
        <f t="shared" si="7"/>
        <v>6.7540313440599659E-2</v>
      </c>
      <c r="J242" s="17">
        <v>8912933</v>
      </c>
      <c r="M242" s="30"/>
    </row>
    <row r="243" spans="2:13" x14ac:dyDescent="0.25">
      <c r="B243" s="17">
        <v>8913331</v>
      </c>
      <c r="C243" s="17" t="s">
        <v>159</v>
      </c>
      <c r="D243" s="19">
        <v>206</v>
      </c>
      <c r="E243" s="21">
        <v>997932.78132288018</v>
      </c>
      <c r="F243" s="21">
        <v>1058819.5587380002</v>
      </c>
      <c r="G243" s="21">
        <f t="shared" si="8"/>
        <v>60886.777415120043</v>
      </c>
      <c r="H243" s="25">
        <f t="shared" si="7"/>
        <v>6.101290443070452E-2</v>
      </c>
      <c r="J243" s="17">
        <v>8913331</v>
      </c>
      <c r="M243" s="30"/>
    </row>
    <row r="244" spans="2:13" x14ac:dyDescent="0.25">
      <c r="B244" s="17">
        <v>8913008</v>
      </c>
      <c r="C244" s="17" t="s">
        <v>127</v>
      </c>
      <c r="D244" s="19">
        <v>321</v>
      </c>
      <c r="E244" s="21">
        <v>1203750</v>
      </c>
      <c r="F244" s="21">
        <v>1341780</v>
      </c>
      <c r="G244" s="21">
        <f t="shared" si="8"/>
        <v>138030</v>
      </c>
      <c r="H244" s="25">
        <f t="shared" si="7"/>
        <v>0.11466666666666667</v>
      </c>
      <c r="J244" s="17">
        <v>8913008</v>
      </c>
      <c r="M244" s="30"/>
    </row>
    <row r="245" spans="2:13" x14ac:dyDescent="0.25">
      <c r="B245" s="17">
        <v>8913496</v>
      </c>
      <c r="C245" s="17" t="s">
        <v>163</v>
      </c>
      <c r="D245" s="19">
        <v>207</v>
      </c>
      <c r="E245" s="21">
        <v>817714.53633718146</v>
      </c>
      <c r="F245" s="21">
        <v>880551.40736231499</v>
      </c>
      <c r="G245" s="21">
        <f t="shared" si="8"/>
        <v>62836.871025133529</v>
      </c>
      <c r="H245" s="25">
        <f t="shared" si="7"/>
        <v>7.6844507750346486E-2</v>
      </c>
      <c r="J245" s="17">
        <v>8913496</v>
      </c>
      <c r="M245" s="30"/>
    </row>
    <row r="246" spans="2:13" x14ac:dyDescent="0.25">
      <c r="B246" s="17">
        <v>8912002</v>
      </c>
      <c r="C246" s="17" t="s">
        <v>2</v>
      </c>
      <c r="D246" s="19">
        <v>386</v>
      </c>
      <c r="E246" s="21">
        <v>1581928.2244106103</v>
      </c>
      <c r="F246" s="21">
        <v>1683269.959593398</v>
      </c>
      <c r="G246" s="21">
        <f t="shared" si="8"/>
        <v>101341.73518278776</v>
      </c>
      <c r="H246" s="25">
        <f t="shared" si="7"/>
        <v>6.4062157573897091E-2</v>
      </c>
      <c r="J246" s="17">
        <v>8912002</v>
      </c>
      <c r="M246" s="30"/>
    </row>
    <row r="247" spans="2:13" x14ac:dyDescent="0.25">
      <c r="B247" s="17">
        <v>8913765</v>
      </c>
      <c r="C247" s="17" t="s">
        <v>269</v>
      </c>
      <c r="D247" s="19">
        <v>410</v>
      </c>
      <c r="E247" s="21">
        <v>1537500.0000000002</v>
      </c>
      <c r="F247" s="21">
        <v>1713800</v>
      </c>
      <c r="G247" s="21">
        <f t="shared" si="8"/>
        <v>176299.99999999977</v>
      </c>
      <c r="H247" s="25">
        <f t="shared" si="7"/>
        <v>0.1146666666666665</v>
      </c>
      <c r="J247" s="17">
        <v>8913765</v>
      </c>
      <c r="M247" s="30"/>
    </row>
    <row r="248" spans="2:13" x14ac:dyDescent="0.25">
      <c r="B248" s="17">
        <v>8913004</v>
      </c>
      <c r="C248" s="17" t="s">
        <v>126</v>
      </c>
      <c r="D248" s="19">
        <v>214</v>
      </c>
      <c r="E248" s="21">
        <v>884322.38274951791</v>
      </c>
      <c r="F248" s="21">
        <v>944726.28886140778</v>
      </c>
      <c r="G248" s="21">
        <f t="shared" si="8"/>
        <v>60403.906111889868</v>
      </c>
      <c r="H248" s="25">
        <f t="shared" si="7"/>
        <v>6.8305300521833701E-2</v>
      </c>
      <c r="J248" s="17">
        <v>8913004</v>
      </c>
      <c r="M248" s="30"/>
    </row>
    <row r="249" spans="2:13" x14ac:dyDescent="0.25">
      <c r="B249" s="17">
        <v>8913055</v>
      </c>
      <c r="C249" s="17" t="s">
        <v>253</v>
      </c>
      <c r="D249" s="19">
        <v>409</v>
      </c>
      <c r="E249" s="21">
        <v>1533750</v>
      </c>
      <c r="F249" s="21">
        <v>1709620</v>
      </c>
      <c r="G249" s="21">
        <f t="shared" si="8"/>
        <v>175870</v>
      </c>
      <c r="H249" s="25">
        <f t="shared" si="7"/>
        <v>0.11466666666666667</v>
      </c>
      <c r="J249" s="17">
        <v>8913055</v>
      </c>
      <c r="M249" s="30"/>
    </row>
    <row r="250" spans="2:13" x14ac:dyDescent="0.25">
      <c r="B250" s="17">
        <v>8913021</v>
      </c>
      <c r="C250" s="17" t="s">
        <v>129</v>
      </c>
      <c r="D250" s="19">
        <v>93</v>
      </c>
      <c r="E250" s="21">
        <v>463442.6960076351</v>
      </c>
      <c r="F250" s="21">
        <v>496780.93076283619</v>
      </c>
      <c r="G250" s="21">
        <f t="shared" si="8"/>
        <v>33338.234755201091</v>
      </c>
      <c r="H250" s="25">
        <f t="shared" si="7"/>
        <v>7.1936045259524059E-2</v>
      </c>
      <c r="J250" s="17">
        <v>8913021</v>
      </c>
      <c r="M250" s="30"/>
    </row>
    <row r="251" spans="2:13" x14ac:dyDescent="0.25">
      <c r="B251" s="17">
        <v>8913352</v>
      </c>
      <c r="C251" s="17" t="s">
        <v>129</v>
      </c>
      <c r="D251" s="19">
        <v>206</v>
      </c>
      <c r="E251" s="21">
        <v>877390.23856260604</v>
      </c>
      <c r="F251" s="21">
        <v>940488.92516639293</v>
      </c>
      <c r="G251" s="21">
        <f t="shared" si="8"/>
        <v>63098.686603786889</v>
      </c>
      <c r="H251" s="25">
        <f t="shared" si="7"/>
        <v>7.191633076196402E-2</v>
      </c>
      <c r="J251" s="17">
        <v>8913352</v>
      </c>
      <c r="M251" s="30"/>
    </row>
    <row r="252" spans="2:13" x14ac:dyDescent="0.25">
      <c r="B252" s="17">
        <v>8913770</v>
      </c>
      <c r="C252" s="17" t="s">
        <v>273</v>
      </c>
      <c r="D252" s="19">
        <v>204</v>
      </c>
      <c r="E252" s="21">
        <v>1033855.5765282742</v>
      </c>
      <c r="F252" s="21">
        <v>1089599.6158699999</v>
      </c>
      <c r="G252" s="21">
        <f t="shared" si="8"/>
        <v>55744.039341725642</v>
      </c>
      <c r="H252" s="25">
        <f t="shared" si="7"/>
        <v>5.3918594247869912E-2</v>
      </c>
      <c r="J252" s="17">
        <v>8913770</v>
      </c>
      <c r="M252" s="30"/>
    </row>
    <row r="253" spans="2:13" x14ac:dyDescent="0.25">
      <c r="B253" s="17">
        <v>8913494</v>
      </c>
      <c r="C253" s="17" t="s">
        <v>162</v>
      </c>
      <c r="D253" s="19">
        <v>125</v>
      </c>
      <c r="E253" s="21">
        <v>529406.16184520663</v>
      </c>
      <c r="F253" s="21">
        <v>567233.76821572299</v>
      </c>
      <c r="G253" s="21">
        <f t="shared" si="8"/>
        <v>37827.606370516354</v>
      </c>
      <c r="H253" s="25">
        <f t="shared" si="7"/>
        <v>7.1452901565540877E-2</v>
      </c>
      <c r="J253" s="17">
        <v>8913494</v>
      </c>
      <c r="M253" s="30"/>
    </row>
    <row r="254" spans="2:13" x14ac:dyDescent="0.25">
      <c r="B254" s="17">
        <v>8913310</v>
      </c>
      <c r="C254" s="17" t="s">
        <v>258</v>
      </c>
      <c r="D254" s="19">
        <v>207</v>
      </c>
      <c r="E254" s="21">
        <v>795059.15400067787</v>
      </c>
      <c r="F254" s="21">
        <v>865260</v>
      </c>
      <c r="G254" s="21">
        <f t="shared" si="8"/>
        <v>70200.845999322133</v>
      </c>
      <c r="H254" s="25">
        <f t="shared" si="7"/>
        <v>8.8296381025332216E-2</v>
      </c>
      <c r="J254" s="17">
        <v>8913310</v>
      </c>
      <c r="M254" s="30"/>
    </row>
    <row r="255" spans="2:13" x14ac:dyDescent="0.25">
      <c r="B255" s="17">
        <v>8913117</v>
      </c>
      <c r="C255" s="17" t="s">
        <v>145</v>
      </c>
      <c r="D255" s="19">
        <v>28</v>
      </c>
      <c r="E255" s="21">
        <v>210225.62572000001</v>
      </c>
      <c r="F255" s="21">
        <v>230415.39565400002</v>
      </c>
      <c r="G255" s="21">
        <f t="shared" si="8"/>
        <v>20189.769934000011</v>
      </c>
      <c r="H255" s="25">
        <f t="shared" si="7"/>
        <v>9.6038576956792188E-2</v>
      </c>
      <c r="J255" s="17">
        <v>8913117</v>
      </c>
      <c r="M255" s="30"/>
    </row>
    <row r="256" spans="2:13" x14ac:dyDescent="0.25">
      <c r="B256" s="17">
        <v>8913764</v>
      </c>
      <c r="C256" s="17" t="s">
        <v>175</v>
      </c>
      <c r="D256" s="19">
        <v>85</v>
      </c>
      <c r="E256" s="21">
        <v>449558.74136511743</v>
      </c>
      <c r="F256" s="21">
        <v>477870.29528788675</v>
      </c>
      <c r="G256" s="21">
        <f t="shared" si="8"/>
        <v>28311.553922769323</v>
      </c>
      <c r="H256" s="25">
        <f t="shared" si="7"/>
        <v>6.2976317259006584E-2</v>
      </c>
      <c r="J256" s="17">
        <v>8913764</v>
      </c>
      <c r="M256" s="30"/>
    </row>
    <row r="257" spans="2:13" x14ac:dyDescent="0.25">
      <c r="B257" s="17">
        <v>8913767</v>
      </c>
      <c r="C257" s="17" t="s">
        <v>271</v>
      </c>
      <c r="D257" s="19">
        <v>210</v>
      </c>
      <c r="E257" s="21">
        <v>823671.4515722217</v>
      </c>
      <c r="F257" s="21">
        <v>886448.5493793342</v>
      </c>
      <c r="G257" s="21">
        <f t="shared" si="8"/>
        <v>62777.097807112499</v>
      </c>
      <c r="H257" s="25">
        <f t="shared" si="7"/>
        <v>7.6216187519045075E-2</v>
      </c>
      <c r="J257" s="17">
        <v>8913767</v>
      </c>
      <c r="M257" s="30"/>
    </row>
    <row r="258" spans="2:13" x14ac:dyDescent="0.25">
      <c r="B258" s="17">
        <v>8913126</v>
      </c>
      <c r="C258" s="17" t="s">
        <v>147</v>
      </c>
      <c r="D258" s="19">
        <v>363</v>
      </c>
      <c r="E258" s="21">
        <v>1361249.9999999995</v>
      </c>
      <c r="F258" s="21">
        <v>1517340</v>
      </c>
      <c r="G258" s="21">
        <f t="shared" si="8"/>
        <v>156090.00000000047</v>
      </c>
      <c r="H258" s="25">
        <f t="shared" si="7"/>
        <v>0.11466666666666704</v>
      </c>
      <c r="J258" s="17">
        <v>8913126</v>
      </c>
      <c r="M258" s="30"/>
    </row>
    <row r="259" spans="2:13" x14ac:dyDescent="0.25">
      <c r="B259" s="17">
        <v>8912028</v>
      </c>
      <c r="C259" s="17" t="s">
        <v>208</v>
      </c>
      <c r="D259" s="19">
        <v>245</v>
      </c>
      <c r="E259" s="21">
        <v>1095780.255303364</v>
      </c>
      <c r="F259" s="21">
        <v>1176592.8376367958</v>
      </c>
      <c r="G259" s="21">
        <f t="shared" si="8"/>
        <v>80812.582333431812</v>
      </c>
      <c r="H259" s="25">
        <f t="shared" si="7"/>
        <v>7.3748894399506271E-2</v>
      </c>
      <c r="J259" s="17">
        <v>8912028</v>
      </c>
      <c r="M259" s="30"/>
    </row>
    <row r="260" spans="2:13" x14ac:dyDescent="0.25">
      <c r="B260" s="17">
        <v>8913548</v>
      </c>
      <c r="C260" s="17" t="s">
        <v>169</v>
      </c>
      <c r="D260" s="19">
        <v>91</v>
      </c>
      <c r="E260" s="21">
        <v>437396.97432973905</v>
      </c>
      <c r="F260" s="21">
        <v>480412.49261176959</v>
      </c>
      <c r="G260" s="21">
        <f t="shared" si="8"/>
        <v>43015.518282030534</v>
      </c>
      <c r="H260" s="25">
        <f t="shared" si="7"/>
        <v>9.8344343483278335E-2</v>
      </c>
      <c r="J260" s="17">
        <v>8913548</v>
      </c>
      <c r="M260" s="30"/>
    </row>
    <row r="261" spans="2:13" x14ac:dyDescent="0.25">
      <c r="B261" s="17">
        <v>8913097</v>
      </c>
      <c r="C261" s="17" t="s">
        <v>255</v>
      </c>
      <c r="D261" s="19">
        <v>200</v>
      </c>
      <c r="E261" s="21">
        <v>788456.0066948086</v>
      </c>
      <c r="F261" s="21">
        <v>838976.00043199991</v>
      </c>
      <c r="G261" s="21">
        <f t="shared" si="8"/>
        <v>50519.993737191311</v>
      </c>
      <c r="H261" s="25">
        <f t="shared" si="7"/>
        <v>6.4074587939243546E-2</v>
      </c>
      <c r="J261" s="17">
        <v>8913097</v>
      </c>
      <c r="M261" s="30"/>
    </row>
    <row r="262" spans="2:13" x14ac:dyDescent="0.25">
      <c r="B262" s="17">
        <v>8913769</v>
      </c>
      <c r="C262" s="17" t="s">
        <v>272</v>
      </c>
      <c r="D262" s="19">
        <v>425</v>
      </c>
      <c r="E262" s="21">
        <v>1658483.2117266178</v>
      </c>
      <c r="F262" s="21">
        <v>1778831.0717701977</v>
      </c>
      <c r="G262" s="21">
        <f t="shared" ref="G262:G325" si="9">F262-E262</f>
        <v>120347.86004357995</v>
      </c>
      <c r="H262" s="25">
        <f t="shared" ref="H262:H325" si="10">G262/E262</f>
        <v>7.2565015547120248E-2</v>
      </c>
      <c r="J262" s="17">
        <v>8913769</v>
      </c>
      <c r="M262" s="30"/>
    </row>
    <row r="263" spans="2:13" x14ac:dyDescent="0.25">
      <c r="B263" s="17">
        <v>8913390</v>
      </c>
      <c r="C263" s="17" t="s">
        <v>260</v>
      </c>
      <c r="D263" s="19">
        <v>96</v>
      </c>
      <c r="E263" s="21">
        <v>483922.01448055275</v>
      </c>
      <c r="F263" s="21">
        <v>516070.43729804672</v>
      </c>
      <c r="G263" s="21">
        <f t="shared" si="9"/>
        <v>32148.422817493964</v>
      </c>
      <c r="H263" s="25">
        <f t="shared" si="10"/>
        <v>6.6433065360753302E-2</v>
      </c>
      <c r="J263" s="17">
        <v>8913390</v>
      </c>
      <c r="M263" s="30"/>
    </row>
    <row r="264" spans="2:13" x14ac:dyDescent="0.25">
      <c r="B264" s="17">
        <v>8913073</v>
      </c>
      <c r="C264" s="17" t="s">
        <v>136</v>
      </c>
      <c r="D264" s="19">
        <v>209</v>
      </c>
      <c r="E264" s="21">
        <v>813842.55721231853</v>
      </c>
      <c r="F264" s="21">
        <v>875821.95538243034</v>
      </c>
      <c r="G264" s="21">
        <f t="shared" si="9"/>
        <v>61979.398170111817</v>
      </c>
      <c r="H264" s="25">
        <f t="shared" si="10"/>
        <v>7.6156496881180397E-2</v>
      </c>
      <c r="J264" s="17">
        <v>8913073</v>
      </c>
      <c r="M264" s="30"/>
    </row>
    <row r="265" spans="2:13" x14ac:dyDescent="0.25">
      <c r="B265" s="17">
        <v>8913710</v>
      </c>
      <c r="C265" s="17" t="s">
        <v>266</v>
      </c>
      <c r="D265" s="19">
        <v>188</v>
      </c>
      <c r="E265" s="21">
        <v>767879.98201111518</v>
      </c>
      <c r="F265" s="21">
        <v>822888.59366978158</v>
      </c>
      <c r="G265" s="21">
        <f t="shared" si="9"/>
        <v>55008.611658666399</v>
      </c>
      <c r="H265" s="25">
        <f t="shared" si="10"/>
        <v>7.1636991388414839E-2</v>
      </c>
      <c r="J265" s="17">
        <v>8913710</v>
      </c>
      <c r="M265" s="30"/>
    </row>
    <row r="266" spans="2:13" x14ac:dyDescent="0.25">
      <c r="B266" s="17">
        <v>8912237</v>
      </c>
      <c r="C266" s="17" t="s">
        <v>26</v>
      </c>
      <c r="D266" s="19">
        <v>133</v>
      </c>
      <c r="E266" s="21">
        <v>570150.58059820242</v>
      </c>
      <c r="F266" s="21">
        <v>610453.74763662938</v>
      </c>
      <c r="G266" s="21">
        <f t="shared" si="9"/>
        <v>40303.167038426967</v>
      </c>
      <c r="H266" s="25">
        <f t="shared" si="10"/>
        <v>7.0688636318042258E-2</v>
      </c>
      <c r="J266" s="17">
        <v>8912237</v>
      </c>
      <c r="M266" s="30"/>
    </row>
    <row r="267" spans="2:13" x14ac:dyDescent="0.25">
      <c r="B267" s="17">
        <v>8912911</v>
      </c>
      <c r="C267" s="17" t="s">
        <v>109</v>
      </c>
      <c r="D267" s="19">
        <v>337</v>
      </c>
      <c r="E267" s="21">
        <v>1355027.8570041626</v>
      </c>
      <c r="F267" s="21">
        <v>1454895.2403400836</v>
      </c>
      <c r="G267" s="21">
        <f t="shared" si="9"/>
        <v>99867.383335920982</v>
      </c>
      <c r="H267" s="25">
        <f t="shared" si="10"/>
        <v>7.3701350728477458E-2</v>
      </c>
      <c r="J267" s="17">
        <v>8912911</v>
      </c>
      <c r="M267" s="30"/>
    </row>
    <row r="268" spans="2:13" x14ac:dyDescent="0.25">
      <c r="B268" s="17">
        <v>8913586</v>
      </c>
      <c r="C268" s="17" t="s">
        <v>172</v>
      </c>
      <c r="D268" s="19">
        <v>71</v>
      </c>
      <c r="E268" s="21">
        <v>383725.99036507634</v>
      </c>
      <c r="F268" s="21">
        <v>407385.76764799998</v>
      </c>
      <c r="G268" s="21">
        <f t="shared" si="9"/>
        <v>23659.777282923635</v>
      </c>
      <c r="H268" s="25">
        <f t="shared" si="10"/>
        <v>6.1658000440402164E-2</v>
      </c>
      <c r="J268" s="17">
        <v>8913586</v>
      </c>
      <c r="M268" s="30"/>
    </row>
    <row r="269" spans="2:13" x14ac:dyDescent="0.25">
      <c r="B269" s="17">
        <v>8912017</v>
      </c>
      <c r="C269" s="17" t="s">
        <v>200</v>
      </c>
      <c r="D269" s="19">
        <v>191</v>
      </c>
      <c r="E269" s="21">
        <v>934258.76906830515</v>
      </c>
      <c r="F269" s="21">
        <v>985625.66352199996</v>
      </c>
      <c r="G269" s="21">
        <f t="shared" si="9"/>
        <v>51366.894453694811</v>
      </c>
      <c r="H269" s="25">
        <f t="shared" si="10"/>
        <v>5.4981442138264044E-2</v>
      </c>
      <c r="J269" s="17">
        <v>8912017</v>
      </c>
      <c r="M269" s="30"/>
    </row>
    <row r="270" spans="2:13" x14ac:dyDescent="0.25">
      <c r="B270" s="17">
        <v>8912826</v>
      </c>
      <c r="C270" s="17" t="s">
        <v>102</v>
      </c>
      <c r="D270" s="19">
        <v>174</v>
      </c>
      <c r="E270" s="21">
        <v>681455.31087555527</v>
      </c>
      <c r="F270" s="21">
        <v>732432.02459208225</v>
      </c>
      <c r="G270" s="21">
        <f t="shared" si="9"/>
        <v>50976.713716526981</v>
      </c>
      <c r="H270" s="25">
        <f t="shared" si="10"/>
        <v>7.4805659157649668E-2</v>
      </c>
      <c r="J270" s="17">
        <v>8912826</v>
      </c>
      <c r="M270" s="30"/>
    </row>
    <row r="271" spans="2:13" x14ac:dyDescent="0.25">
      <c r="B271" s="17">
        <v>8914015</v>
      </c>
      <c r="C271" s="17" t="s">
        <v>287</v>
      </c>
      <c r="D271" s="19">
        <v>653</v>
      </c>
      <c r="E271" s="21">
        <v>3761008.1152961692</v>
      </c>
      <c r="F271" s="21">
        <v>4070864.2566783167</v>
      </c>
      <c r="G271" s="21">
        <f t="shared" si="9"/>
        <v>309856.14138214756</v>
      </c>
      <c r="H271" s="25">
        <f t="shared" si="10"/>
        <v>8.2386459130984149E-2</v>
      </c>
      <c r="J271" s="17">
        <v>8914015</v>
      </c>
      <c r="M271" s="30"/>
    </row>
    <row r="272" spans="2:13" x14ac:dyDescent="0.25">
      <c r="B272" s="17">
        <v>8913775</v>
      </c>
      <c r="C272" s="17" t="s">
        <v>179</v>
      </c>
      <c r="D272" s="19">
        <v>521</v>
      </c>
      <c r="E272" s="21">
        <v>2145368.886872957</v>
      </c>
      <c r="F272" s="21">
        <v>2321289.7996178353</v>
      </c>
      <c r="G272" s="21">
        <f t="shared" si="9"/>
        <v>175920.91274487833</v>
      </c>
      <c r="H272" s="25">
        <f t="shared" si="10"/>
        <v>8.2000309513808989E-2</v>
      </c>
      <c r="J272" s="17">
        <v>8913775</v>
      </c>
      <c r="M272" s="30"/>
    </row>
    <row r="273" spans="2:13" x14ac:dyDescent="0.25">
      <c r="B273" s="17">
        <v>8913592</v>
      </c>
      <c r="C273" s="17" t="s">
        <v>173</v>
      </c>
      <c r="D273" s="19">
        <v>61</v>
      </c>
      <c r="E273" s="21">
        <v>335160.96963873936</v>
      </c>
      <c r="F273" s="21">
        <v>357849.44653399993</v>
      </c>
      <c r="G273" s="21">
        <f t="shared" si="9"/>
        <v>22688.476895260566</v>
      </c>
      <c r="H273" s="25">
        <f t="shared" si="10"/>
        <v>6.769426917375207E-2</v>
      </c>
      <c r="J273" s="17">
        <v>8913592</v>
      </c>
      <c r="M273" s="30"/>
    </row>
    <row r="274" spans="2:13" x14ac:dyDescent="0.25">
      <c r="B274" s="17">
        <v>8912829</v>
      </c>
      <c r="C274" s="17" t="s">
        <v>103</v>
      </c>
      <c r="D274" s="19">
        <v>104</v>
      </c>
      <c r="E274" s="21">
        <v>477913.20618902828</v>
      </c>
      <c r="F274" s="21">
        <v>522248.53207769268</v>
      </c>
      <c r="G274" s="21">
        <f t="shared" si="9"/>
        <v>44335.325888664403</v>
      </c>
      <c r="H274" s="25">
        <f t="shared" si="10"/>
        <v>9.2768572440596081E-2</v>
      </c>
      <c r="J274" s="17">
        <v>8912829</v>
      </c>
      <c r="M274" s="30"/>
    </row>
    <row r="275" spans="2:13" x14ac:dyDescent="0.25">
      <c r="B275" s="17">
        <v>8914617</v>
      </c>
      <c r="C275" s="17" t="s">
        <v>314</v>
      </c>
      <c r="D275" s="19">
        <v>857</v>
      </c>
      <c r="E275" s="21">
        <v>4292672.267967795</v>
      </c>
      <c r="F275" s="21">
        <v>4656863.8950414779</v>
      </c>
      <c r="G275" s="21">
        <f t="shared" si="9"/>
        <v>364191.62707368284</v>
      </c>
      <c r="H275" s="25">
        <f t="shared" si="10"/>
        <v>8.4840305604344621E-2</v>
      </c>
      <c r="J275" s="17">
        <v>8914617</v>
      </c>
      <c r="M275" s="30"/>
    </row>
    <row r="276" spans="2:13" x14ac:dyDescent="0.25">
      <c r="B276" s="17">
        <v>8912022</v>
      </c>
      <c r="C276" s="17" t="s">
        <v>202</v>
      </c>
      <c r="D276" s="19">
        <v>145</v>
      </c>
      <c r="E276" s="21">
        <v>727854.73518531537</v>
      </c>
      <c r="F276" s="21">
        <v>772764.98563936516</v>
      </c>
      <c r="G276" s="21">
        <f t="shared" si="9"/>
        <v>44910.25045404979</v>
      </c>
      <c r="H276" s="25">
        <f t="shared" si="10"/>
        <v>6.1702216504252623E-2</v>
      </c>
      <c r="J276" s="17">
        <v>8912022</v>
      </c>
      <c r="M276" s="30"/>
    </row>
    <row r="277" spans="2:13" x14ac:dyDescent="0.25">
      <c r="B277" s="17">
        <v>8914119</v>
      </c>
      <c r="C277" s="17" t="s">
        <v>302</v>
      </c>
      <c r="D277" s="19">
        <v>470</v>
      </c>
      <c r="E277" s="21">
        <v>2577485.4294534666</v>
      </c>
      <c r="F277" s="21">
        <v>2799959.7885439997</v>
      </c>
      <c r="G277" s="21">
        <f t="shared" si="9"/>
        <v>222474.35909053311</v>
      </c>
      <c r="H277" s="25">
        <f t="shared" si="10"/>
        <v>8.6314497280284092E-2</v>
      </c>
      <c r="J277" s="17">
        <v>8914119</v>
      </c>
      <c r="M277" s="30"/>
    </row>
    <row r="278" spans="2:13" x14ac:dyDescent="0.25">
      <c r="B278" s="17">
        <v>8914463</v>
      </c>
      <c r="C278" s="17" t="s">
        <v>313</v>
      </c>
      <c r="D278" s="19">
        <v>1350</v>
      </c>
      <c r="E278" s="21">
        <v>7119587.9189745411</v>
      </c>
      <c r="F278" s="21">
        <v>7690099.179090743</v>
      </c>
      <c r="G278" s="21">
        <f t="shared" si="9"/>
        <v>570511.26011620183</v>
      </c>
      <c r="H278" s="25">
        <f t="shared" si="10"/>
        <v>8.0132623771064337E-2</v>
      </c>
      <c r="J278" s="17">
        <v>8914463</v>
      </c>
      <c r="M278" s="30"/>
    </row>
    <row r="279" spans="2:13" x14ac:dyDescent="0.25">
      <c r="B279" s="17">
        <v>8912227</v>
      </c>
      <c r="C279" s="17" t="s">
        <v>220</v>
      </c>
      <c r="D279" s="19">
        <v>172</v>
      </c>
      <c r="E279" s="21">
        <v>745513.33672579844</v>
      </c>
      <c r="F279" s="21">
        <v>796339.96147243702</v>
      </c>
      <c r="G279" s="21">
        <f t="shared" si="9"/>
        <v>50826.624746638583</v>
      </c>
      <c r="H279" s="25">
        <f t="shared" si="10"/>
        <v>6.8176680741705811E-2</v>
      </c>
      <c r="J279" s="17">
        <v>8912227</v>
      </c>
      <c r="M279" s="30"/>
    </row>
    <row r="280" spans="2:13" x14ac:dyDescent="0.25">
      <c r="B280" s="17">
        <v>8912226</v>
      </c>
      <c r="C280" s="17" t="s">
        <v>219</v>
      </c>
      <c r="D280" s="19">
        <v>228</v>
      </c>
      <c r="E280" s="21">
        <v>974582.9668800002</v>
      </c>
      <c r="F280" s="21">
        <v>1037370.0928400001</v>
      </c>
      <c r="G280" s="21">
        <f t="shared" si="9"/>
        <v>62787.125959999859</v>
      </c>
      <c r="H280" s="25">
        <f t="shared" si="10"/>
        <v>6.44246083645445E-2</v>
      </c>
      <c r="J280" s="17">
        <v>8912226</v>
      </c>
      <c r="M280" s="30"/>
    </row>
    <row r="281" spans="2:13" x14ac:dyDescent="0.25">
      <c r="B281" s="17">
        <v>8914014</v>
      </c>
      <c r="C281" s="17" t="s">
        <v>286</v>
      </c>
      <c r="D281" s="19">
        <v>658</v>
      </c>
      <c r="E281" s="21">
        <v>3658640.9779726714</v>
      </c>
      <c r="F281" s="21">
        <v>3987335.1983215185</v>
      </c>
      <c r="G281" s="21">
        <f t="shared" si="9"/>
        <v>328694.2203488471</v>
      </c>
      <c r="H281" s="25">
        <f t="shared" si="10"/>
        <v>8.9840523387726162E-2</v>
      </c>
      <c r="J281" s="17">
        <v>8914014</v>
      </c>
      <c r="M281" s="30"/>
    </row>
    <row r="282" spans="2:13" x14ac:dyDescent="0.25">
      <c r="B282" s="17">
        <v>8914456</v>
      </c>
      <c r="C282" s="17" t="s">
        <v>312</v>
      </c>
      <c r="D282" s="19">
        <v>849</v>
      </c>
      <c r="E282" s="21">
        <v>4430277.5736667244</v>
      </c>
      <c r="F282" s="21">
        <v>4798271.2644576347</v>
      </c>
      <c r="G282" s="21">
        <f t="shared" si="9"/>
        <v>367993.69079091027</v>
      </c>
      <c r="H282" s="25">
        <f t="shared" si="10"/>
        <v>8.3063348666512535E-2</v>
      </c>
      <c r="J282" s="17">
        <v>8914456</v>
      </c>
      <c r="M282" s="30"/>
    </row>
    <row r="283" spans="2:13" x14ac:dyDescent="0.25">
      <c r="B283" s="17">
        <v>8912015</v>
      </c>
      <c r="C283" s="17" t="s">
        <v>198</v>
      </c>
      <c r="D283" s="19">
        <v>414</v>
      </c>
      <c r="E283" s="21">
        <v>1726505.2272473671</v>
      </c>
      <c r="F283" s="21">
        <v>1866375.7641872859</v>
      </c>
      <c r="G283" s="21">
        <f t="shared" si="9"/>
        <v>139870.53693991876</v>
      </c>
      <c r="H283" s="25">
        <f t="shared" si="10"/>
        <v>8.1013677070019455E-2</v>
      </c>
      <c r="J283" s="17">
        <v>8912015</v>
      </c>
      <c r="M283" s="30"/>
    </row>
    <row r="284" spans="2:13" x14ac:dyDescent="0.25">
      <c r="B284" s="17">
        <v>8912801</v>
      </c>
      <c r="C284" s="17" t="s">
        <v>240</v>
      </c>
      <c r="D284" s="19">
        <v>226</v>
      </c>
      <c r="E284" s="21">
        <v>1002180.5278131067</v>
      </c>
      <c r="F284" s="21">
        <v>1068062.983154</v>
      </c>
      <c r="G284" s="21">
        <f t="shared" si="9"/>
        <v>65882.455340893357</v>
      </c>
      <c r="H284" s="25">
        <f t="shared" si="10"/>
        <v>6.5739109384471653E-2</v>
      </c>
      <c r="J284" s="17">
        <v>8912801</v>
      </c>
      <c r="M284" s="30"/>
    </row>
    <row r="285" spans="2:13" x14ac:dyDescent="0.25">
      <c r="B285" s="17">
        <v>8914041</v>
      </c>
      <c r="C285" s="17" t="s">
        <v>297</v>
      </c>
      <c r="D285" s="19">
        <v>820</v>
      </c>
      <c r="E285" s="21">
        <v>4340603.1230818946</v>
      </c>
      <c r="F285" s="21">
        <v>4661194.8334574727</v>
      </c>
      <c r="G285" s="21">
        <f t="shared" si="9"/>
        <v>320591.71037557814</v>
      </c>
      <c r="H285" s="25">
        <f t="shared" si="10"/>
        <v>7.385879364800188E-2</v>
      </c>
      <c r="J285" s="17">
        <v>8914041</v>
      </c>
      <c r="M285" s="30"/>
    </row>
    <row r="286" spans="2:13" x14ac:dyDescent="0.25">
      <c r="B286" s="17">
        <v>8913696</v>
      </c>
      <c r="C286" s="17" t="s">
        <v>265</v>
      </c>
      <c r="D286" s="19">
        <v>404</v>
      </c>
      <c r="E286" s="21">
        <v>1515000.0000000002</v>
      </c>
      <c r="F286" s="21">
        <v>1688720</v>
      </c>
      <c r="G286" s="21">
        <f t="shared" si="9"/>
        <v>173719.99999999977</v>
      </c>
      <c r="H286" s="25">
        <f t="shared" si="10"/>
        <v>0.1146666666666665</v>
      </c>
      <c r="J286" s="17">
        <v>8913696</v>
      </c>
      <c r="M286" s="30"/>
    </row>
    <row r="287" spans="2:13" x14ac:dyDescent="0.25">
      <c r="B287" s="17">
        <v>8914408</v>
      </c>
      <c r="C287" s="17" t="s">
        <v>308</v>
      </c>
      <c r="D287" s="19">
        <v>1146</v>
      </c>
      <c r="E287" s="21">
        <v>5816950.1977018947</v>
      </c>
      <c r="F287" s="21">
        <v>6302204.3128628014</v>
      </c>
      <c r="G287" s="21">
        <f t="shared" si="9"/>
        <v>485254.11516090669</v>
      </c>
      <c r="H287" s="25">
        <f t="shared" si="10"/>
        <v>8.342070993707601E-2</v>
      </c>
      <c r="J287" s="17">
        <v>8914408</v>
      </c>
      <c r="M287" s="30"/>
    </row>
    <row r="288" spans="2:13" x14ac:dyDescent="0.25">
      <c r="B288" s="17">
        <v>8914226</v>
      </c>
      <c r="C288" s="17" t="s">
        <v>303</v>
      </c>
      <c r="D288" s="19">
        <v>1159</v>
      </c>
      <c r="E288" s="21">
        <v>5889197.0000000028</v>
      </c>
      <c r="F288" s="21">
        <v>6370182</v>
      </c>
      <c r="G288" s="21">
        <f t="shared" si="9"/>
        <v>480984.99999999721</v>
      </c>
      <c r="H288" s="25">
        <f t="shared" si="10"/>
        <v>8.1672424950294073E-2</v>
      </c>
      <c r="J288" s="17">
        <v>8914226</v>
      </c>
      <c r="M288" s="30"/>
    </row>
    <row r="289" spans="2:13" x14ac:dyDescent="0.25">
      <c r="B289" s="17">
        <v>8912031</v>
      </c>
      <c r="C289" s="17" t="s">
        <v>6</v>
      </c>
      <c r="D289" s="19">
        <v>584</v>
      </c>
      <c r="E289" s="21">
        <v>2206350</v>
      </c>
      <c r="F289" s="21">
        <v>2457470</v>
      </c>
      <c r="G289" s="21">
        <f t="shared" si="9"/>
        <v>251120</v>
      </c>
      <c r="H289" s="25">
        <f t="shared" si="10"/>
        <v>0.11381693747592177</v>
      </c>
      <c r="J289" s="17">
        <v>8912031</v>
      </c>
      <c r="M289" s="30"/>
    </row>
    <row r="290" spans="2:13" x14ac:dyDescent="0.25">
      <c r="B290" s="17">
        <v>8914032</v>
      </c>
      <c r="C290" s="17" t="s">
        <v>296</v>
      </c>
      <c r="D290" s="19">
        <v>902</v>
      </c>
      <c r="E290" s="21">
        <v>4880113.2316201162</v>
      </c>
      <c r="F290" s="21">
        <v>5252186.2285003029</v>
      </c>
      <c r="G290" s="21">
        <f t="shared" si="9"/>
        <v>372072.99688018672</v>
      </c>
      <c r="H290" s="25">
        <f t="shared" si="10"/>
        <v>7.624269749918583E-2</v>
      </c>
      <c r="J290" s="17">
        <v>8914032</v>
      </c>
      <c r="M290" s="30"/>
    </row>
    <row r="291" spans="2:13" x14ac:dyDescent="0.25">
      <c r="B291" s="17">
        <v>8914635</v>
      </c>
      <c r="C291" s="17" t="s">
        <v>315</v>
      </c>
      <c r="D291" s="19">
        <v>1126</v>
      </c>
      <c r="E291" s="21">
        <v>5925807.6725810934</v>
      </c>
      <c r="F291" s="21">
        <v>6410697.892072333</v>
      </c>
      <c r="G291" s="21">
        <f t="shared" si="9"/>
        <v>484890.21949123964</v>
      </c>
      <c r="H291" s="25">
        <f t="shared" si="10"/>
        <v>8.1826857414701901E-2</v>
      </c>
      <c r="J291" s="17">
        <v>8914635</v>
      </c>
      <c r="M291" s="30"/>
    </row>
    <row r="292" spans="2:13" x14ac:dyDescent="0.25">
      <c r="B292" s="17">
        <v>8914022</v>
      </c>
      <c r="C292" s="17" t="s">
        <v>291</v>
      </c>
      <c r="D292" s="19">
        <v>858</v>
      </c>
      <c r="E292" s="21">
        <v>4486732.6432880135</v>
      </c>
      <c r="F292" s="21">
        <v>4834514.0730843255</v>
      </c>
      <c r="G292" s="21">
        <f t="shared" si="9"/>
        <v>347781.429796312</v>
      </c>
      <c r="H292" s="25">
        <f t="shared" si="10"/>
        <v>7.7513294739453703E-2</v>
      </c>
      <c r="J292" s="17">
        <v>8914022</v>
      </c>
      <c r="M292" s="30"/>
    </row>
    <row r="293" spans="2:13" x14ac:dyDescent="0.25">
      <c r="B293" s="17">
        <v>8912025</v>
      </c>
      <c r="C293" s="17" t="s">
        <v>205</v>
      </c>
      <c r="D293" s="19">
        <v>290</v>
      </c>
      <c r="E293" s="21">
        <v>1591396.4352189752</v>
      </c>
      <c r="F293" s="21">
        <v>1679802.007586</v>
      </c>
      <c r="G293" s="21">
        <f t="shared" si="9"/>
        <v>88405.572367024841</v>
      </c>
      <c r="H293" s="25">
        <f t="shared" si="10"/>
        <v>5.5552199571730403E-2</v>
      </c>
      <c r="J293" s="17">
        <v>8912025</v>
      </c>
      <c r="M293" s="30"/>
    </row>
    <row r="294" spans="2:13" x14ac:dyDescent="0.25">
      <c r="B294" s="17">
        <v>8913514</v>
      </c>
      <c r="C294" s="17" t="s">
        <v>164</v>
      </c>
      <c r="D294" s="19">
        <v>99</v>
      </c>
      <c r="E294" s="21">
        <v>465530.42085469962</v>
      </c>
      <c r="F294" s="21">
        <v>510116.27809630794</v>
      </c>
      <c r="G294" s="21">
        <f t="shared" si="9"/>
        <v>44585.857241608319</v>
      </c>
      <c r="H294" s="25">
        <f t="shared" si="10"/>
        <v>9.5774315155924827E-2</v>
      </c>
      <c r="J294" s="17">
        <v>8913514</v>
      </c>
      <c r="M294" s="30"/>
    </row>
    <row r="295" spans="2:13" x14ac:dyDescent="0.25">
      <c r="B295" s="17">
        <v>8913763</v>
      </c>
      <c r="C295" s="17" t="s">
        <v>268</v>
      </c>
      <c r="D295" s="19">
        <v>202</v>
      </c>
      <c r="E295" s="21">
        <v>819403.31276594661</v>
      </c>
      <c r="F295" s="21">
        <v>878931.11101132841</v>
      </c>
      <c r="G295" s="21">
        <f t="shared" si="9"/>
        <v>59527.798245381797</v>
      </c>
      <c r="H295" s="25">
        <f t="shared" si="10"/>
        <v>7.2647739297565239E-2</v>
      </c>
      <c r="J295" s="17">
        <v>8913763</v>
      </c>
      <c r="M295" s="30"/>
    </row>
    <row r="296" spans="2:13" x14ac:dyDescent="0.25">
      <c r="B296" s="17">
        <v>8912036</v>
      </c>
      <c r="C296" s="17" t="s">
        <v>214</v>
      </c>
      <c r="D296" s="19">
        <v>301</v>
      </c>
      <c r="E296" s="21">
        <v>1226311.9745021088</v>
      </c>
      <c r="F296" s="21">
        <v>1303702.4690299998</v>
      </c>
      <c r="G296" s="21">
        <f t="shared" si="9"/>
        <v>77390.494527891045</v>
      </c>
      <c r="H296" s="25">
        <f t="shared" si="10"/>
        <v>6.3108324909990479E-2</v>
      </c>
      <c r="J296" s="17">
        <v>8912036</v>
      </c>
      <c r="M296" s="30"/>
    </row>
    <row r="297" spans="2:13" x14ac:dyDescent="0.25">
      <c r="B297" s="17">
        <v>8913690</v>
      </c>
      <c r="C297" s="17" t="s">
        <v>264</v>
      </c>
      <c r="D297" s="19">
        <v>207</v>
      </c>
      <c r="E297" s="21">
        <v>819616.54500603699</v>
      </c>
      <c r="F297" s="21">
        <v>880499.2461524501</v>
      </c>
      <c r="G297" s="21">
        <f t="shared" si="9"/>
        <v>60882.701146413106</v>
      </c>
      <c r="H297" s="25">
        <f t="shared" si="10"/>
        <v>7.4281932834780282E-2</v>
      </c>
      <c r="J297" s="17">
        <v>8913690</v>
      </c>
      <c r="M297" s="30"/>
    </row>
    <row r="298" spans="2:13" x14ac:dyDescent="0.25">
      <c r="B298" s="17">
        <v>8913292</v>
      </c>
      <c r="C298" s="17" t="s">
        <v>257</v>
      </c>
      <c r="D298" s="19">
        <v>446</v>
      </c>
      <c r="E298" s="21">
        <v>2055770.9155586616</v>
      </c>
      <c r="F298" s="21">
        <v>2208831.6363106826</v>
      </c>
      <c r="G298" s="21">
        <f t="shared" si="9"/>
        <v>153060.72075202106</v>
      </c>
      <c r="H298" s="25">
        <f t="shared" si="10"/>
        <v>7.4454171714179729E-2</v>
      </c>
      <c r="J298" s="17">
        <v>8913292</v>
      </c>
      <c r="M298" s="30"/>
    </row>
    <row r="299" spans="2:13" x14ac:dyDescent="0.25">
      <c r="B299" s="17">
        <v>8914454</v>
      </c>
      <c r="C299" s="17" t="s">
        <v>311</v>
      </c>
      <c r="D299" s="19">
        <v>710</v>
      </c>
      <c r="E299" s="21">
        <v>3550000</v>
      </c>
      <c r="F299" s="21">
        <v>3844650</v>
      </c>
      <c r="G299" s="21">
        <f t="shared" si="9"/>
        <v>294650</v>
      </c>
      <c r="H299" s="25">
        <f t="shared" si="10"/>
        <v>8.3000000000000004E-2</v>
      </c>
      <c r="J299" s="17">
        <v>8914454</v>
      </c>
      <c r="M299" s="30"/>
    </row>
    <row r="300" spans="2:13" x14ac:dyDescent="0.25">
      <c r="B300" s="17">
        <v>8914024</v>
      </c>
      <c r="C300" s="17" t="s">
        <v>293</v>
      </c>
      <c r="D300" s="19">
        <v>187</v>
      </c>
      <c r="E300" s="21">
        <v>1025246.7432143264</v>
      </c>
      <c r="F300" s="21">
        <v>1119936.9325172282</v>
      </c>
      <c r="G300" s="21">
        <f t="shared" si="9"/>
        <v>94690.189302901737</v>
      </c>
      <c r="H300" s="25">
        <f t="shared" si="10"/>
        <v>9.2358439497239042E-2</v>
      </c>
      <c r="J300" s="17">
        <v>8914024</v>
      </c>
      <c r="M300" s="30"/>
    </row>
    <row r="301" spans="2:13" x14ac:dyDescent="0.25">
      <c r="B301" s="17">
        <v>8914328</v>
      </c>
      <c r="C301" s="17" t="s">
        <v>305</v>
      </c>
      <c r="D301" s="19">
        <v>1314.8333333333335</v>
      </c>
      <c r="E301" s="21">
        <v>6574166.6666666688</v>
      </c>
      <c r="F301" s="21">
        <v>7119822.5000000009</v>
      </c>
      <c r="G301" s="21">
        <f t="shared" si="9"/>
        <v>545655.83333333209</v>
      </c>
      <c r="H301" s="25">
        <f t="shared" si="10"/>
        <v>8.2999999999999782E-2</v>
      </c>
      <c r="J301" s="17">
        <v>8914328</v>
      </c>
      <c r="M301" s="30"/>
    </row>
    <row r="302" spans="2:13" x14ac:dyDescent="0.25">
      <c r="B302" s="17">
        <v>8912032</v>
      </c>
      <c r="C302" s="17" t="s">
        <v>211</v>
      </c>
      <c r="D302" s="19">
        <v>245</v>
      </c>
      <c r="E302" s="21">
        <v>1135285.150235621</v>
      </c>
      <c r="F302" s="21">
        <v>1231375.0378822887</v>
      </c>
      <c r="G302" s="21">
        <f t="shared" si="9"/>
        <v>96089.887646667659</v>
      </c>
      <c r="H302" s="25">
        <f t="shared" si="10"/>
        <v>8.4639429685770859E-2</v>
      </c>
      <c r="J302" s="17">
        <v>8912032</v>
      </c>
      <c r="M302" s="30"/>
    </row>
    <row r="303" spans="2:13" x14ac:dyDescent="0.25">
      <c r="B303" s="17">
        <v>8912026</v>
      </c>
      <c r="C303" s="17" t="s">
        <v>206</v>
      </c>
      <c r="D303" s="19">
        <v>259</v>
      </c>
      <c r="E303" s="21">
        <v>1202949.5584088925</v>
      </c>
      <c r="F303" s="21">
        <v>1276482.5868499998</v>
      </c>
      <c r="G303" s="21">
        <f t="shared" si="9"/>
        <v>73533.028441107366</v>
      </c>
      <c r="H303" s="25">
        <f t="shared" si="10"/>
        <v>6.112727497765362E-2</v>
      </c>
      <c r="J303" s="17">
        <v>8912026</v>
      </c>
      <c r="M303" s="30"/>
    </row>
    <row r="304" spans="2:13" x14ac:dyDescent="0.25">
      <c r="B304" s="17">
        <v>8912352</v>
      </c>
      <c r="C304" s="17" t="s">
        <v>228</v>
      </c>
      <c r="D304" s="19">
        <v>212</v>
      </c>
      <c r="E304" s="21">
        <v>872830.09383102017</v>
      </c>
      <c r="F304" s="21">
        <v>953038.54652722226</v>
      </c>
      <c r="G304" s="21">
        <f t="shared" si="9"/>
        <v>80208.45269620209</v>
      </c>
      <c r="H304" s="25">
        <f t="shared" si="10"/>
        <v>9.1894692063322056E-2</v>
      </c>
      <c r="J304" s="17">
        <v>8912352</v>
      </c>
      <c r="M304" s="30"/>
    </row>
    <row r="305" spans="2:13" x14ac:dyDescent="0.25">
      <c r="B305" s="17">
        <v>8912858</v>
      </c>
      <c r="C305" s="17" t="s">
        <v>241</v>
      </c>
      <c r="D305" s="19">
        <v>194</v>
      </c>
      <c r="E305" s="21">
        <v>728912.92812694854</v>
      </c>
      <c r="F305" s="21">
        <v>810920</v>
      </c>
      <c r="G305" s="21">
        <f t="shared" si="9"/>
        <v>82007.071873051464</v>
      </c>
      <c r="H305" s="25">
        <f t="shared" si="10"/>
        <v>0.11250599174277369</v>
      </c>
      <c r="J305" s="17">
        <v>8912858</v>
      </c>
      <c r="M305" s="30"/>
    </row>
    <row r="306" spans="2:13" x14ac:dyDescent="0.25">
      <c r="B306" s="17">
        <v>8914404</v>
      </c>
      <c r="C306" s="17" t="s">
        <v>307</v>
      </c>
      <c r="D306" s="19">
        <v>1536</v>
      </c>
      <c r="E306" s="21">
        <v>7798678</v>
      </c>
      <c r="F306" s="21">
        <v>8436118</v>
      </c>
      <c r="G306" s="21">
        <f t="shared" si="9"/>
        <v>637440</v>
      </c>
      <c r="H306" s="25">
        <f t="shared" si="10"/>
        <v>8.1736930284850837E-2</v>
      </c>
      <c r="J306" s="17">
        <v>8914404</v>
      </c>
      <c r="M306" s="30"/>
    </row>
    <row r="307" spans="2:13" x14ac:dyDescent="0.25">
      <c r="B307" s="17">
        <v>8912317</v>
      </c>
      <c r="C307" s="17" t="s">
        <v>39</v>
      </c>
      <c r="D307" s="19">
        <v>166</v>
      </c>
      <c r="E307" s="21">
        <v>659627.73093699699</v>
      </c>
      <c r="F307" s="21">
        <v>700915.06455799995</v>
      </c>
      <c r="G307" s="21">
        <f t="shared" si="9"/>
        <v>41287.333621002967</v>
      </c>
      <c r="H307" s="25">
        <f t="shared" si="10"/>
        <v>6.2591870663706889E-2</v>
      </c>
      <c r="J307" s="17">
        <v>8912317</v>
      </c>
      <c r="M307" s="30"/>
    </row>
    <row r="308" spans="2:13" x14ac:dyDescent="0.25">
      <c r="B308" s="17">
        <v>8912316</v>
      </c>
      <c r="C308" s="17" t="s">
        <v>38</v>
      </c>
      <c r="D308" s="19">
        <v>237</v>
      </c>
      <c r="E308" s="21">
        <v>890390.25192017248</v>
      </c>
      <c r="F308" s="21">
        <v>990660</v>
      </c>
      <c r="G308" s="21">
        <f t="shared" si="9"/>
        <v>100269.74807982752</v>
      </c>
      <c r="H308" s="25">
        <f t="shared" si="10"/>
        <v>0.1126132590328686</v>
      </c>
      <c r="J308" s="17">
        <v>8912316</v>
      </c>
      <c r="M308" s="30"/>
    </row>
    <row r="309" spans="2:13" x14ac:dyDescent="0.25">
      <c r="B309" s="17">
        <v>8912286</v>
      </c>
      <c r="C309" s="17" t="s">
        <v>33</v>
      </c>
      <c r="D309" s="19">
        <v>132</v>
      </c>
      <c r="E309" s="21">
        <v>568891.19235500926</v>
      </c>
      <c r="F309" s="21">
        <v>609318.79635059682</v>
      </c>
      <c r="G309" s="21">
        <f t="shared" si="9"/>
        <v>40427.60399558756</v>
      </c>
      <c r="H309" s="25">
        <f t="shared" si="10"/>
        <v>7.1063859906551743E-2</v>
      </c>
      <c r="J309" s="17">
        <v>8912286</v>
      </c>
      <c r="M309" s="30"/>
    </row>
    <row r="310" spans="2:13" x14ac:dyDescent="0.25">
      <c r="B310" s="17">
        <v>8913143</v>
      </c>
      <c r="C310" s="17" t="s">
        <v>150</v>
      </c>
      <c r="D310" s="19">
        <v>164</v>
      </c>
      <c r="E310" s="21">
        <v>645572.96483084303</v>
      </c>
      <c r="F310" s="21">
        <v>694391.2299270113</v>
      </c>
      <c r="G310" s="21">
        <f t="shared" si="9"/>
        <v>48818.265096168267</v>
      </c>
      <c r="H310" s="25">
        <f t="shared" si="10"/>
        <v>7.5620058081211514E-2</v>
      </c>
      <c r="J310" s="17">
        <v>8913143</v>
      </c>
      <c r="M310" s="30"/>
    </row>
    <row r="311" spans="2:13" x14ac:dyDescent="0.25">
      <c r="B311" s="17">
        <v>8914452</v>
      </c>
      <c r="C311" s="17" t="s">
        <v>310</v>
      </c>
      <c r="D311" s="19">
        <v>1251</v>
      </c>
      <c r="E311" s="21">
        <v>6255000.0000000019</v>
      </c>
      <c r="F311" s="21">
        <v>6774165</v>
      </c>
      <c r="G311" s="21">
        <f t="shared" si="9"/>
        <v>519164.99999999814</v>
      </c>
      <c r="H311" s="25">
        <f t="shared" si="10"/>
        <v>8.2999999999999671E-2</v>
      </c>
      <c r="J311" s="17">
        <v>8914452</v>
      </c>
      <c r="M311" s="30"/>
    </row>
    <row r="312" spans="2:13" x14ac:dyDescent="0.25">
      <c r="B312" s="17">
        <v>8912012</v>
      </c>
      <c r="C312" s="17" t="s">
        <v>195</v>
      </c>
      <c r="D312" s="19">
        <v>270</v>
      </c>
      <c r="E312" s="21">
        <v>1024921.5188519292</v>
      </c>
      <c r="F312" s="21">
        <v>1131802.2402659161</v>
      </c>
      <c r="G312" s="21">
        <f t="shared" si="9"/>
        <v>106880.72141398687</v>
      </c>
      <c r="H312" s="25">
        <f t="shared" si="10"/>
        <v>0.1042818590965968</v>
      </c>
      <c r="J312" s="17">
        <v>8912012</v>
      </c>
      <c r="M312" s="30"/>
    </row>
    <row r="313" spans="2:13" x14ac:dyDescent="0.25">
      <c r="B313" s="17">
        <v>8913032</v>
      </c>
      <c r="C313" s="17" t="s">
        <v>131</v>
      </c>
      <c r="D313" s="19">
        <v>176</v>
      </c>
      <c r="E313" s="21">
        <v>702717.37847319013</v>
      </c>
      <c r="F313" s="21">
        <v>751978.15386579139</v>
      </c>
      <c r="G313" s="21">
        <f t="shared" si="9"/>
        <v>49260.775392601267</v>
      </c>
      <c r="H313" s="25">
        <f t="shared" si="10"/>
        <v>7.0100408644555315E-2</v>
      </c>
      <c r="J313" s="17">
        <v>8913032</v>
      </c>
      <c r="M313" s="30"/>
    </row>
    <row r="314" spans="2:13" x14ac:dyDescent="0.25">
      <c r="B314" s="17">
        <v>8913796</v>
      </c>
      <c r="C314" s="17" t="s">
        <v>189</v>
      </c>
      <c r="D314" s="19">
        <v>289</v>
      </c>
      <c r="E314" s="21">
        <v>1121379.416061094</v>
      </c>
      <c r="F314" s="21">
        <v>1221327.964433474</v>
      </c>
      <c r="G314" s="21">
        <f t="shared" si="9"/>
        <v>99948.54837237997</v>
      </c>
      <c r="H314" s="25">
        <f t="shared" si="10"/>
        <v>8.9130000908572649E-2</v>
      </c>
      <c r="J314" s="17">
        <v>8913796</v>
      </c>
      <c r="M314" s="30"/>
    </row>
    <row r="315" spans="2:13" x14ac:dyDescent="0.25">
      <c r="B315" s="17">
        <v>8912029</v>
      </c>
      <c r="C315" s="17" t="s">
        <v>209</v>
      </c>
      <c r="D315" s="19">
        <v>374</v>
      </c>
      <c r="E315" s="21">
        <v>1631656.9554382211</v>
      </c>
      <c r="F315" s="21">
        <v>1745802.8347806099</v>
      </c>
      <c r="G315" s="21">
        <f t="shared" si="9"/>
        <v>114145.87934238883</v>
      </c>
      <c r="H315" s="25">
        <f t="shared" si="10"/>
        <v>6.9957032917947012E-2</v>
      </c>
      <c r="J315" s="17">
        <v>8912029</v>
      </c>
      <c r="M315" s="30"/>
    </row>
    <row r="316" spans="2:13" x14ac:dyDescent="0.25">
      <c r="B316" s="17">
        <v>8913145</v>
      </c>
      <c r="C316" s="17" t="s">
        <v>151</v>
      </c>
      <c r="D316" s="19">
        <v>124</v>
      </c>
      <c r="E316" s="21">
        <v>551598.14339761867</v>
      </c>
      <c r="F316" s="21">
        <v>591544.04583349463</v>
      </c>
      <c r="G316" s="21">
        <f t="shared" si="9"/>
        <v>39945.902435875963</v>
      </c>
      <c r="H316" s="25">
        <f t="shared" si="10"/>
        <v>7.241848601923416E-2</v>
      </c>
      <c r="J316" s="17">
        <v>8913145</v>
      </c>
      <c r="M316" s="30"/>
    </row>
    <row r="317" spans="2:13" x14ac:dyDescent="0.25">
      <c r="B317" s="17">
        <v>8912844</v>
      </c>
      <c r="C317" s="17" t="s">
        <v>104</v>
      </c>
      <c r="D317" s="19">
        <v>61</v>
      </c>
      <c r="E317" s="21">
        <v>356342.45242498757</v>
      </c>
      <c r="F317" s="21">
        <v>379454.55888800003</v>
      </c>
      <c r="G317" s="21">
        <f t="shared" si="9"/>
        <v>23112.10646301246</v>
      </c>
      <c r="H317" s="25">
        <f t="shared" si="10"/>
        <v>6.4859256329773698E-2</v>
      </c>
      <c r="J317" s="17">
        <v>8912844</v>
      </c>
      <c r="M317" s="30"/>
    </row>
    <row r="318" spans="2:13" x14ac:dyDescent="0.25">
      <c r="B318" s="17">
        <v>8912568</v>
      </c>
      <c r="C318" s="17" t="s">
        <v>58</v>
      </c>
      <c r="D318" s="19">
        <v>256</v>
      </c>
      <c r="E318" s="21">
        <v>960000.00000000012</v>
      </c>
      <c r="F318" s="21">
        <v>1070080</v>
      </c>
      <c r="G318" s="21">
        <f t="shared" si="9"/>
        <v>110079.99999999988</v>
      </c>
      <c r="H318" s="25">
        <f t="shared" si="10"/>
        <v>0.11466666666666653</v>
      </c>
      <c r="J318" s="17">
        <v>8912568</v>
      </c>
      <c r="M318" s="30"/>
    </row>
    <row r="319" spans="2:13" x14ac:dyDescent="0.25">
      <c r="B319" s="17">
        <v>8912574</v>
      </c>
      <c r="C319" s="17" t="s">
        <v>60</v>
      </c>
      <c r="D319" s="19">
        <v>346</v>
      </c>
      <c r="E319" s="21">
        <v>1314116</v>
      </c>
      <c r="F319" s="21">
        <v>1462896</v>
      </c>
      <c r="G319" s="21">
        <f t="shared" si="9"/>
        <v>148780</v>
      </c>
      <c r="H319" s="25">
        <f t="shared" si="10"/>
        <v>0.11321679364683179</v>
      </c>
      <c r="J319" s="17">
        <v>8912574</v>
      </c>
      <c r="M319" s="30"/>
    </row>
    <row r="320" spans="2:13" x14ac:dyDescent="0.25">
      <c r="B320" s="17">
        <v>8912248</v>
      </c>
      <c r="C320" s="17" t="s">
        <v>29</v>
      </c>
      <c r="D320" s="19">
        <v>181</v>
      </c>
      <c r="E320" s="21">
        <v>729200.17146424251</v>
      </c>
      <c r="F320" s="21">
        <v>779135.52899969695</v>
      </c>
      <c r="G320" s="21">
        <f t="shared" si="9"/>
        <v>49935.357535454445</v>
      </c>
      <c r="H320" s="25">
        <f t="shared" si="10"/>
        <v>6.8479629448226345E-2</v>
      </c>
      <c r="J320" s="17">
        <v>8912248</v>
      </c>
      <c r="M320" s="30"/>
    </row>
    <row r="321" spans="2:13" x14ac:dyDescent="0.25">
      <c r="B321" s="17">
        <v>8912247</v>
      </c>
      <c r="C321" s="17" t="s">
        <v>224</v>
      </c>
      <c r="D321" s="19">
        <v>237</v>
      </c>
      <c r="E321" s="21">
        <v>928777.69323327742</v>
      </c>
      <c r="F321" s="21">
        <v>993504.08203983214</v>
      </c>
      <c r="G321" s="21">
        <f t="shared" si="9"/>
        <v>64726.388806554722</v>
      </c>
      <c r="H321" s="25">
        <f t="shared" si="10"/>
        <v>6.9689861500902409E-2</v>
      </c>
      <c r="J321" s="17">
        <v>8912247</v>
      </c>
      <c r="M321" s="30"/>
    </row>
    <row r="322" spans="2:13" x14ac:dyDescent="0.25">
      <c r="B322" s="17">
        <v>8912450</v>
      </c>
      <c r="C322" s="17" t="s">
        <v>49</v>
      </c>
      <c r="D322" s="19">
        <v>38</v>
      </c>
      <c r="E322" s="21">
        <v>245241.25927794873</v>
      </c>
      <c r="F322" s="21">
        <v>266131.34192599996</v>
      </c>
      <c r="G322" s="21">
        <f t="shared" si="9"/>
        <v>20890.082648051233</v>
      </c>
      <c r="H322" s="25">
        <f t="shared" si="10"/>
        <v>8.5181762275878176E-2</v>
      </c>
      <c r="J322" s="17">
        <v>8912450</v>
      </c>
      <c r="M322" s="30"/>
    </row>
    <row r="323" spans="2:13" x14ac:dyDescent="0.25">
      <c r="B323" s="17">
        <v>8912308</v>
      </c>
      <c r="C323" s="17" t="s">
        <v>37</v>
      </c>
      <c r="D323" s="19">
        <v>140</v>
      </c>
      <c r="E323" s="21">
        <v>607518.31589735718</v>
      </c>
      <c r="F323" s="21">
        <v>652442.72661503975</v>
      </c>
      <c r="G323" s="21">
        <f t="shared" si="9"/>
        <v>44924.410717682564</v>
      </c>
      <c r="H323" s="25">
        <f t="shared" si="10"/>
        <v>7.3947417784968869E-2</v>
      </c>
      <c r="J323" s="17">
        <v>8912308</v>
      </c>
      <c r="M323" s="30"/>
    </row>
    <row r="324" spans="2:13" x14ac:dyDescent="0.25">
      <c r="B324" s="17">
        <v>8912850</v>
      </c>
      <c r="C324" s="17" t="s">
        <v>105</v>
      </c>
      <c r="D324" s="19">
        <v>46</v>
      </c>
      <c r="E324" s="21">
        <v>286056.07245684211</v>
      </c>
      <c r="F324" s="21">
        <v>320845.5479221053</v>
      </c>
      <c r="G324" s="21">
        <f t="shared" si="9"/>
        <v>34789.475465263182</v>
      </c>
      <c r="H324" s="25">
        <f t="shared" si="10"/>
        <v>0.12161767854276873</v>
      </c>
      <c r="J324" s="17">
        <v>8912850</v>
      </c>
      <c r="M324" s="30"/>
    </row>
    <row r="325" spans="2:13" x14ac:dyDescent="0.25">
      <c r="B325" s="17">
        <v>8912768</v>
      </c>
      <c r="C325" s="17" t="s">
        <v>82</v>
      </c>
      <c r="D325" s="19">
        <v>185</v>
      </c>
      <c r="E325" s="21">
        <v>705857.72513127839</v>
      </c>
      <c r="F325" s="21">
        <v>773300</v>
      </c>
      <c r="G325" s="21">
        <f t="shared" si="9"/>
        <v>67442.274868721608</v>
      </c>
      <c r="H325" s="25">
        <f t="shared" si="10"/>
        <v>9.5546556292457396E-2</v>
      </c>
      <c r="J325" s="17">
        <v>8912768</v>
      </c>
      <c r="M325" s="30"/>
    </row>
    <row r="326" spans="2:13" x14ac:dyDescent="0.25">
      <c r="B326" s="17">
        <v>8912244</v>
      </c>
      <c r="C326" s="17" t="s">
        <v>223</v>
      </c>
      <c r="D326" s="19">
        <v>212</v>
      </c>
      <c r="E326" s="21">
        <v>806542.85714637104</v>
      </c>
      <c r="F326" s="21">
        <v>886160</v>
      </c>
      <c r="G326" s="21">
        <f t="shared" ref="G326:G331" si="11">F326-E326</f>
        <v>79617.14285362896</v>
      </c>
      <c r="H326" s="25">
        <f t="shared" ref="H326:H331" si="12">G326/E326</f>
        <v>9.8714088344074288E-2</v>
      </c>
      <c r="J326" s="17">
        <v>8912244</v>
      </c>
      <c r="M326" s="30"/>
    </row>
    <row r="327" spans="2:13" x14ac:dyDescent="0.25">
      <c r="B327" s="17">
        <v>8912853</v>
      </c>
      <c r="C327" s="17" t="s">
        <v>106</v>
      </c>
      <c r="D327" s="19">
        <v>100</v>
      </c>
      <c r="E327" s="21">
        <v>462528.70845057472</v>
      </c>
      <c r="F327" s="21">
        <v>493797.56415316096</v>
      </c>
      <c r="G327" s="21">
        <f t="shared" si="11"/>
        <v>31268.855702586239</v>
      </c>
      <c r="H327" s="25">
        <f t="shared" si="12"/>
        <v>6.7604140308033647E-2</v>
      </c>
      <c r="J327" s="17">
        <v>8912853</v>
      </c>
      <c r="M327" s="30"/>
    </row>
    <row r="328" spans="2:13" x14ac:dyDescent="0.25">
      <c r="B328" s="17">
        <v>8912150</v>
      </c>
      <c r="C328" s="17" t="s">
        <v>13</v>
      </c>
      <c r="D328" s="19">
        <v>354</v>
      </c>
      <c r="E328" s="21">
        <v>1466962.6324954478</v>
      </c>
      <c r="F328" s="21">
        <v>1560502.0251320074</v>
      </c>
      <c r="G328" s="21">
        <f t="shared" si="11"/>
        <v>93539.392636559671</v>
      </c>
      <c r="H328" s="25">
        <f t="shared" si="12"/>
        <v>6.376399136864172E-2</v>
      </c>
      <c r="J328" s="17">
        <v>8912150</v>
      </c>
      <c r="M328" s="30"/>
    </row>
    <row r="329" spans="2:13" x14ac:dyDescent="0.25">
      <c r="B329" s="17">
        <v>8913606</v>
      </c>
      <c r="C329" s="17" t="s">
        <v>174</v>
      </c>
      <c r="D329" s="19">
        <v>211</v>
      </c>
      <c r="E329" s="21">
        <v>791250.00000000023</v>
      </c>
      <c r="F329" s="21">
        <v>881980</v>
      </c>
      <c r="G329" s="21">
        <f t="shared" si="11"/>
        <v>90729.999999999767</v>
      </c>
      <c r="H329" s="25">
        <f t="shared" si="12"/>
        <v>0.11466666666666633</v>
      </c>
      <c r="J329" s="17">
        <v>8913606</v>
      </c>
      <c r="M329" s="30"/>
    </row>
    <row r="330" spans="2:13" x14ac:dyDescent="0.25">
      <c r="B330" s="17">
        <v>8913771</v>
      </c>
      <c r="C330" s="17" t="s">
        <v>274</v>
      </c>
      <c r="D330" s="19">
        <v>204</v>
      </c>
      <c r="E330" s="21">
        <v>920820.68282841891</v>
      </c>
      <c r="F330" s="21">
        <v>986682.81614652765</v>
      </c>
      <c r="G330" s="21">
        <f t="shared" si="11"/>
        <v>65862.133318108739</v>
      </c>
      <c r="H330" s="25">
        <f t="shared" si="12"/>
        <v>7.152547129567588E-2</v>
      </c>
      <c r="J330" s="17">
        <v>8913771</v>
      </c>
      <c r="M330" s="30"/>
    </row>
    <row r="331" spans="2:13" x14ac:dyDescent="0.25">
      <c r="B331" s="17">
        <v>8913298</v>
      </c>
      <c r="C331" s="17" t="s">
        <v>158</v>
      </c>
      <c r="D331" s="19">
        <v>207</v>
      </c>
      <c r="E331" s="21">
        <v>798738.70643488807</v>
      </c>
      <c r="F331" s="21">
        <v>865260</v>
      </c>
      <c r="G331" s="21">
        <f t="shared" si="11"/>
        <v>66521.293565111933</v>
      </c>
      <c r="H331" s="25">
        <f t="shared" si="12"/>
        <v>8.3282922223745573E-2</v>
      </c>
      <c r="J331" s="17">
        <v>8913298</v>
      </c>
      <c r="M331" s="30"/>
    </row>
    <row r="332" spans="2:13" x14ac:dyDescent="0.25">
      <c r="B332" s="7" t="s">
        <v>326</v>
      </c>
      <c r="C332" s="7"/>
      <c r="D332" s="5" t="s">
        <v>326</v>
      </c>
      <c r="J332" s="7" t="s">
        <v>326</v>
      </c>
      <c r="M332" s="31"/>
    </row>
    <row r="333" spans="2:13" x14ac:dyDescent="0.25">
      <c r="B333" s="7" t="s">
        <v>326</v>
      </c>
      <c r="C333" s="7" t="s">
        <v>326</v>
      </c>
      <c r="D333" s="5" t="s">
        <v>326</v>
      </c>
      <c r="J333" s="7" t="s">
        <v>326</v>
      </c>
      <c r="M333" s="31"/>
    </row>
    <row r="334" spans="2:13" x14ac:dyDescent="0.25">
      <c r="B334" s="7" t="s">
        <v>326</v>
      </c>
      <c r="C334" s="7" t="s">
        <v>326</v>
      </c>
      <c r="D334" s="5" t="s">
        <v>326</v>
      </c>
      <c r="J334" s="7" t="s">
        <v>326</v>
      </c>
      <c r="M334" s="31"/>
    </row>
    <row r="335" spans="2:13" x14ac:dyDescent="0.25">
      <c r="B335" s="7" t="s">
        <v>326</v>
      </c>
      <c r="C335" s="7" t="s">
        <v>326</v>
      </c>
      <c r="D335" s="5" t="s">
        <v>326</v>
      </c>
      <c r="J335" s="7" t="s">
        <v>326</v>
      </c>
      <c r="M335" s="31"/>
    </row>
    <row r="336" spans="2:13" x14ac:dyDescent="0.25">
      <c r="B336" s="7" t="s">
        <v>326</v>
      </c>
      <c r="C336" s="7" t="s">
        <v>326</v>
      </c>
      <c r="D336" s="5" t="s">
        <v>326</v>
      </c>
      <c r="J336" s="7" t="s">
        <v>326</v>
      </c>
      <c r="M336" s="31"/>
    </row>
    <row r="337" spans="2:13" x14ac:dyDescent="0.25">
      <c r="B337" s="7" t="s">
        <v>326</v>
      </c>
      <c r="C337" s="7" t="s">
        <v>326</v>
      </c>
      <c r="D337" s="5" t="s">
        <v>326</v>
      </c>
      <c r="J337" s="7" t="s">
        <v>326</v>
      </c>
      <c r="M337" s="31"/>
    </row>
    <row r="338" spans="2:13" x14ac:dyDescent="0.25">
      <c r="B338" s="7" t="s">
        <v>326</v>
      </c>
      <c r="C338" s="7" t="s">
        <v>326</v>
      </c>
      <c r="D338" s="5" t="s">
        <v>326</v>
      </c>
      <c r="J338" s="7" t="s">
        <v>326</v>
      </c>
      <c r="M338" s="31"/>
    </row>
    <row r="339" spans="2:13" x14ac:dyDescent="0.25">
      <c r="B339" s="7" t="s">
        <v>326</v>
      </c>
      <c r="C339" s="7" t="s">
        <v>326</v>
      </c>
      <c r="D339" s="5" t="s">
        <v>326</v>
      </c>
      <c r="J339" s="7" t="s">
        <v>326</v>
      </c>
      <c r="M339" s="31"/>
    </row>
    <row r="340" spans="2:13" x14ac:dyDescent="0.25">
      <c r="B340" s="7" t="s">
        <v>326</v>
      </c>
      <c r="C340" s="7" t="s">
        <v>326</v>
      </c>
      <c r="D340" s="5" t="s">
        <v>326</v>
      </c>
      <c r="J340" s="7" t="s">
        <v>326</v>
      </c>
      <c r="M340" s="31"/>
    </row>
    <row r="341" spans="2:13" x14ac:dyDescent="0.25">
      <c r="B341" s="7" t="s">
        <v>326</v>
      </c>
      <c r="C341" s="7" t="s">
        <v>326</v>
      </c>
      <c r="D341" s="5" t="s">
        <v>326</v>
      </c>
      <c r="J341" s="7" t="s">
        <v>326</v>
      </c>
      <c r="M341" s="31"/>
    </row>
    <row r="342" spans="2:13" x14ac:dyDescent="0.25">
      <c r="B342" s="7" t="s">
        <v>326</v>
      </c>
      <c r="C342" s="7" t="s">
        <v>326</v>
      </c>
      <c r="D342" s="5" t="s">
        <v>326</v>
      </c>
      <c r="J342" s="7" t="s">
        <v>326</v>
      </c>
      <c r="M342" s="31"/>
    </row>
    <row r="343" spans="2:13" x14ac:dyDescent="0.25">
      <c r="B343" s="7" t="s">
        <v>326</v>
      </c>
      <c r="C343" s="7" t="s">
        <v>326</v>
      </c>
      <c r="D343" s="5" t="s">
        <v>326</v>
      </c>
      <c r="J343" s="7" t="s">
        <v>326</v>
      </c>
      <c r="M343" s="31"/>
    </row>
    <row r="344" spans="2:13" x14ac:dyDescent="0.25">
      <c r="B344" s="7" t="s">
        <v>326</v>
      </c>
      <c r="C344" s="7" t="s">
        <v>326</v>
      </c>
      <c r="D344" s="5" t="s">
        <v>326</v>
      </c>
      <c r="J344" s="7" t="s">
        <v>326</v>
      </c>
      <c r="M344" s="31"/>
    </row>
    <row r="345" spans="2:13" x14ac:dyDescent="0.25">
      <c r="B345" s="7" t="s">
        <v>326</v>
      </c>
      <c r="C345" s="7" t="s">
        <v>326</v>
      </c>
      <c r="D345" s="5" t="s">
        <v>326</v>
      </c>
      <c r="J345" s="7" t="s">
        <v>326</v>
      </c>
      <c r="M345" s="31"/>
    </row>
    <row r="346" spans="2:13" x14ac:dyDescent="0.25">
      <c r="B346" s="7" t="s">
        <v>326</v>
      </c>
      <c r="C346" s="7" t="s">
        <v>326</v>
      </c>
      <c r="D346" s="5" t="s">
        <v>326</v>
      </c>
      <c r="J346" s="7" t="s">
        <v>326</v>
      </c>
      <c r="M346" s="31"/>
    </row>
    <row r="347" spans="2:13" x14ac:dyDescent="0.25">
      <c r="B347" s="7" t="s">
        <v>326</v>
      </c>
      <c r="C347" s="7" t="s">
        <v>326</v>
      </c>
      <c r="D347" s="5" t="s">
        <v>326</v>
      </c>
      <c r="J347" s="7" t="s">
        <v>326</v>
      </c>
      <c r="M347" s="31"/>
    </row>
    <row r="348" spans="2:13" x14ac:dyDescent="0.25">
      <c r="B348" s="7" t="s">
        <v>326</v>
      </c>
      <c r="C348" s="7" t="s">
        <v>326</v>
      </c>
      <c r="D348" s="5" t="s">
        <v>326</v>
      </c>
      <c r="J348" s="7" t="s">
        <v>326</v>
      </c>
      <c r="M348" s="31"/>
    </row>
    <row r="349" spans="2:13" x14ac:dyDescent="0.25">
      <c r="B349" s="7" t="s">
        <v>326</v>
      </c>
      <c r="C349" s="7" t="s">
        <v>326</v>
      </c>
      <c r="D349" s="5" t="s">
        <v>326</v>
      </c>
      <c r="J349" s="7" t="s">
        <v>326</v>
      </c>
      <c r="M349" s="31"/>
    </row>
    <row r="350" spans="2:13" x14ac:dyDescent="0.25">
      <c r="B350" s="7" t="s">
        <v>326</v>
      </c>
      <c r="C350" s="7" t="s">
        <v>326</v>
      </c>
      <c r="D350" s="5" t="s">
        <v>326</v>
      </c>
      <c r="J350" s="7" t="s">
        <v>326</v>
      </c>
      <c r="M350" s="31"/>
    </row>
    <row r="351" spans="2:13" x14ac:dyDescent="0.25">
      <c r="B351" s="7" t="s">
        <v>326</v>
      </c>
      <c r="C351" s="7" t="s">
        <v>326</v>
      </c>
      <c r="D351" s="5" t="s">
        <v>326</v>
      </c>
      <c r="J351" s="7" t="s">
        <v>326</v>
      </c>
      <c r="M351" s="31"/>
    </row>
    <row r="352" spans="2:13" x14ac:dyDescent="0.25">
      <c r="B352" s="7" t="s">
        <v>326</v>
      </c>
      <c r="C352" s="7" t="s">
        <v>326</v>
      </c>
      <c r="D352" s="5" t="s">
        <v>326</v>
      </c>
      <c r="J352" s="7" t="s">
        <v>326</v>
      </c>
      <c r="M352" s="31"/>
    </row>
    <row r="353" spans="2:13" x14ac:dyDescent="0.25">
      <c r="B353" s="7" t="s">
        <v>326</v>
      </c>
      <c r="C353" s="7" t="s">
        <v>326</v>
      </c>
      <c r="D353" s="5" t="s">
        <v>326</v>
      </c>
      <c r="J353" s="7" t="s">
        <v>326</v>
      </c>
      <c r="M353" s="31"/>
    </row>
    <row r="354" spans="2:13" x14ac:dyDescent="0.25">
      <c r="B354" s="7" t="s">
        <v>326</v>
      </c>
      <c r="C354" s="7" t="s">
        <v>326</v>
      </c>
      <c r="D354" s="5" t="s">
        <v>326</v>
      </c>
      <c r="J354" s="7" t="s">
        <v>326</v>
      </c>
      <c r="M354" s="31"/>
    </row>
    <row r="355" spans="2:13" x14ac:dyDescent="0.25">
      <c r="B355" s="7" t="s">
        <v>326</v>
      </c>
      <c r="C355" s="7" t="s">
        <v>326</v>
      </c>
      <c r="D355" s="5" t="s">
        <v>326</v>
      </c>
      <c r="J355" s="7" t="s">
        <v>326</v>
      </c>
      <c r="M355" s="31"/>
    </row>
    <row r="356" spans="2:13" x14ac:dyDescent="0.25">
      <c r="B356" s="7" t="s">
        <v>326</v>
      </c>
      <c r="C356" s="7" t="s">
        <v>326</v>
      </c>
      <c r="D356" s="5" t="s">
        <v>326</v>
      </c>
      <c r="J356" s="7" t="s">
        <v>326</v>
      </c>
      <c r="M356" s="31"/>
    </row>
    <row r="357" spans="2:13" x14ac:dyDescent="0.25">
      <c r="B357" s="7" t="s">
        <v>326</v>
      </c>
      <c r="C357" s="7" t="s">
        <v>326</v>
      </c>
      <c r="D357" s="5" t="s">
        <v>326</v>
      </c>
      <c r="J357" s="7" t="s">
        <v>326</v>
      </c>
      <c r="M357" s="31"/>
    </row>
    <row r="358" spans="2:13" x14ac:dyDescent="0.25">
      <c r="B358" s="7" t="s">
        <v>326</v>
      </c>
      <c r="C358" s="7" t="s">
        <v>326</v>
      </c>
      <c r="D358" s="5" t="s">
        <v>326</v>
      </c>
      <c r="J358" s="7" t="s">
        <v>326</v>
      </c>
      <c r="M358" s="31"/>
    </row>
    <row r="359" spans="2:13" x14ac:dyDescent="0.25">
      <c r="B359" s="7" t="s">
        <v>326</v>
      </c>
      <c r="C359" s="7" t="s">
        <v>326</v>
      </c>
      <c r="D359" s="5" t="s">
        <v>326</v>
      </c>
      <c r="J359" s="7" t="s">
        <v>326</v>
      </c>
      <c r="M359" s="31"/>
    </row>
    <row r="360" spans="2:13" x14ac:dyDescent="0.25">
      <c r="B360" s="7" t="s">
        <v>326</v>
      </c>
      <c r="C360" s="7" t="s">
        <v>326</v>
      </c>
      <c r="D360" s="5" t="s">
        <v>326</v>
      </c>
      <c r="J360" s="7" t="s">
        <v>326</v>
      </c>
      <c r="M360" s="31"/>
    </row>
    <row r="361" spans="2:13" x14ac:dyDescent="0.25">
      <c r="B361" s="7" t="s">
        <v>326</v>
      </c>
      <c r="C361" s="7" t="s">
        <v>326</v>
      </c>
      <c r="D361" s="5" t="s">
        <v>326</v>
      </c>
      <c r="J361" s="7" t="s">
        <v>326</v>
      </c>
      <c r="M361" s="31"/>
    </row>
    <row r="362" spans="2:13" x14ac:dyDescent="0.25">
      <c r="B362" s="7" t="s">
        <v>326</v>
      </c>
      <c r="C362" s="7" t="s">
        <v>326</v>
      </c>
      <c r="D362" s="5" t="s">
        <v>326</v>
      </c>
      <c r="J362" s="7" t="s">
        <v>326</v>
      </c>
      <c r="M362" s="31"/>
    </row>
    <row r="363" spans="2:13" x14ac:dyDescent="0.25">
      <c r="B363" s="7" t="s">
        <v>326</v>
      </c>
      <c r="C363" s="7" t="s">
        <v>326</v>
      </c>
      <c r="D363" s="5" t="s">
        <v>326</v>
      </c>
      <c r="J363" s="7" t="s">
        <v>326</v>
      </c>
      <c r="M363" s="31"/>
    </row>
    <row r="364" spans="2:13" x14ac:dyDescent="0.25">
      <c r="B364" s="7" t="s">
        <v>326</v>
      </c>
      <c r="C364" s="7" t="s">
        <v>326</v>
      </c>
      <c r="D364" s="5" t="s">
        <v>326</v>
      </c>
      <c r="J364" s="7" t="s">
        <v>326</v>
      </c>
      <c r="M364" s="31"/>
    </row>
    <row r="365" spans="2:13" x14ac:dyDescent="0.25">
      <c r="B365" s="7" t="s">
        <v>326</v>
      </c>
      <c r="C365" s="7" t="s">
        <v>326</v>
      </c>
      <c r="D365" s="5" t="s">
        <v>326</v>
      </c>
      <c r="J365" s="7" t="s">
        <v>326</v>
      </c>
      <c r="M365" s="31"/>
    </row>
    <row r="366" spans="2:13" x14ac:dyDescent="0.25">
      <c r="B366" s="7" t="s">
        <v>326</v>
      </c>
      <c r="C366" s="7" t="s">
        <v>326</v>
      </c>
      <c r="D366" s="5" t="s">
        <v>326</v>
      </c>
      <c r="J366" s="7" t="s">
        <v>326</v>
      </c>
      <c r="M366" s="31"/>
    </row>
    <row r="367" spans="2:13" x14ac:dyDescent="0.25">
      <c r="B367" s="7" t="s">
        <v>326</v>
      </c>
      <c r="C367" s="7" t="s">
        <v>326</v>
      </c>
      <c r="D367" s="5" t="s">
        <v>326</v>
      </c>
      <c r="J367" s="7" t="s">
        <v>326</v>
      </c>
      <c r="M367" s="31"/>
    </row>
    <row r="368" spans="2:13" x14ac:dyDescent="0.25">
      <c r="B368" s="7" t="s">
        <v>326</v>
      </c>
      <c r="C368" s="7" t="s">
        <v>326</v>
      </c>
      <c r="D368" s="5" t="s">
        <v>326</v>
      </c>
      <c r="J368" s="7" t="s">
        <v>326</v>
      </c>
      <c r="M368" s="31"/>
    </row>
    <row r="369" spans="2:13" x14ac:dyDescent="0.25">
      <c r="B369" s="7" t="s">
        <v>326</v>
      </c>
      <c r="C369" s="7" t="s">
        <v>326</v>
      </c>
      <c r="D369" s="5" t="s">
        <v>326</v>
      </c>
      <c r="J369" s="7" t="s">
        <v>326</v>
      </c>
      <c r="M369" s="31"/>
    </row>
    <row r="370" spans="2:13" x14ac:dyDescent="0.25">
      <c r="B370" s="7" t="s">
        <v>326</v>
      </c>
      <c r="C370" s="7" t="s">
        <v>326</v>
      </c>
      <c r="D370" s="5" t="s">
        <v>326</v>
      </c>
      <c r="J370" s="7" t="s">
        <v>326</v>
      </c>
      <c r="M370" s="31"/>
    </row>
    <row r="371" spans="2:13" x14ac:dyDescent="0.25">
      <c r="B371" s="7" t="s">
        <v>326</v>
      </c>
      <c r="C371" s="7" t="s">
        <v>326</v>
      </c>
      <c r="D371" s="5" t="s">
        <v>326</v>
      </c>
      <c r="J371" s="7" t="s">
        <v>326</v>
      </c>
      <c r="M371" s="31"/>
    </row>
    <row r="372" spans="2:13" x14ac:dyDescent="0.25">
      <c r="B372" s="7" t="s">
        <v>326</v>
      </c>
      <c r="C372" s="7" t="s">
        <v>326</v>
      </c>
      <c r="D372" s="5" t="s">
        <v>326</v>
      </c>
      <c r="J372" s="7" t="s">
        <v>326</v>
      </c>
      <c r="M372" s="31"/>
    </row>
    <row r="373" spans="2:13" x14ac:dyDescent="0.25">
      <c r="B373" s="7" t="s">
        <v>326</v>
      </c>
      <c r="C373" s="7" t="s">
        <v>326</v>
      </c>
      <c r="D373" s="5" t="s">
        <v>326</v>
      </c>
      <c r="J373" s="7" t="s">
        <v>326</v>
      </c>
      <c r="M373" s="31"/>
    </row>
    <row r="374" spans="2:13" x14ac:dyDescent="0.25">
      <c r="B374" s="7" t="s">
        <v>326</v>
      </c>
      <c r="C374" s="7" t="s">
        <v>326</v>
      </c>
      <c r="D374" s="5" t="s">
        <v>326</v>
      </c>
      <c r="J374" s="7" t="s">
        <v>326</v>
      </c>
      <c r="M374" s="31"/>
    </row>
    <row r="375" spans="2:13" x14ac:dyDescent="0.25">
      <c r="B375" s="7" t="s">
        <v>326</v>
      </c>
      <c r="C375" s="7" t="s">
        <v>326</v>
      </c>
      <c r="D375" s="5" t="s">
        <v>326</v>
      </c>
      <c r="J375" s="7" t="s">
        <v>326</v>
      </c>
      <c r="M375" s="31"/>
    </row>
    <row r="376" spans="2:13" x14ac:dyDescent="0.25">
      <c r="B376" s="7" t="s">
        <v>326</v>
      </c>
      <c r="C376" s="7" t="s">
        <v>326</v>
      </c>
      <c r="D376" s="5" t="s">
        <v>326</v>
      </c>
      <c r="J376" s="7" t="s">
        <v>326</v>
      </c>
      <c r="M376" s="31"/>
    </row>
    <row r="377" spans="2:13" x14ac:dyDescent="0.25">
      <c r="B377" s="7" t="s">
        <v>326</v>
      </c>
      <c r="C377" s="7" t="s">
        <v>326</v>
      </c>
      <c r="D377" s="5" t="s">
        <v>326</v>
      </c>
      <c r="J377" s="7" t="s">
        <v>326</v>
      </c>
      <c r="M377" s="31"/>
    </row>
    <row r="378" spans="2:13" x14ac:dyDescent="0.25">
      <c r="B378" s="7" t="s">
        <v>326</v>
      </c>
      <c r="C378" s="7" t="s">
        <v>326</v>
      </c>
      <c r="D378" s="5" t="s">
        <v>326</v>
      </c>
      <c r="J378" s="7" t="s">
        <v>326</v>
      </c>
      <c r="M378" s="31"/>
    </row>
    <row r="379" spans="2:13" x14ac:dyDescent="0.25">
      <c r="B379" s="7" t="s">
        <v>326</v>
      </c>
      <c r="C379" s="7" t="s">
        <v>326</v>
      </c>
      <c r="D379" s="5" t="s">
        <v>326</v>
      </c>
      <c r="J379" s="7" t="s">
        <v>326</v>
      </c>
      <c r="M379" s="31"/>
    </row>
    <row r="380" spans="2:13" x14ac:dyDescent="0.25">
      <c r="B380" s="7" t="s">
        <v>326</v>
      </c>
      <c r="C380" s="7" t="s">
        <v>326</v>
      </c>
      <c r="D380" s="5" t="s">
        <v>326</v>
      </c>
      <c r="J380" s="7" t="s">
        <v>326</v>
      </c>
      <c r="M380" s="31"/>
    </row>
    <row r="381" spans="2:13" x14ac:dyDescent="0.25">
      <c r="B381" s="7" t="s">
        <v>326</v>
      </c>
      <c r="C381" s="7" t="s">
        <v>326</v>
      </c>
      <c r="D381" s="5" t="s">
        <v>326</v>
      </c>
      <c r="J381" s="7" t="s">
        <v>326</v>
      </c>
      <c r="M381" s="31"/>
    </row>
    <row r="382" spans="2:13" x14ac:dyDescent="0.25">
      <c r="B382" s="7" t="s">
        <v>326</v>
      </c>
      <c r="C382" s="7" t="s">
        <v>326</v>
      </c>
      <c r="D382" s="5" t="s">
        <v>326</v>
      </c>
      <c r="J382" s="7" t="s">
        <v>326</v>
      </c>
      <c r="M382" s="31"/>
    </row>
    <row r="383" spans="2:13" x14ac:dyDescent="0.25">
      <c r="B383" s="7" t="s">
        <v>326</v>
      </c>
      <c r="C383" s="7" t="s">
        <v>326</v>
      </c>
      <c r="D383" s="5" t="s">
        <v>326</v>
      </c>
      <c r="J383" s="7" t="s">
        <v>326</v>
      </c>
      <c r="M383" s="31"/>
    </row>
    <row r="384" spans="2:13" x14ac:dyDescent="0.25">
      <c r="B384" s="7" t="s">
        <v>326</v>
      </c>
      <c r="C384" s="7" t="s">
        <v>326</v>
      </c>
      <c r="D384" s="5" t="s">
        <v>326</v>
      </c>
      <c r="J384" s="7" t="s">
        <v>326</v>
      </c>
      <c r="M384" s="31"/>
    </row>
    <row r="385" spans="2:13" x14ac:dyDescent="0.25">
      <c r="B385" s="7" t="s">
        <v>326</v>
      </c>
      <c r="C385" s="7" t="s">
        <v>326</v>
      </c>
      <c r="D385" s="5" t="s">
        <v>326</v>
      </c>
      <c r="J385" s="7" t="s">
        <v>326</v>
      </c>
      <c r="M385" s="31"/>
    </row>
    <row r="386" spans="2:13" x14ac:dyDescent="0.25">
      <c r="B386" s="7" t="s">
        <v>326</v>
      </c>
      <c r="C386" s="7" t="s">
        <v>326</v>
      </c>
      <c r="D386" s="5" t="s">
        <v>326</v>
      </c>
      <c r="J386" s="7" t="s">
        <v>326</v>
      </c>
      <c r="M386" s="31"/>
    </row>
    <row r="387" spans="2:13" x14ac:dyDescent="0.25">
      <c r="B387" s="7" t="s">
        <v>326</v>
      </c>
      <c r="C387" s="7" t="s">
        <v>326</v>
      </c>
      <c r="D387" s="5" t="s">
        <v>326</v>
      </c>
      <c r="J387" s="7" t="s">
        <v>326</v>
      </c>
      <c r="M387" s="31"/>
    </row>
    <row r="388" spans="2:13" x14ac:dyDescent="0.25">
      <c r="B388" s="7" t="s">
        <v>326</v>
      </c>
      <c r="C388" s="7" t="s">
        <v>326</v>
      </c>
      <c r="D388" s="5" t="s">
        <v>326</v>
      </c>
      <c r="J388" s="7" t="s">
        <v>326</v>
      </c>
      <c r="M388" s="31"/>
    </row>
    <row r="389" spans="2:13" x14ac:dyDescent="0.25">
      <c r="B389" s="7" t="s">
        <v>326</v>
      </c>
      <c r="C389" s="7" t="s">
        <v>326</v>
      </c>
      <c r="D389" s="5" t="s">
        <v>326</v>
      </c>
      <c r="J389" s="7" t="s">
        <v>326</v>
      </c>
      <c r="M389" s="31"/>
    </row>
    <row r="390" spans="2:13" x14ac:dyDescent="0.25">
      <c r="B390" s="7" t="s">
        <v>326</v>
      </c>
      <c r="C390" s="7" t="s">
        <v>326</v>
      </c>
      <c r="D390" s="5" t="s">
        <v>326</v>
      </c>
      <c r="J390" s="7" t="s">
        <v>326</v>
      </c>
      <c r="M390" s="31"/>
    </row>
    <row r="391" spans="2:13" x14ac:dyDescent="0.25">
      <c r="B391" s="7" t="s">
        <v>326</v>
      </c>
      <c r="C391" s="7" t="s">
        <v>326</v>
      </c>
      <c r="D391" s="5" t="s">
        <v>326</v>
      </c>
      <c r="J391" s="7" t="s">
        <v>326</v>
      </c>
      <c r="M391" s="31"/>
    </row>
    <row r="392" spans="2:13" x14ac:dyDescent="0.25">
      <c r="B392" s="7" t="s">
        <v>326</v>
      </c>
      <c r="C392" s="7" t="s">
        <v>326</v>
      </c>
      <c r="D392" s="5" t="s">
        <v>326</v>
      </c>
      <c r="J392" s="7" t="s">
        <v>326</v>
      </c>
      <c r="M392" s="31"/>
    </row>
    <row r="393" spans="2:13" x14ac:dyDescent="0.25">
      <c r="B393" s="7" t="s">
        <v>326</v>
      </c>
      <c r="C393" s="7" t="s">
        <v>326</v>
      </c>
      <c r="D393" s="5" t="s">
        <v>326</v>
      </c>
      <c r="J393" s="7" t="s">
        <v>326</v>
      </c>
      <c r="M393" s="31"/>
    </row>
    <row r="394" spans="2:13" x14ac:dyDescent="0.25">
      <c r="B394" s="7" t="s">
        <v>326</v>
      </c>
      <c r="C394" s="7" t="s">
        <v>326</v>
      </c>
      <c r="D394" s="5" t="s">
        <v>326</v>
      </c>
      <c r="J394" s="7" t="s">
        <v>326</v>
      </c>
      <c r="M394" s="31"/>
    </row>
    <row r="395" spans="2:13" x14ac:dyDescent="0.25">
      <c r="B395" s="7" t="s">
        <v>326</v>
      </c>
      <c r="C395" s="7" t="s">
        <v>326</v>
      </c>
      <c r="D395" s="5" t="s">
        <v>326</v>
      </c>
      <c r="J395" s="7" t="s">
        <v>326</v>
      </c>
      <c r="M395" s="31"/>
    </row>
    <row r="396" spans="2:13" x14ac:dyDescent="0.25">
      <c r="B396" s="7" t="s">
        <v>326</v>
      </c>
      <c r="C396" s="7" t="s">
        <v>326</v>
      </c>
      <c r="D396" s="5" t="s">
        <v>326</v>
      </c>
      <c r="J396" s="7" t="s">
        <v>326</v>
      </c>
      <c r="M396" s="31"/>
    </row>
    <row r="397" spans="2:13" x14ac:dyDescent="0.25">
      <c r="B397" s="7" t="s">
        <v>326</v>
      </c>
      <c r="C397" s="7" t="s">
        <v>326</v>
      </c>
      <c r="D397" s="5" t="s">
        <v>326</v>
      </c>
      <c r="J397" s="7" t="s">
        <v>326</v>
      </c>
      <c r="M397" s="31"/>
    </row>
    <row r="398" spans="2:13" x14ac:dyDescent="0.25">
      <c r="B398" s="7" t="s">
        <v>326</v>
      </c>
      <c r="C398" s="7" t="s">
        <v>326</v>
      </c>
      <c r="D398" s="5" t="s">
        <v>326</v>
      </c>
      <c r="J398" s="7" t="s">
        <v>326</v>
      </c>
      <c r="M398" s="31"/>
    </row>
    <row r="399" spans="2:13" x14ac:dyDescent="0.25">
      <c r="B399" s="7" t="s">
        <v>326</v>
      </c>
      <c r="C399" s="7" t="s">
        <v>326</v>
      </c>
      <c r="D399" s="5" t="s">
        <v>326</v>
      </c>
      <c r="J399" s="7" t="s">
        <v>326</v>
      </c>
      <c r="M399" s="31"/>
    </row>
    <row r="400" spans="2:13" x14ac:dyDescent="0.25">
      <c r="B400" s="7" t="s">
        <v>326</v>
      </c>
      <c r="C400" s="7" t="s">
        <v>326</v>
      </c>
      <c r="D400" s="5" t="s">
        <v>326</v>
      </c>
      <c r="J400" s="7" t="s">
        <v>326</v>
      </c>
      <c r="M400" s="31"/>
    </row>
    <row r="401" spans="2:13" x14ac:dyDescent="0.25">
      <c r="B401" s="7" t="s">
        <v>326</v>
      </c>
      <c r="C401" s="7" t="s">
        <v>326</v>
      </c>
      <c r="D401" s="5" t="s">
        <v>326</v>
      </c>
      <c r="J401" s="7" t="s">
        <v>326</v>
      </c>
      <c r="M401" s="31"/>
    </row>
    <row r="402" spans="2:13" x14ac:dyDescent="0.25">
      <c r="B402" s="7" t="s">
        <v>326</v>
      </c>
      <c r="C402" s="7" t="s">
        <v>326</v>
      </c>
      <c r="D402" s="5" t="s">
        <v>326</v>
      </c>
      <c r="J402" s="7" t="s">
        <v>326</v>
      </c>
      <c r="M402" s="31"/>
    </row>
    <row r="403" spans="2:13" x14ac:dyDescent="0.25">
      <c r="B403" s="7" t="s">
        <v>326</v>
      </c>
      <c r="C403" s="7" t="s">
        <v>326</v>
      </c>
      <c r="D403" s="5" t="s">
        <v>326</v>
      </c>
      <c r="J403" s="7" t="s">
        <v>326</v>
      </c>
      <c r="M403" s="31"/>
    </row>
    <row r="404" spans="2:13" x14ac:dyDescent="0.25">
      <c r="B404" s="7" t="s">
        <v>326</v>
      </c>
      <c r="C404" s="7" t="s">
        <v>326</v>
      </c>
      <c r="D404" s="5" t="s">
        <v>326</v>
      </c>
      <c r="J404" s="7" t="s">
        <v>326</v>
      </c>
      <c r="M404" s="31"/>
    </row>
    <row r="405" spans="2:13" x14ac:dyDescent="0.25">
      <c r="B405" s="7" t="s">
        <v>326</v>
      </c>
      <c r="C405" s="7" t="s">
        <v>326</v>
      </c>
      <c r="D405" s="5" t="s">
        <v>326</v>
      </c>
      <c r="J405" s="7" t="s">
        <v>326</v>
      </c>
      <c r="M405" s="31"/>
    </row>
    <row r="406" spans="2:13" x14ac:dyDescent="0.25">
      <c r="B406" s="7" t="s">
        <v>326</v>
      </c>
      <c r="C406" s="7" t="s">
        <v>326</v>
      </c>
      <c r="D406" s="5" t="s">
        <v>326</v>
      </c>
      <c r="J406" s="7" t="s">
        <v>326</v>
      </c>
      <c r="M406" s="31"/>
    </row>
    <row r="407" spans="2:13" x14ac:dyDescent="0.25">
      <c r="B407" s="4" t="s">
        <v>326</v>
      </c>
      <c r="C407" s="4" t="s">
        <v>326</v>
      </c>
      <c r="D407" s="5" t="s">
        <v>326</v>
      </c>
      <c r="J407" s="4" t="s">
        <v>326</v>
      </c>
    </row>
    <row r="408" spans="2:13" x14ac:dyDescent="0.25">
      <c r="B408" s="4" t="s">
        <v>326</v>
      </c>
      <c r="C408" s="4" t="s">
        <v>326</v>
      </c>
      <c r="D408" s="5" t="s">
        <v>326</v>
      </c>
      <c r="J408" s="4" t="s">
        <v>326</v>
      </c>
    </row>
    <row r="409" spans="2:13" x14ac:dyDescent="0.25">
      <c r="B409" s="4" t="s">
        <v>326</v>
      </c>
      <c r="C409" s="4" t="s">
        <v>326</v>
      </c>
      <c r="D409" s="5" t="s">
        <v>326</v>
      </c>
      <c r="J409" s="4" t="s">
        <v>326</v>
      </c>
    </row>
    <row r="410" spans="2:13" x14ac:dyDescent="0.25">
      <c r="B410" s="4" t="s">
        <v>326</v>
      </c>
      <c r="C410" s="4" t="s">
        <v>326</v>
      </c>
      <c r="D410" s="5" t="s">
        <v>326</v>
      </c>
      <c r="J410" s="4" t="s">
        <v>326</v>
      </c>
    </row>
    <row r="411" spans="2:13" x14ac:dyDescent="0.25">
      <c r="B411" s="4" t="s">
        <v>326</v>
      </c>
      <c r="C411" s="4" t="s">
        <v>326</v>
      </c>
      <c r="D411" s="5" t="s">
        <v>326</v>
      </c>
      <c r="J411" s="4" t="s">
        <v>326</v>
      </c>
    </row>
    <row r="412" spans="2:13" x14ac:dyDescent="0.25">
      <c r="B412" s="4" t="s">
        <v>326</v>
      </c>
      <c r="C412" s="4" t="s">
        <v>326</v>
      </c>
      <c r="D412" s="5" t="s">
        <v>326</v>
      </c>
      <c r="J412" s="4" t="s">
        <v>326</v>
      </c>
    </row>
    <row r="413" spans="2:13" x14ac:dyDescent="0.25">
      <c r="B413" s="4" t="s">
        <v>326</v>
      </c>
      <c r="C413" s="4" t="s">
        <v>326</v>
      </c>
      <c r="D413" s="5" t="s">
        <v>326</v>
      </c>
      <c r="J413" s="4" t="s">
        <v>326</v>
      </c>
    </row>
    <row r="414" spans="2:13" x14ac:dyDescent="0.25">
      <c r="B414" s="4" t="s">
        <v>326</v>
      </c>
      <c r="C414" s="4" t="s">
        <v>326</v>
      </c>
      <c r="D414" s="5" t="s">
        <v>326</v>
      </c>
      <c r="J414" s="4" t="s">
        <v>326</v>
      </c>
    </row>
    <row r="415" spans="2:13" x14ac:dyDescent="0.25">
      <c r="B415" s="4" t="s">
        <v>326</v>
      </c>
      <c r="C415" s="4" t="s">
        <v>326</v>
      </c>
      <c r="D415" s="5" t="s">
        <v>326</v>
      </c>
      <c r="J415" s="4" t="s">
        <v>326</v>
      </c>
    </row>
    <row r="416" spans="2:13" x14ac:dyDescent="0.25">
      <c r="B416" s="4" t="s">
        <v>326</v>
      </c>
      <c r="C416" s="4" t="s">
        <v>326</v>
      </c>
      <c r="D416" s="5" t="s">
        <v>326</v>
      </c>
      <c r="J416" s="4" t="s">
        <v>326</v>
      </c>
    </row>
    <row r="417" spans="2:10" x14ac:dyDescent="0.25">
      <c r="B417" s="4" t="s">
        <v>326</v>
      </c>
      <c r="C417" s="4" t="s">
        <v>326</v>
      </c>
      <c r="D417" s="5" t="s">
        <v>326</v>
      </c>
      <c r="J417" s="4" t="s">
        <v>326</v>
      </c>
    </row>
    <row r="418" spans="2:10" x14ac:dyDescent="0.25">
      <c r="B418" s="4" t="s">
        <v>326</v>
      </c>
      <c r="C418" s="4" t="s">
        <v>326</v>
      </c>
      <c r="D418" s="5" t="s">
        <v>326</v>
      </c>
      <c r="J418" s="4" t="s">
        <v>326</v>
      </c>
    </row>
    <row r="419" spans="2:10" x14ac:dyDescent="0.25">
      <c r="B419" s="4" t="s">
        <v>326</v>
      </c>
      <c r="C419" s="4" t="s">
        <v>326</v>
      </c>
      <c r="D419" s="5" t="s">
        <v>326</v>
      </c>
      <c r="J419" s="4" t="s">
        <v>326</v>
      </c>
    </row>
    <row r="420" spans="2:10" x14ac:dyDescent="0.25">
      <c r="B420" s="4" t="s">
        <v>326</v>
      </c>
      <c r="C420" s="4" t="s">
        <v>326</v>
      </c>
      <c r="D420" s="5" t="s">
        <v>326</v>
      </c>
      <c r="J420" s="4" t="s">
        <v>326</v>
      </c>
    </row>
    <row r="421" spans="2:10" x14ac:dyDescent="0.25">
      <c r="B421" s="4" t="s">
        <v>326</v>
      </c>
      <c r="C421" s="4" t="s">
        <v>326</v>
      </c>
      <c r="D421" s="5" t="s">
        <v>326</v>
      </c>
      <c r="J421" s="4" t="s">
        <v>326</v>
      </c>
    </row>
    <row r="422" spans="2:10" x14ac:dyDescent="0.25">
      <c r="B422" s="4" t="s">
        <v>326</v>
      </c>
      <c r="C422" s="4" t="s">
        <v>326</v>
      </c>
      <c r="D422" s="5" t="s">
        <v>326</v>
      </c>
      <c r="J422" s="4" t="s">
        <v>326</v>
      </c>
    </row>
    <row r="423" spans="2:10" x14ac:dyDescent="0.25">
      <c r="B423" s="4" t="s">
        <v>326</v>
      </c>
      <c r="C423" s="4" t="s">
        <v>326</v>
      </c>
      <c r="D423" s="5" t="s">
        <v>326</v>
      </c>
      <c r="J423" s="4" t="s">
        <v>326</v>
      </c>
    </row>
    <row r="424" spans="2:10" x14ac:dyDescent="0.25">
      <c r="B424" s="4" t="s">
        <v>326</v>
      </c>
      <c r="C424" s="4" t="s">
        <v>326</v>
      </c>
      <c r="D424" s="5" t="s">
        <v>326</v>
      </c>
      <c r="J424" s="4" t="s">
        <v>326</v>
      </c>
    </row>
    <row r="425" spans="2:10" x14ac:dyDescent="0.25">
      <c r="B425" s="4" t="s">
        <v>326</v>
      </c>
      <c r="C425" s="4" t="s">
        <v>326</v>
      </c>
      <c r="D425" s="5" t="s">
        <v>326</v>
      </c>
      <c r="J425" s="4" t="s">
        <v>326</v>
      </c>
    </row>
    <row r="426" spans="2:10" x14ac:dyDescent="0.25">
      <c r="B426" s="4" t="s">
        <v>326</v>
      </c>
      <c r="C426" s="4" t="s">
        <v>326</v>
      </c>
      <c r="D426" s="5" t="s">
        <v>326</v>
      </c>
      <c r="J426" s="4" t="s">
        <v>326</v>
      </c>
    </row>
    <row r="427" spans="2:10" x14ac:dyDescent="0.25">
      <c r="B427" s="4" t="s">
        <v>326</v>
      </c>
      <c r="C427" s="4" t="s">
        <v>326</v>
      </c>
      <c r="D427" s="5" t="s">
        <v>326</v>
      </c>
      <c r="J427" s="4" t="s">
        <v>326</v>
      </c>
    </row>
    <row r="428" spans="2:10" x14ac:dyDescent="0.25">
      <c r="B428" s="4" t="s">
        <v>326</v>
      </c>
      <c r="C428" s="4" t="s">
        <v>326</v>
      </c>
      <c r="D428" s="5" t="s">
        <v>326</v>
      </c>
      <c r="J428" s="4" t="s">
        <v>326</v>
      </c>
    </row>
    <row r="429" spans="2:10" x14ac:dyDescent="0.25">
      <c r="B429" s="4" t="s">
        <v>326</v>
      </c>
      <c r="C429" s="4" t="s">
        <v>326</v>
      </c>
      <c r="D429" s="5" t="s">
        <v>326</v>
      </c>
      <c r="J429" s="4" t="s">
        <v>326</v>
      </c>
    </row>
    <row r="430" spans="2:10" x14ac:dyDescent="0.25">
      <c r="B430" s="4" t="s">
        <v>326</v>
      </c>
      <c r="C430" s="4" t="s">
        <v>326</v>
      </c>
      <c r="D430" s="5" t="s">
        <v>326</v>
      </c>
      <c r="J430" s="4" t="s">
        <v>326</v>
      </c>
    </row>
    <row r="431" spans="2:10" x14ac:dyDescent="0.25">
      <c r="B431" s="4" t="s">
        <v>326</v>
      </c>
      <c r="C431" s="4" t="s">
        <v>326</v>
      </c>
      <c r="D431" s="5" t="s">
        <v>326</v>
      </c>
      <c r="J431" s="4" t="s">
        <v>326</v>
      </c>
    </row>
    <row r="432" spans="2:10" x14ac:dyDescent="0.25">
      <c r="B432" s="4" t="s">
        <v>326</v>
      </c>
      <c r="C432" s="4" t="s">
        <v>326</v>
      </c>
      <c r="D432" s="5" t="s">
        <v>326</v>
      </c>
      <c r="J432" s="4" t="s">
        <v>326</v>
      </c>
    </row>
    <row r="433" spans="2:10" x14ac:dyDescent="0.25">
      <c r="B433" s="4" t="s">
        <v>326</v>
      </c>
      <c r="C433" s="4" t="s">
        <v>326</v>
      </c>
      <c r="D433" s="5" t="s">
        <v>326</v>
      </c>
      <c r="J433" s="4" t="s">
        <v>326</v>
      </c>
    </row>
    <row r="434" spans="2:10" x14ac:dyDescent="0.25">
      <c r="B434" s="4" t="s">
        <v>326</v>
      </c>
      <c r="C434" s="4" t="s">
        <v>326</v>
      </c>
      <c r="D434" s="5" t="s">
        <v>326</v>
      </c>
      <c r="J434" s="4" t="s">
        <v>326</v>
      </c>
    </row>
    <row r="435" spans="2:10" x14ac:dyDescent="0.25">
      <c r="B435" s="4" t="s">
        <v>326</v>
      </c>
      <c r="C435" s="4" t="s">
        <v>326</v>
      </c>
      <c r="D435" s="5" t="s">
        <v>326</v>
      </c>
      <c r="J435" s="4" t="s">
        <v>326</v>
      </c>
    </row>
    <row r="436" spans="2:10" x14ac:dyDescent="0.25">
      <c r="B436" s="4" t="s">
        <v>326</v>
      </c>
      <c r="C436" s="4" t="s">
        <v>326</v>
      </c>
      <c r="D436" s="5" t="s">
        <v>326</v>
      </c>
      <c r="J436" s="4" t="s">
        <v>326</v>
      </c>
    </row>
    <row r="437" spans="2:10" x14ac:dyDescent="0.25">
      <c r="B437" s="4" t="s">
        <v>326</v>
      </c>
      <c r="C437" s="4" t="s">
        <v>326</v>
      </c>
      <c r="D437" s="5" t="s">
        <v>326</v>
      </c>
      <c r="J437" s="4" t="s">
        <v>326</v>
      </c>
    </row>
    <row r="438" spans="2:10" x14ac:dyDescent="0.25">
      <c r="B438" s="4" t="s">
        <v>326</v>
      </c>
      <c r="C438" s="4" t="s">
        <v>326</v>
      </c>
      <c r="D438" s="5" t="s">
        <v>326</v>
      </c>
      <c r="J438" s="4" t="s">
        <v>326</v>
      </c>
    </row>
    <row r="439" spans="2:10" x14ac:dyDescent="0.25">
      <c r="B439" s="4" t="s">
        <v>326</v>
      </c>
      <c r="C439" s="4" t="s">
        <v>326</v>
      </c>
      <c r="D439" s="5" t="s">
        <v>326</v>
      </c>
      <c r="J439" s="4" t="s">
        <v>326</v>
      </c>
    </row>
    <row r="440" spans="2:10" x14ac:dyDescent="0.25">
      <c r="B440" s="4" t="s">
        <v>326</v>
      </c>
      <c r="C440" s="4" t="s">
        <v>326</v>
      </c>
      <c r="D440" s="5" t="s">
        <v>326</v>
      </c>
      <c r="J440" s="4" t="s">
        <v>326</v>
      </c>
    </row>
    <row r="441" spans="2:10" x14ac:dyDescent="0.25">
      <c r="B441" s="4" t="s">
        <v>326</v>
      </c>
      <c r="C441" s="4" t="s">
        <v>326</v>
      </c>
      <c r="D441" s="5" t="s">
        <v>326</v>
      </c>
      <c r="J441" s="4" t="s">
        <v>326</v>
      </c>
    </row>
    <row r="442" spans="2:10" x14ac:dyDescent="0.25">
      <c r="B442" s="4" t="s">
        <v>326</v>
      </c>
      <c r="C442" s="4" t="s">
        <v>326</v>
      </c>
      <c r="D442" s="5" t="s">
        <v>326</v>
      </c>
      <c r="J442" s="4" t="s">
        <v>326</v>
      </c>
    </row>
    <row r="443" spans="2:10" x14ac:dyDescent="0.25">
      <c r="B443" s="4" t="s">
        <v>326</v>
      </c>
      <c r="C443" s="4" t="s">
        <v>326</v>
      </c>
      <c r="D443" s="5" t="s">
        <v>326</v>
      </c>
      <c r="J443" s="4" t="s">
        <v>326</v>
      </c>
    </row>
    <row r="444" spans="2:10" x14ac:dyDescent="0.25">
      <c r="B444" s="4" t="s">
        <v>326</v>
      </c>
      <c r="C444" s="4" t="s">
        <v>326</v>
      </c>
      <c r="D444" s="5" t="s">
        <v>326</v>
      </c>
      <c r="J444" s="4" t="s">
        <v>326</v>
      </c>
    </row>
    <row r="445" spans="2:10" x14ac:dyDescent="0.25">
      <c r="B445" s="4" t="s">
        <v>326</v>
      </c>
      <c r="C445" s="4" t="s">
        <v>326</v>
      </c>
      <c r="D445" s="5" t="s">
        <v>326</v>
      </c>
      <c r="J445" s="4" t="s">
        <v>326</v>
      </c>
    </row>
    <row r="446" spans="2:10" x14ac:dyDescent="0.25">
      <c r="B446" s="4" t="s">
        <v>326</v>
      </c>
      <c r="C446" s="4" t="s">
        <v>326</v>
      </c>
      <c r="D446" s="5" t="s">
        <v>326</v>
      </c>
      <c r="J446" s="4" t="s">
        <v>326</v>
      </c>
    </row>
    <row r="447" spans="2:10" x14ac:dyDescent="0.25">
      <c r="B447" s="4" t="s">
        <v>326</v>
      </c>
      <c r="C447" s="4" t="s">
        <v>326</v>
      </c>
      <c r="D447" s="5" t="s">
        <v>326</v>
      </c>
      <c r="J447" s="4" t="s">
        <v>326</v>
      </c>
    </row>
    <row r="448" spans="2:10" x14ac:dyDescent="0.25">
      <c r="B448" s="4" t="s">
        <v>326</v>
      </c>
      <c r="C448" s="4" t="s">
        <v>326</v>
      </c>
      <c r="D448" s="5" t="s">
        <v>326</v>
      </c>
      <c r="J448" s="4" t="s">
        <v>326</v>
      </c>
    </row>
    <row r="449" spans="2:10" x14ac:dyDescent="0.25">
      <c r="B449" s="4" t="s">
        <v>326</v>
      </c>
      <c r="C449" s="4" t="s">
        <v>326</v>
      </c>
      <c r="D449" s="5" t="s">
        <v>326</v>
      </c>
      <c r="J449" s="4" t="s">
        <v>326</v>
      </c>
    </row>
    <row r="450" spans="2:10" x14ac:dyDescent="0.25">
      <c r="B450" s="4" t="s">
        <v>326</v>
      </c>
      <c r="C450" s="4" t="s">
        <v>326</v>
      </c>
      <c r="D450" s="5" t="s">
        <v>326</v>
      </c>
      <c r="J450" s="4" t="s">
        <v>326</v>
      </c>
    </row>
    <row r="451" spans="2:10" x14ac:dyDescent="0.25">
      <c r="B451" s="4" t="s">
        <v>326</v>
      </c>
      <c r="C451" s="4" t="s">
        <v>326</v>
      </c>
      <c r="D451" s="5" t="s">
        <v>326</v>
      </c>
      <c r="J451" s="4" t="s">
        <v>326</v>
      </c>
    </row>
    <row r="452" spans="2:10" x14ac:dyDescent="0.25">
      <c r="B452" s="4" t="s">
        <v>326</v>
      </c>
      <c r="C452" s="4" t="s">
        <v>326</v>
      </c>
      <c r="D452" s="5" t="s">
        <v>326</v>
      </c>
      <c r="J452" s="4" t="s">
        <v>326</v>
      </c>
    </row>
    <row r="453" spans="2:10" x14ac:dyDescent="0.25">
      <c r="B453" s="4" t="s">
        <v>326</v>
      </c>
      <c r="C453" s="4" t="s">
        <v>326</v>
      </c>
      <c r="D453" s="5" t="s">
        <v>326</v>
      </c>
      <c r="J453" s="4" t="s">
        <v>326</v>
      </c>
    </row>
    <row r="454" spans="2:10" x14ac:dyDescent="0.25">
      <c r="B454" s="4" t="s">
        <v>326</v>
      </c>
      <c r="C454" s="4" t="s">
        <v>326</v>
      </c>
      <c r="D454" s="5" t="s">
        <v>326</v>
      </c>
      <c r="J454" s="4" t="s">
        <v>326</v>
      </c>
    </row>
    <row r="455" spans="2:10" x14ac:dyDescent="0.25">
      <c r="B455" s="4" t="s">
        <v>326</v>
      </c>
      <c r="C455" s="4" t="s">
        <v>326</v>
      </c>
      <c r="D455" s="5" t="s">
        <v>326</v>
      </c>
      <c r="J455" s="4" t="s">
        <v>326</v>
      </c>
    </row>
    <row r="456" spans="2:10" x14ac:dyDescent="0.25">
      <c r="B456" s="4" t="s">
        <v>326</v>
      </c>
      <c r="C456" s="4" t="s">
        <v>326</v>
      </c>
      <c r="D456" s="5" t="s">
        <v>326</v>
      </c>
      <c r="J456" s="4" t="s">
        <v>326</v>
      </c>
    </row>
    <row r="457" spans="2:10" x14ac:dyDescent="0.25">
      <c r="B457" s="4" t="s">
        <v>326</v>
      </c>
      <c r="C457" s="4" t="s">
        <v>326</v>
      </c>
      <c r="D457" s="5" t="s">
        <v>326</v>
      </c>
      <c r="J457" s="4" t="s">
        <v>326</v>
      </c>
    </row>
    <row r="458" spans="2:10" x14ac:dyDescent="0.25">
      <c r="B458" s="4" t="s">
        <v>326</v>
      </c>
      <c r="C458" s="4" t="s">
        <v>326</v>
      </c>
      <c r="D458" s="5" t="s">
        <v>326</v>
      </c>
      <c r="J458" s="4" t="s">
        <v>326</v>
      </c>
    </row>
    <row r="459" spans="2:10" x14ac:dyDescent="0.25">
      <c r="B459" s="4" t="s">
        <v>326</v>
      </c>
      <c r="C459" s="4" t="s">
        <v>326</v>
      </c>
      <c r="D459" s="5" t="s">
        <v>326</v>
      </c>
      <c r="J459" s="4" t="s">
        <v>326</v>
      </c>
    </row>
    <row r="460" spans="2:10" x14ac:dyDescent="0.25">
      <c r="B460" s="4" t="s">
        <v>326</v>
      </c>
      <c r="C460" s="4" t="s">
        <v>326</v>
      </c>
      <c r="D460" s="5" t="s">
        <v>326</v>
      </c>
      <c r="J460" s="4" t="s">
        <v>326</v>
      </c>
    </row>
    <row r="461" spans="2:10" x14ac:dyDescent="0.25">
      <c r="B461" s="4" t="s">
        <v>326</v>
      </c>
      <c r="C461" s="4" t="s">
        <v>326</v>
      </c>
      <c r="D461" s="5" t="s">
        <v>326</v>
      </c>
      <c r="J461" s="4" t="s">
        <v>326</v>
      </c>
    </row>
    <row r="462" spans="2:10" x14ac:dyDescent="0.25">
      <c r="B462" s="4" t="s">
        <v>326</v>
      </c>
      <c r="C462" s="4" t="s">
        <v>326</v>
      </c>
      <c r="D462" s="5" t="s">
        <v>326</v>
      </c>
      <c r="J462" s="4" t="s">
        <v>326</v>
      </c>
    </row>
    <row r="463" spans="2:10" x14ac:dyDescent="0.25">
      <c r="B463" s="4" t="s">
        <v>326</v>
      </c>
      <c r="C463" s="4" t="s">
        <v>326</v>
      </c>
      <c r="D463" s="5" t="s">
        <v>326</v>
      </c>
      <c r="J463" s="4" t="s">
        <v>326</v>
      </c>
    </row>
    <row r="464" spans="2:10" x14ac:dyDescent="0.25">
      <c r="B464" s="4" t="s">
        <v>326</v>
      </c>
      <c r="C464" s="4" t="s">
        <v>326</v>
      </c>
      <c r="D464" s="5" t="s">
        <v>326</v>
      </c>
      <c r="J464" s="4" t="s">
        <v>326</v>
      </c>
    </row>
    <row r="465" spans="2:10" x14ac:dyDescent="0.25">
      <c r="B465" s="4" t="s">
        <v>326</v>
      </c>
      <c r="C465" s="4" t="s">
        <v>326</v>
      </c>
      <c r="D465" s="5" t="s">
        <v>326</v>
      </c>
      <c r="J465" s="4" t="s">
        <v>326</v>
      </c>
    </row>
    <row r="466" spans="2:10" x14ac:dyDescent="0.25">
      <c r="B466" s="4" t="s">
        <v>326</v>
      </c>
      <c r="C466" s="4" t="s">
        <v>326</v>
      </c>
      <c r="D466" s="5" t="s">
        <v>326</v>
      </c>
      <c r="J466" s="4" t="s">
        <v>326</v>
      </c>
    </row>
    <row r="467" spans="2:10" x14ac:dyDescent="0.25">
      <c r="B467" s="4" t="s">
        <v>326</v>
      </c>
      <c r="C467" s="4" t="s">
        <v>326</v>
      </c>
      <c r="D467" s="5" t="s">
        <v>326</v>
      </c>
      <c r="J467" s="4" t="s">
        <v>326</v>
      </c>
    </row>
    <row r="468" spans="2:10" x14ac:dyDescent="0.25">
      <c r="B468" s="4" t="s">
        <v>326</v>
      </c>
      <c r="C468" s="4" t="s">
        <v>326</v>
      </c>
      <c r="D468" s="5" t="s">
        <v>326</v>
      </c>
      <c r="J468" s="4" t="s">
        <v>326</v>
      </c>
    </row>
    <row r="469" spans="2:10" x14ac:dyDescent="0.25">
      <c r="B469" s="4" t="s">
        <v>326</v>
      </c>
      <c r="C469" s="4" t="s">
        <v>326</v>
      </c>
      <c r="D469" s="5" t="s">
        <v>326</v>
      </c>
      <c r="J469" s="4" t="s">
        <v>326</v>
      </c>
    </row>
    <row r="470" spans="2:10" x14ac:dyDescent="0.25">
      <c r="B470" s="4" t="s">
        <v>326</v>
      </c>
      <c r="C470" s="4" t="s">
        <v>326</v>
      </c>
      <c r="D470" s="5" t="s">
        <v>326</v>
      </c>
      <c r="J470" s="4" t="s">
        <v>326</v>
      </c>
    </row>
    <row r="471" spans="2:10" x14ac:dyDescent="0.25">
      <c r="B471" s="4" t="s">
        <v>326</v>
      </c>
      <c r="C471" s="4" t="s">
        <v>326</v>
      </c>
      <c r="D471" s="5" t="s">
        <v>326</v>
      </c>
      <c r="J471" s="4" t="s">
        <v>326</v>
      </c>
    </row>
    <row r="472" spans="2:10" x14ac:dyDescent="0.25">
      <c r="B472" s="4" t="s">
        <v>326</v>
      </c>
      <c r="C472" s="4" t="s">
        <v>326</v>
      </c>
      <c r="D472" s="5" t="s">
        <v>326</v>
      </c>
      <c r="J472" s="4" t="s">
        <v>326</v>
      </c>
    </row>
    <row r="473" spans="2:10" x14ac:dyDescent="0.25">
      <c r="B473" s="4" t="s">
        <v>326</v>
      </c>
      <c r="C473" s="4" t="s">
        <v>326</v>
      </c>
      <c r="D473" s="5" t="s">
        <v>326</v>
      </c>
      <c r="J473" s="4" t="s">
        <v>326</v>
      </c>
    </row>
    <row r="474" spans="2:10" x14ac:dyDescent="0.25">
      <c r="B474" s="4" t="s">
        <v>326</v>
      </c>
      <c r="C474" s="4" t="s">
        <v>326</v>
      </c>
      <c r="D474" s="5" t="s">
        <v>326</v>
      </c>
      <c r="J474" s="4" t="s">
        <v>326</v>
      </c>
    </row>
    <row r="475" spans="2:10" x14ac:dyDescent="0.25">
      <c r="B475" s="4" t="s">
        <v>326</v>
      </c>
      <c r="C475" s="4" t="s">
        <v>326</v>
      </c>
      <c r="D475" s="5" t="s">
        <v>326</v>
      </c>
      <c r="J475" s="4" t="s">
        <v>326</v>
      </c>
    </row>
    <row r="476" spans="2:10" x14ac:dyDescent="0.25">
      <c r="B476" s="4" t="s">
        <v>326</v>
      </c>
      <c r="C476" s="4" t="s">
        <v>326</v>
      </c>
      <c r="D476" s="5" t="s">
        <v>326</v>
      </c>
      <c r="J476" s="4" t="s">
        <v>326</v>
      </c>
    </row>
    <row r="477" spans="2:10" x14ac:dyDescent="0.25">
      <c r="B477" s="4" t="s">
        <v>326</v>
      </c>
      <c r="C477" s="4" t="s">
        <v>326</v>
      </c>
      <c r="D477" s="5" t="s">
        <v>326</v>
      </c>
      <c r="J477" s="4" t="s">
        <v>326</v>
      </c>
    </row>
    <row r="478" spans="2:10" x14ac:dyDescent="0.25">
      <c r="B478" s="4" t="s">
        <v>326</v>
      </c>
      <c r="C478" s="4" t="s">
        <v>326</v>
      </c>
      <c r="D478" s="5" t="s">
        <v>326</v>
      </c>
      <c r="J478" s="4" t="s">
        <v>326</v>
      </c>
    </row>
    <row r="479" spans="2:10" x14ac:dyDescent="0.25">
      <c r="B479" s="4" t="s">
        <v>326</v>
      </c>
      <c r="C479" s="4" t="s">
        <v>326</v>
      </c>
      <c r="D479" s="5" t="s">
        <v>326</v>
      </c>
      <c r="J479" s="4" t="s">
        <v>326</v>
      </c>
    </row>
    <row r="480" spans="2:10" x14ac:dyDescent="0.25">
      <c r="B480" s="4" t="s">
        <v>326</v>
      </c>
      <c r="C480" s="4" t="s">
        <v>326</v>
      </c>
      <c r="D480" s="5" t="s">
        <v>326</v>
      </c>
      <c r="J480" s="4" t="s">
        <v>326</v>
      </c>
    </row>
    <row r="481" spans="2:10" x14ac:dyDescent="0.25">
      <c r="B481" s="4" t="s">
        <v>326</v>
      </c>
      <c r="C481" s="4" t="s">
        <v>326</v>
      </c>
      <c r="D481" s="5" t="s">
        <v>326</v>
      </c>
      <c r="J481" s="4" t="s">
        <v>326</v>
      </c>
    </row>
    <row r="482" spans="2:10" x14ac:dyDescent="0.25">
      <c r="B482" s="4" t="s">
        <v>326</v>
      </c>
      <c r="C482" s="4" t="s">
        <v>326</v>
      </c>
      <c r="D482" s="5" t="s">
        <v>326</v>
      </c>
      <c r="J482" s="4" t="s">
        <v>326</v>
      </c>
    </row>
    <row r="483" spans="2:10" x14ac:dyDescent="0.25">
      <c r="B483" s="4" t="s">
        <v>326</v>
      </c>
      <c r="C483" s="4" t="s">
        <v>326</v>
      </c>
      <c r="D483" s="5" t="s">
        <v>326</v>
      </c>
      <c r="J483" s="4" t="s">
        <v>326</v>
      </c>
    </row>
    <row r="484" spans="2:10" x14ac:dyDescent="0.25">
      <c r="B484" s="4" t="s">
        <v>326</v>
      </c>
      <c r="C484" s="4" t="s">
        <v>326</v>
      </c>
      <c r="D484" s="5" t="s">
        <v>326</v>
      </c>
      <c r="J484" s="4" t="s">
        <v>326</v>
      </c>
    </row>
    <row r="485" spans="2:10" x14ac:dyDescent="0.25">
      <c r="B485" s="4" t="s">
        <v>326</v>
      </c>
      <c r="C485" s="4" t="s">
        <v>326</v>
      </c>
      <c r="D485" s="5" t="s">
        <v>326</v>
      </c>
      <c r="J485" s="4" t="s">
        <v>326</v>
      </c>
    </row>
    <row r="486" spans="2:10" x14ac:dyDescent="0.25">
      <c r="B486" s="4" t="s">
        <v>326</v>
      </c>
      <c r="C486" s="4" t="s">
        <v>326</v>
      </c>
      <c r="D486" s="5" t="s">
        <v>326</v>
      </c>
      <c r="J486" s="4" t="s">
        <v>326</v>
      </c>
    </row>
    <row r="487" spans="2:10" x14ac:dyDescent="0.25">
      <c r="B487" s="4" t="s">
        <v>326</v>
      </c>
      <c r="C487" s="4" t="s">
        <v>326</v>
      </c>
      <c r="D487" s="5" t="s">
        <v>326</v>
      </c>
      <c r="J487" s="4" t="s">
        <v>326</v>
      </c>
    </row>
    <row r="488" spans="2:10" x14ac:dyDescent="0.25">
      <c r="B488" s="4" t="s">
        <v>326</v>
      </c>
      <c r="C488" s="4" t="s">
        <v>326</v>
      </c>
      <c r="D488" s="5" t="s">
        <v>326</v>
      </c>
      <c r="J488" s="4" t="s">
        <v>326</v>
      </c>
    </row>
    <row r="489" spans="2:10" x14ac:dyDescent="0.25">
      <c r="B489" s="4" t="s">
        <v>326</v>
      </c>
      <c r="C489" s="4" t="s">
        <v>326</v>
      </c>
      <c r="D489" s="5" t="s">
        <v>326</v>
      </c>
      <c r="J489" s="4" t="s">
        <v>326</v>
      </c>
    </row>
    <row r="490" spans="2:10" x14ac:dyDescent="0.25">
      <c r="B490" s="4" t="s">
        <v>326</v>
      </c>
      <c r="C490" s="4" t="s">
        <v>326</v>
      </c>
      <c r="D490" s="5" t="s">
        <v>326</v>
      </c>
      <c r="J490" s="4" t="s">
        <v>326</v>
      </c>
    </row>
    <row r="491" spans="2:10" x14ac:dyDescent="0.25">
      <c r="B491" s="4" t="s">
        <v>326</v>
      </c>
      <c r="C491" s="4" t="s">
        <v>326</v>
      </c>
      <c r="D491" s="5" t="s">
        <v>326</v>
      </c>
      <c r="J491" s="4" t="s">
        <v>326</v>
      </c>
    </row>
    <row r="492" spans="2:10" x14ac:dyDescent="0.25">
      <c r="B492" s="4" t="s">
        <v>326</v>
      </c>
      <c r="C492" s="4" t="s">
        <v>326</v>
      </c>
      <c r="D492" s="5" t="s">
        <v>326</v>
      </c>
      <c r="J492" s="4" t="s">
        <v>326</v>
      </c>
    </row>
    <row r="493" spans="2:10" x14ac:dyDescent="0.25">
      <c r="B493" s="4" t="s">
        <v>326</v>
      </c>
      <c r="C493" s="4" t="s">
        <v>326</v>
      </c>
      <c r="D493" s="5" t="s">
        <v>326</v>
      </c>
      <c r="J493" s="4" t="s">
        <v>326</v>
      </c>
    </row>
    <row r="494" spans="2:10" x14ac:dyDescent="0.25">
      <c r="B494" s="4" t="s">
        <v>326</v>
      </c>
      <c r="C494" s="4" t="s">
        <v>326</v>
      </c>
      <c r="D494" s="5" t="s">
        <v>326</v>
      </c>
      <c r="J494" s="4" t="s">
        <v>326</v>
      </c>
    </row>
    <row r="495" spans="2:10" x14ac:dyDescent="0.25">
      <c r="B495" s="4" t="s">
        <v>326</v>
      </c>
      <c r="C495" s="4" t="s">
        <v>326</v>
      </c>
      <c r="D495" s="5" t="s">
        <v>326</v>
      </c>
      <c r="J495" s="4" t="s">
        <v>326</v>
      </c>
    </row>
    <row r="496" spans="2:10" x14ac:dyDescent="0.25">
      <c r="B496" s="4" t="s">
        <v>326</v>
      </c>
      <c r="C496" s="4" t="s">
        <v>326</v>
      </c>
      <c r="D496" s="5" t="s">
        <v>326</v>
      </c>
      <c r="J496" s="4" t="s">
        <v>326</v>
      </c>
    </row>
    <row r="497" spans="2:10" x14ac:dyDescent="0.25">
      <c r="B497" s="4" t="s">
        <v>326</v>
      </c>
      <c r="C497" s="4" t="s">
        <v>326</v>
      </c>
      <c r="D497" s="5" t="s">
        <v>326</v>
      </c>
      <c r="J497" s="4" t="s">
        <v>326</v>
      </c>
    </row>
    <row r="498" spans="2:10" x14ac:dyDescent="0.25">
      <c r="B498" s="4" t="s">
        <v>326</v>
      </c>
      <c r="C498" s="4" t="s">
        <v>326</v>
      </c>
      <c r="D498" s="5" t="s">
        <v>326</v>
      </c>
      <c r="J498" s="4" t="s">
        <v>326</v>
      </c>
    </row>
    <row r="499" spans="2:10" x14ac:dyDescent="0.25">
      <c r="B499" s="4" t="s">
        <v>326</v>
      </c>
      <c r="C499" s="4" t="s">
        <v>326</v>
      </c>
      <c r="D499" s="5" t="s">
        <v>326</v>
      </c>
      <c r="J499" s="4" t="s">
        <v>326</v>
      </c>
    </row>
    <row r="500" spans="2:10" x14ac:dyDescent="0.25">
      <c r="B500" s="4" t="s">
        <v>326</v>
      </c>
      <c r="C500" s="4" t="s">
        <v>326</v>
      </c>
      <c r="D500" s="5" t="s">
        <v>326</v>
      </c>
      <c r="J500" s="4" t="s">
        <v>326</v>
      </c>
    </row>
    <row r="501" spans="2:10" x14ac:dyDescent="0.25">
      <c r="B501" s="4" t="s">
        <v>326</v>
      </c>
      <c r="C501" s="4" t="s">
        <v>326</v>
      </c>
      <c r="D501" s="5" t="s">
        <v>326</v>
      </c>
      <c r="J501" s="4" t="s">
        <v>326</v>
      </c>
    </row>
    <row r="502" spans="2:10" x14ac:dyDescent="0.25">
      <c r="B502" s="4" t="s">
        <v>326</v>
      </c>
      <c r="C502" s="4" t="s">
        <v>326</v>
      </c>
      <c r="D502" s="5" t="s">
        <v>326</v>
      </c>
      <c r="J502" s="4" t="s">
        <v>326</v>
      </c>
    </row>
    <row r="503" spans="2:10" x14ac:dyDescent="0.25">
      <c r="B503" s="4" t="s">
        <v>326</v>
      </c>
      <c r="C503" s="4" t="s">
        <v>326</v>
      </c>
      <c r="D503" s="5" t="s">
        <v>326</v>
      </c>
      <c r="J503" s="4" t="s">
        <v>326</v>
      </c>
    </row>
    <row r="504" spans="2:10" x14ac:dyDescent="0.25">
      <c r="B504" s="4" t="s">
        <v>326</v>
      </c>
      <c r="C504" s="4" t="s">
        <v>326</v>
      </c>
      <c r="D504" s="5" t="s">
        <v>326</v>
      </c>
      <c r="J504" s="4" t="s">
        <v>326</v>
      </c>
    </row>
    <row r="505" spans="2:10" x14ac:dyDescent="0.25">
      <c r="B505" s="4" t="s">
        <v>326</v>
      </c>
      <c r="C505" s="4" t="s">
        <v>326</v>
      </c>
      <c r="D505" s="5" t="s">
        <v>326</v>
      </c>
      <c r="J505" s="4" t="s">
        <v>326</v>
      </c>
    </row>
    <row r="506" spans="2:10" x14ac:dyDescent="0.25">
      <c r="B506" s="4" t="s">
        <v>326</v>
      </c>
      <c r="C506" s="4" t="s">
        <v>326</v>
      </c>
      <c r="D506" s="5" t="s">
        <v>326</v>
      </c>
      <c r="J506" s="4" t="s">
        <v>326</v>
      </c>
    </row>
    <row r="507" spans="2:10" x14ac:dyDescent="0.25">
      <c r="B507" s="4" t="s">
        <v>326</v>
      </c>
      <c r="C507" s="4" t="s">
        <v>326</v>
      </c>
      <c r="D507" s="5" t="s">
        <v>326</v>
      </c>
      <c r="J507" s="4" t="s">
        <v>326</v>
      </c>
    </row>
    <row r="508" spans="2:10" x14ac:dyDescent="0.25">
      <c r="B508" s="4" t="s">
        <v>326</v>
      </c>
      <c r="C508" s="4" t="s">
        <v>326</v>
      </c>
      <c r="D508" s="5" t="s">
        <v>326</v>
      </c>
      <c r="J508" s="4" t="s">
        <v>326</v>
      </c>
    </row>
    <row r="509" spans="2:10" x14ac:dyDescent="0.25">
      <c r="B509" s="4" t="s">
        <v>326</v>
      </c>
      <c r="C509" s="4" t="s">
        <v>326</v>
      </c>
      <c r="D509" s="5" t="s">
        <v>326</v>
      </c>
      <c r="J509" s="4" t="s">
        <v>326</v>
      </c>
    </row>
    <row r="510" spans="2:10" x14ac:dyDescent="0.25">
      <c r="B510" s="4" t="s">
        <v>326</v>
      </c>
      <c r="C510" s="4" t="s">
        <v>326</v>
      </c>
      <c r="D510" s="5" t="s">
        <v>326</v>
      </c>
      <c r="J510" s="4" t="s">
        <v>326</v>
      </c>
    </row>
    <row r="511" spans="2:10" x14ac:dyDescent="0.25">
      <c r="B511" s="4" t="s">
        <v>326</v>
      </c>
      <c r="C511" s="4" t="s">
        <v>326</v>
      </c>
      <c r="D511" s="5" t="s">
        <v>326</v>
      </c>
      <c r="J511" s="4" t="s">
        <v>326</v>
      </c>
    </row>
    <row r="512" spans="2:10" x14ac:dyDescent="0.25">
      <c r="B512" s="4" t="s">
        <v>326</v>
      </c>
      <c r="C512" s="4" t="s">
        <v>326</v>
      </c>
      <c r="D512" s="5" t="s">
        <v>326</v>
      </c>
      <c r="J512" s="4" t="s">
        <v>326</v>
      </c>
    </row>
    <row r="513" spans="2:10" x14ac:dyDescent="0.25">
      <c r="B513" s="4" t="s">
        <v>326</v>
      </c>
      <c r="C513" s="4" t="s">
        <v>326</v>
      </c>
      <c r="D513" s="5" t="s">
        <v>326</v>
      </c>
      <c r="J513" s="4" t="s">
        <v>326</v>
      </c>
    </row>
    <row r="514" spans="2:10" x14ac:dyDescent="0.25">
      <c r="B514" s="4" t="s">
        <v>326</v>
      </c>
      <c r="C514" s="4" t="s">
        <v>326</v>
      </c>
      <c r="D514" s="5" t="s">
        <v>326</v>
      </c>
      <c r="J514" s="4" t="s">
        <v>326</v>
      </c>
    </row>
    <row r="515" spans="2:10" x14ac:dyDescent="0.25">
      <c r="B515" s="4" t="s">
        <v>326</v>
      </c>
      <c r="C515" s="4" t="s">
        <v>326</v>
      </c>
      <c r="D515" s="5" t="s">
        <v>326</v>
      </c>
      <c r="J515" s="4" t="s">
        <v>326</v>
      </c>
    </row>
    <row r="516" spans="2:10" x14ac:dyDescent="0.25">
      <c r="B516" s="4" t="s">
        <v>326</v>
      </c>
      <c r="C516" s="4" t="s">
        <v>326</v>
      </c>
      <c r="D516" s="5" t="s">
        <v>326</v>
      </c>
      <c r="J516" s="4" t="s">
        <v>326</v>
      </c>
    </row>
    <row r="517" spans="2:10" x14ac:dyDescent="0.25">
      <c r="B517" s="4" t="s">
        <v>326</v>
      </c>
      <c r="C517" s="4" t="s">
        <v>326</v>
      </c>
      <c r="D517" s="5" t="s">
        <v>326</v>
      </c>
      <c r="J517" s="4" t="s">
        <v>326</v>
      </c>
    </row>
    <row r="518" spans="2:10" x14ac:dyDescent="0.25">
      <c r="B518" s="4" t="s">
        <v>326</v>
      </c>
      <c r="C518" s="4" t="s">
        <v>326</v>
      </c>
      <c r="D518" s="5" t="s">
        <v>326</v>
      </c>
      <c r="J518" s="4" t="s">
        <v>326</v>
      </c>
    </row>
    <row r="519" spans="2:10" x14ac:dyDescent="0.25">
      <c r="B519" s="4" t="s">
        <v>326</v>
      </c>
      <c r="C519" s="4" t="s">
        <v>326</v>
      </c>
      <c r="D519" s="5" t="s">
        <v>326</v>
      </c>
      <c r="J519" s="4" t="s">
        <v>326</v>
      </c>
    </row>
    <row r="520" spans="2:10" x14ac:dyDescent="0.25">
      <c r="B520" s="4" t="s">
        <v>326</v>
      </c>
      <c r="C520" s="4" t="s">
        <v>326</v>
      </c>
      <c r="D520" s="5" t="s">
        <v>326</v>
      </c>
      <c r="J520" s="4" t="s">
        <v>326</v>
      </c>
    </row>
    <row r="521" spans="2:10" x14ac:dyDescent="0.25">
      <c r="B521" s="4" t="s">
        <v>326</v>
      </c>
      <c r="C521" s="4" t="s">
        <v>326</v>
      </c>
      <c r="D521" s="5" t="s">
        <v>326</v>
      </c>
      <c r="J521" s="4" t="s">
        <v>326</v>
      </c>
    </row>
    <row r="522" spans="2:10" x14ac:dyDescent="0.25">
      <c r="B522" s="4" t="s">
        <v>326</v>
      </c>
      <c r="C522" s="4" t="s">
        <v>326</v>
      </c>
      <c r="D522" s="5" t="s">
        <v>326</v>
      </c>
      <c r="J522" s="4" t="s">
        <v>326</v>
      </c>
    </row>
    <row r="523" spans="2:10" x14ac:dyDescent="0.25">
      <c r="B523" s="4" t="s">
        <v>326</v>
      </c>
      <c r="C523" s="4" t="s">
        <v>326</v>
      </c>
      <c r="D523" s="5" t="s">
        <v>326</v>
      </c>
      <c r="J523" s="4" t="s">
        <v>326</v>
      </c>
    </row>
    <row r="524" spans="2:10" x14ac:dyDescent="0.25">
      <c r="B524" s="4" t="s">
        <v>326</v>
      </c>
      <c r="C524" s="4" t="s">
        <v>326</v>
      </c>
      <c r="D524" s="5" t="s">
        <v>326</v>
      </c>
      <c r="J524" s="4" t="s">
        <v>326</v>
      </c>
    </row>
    <row r="525" spans="2:10" x14ac:dyDescent="0.25">
      <c r="B525" s="4" t="s">
        <v>326</v>
      </c>
      <c r="C525" s="4" t="s">
        <v>326</v>
      </c>
      <c r="D525" s="5" t="s">
        <v>326</v>
      </c>
      <c r="J525" s="4" t="s">
        <v>326</v>
      </c>
    </row>
    <row r="526" spans="2:10" x14ac:dyDescent="0.25">
      <c r="B526" s="4" t="s">
        <v>326</v>
      </c>
      <c r="C526" s="4" t="s">
        <v>326</v>
      </c>
      <c r="D526" s="5" t="s">
        <v>326</v>
      </c>
      <c r="J526" s="4" t="s">
        <v>326</v>
      </c>
    </row>
    <row r="527" spans="2:10" x14ac:dyDescent="0.25">
      <c r="B527" s="4" t="s">
        <v>326</v>
      </c>
      <c r="C527" s="4" t="s">
        <v>326</v>
      </c>
      <c r="D527" s="5" t="s">
        <v>326</v>
      </c>
      <c r="J527" s="4" t="s">
        <v>326</v>
      </c>
    </row>
    <row r="528" spans="2:10" x14ac:dyDescent="0.25">
      <c r="B528" s="4" t="s">
        <v>326</v>
      </c>
      <c r="C528" s="4" t="s">
        <v>326</v>
      </c>
      <c r="D528" s="5" t="s">
        <v>326</v>
      </c>
      <c r="J528" s="4" t="s">
        <v>326</v>
      </c>
    </row>
    <row r="529" spans="2:10" x14ac:dyDescent="0.25">
      <c r="B529" s="4" t="s">
        <v>326</v>
      </c>
      <c r="C529" s="4" t="s">
        <v>326</v>
      </c>
      <c r="D529" s="5" t="s">
        <v>326</v>
      </c>
      <c r="J529" s="4" t="s">
        <v>326</v>
      </c>
    </row>
    <row r="530" spans="2:10" x14ac:dyDescent="0.25">
      <c r="B530" s="4" t="s">
        <v>326</v>
      </c>
      <c r="C530" s="4" t="s">
        <v>326</v>
      </c>
      <c r="D530" s="5" t="s">
        <v>326</v>
      </c>
      <c r="J530" s="4" t="s">
        <v>326</v>
      </c>
    </row>
    <row r="531" spans="2:10" x14ac:dyDescent="0.25">
      <c r="B531" s="4" t="s">
        <v>326</v>
      </c>
      <c r="C531" s="4" t="s">
        <v>326</v>
      </c>
      <c r="D531" s="5" t="s">
        <v>326</v>
      </c>
      <c r="J531" s="4" t="s">
        <v>326</v>
      </c>
    </row>
    <row r="532" spans="2:10" x14ac:dyDescent="0.25">
      <c r="B532" s="4" t="s">
        <v>326</v>
      </c>
      <c r="C532" s="4" t="s">
        <v>326</v>
      </c>
      <c r="D532" s="5" t="s">
        <v>326</v>
      </c>
      <c r="J532" s="4" t="s">
        <v>326</v>
      </c>
    </row>
    <row r="533" spans="2:10" x14ac:dyDescent="0.25">
      <c r="B533" s="4" t="s">
        <v>326</v>
      </c>
      <c r="C533" s="4" t="s">
        <v>326</v>
      </c>
      <c r="D533" s="5" t="s">
        <v>326</v>
      </c>
      <c r="J533" s="4" t="s">
        <v>326</v>
      </c>
    </row>
    <row r="534" spans="2:10" x14ac:dyDescent="0.25">
      <c r="B534" s="4" t="s">
        <v>326</v>
      </c>
      <c r="C534" s="4" t="s">
        <v>326</v>
      </c>
      <c r="D534" s="5" t="s">
        <v>326</v>
      </c>
      <c r="J534" s="4" t="s">
        <v>326</v>
      </c>
    </row>
    <row r="535" spans="2:10" x14ac:dyDescent="0.25">
      <c r="B535" s="4" t="s">
        <v>326</v>
      </c>
      <c r="C535" s="4" t="s">
        <v>326</v>
      </c>
      <c r="D535" s="5" t="s">
        <v>326</v>
      </c>
      <c r="J535" s="4" t="s">
        <v>326</v>
      </c>
    </row>
    <row r="536" spans="2:10" x14ac:dyDescent="0.25">
      <c r="B536" s="4" t="s">
        <v>326</v>
      </c>
      <c r="C536" s="4" t="s">
        <v>326</v>
      </c>
      <c r="D536" s="5" t="s">
        <v>326</v>
      </c>
      <c r="J536" s="4" t="s">
        <v>326</v>
      </c>
    </row>
    <row r="537" spans="2:10" x14ac:dyDescent="0.25">
      <c r="B537" s="4" t="s">
        <v>326</v>
      </c>
      <c r="C537" s="4" t="s">
        <v>326</v>
      </c>
      <c r="D537" s="5" t="s">
        <v>326</v>
      </c>
      <c r="J537" s="4" t="s">
        <v>326</v>
      </c>
    </row>
    <row r="538" spans="2:10" x14ac:dyDescent="0.25">
      <c r="B538" s="4" t="s">
        <v>326</v>
      </c>
      <c r="C538" s="4" t="s">
        <v>326</v>
      </c>
      <c r="D538" s="5" t="s">
        <v>326</v>
      </c>
      <c r="J538" s="4" t="s">
        <v>326</v>
      </c>
    </row>
    <row r="539" spans="2:10" x14ac:dyDescent="0.25">
      <c r="B539" s="4" t="s">
        <v>326</v>
      </c>
      <c r="C539" s="4" t="s">
        <v>326</v>
      </c>
      <c r="D539" s="5" t="s">
        <v>326</v>
      </c>
      <c r="J539" s="4" t="s">
        <v>326</v>
      </c>
    </row>
    <row r="540" spans="2:10" x14ac:dyDescent="0.25">
      <c r="B540" s="4" t="s">
        <v>326</v>
      </c>
      <c r="C540" s="4" t="s">
        <v>326</v>
      </c>
      <c r="D540" s="5" t="s">
        <v>326</v>
      </c>
      <c r="J540" s="4" t="s">
        <v>326</v>
      </c>
    </row>
    <row r="541" spans="2:10" x14ac:dyDescent="0.25">
      <c r="B541" s="4" t="s">
        <v>326</v>
      </c>
      <c r="C541" s="4" t="s">
        <v>326</v>
      </c>
      <c r="D541" s="5" t="s">
        <v>326</v>
      </c>
      <c r="J541" s="4" t="s">
        <v>326</v>
      </c>
    </row>
    <row r="542" spans="2:10" x14ac:dyDescent="0.25">
      <c r="B542" s="4" t="s">
        <v>326</v>
      </c>
      <c r="C542" s="4" t="s">
        <v>326</v>
      </c>
      <c r="D542" s="5" t="s">
        <v>326</v>
      </c>
      <c r="J542" s="4" t="s">
        <v>326</v>
      </c>
    </row>
    <row r="543" spans="2:10" x14ac:dyDescent="0.25">
      <c r="B543" s="4" t="s">
        <v>326</v>
      </c>
      <c r="C543" s="4" t="s">
        <v>326</v>
      </c>
      <c r="D543" s="5" t="s">
        <v>326</v>
      </c>
      <c r="J543" s="4" t="s">
        <v>326</v>
      </c>
    </row>
    <row r="544" spans="2:10" x14ac:dyDescent="0.25">
      <c r="B544" s="4" t="s">
        <v>326</v>
      </c>
      <c r="C544" s="4" t="s">
        <v>326</v>
      </c>
      <c r="D544" s="5" t="s">
        <v>326</v>
      </c>
      <c r="J544" s="4" t="s">
        <v>326</v>
      </c>
    </row>
    <row r="545" spans="2:10" x14ac:dyDescent="0.25">
      <c r="B545" s="4" t="s">
        <v>326</v>
      </c>
      <c r="C545" s="4" t="s">
        <v>326</v>
      </c>
      <c r="D545" s="5" t="s">
        <v>326</v>
      </c>
      <c r="J545" s="4" t="s">
        <v>326</v>
      </c>
    </row>
    <row r="546" spans="2:10" x14ac:dyDescent="0.25">
      <c r="B546" s="4" t="s">
        <v>326</v>
      </c>
      <c r="C546" s="4" t="s">
        <v>326</v>
      </c>
      <c r="D546" s="5" t="s">
        <v>326</v>
      </c>
      <c r="J546" s="4" t="s">
        <v>326</v>
      </c>
    </row>
    <row r="547" spans="2:10" x14ac:dyDescent="0.25">
      <c r="B547" s="4" t="s">
        <v>326</v>
      </c>
      <c r="C547" s="4" t="s">
        <v>326</v>
      </c>
      <c r="D547" s="5" t="s">
        <v>326</v>
      </c>
      <c r="J547" s="4" t="s">
        <v>326</v>
      </c>
    </row>
    <row r="548" spans="2:10" x14ac:dyDescent="0.25">
      <c r="B548" s="4" t="s">
        <v>326</v>
      </c>
      <c r="C548" s="4" t="s">
        <v>326</v>
      </c>
      <c r="D548" s="5" t="s">
        <v>326</v>
      </c>
      <c r="J548" s="4" t="s">
        <v>326</v>
      </c>
    </row>
    <row r="549" spans="2:10" x14ac:dyDescent="0.25">
      <c r="B549" s="4" t="s">
        <v>326</v>
      </c>
      <c r="C549" s="4" t="s">
        <v>326</v>
      </c>
      <c r="D549" s="5" t="s">
        <v>326</v>
      </c>
      <c r="J549" s="4" t="s">
        <v>326</v>
      </c>
    </row>
    <row r="550" spans="2:10" x14ac:dyDescent="0.25">
      <c r="B550" s="4" t="s">
        <v>326</v>
      </c>
      <c r="C550" s="4" t="s">
        <v>326</v>
      </c>
      <c r="D550" s="5" t="s">
        <v>326</v>
      </c>
      <c r="J550" s="4" t="s">
        <v>326</v>
      </c>
    </row>
    <row r="551" spans="2:10" x14ac:dyDescent="0.25">
      <c r="B551" s="4" t="s">
        <v>326</v>
      </c>
      <c r="C551" s="4" t="s">
        <v>326</v>
      </c>
      <c r="D551" s="5" t="s">
        <v>326</v>
      </c>
      <c r="J551" s="4" t="s">
        <v>326</v>
      </c>
    </row>
    <row r="552" spans="2:10" x14ac:dyDescent="0.25">
      <c r="B552" s="4" t="s">
        <v>326</v>
      </c>
      <c r="C552" s="4" t="s">
        <v>326</v>
      </c>
      <c r="D552" s="5" t="s">
        <v>326</v>
      </c>
      <c r="J552" s="4" t="s">
        <v>326</v>
      </c>
    </row>
    <row r="553" spans="2:10" x14ac:dyDescent="0.25">
      <c r="B553" s="4" t="s">
        <v>326</v>
      </c>
      <c r="C553" s="4" t="s">
        <v>326</v>
      </c>
      <c r="D553" s="5" t="s">
        <v>326</v>
      </c>
      <c r="J553" s="4" t="s">
        <v>326</v>
      </c>
    </row>
    <row r="554" spans="2:10" x14ac:dyDescent="0.25">
      <c r="B554" s="4" t="s">
        <v>326</v>
      </c>
      <c r="C554" s="4" t="s">
        <v>326</v>
      </c>
      <c r="D554" s="5" t="s">
        <v>326</v>
      </c>
      <c r="J554" s="4" t="s">
        <v>326</v>
      </c>
    </row>
    <row r="555" spans="2:10" x14ac:dyDescent="0.25">
      <c r="B555" s="4" t="s">
        <v>326</v>
      </c>
      <c r="C555" s="4" t="s">
        <v>326</v>
      </c>
      <c r="D555" s="5" t="s">
        <v>326</v>
      </c>
      <c r="J555" s="4" t="s">
        <v>326</v>
      </c>
    </row>
    <row r="556" spans="2:10" x14ac:dyDescent="0.25">
      <c r="B556" s="4" t="s">
        <v>326</v>
      </c>
      <c r="C556" s="4" t="s">
        <v>326</v>
      </c>
      <c r="D556" s="5" t="s">
        <v>326</v>
      </c>
      <c r="J556" s="4" t="s">
        <v>326</v>
      </c>
    </row>
    <row r="557" spans="2:10" x14ac:dyDescent="0.25">
      <c r="B557" s="4" t="s">
        <v>326</v>
      </c>
      <c r="C557" s="4" t="s">
        <v>326</v>
      </c>
      <c r="D557" s="5" t="s">
        <v>326</v>
      </c>
      <c r="J557" s="4" t="s">
        <v>326</v>
      </c>
    </row>
    <row r="558" spans="2:10" x14ac:dyDescent="0.25">
      <c r="B558" s="4" t="s">
        <v>326</v>
      </c>
      <c r="C558" s="4" t="s">
        <v>326</v>
      </c>
      <c r="D558" s="5" t="s">
        <v>326</v>
      </c>
      <c r="J558" s="4" t="s">
        <v>326</v>
      </c>
    </row>
    <row r="559" spans="2:10" x14ac:dyDescent="0.25">
      <c r="B559" s="4" t="s">
        <v>326</v>
      </c>
      <c r="C559" s="4" t="s">
        <v>326</v>
      </c>
      <c r="D559" s="5" t="s">
        <v>326</v>
      </c>
      <c r="J559" s="4" t="s">
        <v>326</v>
      </c>
    </row>
    <row r="560" spans="2:10" x14ac:dyDescent="0.25">
      <c r="B560" s="4" t="s">
        <v>326</v>
      </c>
      <c r="C560" s="4" t="s">
        <v>326</v>
      </c>
      <c r="D560" s="5" t="s">
        <v>326</v>
      </c>
      <c r="J560" s="4" t="s">
        <v>326</v>
      </c>
    </row>
    <row r="561" spans="2:10" x14ac:dyDescent="0.25">
      <c r="B561" s="4" t="s">
        <v>326</v>
      </c>
      <c r="C561" s="4" t="s">
        <v>326</v>
      </c>
      <c r="D561" s="5" t="s">
        <v>326</v>
      </c>
      <c r="J561" s="4" t="s">
        <v>326</v>
      </c>
    </row>
    <row r="562" spans="2:10" x14ac:dyDescent="0.25">
      <c r="B562" s="4" t="s">
        <v>326</v>
      </c>
      <c r="C562" s="4" t="s">
        <v>326</v>
      </c>
      <c r="D562" s="5" t="s">
        <v>326</v>
      </c>
      <c r="J562" s="4" t="s">
        <v>326</v>
      </c>
    </row>
    <row r="563" spans="2:10" x14ac:dyDescent="0.25">
      <c r="B563" s="4" t="s">
        <v>326</v>
      </c>
      <c r="C563" s="4" t="s">
        <v>326</v>
      </c>
      <c r="D563" s="5" t="s">
        <v>326</v>
      </c>
      <c r="J563" s="4" t="s">
        <v>326</v>
      </c>
    </row>
    <row r="564" spans="2:10" x14ac:dyDescent="0.25">
      <c r="B564" s="4" t="s">
        <v>326</v>
      </c>
      <c r="C564" s="4" t="s">
        <v>326</v>
      </c>
      <c r="D564" s="5" t="s">
        <v>326</v>
      </c>
      <c r="J564" s="4" t="s">
        <v>326</v>
      </c>
    </row>
    <row r="565" spans="2:10" x14ac:dyDescent="0.25">
      <c r="B565" s="4" t="s">
        <v>326</v>
      </c>
      <c r="C565" s="4" t="s">
        <v>326</v>
      </c>
      <c r="D565" s="5" t="s">
        <v>326</v>
      </c>
      <c r="J565" s="4" t="s">
        <v>326</v>
      </c>
    </row>
    <row r="566" spans="2:10" x14ac:dyDescent="0.25">
      <c r="B566" s="4" t="s">
        <v>326</v>
      </c>
      <c r="C566" s="4" t="s">
        <v>326</v>
      </c>
      <c r="D566" s="5" t="s">
        <v>326</v>
      </c>
      <c r="J566" s="4" t="s">
        <v>326</v>
      </c>
    </row>
    <row r="567" spans="2:10" x14ac:dyDescent="0.25">
      <c r="B567" s="4" t="s">
        <v>326</v>
      </c>
      <c r="C567" s="4" t="s">
        <v>326</v>
      </c>
      <c r="D567" s="5" t="s">
        <v>326</v>
      </c>
      <c r="J567" s="4" t="s">
        <v>326</v>
      </c>
    </row>
    <row r="568" spans="2:10" x14ac:dyDescent="0.25">
      <c r="B568" s="4" t="s">
        <v>326</v>
      </c>
      <c r="C568" s="4" t="s">
        <v>326</v>
      </c>
      <c r="D568" s="5" t="s">
        <v>326</v>
      </c>
      <c r="J568" s="4" t="s">
        <v>326</v>
      </c>
    </row>
    <row r="569" spans="2:10" x14ac:dyDescent="0.25">
      <c r="B569" s="4" t="s">
        <v>326</v>
      </c>
      <c r="C569" s="4" t="s">
        <v>326</v>
      </c>
      <c r="D569" s="5" t="s">
        <v>326</v>
      </c>
      <c r="J569" s="4" t="s">
        <v>326</v>
      </c>
    </row>
    <row r="570" spans="2:10" x14ac:dyDescent="0.25">
      <c r="B570" s="4" t="s">
        <v>326</v>
      </c>
      <c r="C570" s="4" t="s">
        <v>326</v>
      </c>
      <c r="D570" s="5" t="s">
        <v>326</v>
      </c>
      <c r="J570" s="4" t="s">
        <v>326</v>
      </c>
    </row>
    <row r="571" spans="2:10" x14ac:dyDescent="0.25">
      <c r="B571" s="4" t="s">
        <v>326</v>
      </c>
      <c r="C571" s="4" t="s">
        <v>326</v>
      </c>
      <c r="D571" s="5" t="s">
        <v>326</v>
      </c>
      <c r="J571" s="4" t="s">
        <v>326</v>
      </c>
    </row>
    <row r="572" spans="2:10" x14ac:dyDescent="0.25">
      <c r="B572" s="4" t="s">
        <v>326</v>
      </c>
      <c r="C572" s="4" t="s">
        <v>326</v>
      </c>
      <c r="D572" s="5" t="s">
        <v>326</v>
      </c>
      <c r="J572" s="4" t="s">
        <v>326</v>
      </c>
    </row>
    <row r="573" spans="2:10" x14ac:dyDescent="0.25">
      <c r="B573" s="4" t="s">
        <v>326</v>
      </c>
      <c r="C573" s="4" t="s">
        <v>326</v>
      </c>
      <c r="D573" s="5" t="s">
        <v>326</v>
      </c>
      <c r="J573" s="4" t="s">
        <v>326</v>
      </c>
    </row>
    <row r="574" spans="2:10" x14ac:dyDescent="0.25">
      <c r="B574" s="4" t="s">
        <v>326</v>
      </c>
      <c r="C574" s="4" t="s">
        <v>326</v>
      </c>
      <c r="D574" s="5" t="s">
        <v>326</v>
      </c>
      <c r="J574" s="4" t="s">
        <v>326</v>
      </c>
    </row>
    <row r="575" spans="2:10" x14ac:dyDescent="0.25">
      <c r="B575" s="4" t="s">
        <v>326</v>
      </c>
      <c r="C575" s="4" t="s">
        <v>326</v>
      </c>
      <c r="D575" s="5" t="s">
        <v>326</v>
      </c>
      <c r="J575" s="4" t="s">
        <v>326</v>
      </c>
    </row>
    <row r="576" spans="2:10" x14ac:dyDescent="0.25">
      <c r="B576" s="4" t="s">
        <v>326</v>
      </c>
      <c r="C576" s="4" t="s">
        <v>326</v>
      </c>
      <c r="D576" s="5" t="s">
        <v>326</v>
      </c>
      <c r="J576" s="4" t="s">
        <v>326</v>
      </c>
    </row>
    <row r="577" spans="2:10" x14ac:dyDescent="0.25">
      <c r="B577" s="4" t="s">
        <v>326</v>
      </c>
      <c r="C577" s="4" t="s">
        <v>326</v>
      </c>
      <c r="D577" s="5" t="s">
        <v>326</v>
      </c>
      <c r="J577" s="4" t="s">
        <v>326</v>
      </c>
    </row>
    <row r="578" spans="2:10" x14ac:dyDescent="0.25">
      <c r="B578" s="4" t="s">
        <v>326</v>
      </c>
      <c r="C578" s="4" t="s">
        <v>326</v>
      </c>
      <c r="D578" s="5" t="s">
        <v>326</v>
      </c>
      <c r="J578" s="4" t="s">
        <v>326</v>
      </c>
    </row>
    <row r="579" spans="2:10" x14ac:dyDescent="0.25">
      <c r="B579" s="4" t="s">
        <v>326</v>
      </c>
      <c r="C579" s="4" t="s">
        <v>326</v>
      </c>
      <c r="D579" s="5" t="s">
        <v>326</v>
      </c>
      <c r="J579" s="4" t="s">
        <v>326</v>
      </c>
    </row>
    <row r="580" spans="2:10" x14ac:dyDescent="0.25">
      <c r="B580" s="4" t="s">
        <v>326</v>
      </c>
      <c r="C580" s="4" t="s">
        <v>326</v>
      </c>
      <c r="D580" s="5" t="s">
        <v>326</v>
      </c>
      <c r="J580" s="4" t="s">
        <v>326</v>
      </c>
    </row>
    <row r="581" spans="2:10" x14ac:dyDescent="0.25">
      <c r="B581" s="4" t="s">
        <v>326</v>
      </c>
      <c r="C581" s="4" t="s">
        <v>326</v>
      </c>
      <c r="D581" s="5" t="s">
        <v>326</v>
      </c>
      <c r="J581" s="4" t="s">
        <v>326</v>
      </c>
    </row>
    <row r="582" spans="2:10" x14ac:dyDescent="0.25">
      <c r="B582" s="4" t="s">
        <v>326</v>
      </c>
      <c r="C582" s="4" t="s">
        <v>326</v>
      </c>
      <c r="D582" s="5" t="s">
        <v>326</v>
      </c>
      <c r="J582" s="4" t="s">
        <v>326</v>
      </c>
    </row>
    <row r="583" spans="2:10" x14ac:dyDescent="0.25">
      <c r="B583" s="4" t="s">
        <v>326</v>
      </c>
      <c r="C583" s="4" t="s">
        <v>326</v>
      </c>
      <c r="D583" s="5" t="s">
        <v>326</v>
      </c>
      <c r="J583" s="4" t="s">
        <v>326</v>
      </c>
    </row>
    <row r="584" spans="2:10" x14ac:dyDescent="0.25">
      <c r="B584" s="4" t="s">
        <v>326</v>
      </c>
      <c r="C584" s="4" t="s">
        <v>326</v>
      </c>
      <c r="D584" s="5" t="s">
        <v>326</v>
      </c>
      <c r="J584" s="4" t="s">
        <v>326</v>
      </c>
    </row>
    <row r="585" spans="2:10" x14ac:dyDescent="0.25">
      <c r="B585" s="4" t="s">
        <v>326</v>
      </c>
      <c r="C585" s="4" t="s">
        <v>326</v>
      </c>
      <c r="D585" s="5" t="s">
        <v>326</v>
      </c>
      <c r="J585" s="4" t="s">
        <v>326</v>
      </c>
    </row>
    <row r="586" spans="2:10" x14ac:dyDescent="0.25">
      <c r="B586" s="4" t="s">
        <v>326</v>
      </c>
      <c r="C586" s="4" t="s">
        <v>326</v>
      </c>
      <c r="D586" s="5" t="s">
        <v>326</v>
      </c>
      <c r="J586" s="4" t="s">
        <v>326</v>
      </c>
    </row>
    <row r="587" spans="2:10" x14ac:dyDescent="0.25">
      <c r="B587" s="4" t="s">
        <v>326</v>
      </c>
      <c r="C587" s="4" t="s">
        <v>326</v>
      </c>
      <c r="D587" s="5" t="s">
        <v>326</v>
      </c>
      <c r="J587" s="4" t="s">
        <v>326</v>
      </c>
    </row>
    <row r="588" spans="2:10" x14ac:dyDescent="0.25">
      <c r="B588" s="4" t="s">
        <v>326</v>
      </c>
      <c r="C588" s="4" t="s">
        <v>326</v>
      </c>
      <c r="D588" s="5" t="s">
        <v>326</v>
      </c>
      <c r="J588" s="4" t="s">
        <v>326</v>
      </c>
    </row>
    <row r="589" spans="2:10" x14ac:dyDescent="0.25">
      <c r="B589" s="4" t="s">
        <v>326</v>
      </c>
      <c r="C589" s="4" t="s">
        <v>326</v>
      </c>
      <c r="D589" s="5" t="s">
        <v>326</v>
      </c>
      <c r="J589" s="4" t="s">
        <v>326</v>
      </c>
    </row>
    <row r="590" spans="2:10" x14ac:dyDescent="0.25">
      <c r="B590" s="4" t="s">
        <v>326</v>
      </c>
      <c r="C590" s="4" t="s">
        <v>326</v>
      </c>
      <c r="D590" s="5" t="s">
        <v>326</v>
      </c>
      <c r="J590" s="4" t="s">
        <v>326</v>
      </c>
    </row>
    <row r="591" spans="2:10" x14ac:dyDescent="0.25">
      <c r="B591" s="4" t="s">
        <v>326</v>
      </c>
      <c r="C591" s="4" t="s">
        <v>326</v>
      </c>
      <c r="D591" s="5" t="s">
        <v>326</v>
      </c>
      <c r="J591" s="4" t="s">
        <v>326</v>
      </c>
    </row>
    <row r="592" spans="2:10" x14ac:dyDescent="0.25">
      <c r="B592" s="4" t="s">
        <v>326</v>
      </c>
      <c r="C592" s="4" t="s">
        <v>326</v>
      </c>
      <c r="D592" s="5" t="s">
        <v>326</v>
      </c>
      <c r="J592" s="4" t="s">
        <v>326</v>
      </c>
    </row>
    <row r="593" spans="2:10" x14ac:dyDescent="0.25">
      <c r="B593" s="4" t="s">
        <v>326</v>
      </c>
      <c r="C593" s="4" t="s">
        <v>326</v>
      </c>
      <c r="D593" s="5" t="s">
        <v>326</v>
      </c>
      <c r="J593" s="4" t="s">
        <v>326</v>
      </c>
    </row>
    <row r="594" spans="2:10" x14ac:dyDescent="0.25">
      <c r="B594" s="4" t="s">
        <v>326</v>
      </c>
      <c r="C594" s="4" t="s">
        <v>326</v>
      </c>
      <c r="D594" s="5" t="s">
        <v>326</v>
      </c>
      <c r="J594" s="4" t="s">
        <v>326</v>
      </c>
    </row>
    <row r="595" spans="2:10" x14ac:dyDescent="0.25">
      <c r="B595" s="4" t="s">
        <v>326</v>
      </c>
      <c r="C595" s="4" t="s">
        <v>326</v>
      </c>
      <c r="D595" s="5" t="s">
        <v>326</v>
      </c>
      <c r="J595" s="4" t="s">
        <v>326</v>
      </c>
    </row>
    <row r="596" spans="2:10" x14ac:dyDescent="0.25">
      <c r="B596" s="4" t="s">
        <v>326</v>
      </c>
      <c r="C596" s="4" t="s">
        <v>326</v>
      </c>
      <c r="D596" s="5" t="s">
        <v>326</v>
      </c>
      <c r="J596" s="4" t="s">
        <v>326</v>
      </c>
    </row>
    <row r="597" spans="2:10" x14ac:dyDescent="0.25">
      <c r="B597" s="4" t="s">
        <v>326</v>
      </c>
      <c r="C597" s="4" t="s">
        <v>326</v>
      </c>
      <c r="D597" s="5" t="s">
        <v>326</v>
      </c>
      <c r="J597" s="4" t="s">
        <v>326</v>
      </c>
    </row>
    <row r="598" spans="2:10" x14ac:dyDescent="0.25">
      <c r="B598" s="4" t="s">
        <v>326</v>
      </c>
      <c r="C598" s="4" t="s">
        <v>326</v>
      </c>
      <c r="D598" s="5" t="s">
        <v>326</v>
      </c>
      <c r="J598" s="4" t="s">
        <v>326</v>
      </c>
    </row>
    <row r="599" spans="2:10" x14ac:dyDescent="0.25">
      <c r="B599" s="4" t="s">
        <v>326</v>
      </c>
      <c r="C599" s="4" t="s">
        <v>326</v>
      </c>
      <c r="D599" s="5" t="s">
        <v>326</v>
      </c>
      <c r="J599" s="4" t="s">
        <v>326</v>
      </c>
    </row>
    <row r="600" spans="2:10" x14ac:dyDescent="0.25">
      <c r="B600" s="4" t="s">
        <v>326</v>
      </c>
      <c r="C600" s="4" t="s">
        <v>326</v>
      </c>
      <c r="D600" s="5" t="s">
        <v>326</v>
      </c>
      <c r="J600" s="4" t="s">
        <v>326</v>
      </c>
    </row>
    <row r="601" spans="2:10" x14ac:dyDescent="0.25">
      <c r="B601" s="4" t="s">
        <v>326</v>
      </c>
      <c r="C601" s="4" t="s">
        <v>326</v>
      </c>
      <c r="D601" s="5" t="s">
        <v>326</v>
      </c>
      <c r="J601" s="4" t="s">
        <v>326</v>
      </c>
    </row>
    <row r="602" spans="2:10" x14ac:dyDescent="0.25">
      <c r="B602" s="4" t="s">
        <v>326</v>
      </c>
      <c r="C602" s="4" t="s">
        <v>326</v>
      </c>
      <c r="D602" s="5" t="s">
        <v>326</v>
      </c>
      <c r="J602" s="4" t="s">
        <v>326</v>
      </c>
    </row>
    <row r="603" spans="2:10" x14ac:dyDescent="0.25">
      <c r="B603" s="4" t="s">
        <v>326</v>
      </c>
      <c r="C603" s="4" t="s">
        <v>326</v>
      </c>
      <c r="D603" s="5" t="s">
        <v>326</v>
      </c>
      <c r="J603" s="4" t="s">
        <v>326</v>
      </c>
    </row>
    <row r="604" spans="2:10" x14ac:dyDescent="0.25">
      <c r="B604" s="4" t="s">
        <v>326</v>
      </c>
      <c r="C604" s="4" t="s">
        <v>326</v>
      </c>
      <c r="D604" s="5" t="s">
        <v>326</v>
      </c>
      <c r="J604" s="4" t="s">
        <v>326</v>
      </c>
    </row>
    <row r="605" spans="2:10" x14ac:dyDescent="0.25">
      <c r="B605" s="4" t="s">
        <v>326</v>
      </c>
      <c r="C605" s="4" t="s">
        <v>326</v>
      </c>
      <c r="D605" s="5" t="s">
        <v>326</v>
      </c>
      <c r="J605" s="4" t="s">
        <v>326</v>
      </c>
    </row>
    <row r="606" spans="2:10" x14ac:dyDescent="0.25">
      <c r="B606" s="4" t="s">
        <v>326</v>
      </c>
      <c r="C606" s="4" t="s">
        <v>326</v>
      </c>
      <c r="D606" s="5" t="s">
        <v>326</v>
      </c>
      <c r="J606" s="4" t="s">
        <v>326</v>
      </c>
    </row>
    <row r="607" spans="2:10" x14ac:dyDescent="0.25">
      <c r="B607" s="4" t="s">
        <v>326</v>
      </c>
      <c r="C607" s="4" t="s">
        <v>326</v>
      </c>
      <c r="D607" s="5" t="s">
        <v>326</v>
      </c>
      <c r="J607" s="4" t="s">
        <v>326</v>
      </c>
    </row>
    <row r="608" spans="2:10" x14ac:dyDescent="0.25">
      <c r="B608" s="4" t="s">
        <v>326</v>
      </c>
      <c r="C608" s="4" t="s">
        <v>326</v>
      </c>
      <c r="D608" s="5" t="s">
        <v>326</v>
      </c>
      <c r="J608" s="4" t="s">
        <v>326</v>
      </c>
    </row>
    <row r="609" spans="2:10" x14ac:dyDescent="0.25">
      <c r="B609" s="4" t="s">
        <v>326</v>
      </c>
      <c r="C609" s="4" t="s">
        <v>326</v>
      </c>
      <c r="D609" s="5" t="s">
        <v>326</v>
      </c>
      <c r="J609" s="4" t="s">
        <v>326</v>
      </c>
    </row>
    <row r="610" spans="2:10" x14ac:dyDescent="0.25">
      <c r="B610" s="4" t="s">
        <v>326</v>
      </c>
      <c r="C610" s="4" t="s">
        <v>326</v>
      </c>
      <c r="D610" s="5" t="s">
        <v>326</v>
      </c>
      <c r="J610" s="4" t="s">
        <v>326</v>
      </c>
    </row>
    <row r="611" spans="2:10" x14ac:dyDescent="0.25">
      <c r="B611" s="4" t="s">
        <v>326</v>
      </c>
      <c r="C611" s="4" t="s">
        <v>326</v>
      </c>
      <c r="D611" s="5" t="s">
        <v>326</v>
      </c>
      <c r="J611" s="4" t="s">
        <v>326</v>
      </c>
    </row>
    <row r="612" spans="2:10" x14ac:dyDescent="0.25">
      <c r="B612" s="4" t="s">
        <v>326</v>
      </c>
      <c r="C612" s="4" t="s">
        <v>326</v>
      </c>
      <c r="D612" s="5" t="s">
        <v>326</v>
      </c>
      <c r="J612" s="4" t="s">
        <v>326</v>
      </c>
    </row>
    <row r="613" spans="2:10" x14ac:dyDescent="0.25">
      <c r="B613" s="4" t="s">
        <v>326</v>
      </c>
      <c r="C613" s="4" t="s">
        <v>326</v>
      </c>
      <c r="D613" s="5" t="s">
        <v>326</v>
      </c>
      <c r="J613" s="4" t="s">
        <v>326</v>
      </c>
    </row>
    <row r="614" spans="2:10" x14ac:dyDescent="0.25">
      <c r="B614" s="4" t="s">
        <v>326</v>
      </c>
      <c r="C614" s="4" t="s">
        <v>326</v>
      </c>
      <c r="D614" s="5" t="s">
        <v>326</v>
      </c>
      <c r="J614" s="4" t="s">
        <v>326</v>
      </c>
    </row>
    <row r="615" spans="2:10" x14ac:dyDescent="0.25">
      <c r="B615" s="4" t="s">
        <v>326</v>
      </c>
      <c r="C615" s="4" t="s">
        <v>326</v>
      </c>
      <c r="D615" s="5" t="s">
        <v>326</v>
      </c>
      <c r="J615" s="4" t="s">
        <v>326</v>
      </c>
    </row>
    <row r="616" spans="2:10" x14ac:dyDescent="0.25">
      <c r="B616" s="4" t="s">
        <v>326</v>
      </c>
      <c r="C616" s="4" t="s">
        <v>326</v>
      </c>
      <c r="D616" s="5" t="s">
        <v>326</v>
      </c>
      <c r="J616" s="4" t="s">
        <v>326</v>
      </c>
    </row>
    <row r="617" spans="2:10" x14ac:dyDescent="0.25">
      <c r="B617" s="4" t="s">
        <v>326</v>
      </c>
      <c r="C617" s="4" t="s">
        <v>326</v>
      </c>
      <c r="D617" s="5" t="s">
        <v>326</v>
      </c>
      <c r="J617" s="4" t="s">
        <v>326</v>
      </c>
    </row>
    <row r="618" spans="2:10" x14ac:dyDescent="0.25">
      <c r="B618" s="4" t="s">
        <v>326</v>
      </c>
      <c r="C618" s="4" t="s">
        <v>326</v>
      </c>
      <c r="D618" s="5" t="s">
        <v>326</v>
      </c>
      <c r="J618" s="4" t="s">
        <v>326</v>
      </c>
    </row>
    <row r="619" spans="2:10" x14ac:dyDescent="0.25">
      <c r="B619" s="4" t="s">
        <v>326</v>
      </c>
      <c r="C619" s="4" t="s">
        <v>326</v>
      </c>
      <c r="D619" s="5" t="s">
        <v>326</v>
      </c>
      <c r="J619" s="4" t="s">
        <v>326</v>
      </c>
    </row>
    <row r="620" spans="2:10" x14ac:dyDescent="0.25">
      <c r="B620" s="4" t="s">
        <v>326</v>
      </c>
      <c r="C620" s="4" t="s">
        <v>326</v>
      </c>
      <c r="D620" s="5" t="s">
        <v>326</v>
      </c>
      <c r="J620" s="4" t="s">
        <v>326</v>
      </c>
    </row>
    <row r="621" spans="2:10" x14ac:dyDescent="0.25">
      <c r="B621" s="4" t="s">
        <v>326</v>
      </c>
      <c r="C621" s="4" t="s">
        <v>326</v>
      </c>
      <c r="D621" s="5" t="s">
        <v>326</v>
      </c>
      <c r="J621" s="4" t="s">
        <v>326</v>
      </c>
    </row>
    <row r="622" spans="2:10" x14ac:dyDescent="0.25">
      <c r="B622" s="4" t="s">
        <v>326</v>
      </c>
      <c r="C622" s="4" t="s">
        <v>326</v>
      </c>
      <c r="D622" s="5" t="s">
        <v>326</v>
      </c>
      <c r="J622" s="4" t="s">
        <v>326</v>
      </c>
    </row>
    <row r="623" spans="2:10" x14ac:dyDescent="0.25">
      <c r="B623" s="4" t="s">
        <v>326</v>
      </c>
      <c r="C623" s="4" t="s">
        <v>326</v>
      </c>
      <c r="D623" s="5" t="s">
        <v>326</v>
      </c>
      <c r="J623" s="4" t="s">
        <v>326</v>
      </c>
    </row>
    <row r="624" spans="2:10" x14ac:dyDescent="0.25">
      <c r="B624" s="4" t="s">
        <v>326</v>
      </c>
      <c r="C624" s="4" t="s">
        <v>326</v>
      </c>
      <c r="D624" s="5" t="s">
        <v>326</v>
      </c>
      <c r="J624" s="4" t="s">
        <v>326</v>
      </c>
    </row>
    <row r="625" spans="2:10" x14ac:dyDescent="0.25">
      <c r="B625" s="4" t="s">
        <v>326</v>
      </c>
      <c r="C625" s="4" t="s">
        <v>326</v>
      </c>
      <c r="D625" s="5" t="s">
        <v>326</v>
      </c>
      <c r="J625" s="4" t="s">
        <v>326</v>
      </c>
    </row>
    <row r="626" spans="2:10" x14ac:dyDescent="0.25">
      <c r="B626" s="4" t="s">
        <v>326</v>
      </c>
      <c r="C626" s="4" t="s">
        <v>326</v>
      </c>
      <c r="D626" s="5" t="s">
        <v>326</v>
      </c>
      <c r="J626" s="4" t="s">
        <v>326</v>
      </c>
    </row>
    <row r="627" spans="2:10" x14ac:dyDescent="0.25">
      <c r="B627" s="4" t="s">
        <v>326</v>
      </c>
      <c r="C627" s="4" t="s">
        <v>326</v>
      </c>
      <c r="D627" s="5" t="s">
        <v>326</v>
      </c>
      <c r="J627" s="4" t="s">
        <v>326</v>
      </c>
    </row>
    <row r="628" spans="2:10" x14ac:dyDescent="0.25">
      <c r="B628" s="4" t="s">
        <v>326</v>
      </c>
      <c r="C628" s="4" t="s">
        <v>326</v>
      </c>
      <c r="D628" s="5" t="s">
        <v>326</v>
      </c>
      <c r="J628" s="4" t="s">
        <v>326</v>
      </c>
    </row>
    <row r="629" spans="2:10" x14ac:dyDescent="0.25">
      <c r="B629" s="4" t="s">
        <v>326</v>
      </c>
      <c r="C629" s="4" t="s">
        <v>326</v>
      </c>
      <c r="D629" s="5" t="s">
        <v>326</v>
      </c>
      <c r="J629" s="4" t="s">
        <v>326</v>
      </c>
    </row>
    <row r="630" spans="2:10" x14ac:dyDescent="0.25">
      <c r="B630" s="4" t="s">
        <v>326</v>
      </c>
      <c r="C630" s="4" t="s">
        <v>326</v>
      </c>
      <c r="D630" s="5" t="s">
        <v>326</v>
      </c>
      <c r="J630" s="4" t="s">
        <v>326</v>
      </c>
    </row>
    <row r="631" spans="2:10" x14ac:dyDescent="0.25">
      <c r="B631" s="4" t="s">
        <v>326</v>
      </c>
      <c r="C631" s="4" t="s">
        <v>326</v>
      </c>
      <c r="D631" s="5" t="s">
        <v>326</v>
      </c>
      <c r="J631" s="4" t="s">
        <v>326</v>
      </c>
    </row>
    <row r="632" spans="2:10" x14ac:dyDescent="0.25">
      <c r="B632" s="4" t="s">
        <v>326</v>
      </c>
      <c r="C632" s="4" t="s">
        <v>326</v>
      </c>
      <c r="D632" s="5" t="s">
        <v>326</v>
      </c>
      <c r="J632" s="4" t="s">
        <v>326</v>
      </c>
    </row>
    <row r="633" spans="2:10" x14ac:dyDescent="0.25">
      <c r="B633" s="4" t="s">
        <v>326</v>
      </c>
      <c r="C633" s="4" t="s">
        <v>326</v>
      </c>
      <c r="D633" s="5" t="s">
        <v>326</v>
      </c>
      <c r="J633" s="4" t="s">
        <v>326</v>
      </c>
    </row>
    <row r="634" spans="2:10" x14ac:dyDescent="0.25">
      <c r="B634" s="4" t="s">
        <v>326</v>
      </c>
      <c r="C634" s="4" t="s">
        <v>326</v>
      </c>
      <c r="D634" s="5" t="s">
        <v>326</v>
      </c>
      <c r="J634" s="4" t="s">
        <v>326</v>
      </c>
    </row>
    <row r="635" spans="2:10" x14ac:dyDescent="0.25">
      <c r="B635" s="4" t="s">
        <v>326</v>
      </c>
      <c r="C635" s="4" t="s">
        <v>326</v>
      </c>
      <c r="D635" s="5" t="s">
        <v>326</v>
      </c>
      <c r="J635" s="4" t="s">
        <v>326</v>
      </c>
    </row>
    <row r="636" spans="2:10" x14ac:dyDescent="0.25">
      <c r="B636" s="4" t="s">
        <v>326</v>
      </c>
      <c r="C636" s="4" t="s">
        <v>326</v>
      </c>
      <c r="D636" s="5" t="s">
        <v>326</v>
      </c>
      <c r="J636" s="4" t="s">
        <v>326</v>
      </c>
    </row>
    <row r="637" spans="2:10" x14ac:dyDescent="0.25">
      <c r="B637" s="4" t="s">
        <v>326</v>
      </c>
      <c r="C637" s="4" t="s">
        <v>326</v>
      </c>
      <c r="D637" s="5" t="s">
        <v>326</v>
      </c>
      <c r="J637" s="4" t="s">
        <v>326</v>
      </c>
    </row>
    <row r="638" spans="2:10" x14ac:dyDescent="0.25">
      <c r="B638" s="4" t="s">
        <v>326</v>
      </c>
      <c r="C638" s="4" t="s">
        <v>326</v>
      </c>
      <c r="D638" s="5" t="s">
        <v>326</v>
      </c>
      <c r="J638" s="4" t="s">
        <v>326</v>
      </c>
    </row>
    <row r="639" spans="2:10" x14ac:dyDescent="0.25">
      <c r="B639" s="4" t="s">
        <v>326</v>
      </c>
      <c r="C639" s="4" t="s">
        <v>326</v>
      </c>
      <c r="D639" s="5" t="s">
        <v>326</v>
      </c>
      <c r="J639" s="4" t="s">
        <v>326</v>
      </c>
    </row>
    <row r="640" spans="2:10" x14ac:dyDescent="0.25">
      <c r="B640" s="4" t="s">
        <v>326</v>
      </c>
      <c r="C640" s="4" t="s">
        <v>326</v>
      </c>
      <c r="D640" s="5" t="s">
        <v>326</v>
      </c>
      <c r="J640" s="4" t="s">
        <v>326</v>
      </c>
    </row>
    <row r="641" spans="2:10" x14ac:dyDescent="0.25">
      <c r="B641" s="4" t="s">
        <v>326</v>
      </c>
      <c r="C641" s="4" t="s">
        <v>326</v>
      </c>
      <c r="D641" s="5" t="s">
        <v>326</v>
      </c>
      <c r="J641" s="4" t="s">
        <v>326</v>
      </c>
    </row>
    <row r="642" spans="2:10" x14ac:dyDescent="0.25">
      <c r="B642" s="4" t="s">
        <v>326</v>
      </c>
      <c r="C642" s="4" t="s">
        <v>326</v>
      </c>
      <c r="D642" s="5" t="s">
        <v>326</v>
      </c>
      <c r="J642" s="4" t="s">
        <v>326</v>
      </c>
    </row>
    <row r="643" spans="2:10" x14ac:dyDescent="0.25">
      <c r="B643" s="4" t="s">
        <v>326</v>
      </c>
      <c r="C643" s="4" t="s">
        <v>326</v>
      </c>
      <c r="D643" s="5" t="s">
        <v>326</v>
      </c>
      <c r="J643" s="4" t="s">
        <v>326</v>
      </c>
    </row>
    <row r="644" spans="2:10" x14ac:dyDescent="0.25">
      <c r="B644" s="4" t="s">
        <v>326</v>
      </c>
      <c r="C644" s="4" t="s">
        <v>326</v>
      </c>
      <c r="D644" s="5" t="s">
        <v>326</v>
      </c>
      <c r="J644" s="4" t="s">
        <v>326</v>
      </c>
    </row>
    <row r="645" spans="2:10" x14ac:dyDescent="0.25">
      <c r="B645" s="4" t="s">
        <v>326</v>
      </c>
      <c r="C645" s="4" t="s">
        <v>326</v>
      </c>
      <c r="D645" s="5" t="s">
        <v>326</v>
      </c>
      <c r="J645" s="4" t="s">
        <v>326</v>
      </c>
    </row>
    <row r="646" spans="2:10" x14ac:dyDescent="0.25">
      <c r="B646" s="4" t="s">
        <v>326</v>
      </c>
      <c r="C646" s="4" t="s">
        <v>326</v>
      </c>
      <c r="D646" s="5" t="s">
        <v>326</v>
      </c>
      <c r="J646" s="4" t="s">
        <v>326</v>
      </c>
    </row>
    <row r="647" spans="2:10" x14ac:dyDescent="0.25">
      <c r="B647" s="4" t="s">
        <v>326</v>
      </c>
      <c r="C647" s="4" t="s">
        <v>326</v>
      </c>
      <c r="D647" s="5" t="s">
        <v>326</v>
      </c>
      <c r="J647" s="4" t="s">
        <v>326</v>
      </c>
    </row>
    <row r="648" spans="2:10" x14ac:dyDescent="0.25">
      <c r="B648" s="4" t="s">
        <v>326</v>
      </c>
      <c r="C648" s="4" t="s">
        <v>326</v>
      </c>
      <c r="D648" s="5" t="s">
        <v>326</v>
      </c>
      <c r="J648" s="4" t="s">
        <v>326</v>
      </c>
    </row>
    <row r="649" spans="2:10" x14ac:dyDescent="0.25">
      <c r="B649" s="4" t="s">
        <v>326</v>
      </c>
      <c r="C649" s="4" t="s">
        <v>326</v>
      </c>
      <c r="D649" s="5" t="s">
        <v>326</v>
      </c>
      <c r="J649" s="4" t="s">
        <v>326</v>
      </c>
    </row>
    <row r="650" spans="2:10" x14ac:dyDescent="0.25">
      <c r="B650" s="4" t="s">
        <v>326</v>
      </c>
      <c r="C650" s="4" t="s">
        <v>326</v>
      </c>
      <c r="D650" s="5" t="s">
        <v>326</v>
      </c>
      <c r="J650" s="4" t="s">
        <v>326</v>
      </c>
    </row>
    <row r="651" spans="2:10" x14ac:dyDescent="0.25">
      <c r="B651" s="4" t="s">
        <v>326</v>
      </c>
      <c r="C651" s="4" t="s">
        <v>326</v>
      </c>
      <c r="D651" s="5" t="s">
        <v>326</v>
      </c>
      <c r="J651" s="4" t="s">
        <v>326</v>
      </c>
    </row>
    <row r="652" spans="2:10" x14ac:dyDescent="0.25">
      <c r="B652" s="4" t="s">
        <v>326</v>
      </c>
      <c r="C652" s="4" t="s">
        <v>326</v>
      </c>
      <c r="D652" s="5" t="s">
        <v>326</v>
      </c>
      <c r="J652" s="4" t="s">
        <v>326</v>
      </c>
    </row>
    <row r="653" spans="2:10" x14ac:dyDescent="0.25">
      <c r="B653" s="4" t="s">
        <v>326</v>
      </c>
      <c r="C653" s="4" t="s">
        <v>326</v>
      </c>
      <c r="D653" s="5" t="s">
        <v>326</v>
      </c>
      <c r="J653" s="4" t="s">
        <v>326</v>
      </c>
    </row>
    <row r="654" spans="2:10" x14ac:dyDescent="0.25">
      <c r="B654" s="4" t="s">
        <v>326</v>
      </c>
      <c r="C654" s="4" t="s">
        <v>326</v>
      </c>
      <c r="D654" s="5" t="s">
        <v>326</v>
      </c>
      <c r="J654" s="4" t="s">
        <v>326</v>
      </c>
    </row>
    <row r="655" spans="2:10" x14ac:dyDescent="0.25">
      <c r="B655" s="4" t="s">
        <v>326</v>
      </c>
      <c r="C655" s="4" t="s">
        <v>326</v>
      </c>
      <c r="D655" s="5" t="s">
        <v>326</v>
      </c>
      <c r="J655" s="4" t="s">
        <v>326</v>
      </c>
    </row>
  </sheetData>
  <autoFilter ref="B4:J655" xr:uid="{D35AEFF5-661E-4D5A-9231-9AB7A7AA05C3}"/>
  <sortState xmlns:xlrd2="http://schemas.microsoft.com/office/spreadsheetml/2017/richdata2" ref="B5:H331">
    <sortCondition ref="C5:C3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Illustrative Budgets</vt:lpstr>
      <vt:lpstr>Data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Hawkins</dc:creator>
  <cp:lastModifiedBy>Toni Gardner</cp:lastModifiedBy>
  <dcterms:created xsi:type="dcterms:W3CDTF">2019-10-31T12:17:59Z</dcterms:created>
  <dcterms:modified xsi:type="dcterms:W3CDTF">2020-11-09T11:18:43Z</dcterms:modified>
</cp:coreProperties>
</file>